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23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D:\论文\PKS\浮游植物PKS基因的多样性\不同藻类\"/>
    </mc:Choice>
  </mc:AlternateContent>
  <xr:revisionPtr revIDLastSave="0" documentId="13_ncr:9_{A7CC673D-3809-4881-8012-C4C184A9C9FC}" xr6:coauthVersionLast="47" xr6:coauthVersionMax="47" xr10:uidLastSave="{00000000-0000-0000-0000-000000000000}"/>
  <bookViews>
    <workbookView xWindow="-96" yWindow="0" windowWidth="20676" windowHeight="18576" xr2:uid="{00000000-000D-0000-FFFF-FFFF00000000}"/>
  </bookViews>
  <sheets>
    <sheet name="phyto_pks_inf_db_2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phyto_pks_inf_db_2!$C$1:$C$2744</definedName>
    <definedName name="_xlnm._FilterDatabase" localSheetId="1" hidden="1">Sheet1!$C$1:$C$2744</definedName>
    <definedName name="_xlnm._FilterDatabase" localSheetId="2" hidden="1">Sheet2!$C$1:$C$510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U34" i="3" l="1"/>
  <c r="B391" i="4"/>
  <c r="I135" i="4"/>
  <c r="I131" i="4"/>
  <c r="J123" i="4"/>
  <c r="J118" i="4"/>
  <c r="P34" i="4"/>
  <c r="V27" i="4"/>
  <c r="V25" i="4"/>
  <c r="N20" i="4"/>
  <c r="I20" i="4"/>
  <c r="S17" i="4"/>
  <c r="S16" i="4"/>
  <c r="AM14" i="4"/>
  <c r="R14" i="4"/>
  <c r="AM13" i="4"/>
  <c r="R13" i="4"/>
  <c r="AC12" i="4"/>
  <c r="S11" i="4"/>
  <c r="J11" i="4"/>
  <c r="AP10" i="4"/>
  <c r="AJ10" i="4"/>
  <c r="Y10" i="4"/>
  <c r="S10" i="4"/>
  <c r="M10" i="4"/>
  <c r="G10" i="4"/>
  <c r="AP9" i="4"/>
  <c r="AJ9" i="4"/>
  <c r="Y9" i="4"/>
  <c r="S9" i="4"/>
  <c r="M9" i="4"/>
  <c r="G9" i="4"/>
  <c r="AM8" i="4"/>
  <c r="U8" i="4"/>
  <c r="O8" i="4"/>
  <c r="AM7" i="4"/>
  <c r="U7" i="4"/>
  <c r="O7" i="4"/>
  <c r="BF4" i="4"/>
  <c r="AZ4" i="4"/>
  <c r="AT4" i="4"/>
  <c r="AH4" i="4"/>
  <c r="AB4" i="4"/>
  <c r="K4" i="4"/>
  <c r="S20" i="3"/>
  <c r="P4" i="3"/>
  <c r="AG4" i="3"/>
  <c r="AM4" i="3"/>
  <c r="AY4" i="3"/>
  <c r="BE4" i="3"/>
  <c r="BK4" i="3"/>
  <c r="T7" i="3"/>
  <c r="Z7" i="3"/>
  <c r="AR7" i="3"/>
  <c r="T8" i="3"/>
  <c r="Z8" i="3"/>
  <c r="AR8" i="3"/>
  <c r="L9" i="3"/>
  <c r="R9" i="3"/>
  <c r="X9" i="3"/>
  <c r="AD9" i="3"/>
  <c r="AO9" i="3"/>
  <c r="AU9" i="3"/>
  <c r="L10" i="3"/>
  <c r="R10" i="3"/>
  <c r="X10" i="3"/>
  <c r="AD10" i="3"/>
  <c r="AO10" i="3"/>
  <c r="AU10" i="3"/>
  <c r="O11" i="3"/>
  <c r="X11" i="3"/>
  <c r="AH12" i="3"/>
  <c r="W13" i="3"/>
  <c r="AR13" i="3"/>
  <c r="W14" i="3"/>
  <c r="AR14" i="3"/>
  <c r="X16" i="3"/>
  <c r="X17" i="3"/>
  <c r="N20" i="3"/>
  <c r="AA25" i="3"/>
  <c r="AA27" i="3"/>
  <c r="O118" i="3"/>
  <c r="O123" i="3"/>
  <c r="N131" i="3"/>
  <c r="N135" i="3"/>
  <c r="G391" i="3"/>
  <c r="N187" i="3"/>
  <c r="N217" i="3"/>
  <c r="N167" i="3"/>
  <c r="N250" i="3"/>
  <c r="N163" i="3"/>
  <c r="N212" i="3"/>
  <c r="G296" i="4"/>
  <c r="M281" i="3"/>
  <c r="I344" i="4"/>
  <c r="N141" i="3"/>
  <c r="G315" i="4"/>
  <c r="I163" i="4"/>
  <c r="G305" i="4"/>
  <c r="I200" i="3"/>
  <c r="H244" i="4"/>
  <c r="N147" i="3"/>
  <c r="F340" i="4"/>
  <c r="I190" i="4"/>
  <c r="G374" i="4"/>
  <c r="N344" i="3"/>
  <c r="G347" i="4"/>
  <c r="N168" i="3"/>
  <c r="I213" i="4"/>
  <c r="N218" i="3"/>
  <c r="L296" i="3"/>
  <c r="I141" i="4"/>
  <c r="L305" i="3"/>
  <c r="L374" i="3"/>
  <c r="L353" i="3"/>
  <c r="K340" i="3"/>
  <c r="M244" i="3"/>
  <c r="H245" i="4"/>
  <c r="D200" i="4"/>
  <c r="G326" i="4"/>
  <c r="I168" i="4"/>
  <c r="N227" i="3"/>
  <c r="N144" i="3"/>
  <c r="I167" i="4"/>
  <c r="N190" i="3"/>
  <c r="M245" i="3"/>
  <c r="L363" i="3"/>
  <c r="H281" i="4"/>
  <c r="L326" i="3"/>
  <c r="N208" i="3"/>
  <c r="I187" i="4"/>
  <c r="L347" i="3"/>
  <c r="I144" i="4"/>
  <c r="G363" i="4"/>
  <c r="G353" i="4"/>
  <c r="N213" i="3"/>
  <c r="I227" i="4"/>
  <c r="I218" i="4"/>
  <c r="H235" i="4"/>
  <c r="I208" i="4"/>
  <c r="L315" i="3"/>
  <c r="M235" i="3"/>
  <c r="I147" i="4"/>
  <c r="I250" i="4"/>
  <c r="I217" i="4"/>
  <c r="I212" i="4"/>
</calcChain>
</file>

<file path=xl/sharedStrings.xml><?xml version="1.0" encoding="utf-8"?>
<sst xmlns="http://purl.oclc.org/ooxml/spreadsheetml/main" count="45568" uniqueCount="8620">
  <si>
    <t>Protein accession</t>
  </si>
  <si>
    <t>Sequence length</t>
  </si>
  <si>
    <t>Type</t>
  </si>
  <si>
    <t>Species</t>
  </si>
  <si>
    <t>Domain number</t>
  </si>
  <si>
    <t>Domain</t>
  </si>
  <si>
    <t>ACP</t>
  </si>
  <si>
    <t>Sequence</t>
  </si>
  <si>
    <t>Unigene28550_All</t>
  </si>
  <si>
    <t>dinoflagellates</t>
  </si>
  <si>
    <t>Prorocentrum lima</t>
  </si>
  <si>
    <t xml:space="preserve">Beta-ketoacyl synthase; N-terminal (350-622:273)  -- Beta-ketoacyl synthase; C-terminal (633-746:114)  -- </t>
  </si>
  <si>
    <t>MSPWDVADPCAWSLVQVHDLAQPAKIAQTDTRDGEPDELLVEVDGSIGRVVDVAGGGDEYIVHLLEDVLVSVPRQHLREYRPAAPELGGFDVAGPCCDRDLHEVACSISGPLKKRGWCVLQLCASDKKRVNAVARIKCLTKFSPLRKELLSDYLGHAGSGKTAFLPPVPEEGAMTQTDGLLFFDKQFTLVAEILEAISWDFLGFLYGGRTETMVWTPYTSLKEESALRPEPLTNDDIEEGLLEEHLLFLRHRKLCVMLCLHSEGGQITLLAKPGSELERVSLPLEPGRLFIFRADCWTFRHEPVGWSAMLQTWVLEERKEVEIQKLQGDVQSKAEAMGVVHGRAHPDGDRVHVIATWTRLPAGGIGPDCYWTCLLAGVDGGVGIPTARWDSDIYHTQEGEPHVQGKAYSRHGNFLGHEDVFAFDNAFFGISFDDAWRMAPHQRIVLEDGYTVLARGGYTKKSLQGRKIGVFLGDTGSDWTSFVPVEHQVTLPDGTAVTTYGYHPRALSGGLASVTNSRLSHIFGLTAPTSSADTACSSSLVATGVAMQWLRPRDLKEGLVETSGRLAESVAGGLCTQIGPGSYIGMCSLNMISPQGRCFTFDESGDGYARGEGLTLMYLKASDEDEDRFRQVSCILGCCVNQDGRSASMTAPNGPSQQTCIKQSMLEAGLEARMINLGECHGTGTALGDPIEVGALRNAMEPRDFALCLTSSKSNIGHLEGGAGGAGLLKCIVMLVSGTCPPNCHLRQLNPHLDVAGFPCFFDTEGIDTNLNSALTGVSSFGFGGTNGRCDIWGQARKGIHKSGAVKLEELDQISVTCPITLGPIDHISGEPLRAPFGRRQKIRADVLREEFAPYDISRYAYTGGFRYAARNLDEEDETSKLDERANLYVRGSWSGWTEMEEMSREADGWFSTTFVLGETRCELFDICVNKSENVRIFPVSHKASAKICIQGPDRQGNGRKWMVDGRDLEVQAGTVFKIYFKWSWERCRIFWEQAEEQDNSTCLNFAHTYYVAGGFSKWKCMALTMDVTTAEGAWVGIFKVGSKGHEEFQFVRDKDWSQTIYPATSGLNEGGSVRACGPDDLAGDRRFRVRGEPGSLVRLRLVVADAHVVVSANMEAAGSEVQRVEWESLEGWERHSYVLTGTLQGGHPLPLVMDPMTPGIFKCRTQMGWEFDQSFGAYVDFFQVSVDGNAKQVFYPEVDLAMSGELIVWGPDGSASTNSFLLRSLTPGSTVDVCLDLTTEDRRKIVTWSLVELEDFTDDQGMHGKKLHGHPVSILWYSGPSGLERGR</t>
  </si>
  <si>
    <t>gi|504893997|ref|WP_015081099.1|</t>
  </si>
  <si>
    <t>cyanobacteria</t>
  </si>
  <si>
    <t>Anabaena sp. 90</t>
  </si>
  <si>
    <t xml:space="preserve">Beta-ketoacyl synthase; N-terminal (1-277:277)  -- Beta-ketoacyl synthase; C-terminal (285-399:115)  -- </t>
  </si>
  <si>
    <t>MEKIAIIGLSCLFPDANNPEEFWQNLTAEKDSTSSITVADLGIDPAIFYDETKGKPEKFYFQKGGFIRDFKFDANEYNLPAAFVESLDNTFKWSLYAAKQAIIQSGYLGNQTALAKCGVVLGTLGLPTKASNSLFAPIYQQNIQPAISELLQEKDFRLGGSSTCTKVSPYNAMVSGLPAAIVSKAFSLSATHFCIDAACSSSFYAIKLASHYLQSGKADLMLAGAISCADPLFVRMLFSGIQGYPDNGISRPLDKSSRGLITSEGIGMVMLKRHSDAVRDGDKILATICGNGLSNDGKGKHLLSPNPQGQTLAYQRAYSEAKLNPQTIDYLECHATGTLLGDPTECNSIEGFFSPYQAAPLVGSTKTNVGHLLVAAGMVGITKTILSMSHGVIPPTIHVTQPIGSENNVVSPKSIVRTPTEWPSQETKRVALSAFGFGGTNSHIILEQGK</t>
  </si>
  <si>
    <t>gi|1747405362|ref|WP_149979143.1|</t>
  </si>
  <si>
    <t>Microcystis aeruginosa</t>
  </si>
  <si>
    <t xml:space="preserve">Beta-ketoacyl synthase; N-terminal (36-285:250)  -- Beta-ketoacyl synthase; C-terminal (293-410:118)  -- Polyketide synthase; C-terminal extension (415-524:110)  -- Acyl transferase (566-878:313)  -- Phosphopantetheine binding ACP domain (959-1030:72)  -- Phosphopantetheine binding ACP domain (1051-1123:73)  -- Condensation domain (1179-1477:299)  -- Phosphopantetheine binding ACP domain (1623-1685:63)  -- </t>
  </si>
  <si>
    <t>MESHHQKTELTPLQKAIIALKEARNKIEALERQKNEPIAIIGMGCRFPGGANSPEAFWELLSRGKEVIVPVPSQRWDAEAYYDENPDLPNKTYARYGGFIDAVDQFDPQFFGMTPREAIALDPQQRLLLEVSWEALENAGIAPQKLTGTQTGVFVGIGLDDYAKRQIKQQIPIDAYTGSGNAFCFASGRLSYFLGLQGPSLAIDTACSSSLVTVHLACQSLRNRESNLALAGGVSLMLSPEVTLYLSKTRALSPDGRCKTFDKDANGYVRGEGCGIVVLKRFSDAISDGDNILGVIRGSAVNQDGPSSGLTVPNGAAQMAVIRQALENAKVKPEQISYLEAHGTGTALGDPIEVRGINNVLCKDRSTDNPLMVGSVKTNIGHLEIAAGMASLLKVILSLKNQEIPPHLHFKELNPDLAAAATALKIPTS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KEAINQIKADLESQSIEVRLLKVSHAFHSGMMQPILGEFKVIAGKITYKTPQLDWISTVTGEEISQAVTEDYWCQQVRQCVQFAPAIETLASQGYNLFIEIGSHPILTRLGQKTLANPDYLWLSSLQRGQDDWQILLQSVAKLAVSGVNIDWNGFDKDYARLRLPLPTYAFQKQPYWLTVEAPGLRPTQGTETVEGQDLHQSQETETLGVPGLRPTQKQNEIKAESLESQLIALISKITGLNPQQLSLNVSLEADLGLDSIMMTQLMNGLLSLIPEENRSQFSETFSLRHLMQVSNLQELLTILADWQQLEEDNQAESLESQLIALISKITGLNPQQLSLNVSLEADLGLDSIMMTQLMNGLLSLIPEEQRSQFSETFSLRHLMQVSNLQELLTLLQSHTSSPKPQISNPKPQTKNLKTQSSNLVPILHSQIPLLMSYWSLNSNSLFTKVKIAGEFDLNIAQQAWKLLINRHPMLRAQFQIPEDAACFAEYQLEVLENPIPPEILVKDFTTLTPEEQGEKIEEEIYHWLNYNWSLTQWPLHGFSVLKLSDQIHQLFLGNEHLISDGLSNHVMMREFLEIYRALVAKETPNLPPTLTVEDYRKQVQLMNDWQDIEEDRALAEYNNAVSGMSYRWQPKQQKNAQNHPLFYNQKYVLSAETTSQLIDKTRQWRVPMNALLLGAFIKTMSQLDSKAENIVISIPTSGRIYPEVDATGVVSSFAQNLALTFAKPQSDQDWPTFLSQIQQIVQQHIGTGLDRAQTRQMGTIFRDNITLENGKIPPHSLYLIQEALKSNLYLPYTGQTHLQPQYDALSITDYQAGGMNATGTIDILQEIFNNRLHLFASYDYHHFDLLLIDQLMTAYVSQIEELANLPVQDQVIISHSFSISLNTEIEEMLRQITSEICHWTIEEDEISDDLEADLGLDSLERIRLVTKLEGIYGKQYRQDLLNCRTLQEMAAILAPSQPSILNSYR</t>
  </si>
  <si>
    <t>gi|219734061|emb|CAW45922.1|</t>
  </si>
  <si>
    <t>eudicots</t>
  </si>
  <si>
    <t>Arabidopsis thaliana</t>
  </si>
  <si>
    <t xml:space="preserve">FAE1/Type III polyketide synthase-like protein (53-334:282)  -- 3-Oxoacyl-[acyl-carrier-protein (ACP)] synthase III; C-terminal (351-431:81)  -- </t>
  </si>
  <si>
    <t>MFIAMADFKLLLLILILLSLFELDLLHFHHDFFSPFPVKIGLLLISIFFYAYSTTRSKPVYLVDFSCHQPTDSCKISSETFFNMAKGAQLYTEETIQFMTRILNRSGLGDDTYSPRCMLTSPPTPSMYEARHESELVIFGALNSLFKKTGIEPREVGIFIVNCSLFNPNPSLSSMIVNRYKLKTDVKTYNLSGISVDLATNLLKANPNTYAVIVSTENMTLSMYRGNDRSMLVPNCLFRVGGAAVMLSNRSQDRVRSKYELTHIVRTHKGSSDKHYTCAEQKEDSKGIVGVALSKELTVVAGDTLKTNLTALGPLVLPLSEKLRFILFLVKSKLFRLKVSPYVPDFKLCFKHFCIHAGGRALLDAVEKGLGLSEFDLEPSRMTLHRFGNTSSSSLWYELAYVEAKCRVKRGDRVWQLAFGSGFKCNSIVWRALRTIPANESLVGNPWGDSVHKYPVHVT</t>
  </si>
  <si>
    <t>gi|1149076536|gb|AQS99240.1|</t>
  </si>
  <si>
    <t>Gambierdiscus excentricus</t>
  </si>
  <si>
    <t xml:space="preserve">Beta-ketoacyl synthase; N-terminal (312-568:257)  -- Beta-ketoacyl synthase; C-terminal (586-707:122)  -- </t>
  </si>
  <si>
    <t>MLSCSVGPPLSLCWALHGLASMWNTQKPSSLSKVQAPQSVFDIAAGHAPSLLGASIVESLYLKGFCTIDLGLGGNLAEQAVKNVNVIWDADRFEPTPPLLYDGLLGEQGSSQIAPLRPSDFITAADGEALEHLDNLITDTGAVIAPLVAQLDFEIEDRTVGLLHQTGAAKPGSNATLTDLEAQKWLTQFWWQRILVLVFLGPDEGNLELVPYEDDEANSHDFTTKPGMMVIMRPDALAGYHTSKGRSITLSATFMQPVSRPKPRTCPCVNSILDFITQRMKLHTAEDSLNTAVPREFQRMARHLFHKGPRTSVIACPGRFPTTWDCDSWLSSLTSGPDVVVHIPNMRWDHEVDHGNYDANPESWRWGLTNIRHGAFCDGLELFDNRFFNLSLNESRGMDPGQRLILEVSYEGLWSGGLRKKDIHNSATSVYVGHTSAEWNWADRTEESRASPGSGSVMCIYSNRVNYALGLKGPSISVDQEGASAMTAVHLCCISVMDVWSNGERKGGAICGHGVGLGSYLILANRALSLQTASGCLTAVGRCLTFDASASGLARSEGVSGCIVKPLAKYVDGEPVIHEKGWPPQGVLASTGTNCSGMAANVRAPHGPAIQEIIGNALEEARISALDVDVAEVHGEGRLMSDVVDIGTALFALRASPDGAGMQQMPELVIGSVKSNVGHAKENAAAFALIRAIMASQLSAATPNCHLRTVNPNLDTRGLEELALVNSEMLLASGSASFTNVTAHGFGGSNSNAIVWNTTELHGKVVKNPPPLDRQFFVFWPGGGGELEDEATDCQAYHILGSWSNWEEAEPMEPEGEGIFGYTVALGENGFEEFQILLDGDDQRVLHPGQPFGLKNSNVYGPNESWESEANTWAIDGRKQLSLHAPADVVTALMAEGAVWDNVPAGALVDTTDTAQPGEAFRVRLKIAGKWRVVTWDKIR</t>
  </si>
  <si>
    <t>Cluster-13398.1415</t>
  </si>
  <si>
    <t>Gambierdiscus caribaeus</t>
  </si>
  <si>
    <t xml:space="preserve">AMP-dependent synthetase/ligase (101-487:387)  -- </t>
  </si>
  <si>
    <t>MIISPWLWQLPVRQPQGGDLECQGEVGLHPTPLSQPGLLGAAVWVLITGFCVAAWLRPCRRRRSSRLVATARPDPEWGRGPSWPPLPNDPLHVLLLREHAHNQAPALWVEGEPEPTSYAELLANACALACGPLHGHGGVLPLLMQSADGFEVVTGALAVLMAGAAFAPLDVLAVPRTRLYGLLEQLQPGVGLVSMNSAPIVESLGCCDVVVVKRRTGLPPASVEGLPVVDVDAPAALFFTSGSTGRPKGVLLSGRASLSHYVYYLPQLEVGPGSVLLRTTALGFDVTFSVAFGALLHGAQLAWPTRNVLLDPRALASVCAERGVNFLVLVPTVLSLFLASGQHFPEAVRDVGCAGEPLHYSLAAQLRSGPKVHNRYGPTECSNISTLRVDVGAIGAECGAVPLGRPCAHRELHVHEGELWIAGPGLAEGYLAMPEATAAAFRPLPQGSLGPAGPEGRRAYRTGDLVAWNAEGELVFLGRKDLQVKLRGQRVELGEVEAVLSAFAPGLEVVAVVAGEGLIAAVWPAATDLTGLAAWAKAQLPKHMLPFAFEPVEAWPRTAHGKVDRAALRARFGSRRPLERDSLGMARSMGTPSLGALRFVLLVFMNAFHLRLHGAAPDRISPWSLTFALLAPASALDHTACFCFLAGYGDARSTAPLAFNRRDLVLCILQAVVILCPFAERAWFWWLPVWLAARLTCVLLGQHRRWGYATFGVLLLLLQLFLSLPVEGLAHAREVLRKRVDPQAFNLVIMYWVGLDRPIQFPHRRLVRVRHRCLALAAFWALCALTVCVPLPCLDRRTGWHLRNAQLADGYASDYDAWHCELPLWDLFSLPWCALLLALLALGLGNCTVPTPAPLGNLLLSATEFYSWDLRPRWLCTTEAALLGPMLAGSWVAGLGFVLSEYAMAVSYAVVSCIVVEGVVRGAAASLGRCYARR</t>
  </si>
  <si>
    <t>gi|924658140|ref|WP_053541161.1|</t>
  </si>
  <si>
    <t>Anabaena sp. WA102</t>
  </si>
  <si>
    <t>MEKIAIIGLSCLFPDANNPEEFWQNLTAQKDSTSSITVADLGIDPAIFYDEKKGKPEKFYFQKGGFIRDFKFDANEYNLPSAFLESLDNTFKWSLYAAKQAIVQSGYLGNQTALAKCGVVLGTLGFPTKASNSLFAPIYQQNIQPAISELLQEKDFRLGGSSISKKVSPYNAMVSGLPAAIVSQAFSLSATHFCIDAACSSSFYAIKLASHYLQSGKTDLMLAGAISCADPLFVRMLFSGIQGYPDNGISRPLDKSSRGLITSEGTGMVMLKRHSDAVRDGDEILATICGNGLSNDGKGKHLLSPNPQGQTLAYQRAYSEAKLNPETIDYLECHATGTLLGDTTECNSIEGFFSPYKAAPLVGSTKTNVGHLLVAAGMVGITKTILSMSHGVIPPTIHVTQPIGSENNVISPQNIVRTPTKWPSQGIKRVALSAFGFGGTNSHIILEQGK</t>
  </si>
  <si>
    <t>gi|1039198869|gb|OBQ39837.1|</t>
  </si>
  <si>
    <t>Anabaena sp. CRKS33</t>
  </si>
  <si>
    <t xml:space="preserve">Beta-ketoacyl synthase; N-terminal (63-343:281)  -- Beta-ketoacyl synthase; C-terminal (351-468:118)  -- Polyketide synthase; C-terminal extension (471-586:116)  -- Acyl transferase (639-933:295)  -- Phosphopantetheine binding ACP domain (1312-1379:68)  -- Phosphopantetheine binding ACP domain (1437-1505:69)  -- </t>
  </si>
  <si>
    <t>MMSYPSKKIDTINTSLTELEAQINSCEQALLRFIKEKKMNMNNGTLSENSMANKDINRKLQANPIAIIGMASLMPQARNLRDYWQNIVNKVDCITDVPSSHWSVEDYYDPNPRTPEDKTYCKRGGFIPEVDFNPMEFGIPPSILEVTDVSQLLSLVVAKETMEDAGYGDSREFNRENIGVILGVAMGKQLAMPLAARLEYPIWEKVLKSSGLSKEDTKKIVDKIKSAYVKWDENAFPGMLANVVAGRIANRFNFGGTNCVVDAACASSFGALKMAISELVEHRSDMMLTGGVDTDNTIMAYISFSKTPAVSPSDNVKPFDAKSDGMMLGEGIGMILLKRLEDAQKDGDKIYAVIKGIGTSSDGRYKSIYAPRKEGQVKALERAYDDAGFSPATVGLMEAHGTGTMAGDPTEFGSLRDYFAKHDTQKQHIALGSVKSQIGHTKAAAGAASLIKTALALHHKILPATININEPNPKLDIENSSFYLNTQTRPWIKAEGETPRRAGVSSFGFGGTNYHVVLEEYEPEQQNPYRLHNTSSEVLLFGASQAELISKLEATFNNLQANDGERYYSQLLQECQSLTIPKTAARIGFIADNLQEACKLLQVSIELLKNKPDATSWEHPQGIYYRSSGMELAGKVVALFSGQGSQYLEMGREAVMNFPSLRQLYGKMDNLLKQSNLQPISEVVFPHSTFDETEKKTQIAALQRTEYAQPAIGVFSAGLYGILQQAGFKADFTAGHSFGELTALWAAGVLSEADYLFLVKSRGQAMAAPKDPDHDPGSMLAVKEDISKIEPLLKQFPRVSIANFNSPTQIVLAGPKLEIDKIHHTCQKLGYGAVLLPVSAAFHTPLIAFAQKSFAIATKSVTFKNPQIPVFSNVTGKHYPQDATAIQKNLESHLASSVLFKQEIENIYGTGGYCFVEFGPKRVLSNLVKEILGDRPHITISLNPSPQKNSDRSLREAVVQLRVIGMNLGNLDPYQLPPVLPPIAAKKTLNVKLTGINYISDKTKNAFIESLQNGDQISGIQEFKRPEIQELKSPEIDNSEIIKIPSTGHNGNGNGHKKQLVMATQLQPQMNTATLIKELQKEAGKRPISELFPQQSRDKMQTPYQLVNCQQILTSLEQLLSQFQYNQSENLEVHSTYLNHQIEYTKTFFQLMQQQNKLFANVKSSAEAGQIKQIIMESLERSMMQFHSQQGETLRIHEQYLREQIEYTKHFFQLIQEEYSQLISETQETAAFIPLSTHEEAPVAANVTIIPPQPVPVIESKVELEIPISTVNKVIEPVINEIIESEPEPIALIPETVPVVNNINLDDLANNLLTITSEKTGYPIEMLELDMDMEADLGIDSIKKVEILGGLQELYPNLPKPNLEELAEKRTIGQVVEYLQKQNPLTTEIPGESIIIPQIPTEIIEELAPEPIIIPQFSVPSSQPDENTNEYADLAQTLLNITSEKTGYPVEMLELDMDMEADLGIDSIKRVEILGAMQEAYPKLPKPNIEELGDLRTIGQIVNYLQTLVGGEKKKPHTDVNSVILNPPLIKGESAGVESNITVDLTPPPMVDPHLPRRPAQLKTLPRPDFWEAQLPAGHIGLITDDGSLTTTKLVDALIEQGWKVVVLSFPQSLIPTQLPLPASVTRITLANMSEQHLQLLLQSVITKHGPIGAFIHLHSQFKPEKPGNISYPEAEKAIIKQVFLMAKHLKAILNNAASLAGRTSFCTVAHLDGEFGLGHETNFSAIAAGLFGLTKSLRWEWPQVFFRAIDLNPTLDHQESAQYIVAELHDSNRYIGEVGYGNQGRVTLIAKTE</t>
  </si>
  <si>
    <t>gi|1361087848|ref|WP_106287763.1|</t>
  </si>
  <si>
    <t>Merismopedia glauca</t>
  </si>
  <si>
    <t xml:space="preserve">Acyl transferase (99-444:346)  -- Polyketide synthase; ketoreductase domain (767-963:197)  -- Phosphopantetheine binding ACP domain (1074-1138:65)  -- Beta-ketoacyl synthase; N-terminal (1178-1460:283)  -- Beta-ketoacyl synthase; C-terminal (1468-1585:118)  -- Polyketide synthase; C-terminal extension (1588-1702:115)  -- </t>
  </si>
  <si>
    <t>MLIQLFQPESQLSIQRPYHLLTLSAKTPTALTKMAKSYQEFVMERPSDDLSHICFSANTGRTHFDYRLVAIASDPAELQAQLEVSQPSLVPSQSPKVAFLFTGQGSQYVGMGKLLYETQPTFRKTLDKCNEILQPYLEHSLLSVLFEDNSRLHQTAYTQPALFALEYALAQLWTAWGIVPNAVMGHSVGEYVAACVAKVFSLEDGLKLIAARARLMQSLPQNGSMVAVFASESRVQEILVPYADDVQVATINGAENVVISGLTIAVDQVLEQLHSQGMTTRPLQVSHAFHSPLMTPILEEFARVASSVEFHLPQIPLISNLTGEMFHFGEIPDASYWCRHLREAVQFAKGMETLHREGFEVFLELGPSSTLLNMGQKCWSSDGETRVSASLNPKGHGDTGTRRGDDGGKLPLSSASWLPSLQKGGDDWRQILTSLGKLYLKGVAVNWSGFDRDYKRQRLVLPNYPFEGKSFWSTSPVWKDEEGYGDVGTRGRGEEENRQGENGFIEVNESNLAGKELMADQESTNVASASLNWFYKWNWQPEAWVKGEEIPAGAVLIFNDADDVGTGLAKLLAGDKYQTYLVNPGKKFKKKKKGQFKIDPAQKSDYEQLISQIKDKGMAIAAIVHLWSENPDSILLLGQALVKYAPNEQIALLVGTQNAYSTCDRDPVDGYYGSISATLAQALGQENPQISTKIVDFGGKGDYRSVLLKELTAKSSQEGIIAIRDGRRLGRNLVRMEEELSLEINTIESHQSRNRFPIPNQIQSGETWLITGGTSAVGAEIALGLAQRSRINLVLTGRQSLPSRTESKNSYHSHYNTQHIELLEKLENLGSTAIYEAVDITDLAAMQGLIEKIKAKFGSIHGVIHAAGVQDRVNFQMVQKSPEAIAKVLAPKVQGTIILDRVTRQEPLRNFILISSAAASRPEWSANLADYAAANAFMDAYASYRRNTLAPGSTVALNYSLWRDTGMTNIGGLPLLWAAKAKGLNPLEPEAAVSAFFKAISLDLPVVHLVDWEMGRRGDEQDCRDVAPLRLGDTETRGSGDEEDCRDVAPLRLQDDEQREELPVSSAVNLHQIVREVLTHHLKVPTAQIEWDRSFPELGLDSLAAIEAIKELSSTLKTDLSATLLFEHQTPNQLADYLEERYGDAIIAVDVPKAIALPDLETSSPSLTQTQTPTEIDDIAIIGMACKVPGADNVDEYWELLKAGRSAISDVPASRWSPQDYYDPNAIAGHASYSKRGGFVNGAFDFDPMFFGISPKEATAMDPQQRLFLEVAWQALQQAGYGGKNRTREIGVFVGCGLNSYAEHFTNYQYYQVFKQQLETSSDFSHLSGETKAELLKKLTQILQPAEILPETAAGNELNEIAARVSHCLDLTGPSLSISTACSSSLVALHYACENLRSGQIPMAIVGGVNLNISPTPFTFLSRVQALSPTGECYPFDDRANGLVLGEGAGALILKPLKQALADGDFIHATIKGSAVNNDGHSQGITAPNPRGQAEAIRKAYTNFKIDPETVSYVETHGTGTLLGDPIEIEGLNQAFGTFTQQKGFCGIGSVKSSIGHLLSASGIISTIKVILAMRHGYLPGTLGFEKPNPHINFAETPFYVVGGSGVPWKSNETPLRAGVNGFGFGGTNCHVILESLTEVGAQRVAPVQKSEVLFFCLNARNPQGLKKVASELRLHLLQHPDLEISQVAYTLANSQRELAYKAAFSANNRTQLIDSLTAIISEQPHAEIYLGKSNPQRVTPIHLVLDGESRISVKEPEILGKSFPEFHQAYISCIKLGTKKIHDFAVQYALGKLLMSLSVQPSSILAEKSGVLVAACLLGRLSLANAIAELTDSLMADVDIALESTWSCPLITPGGTFRNSVSLSISQLKTLVESSKELPKMDSLENPGAIYLQLGGSRSLKDRLAVNEEQWISIGVNSTQLLGNISQLYVLGVRFNSAGLYPVGTSKVLLPTYPFERKTYSISVAETEGYKGRLVAIATPFSLSSHERQPSYLALQKTMK</t>
  </si>
  <si>
    <t>gi|1402688976|ref|WP_110577715.1|</t>
  </si>
  <si>
    <t xml:space="preserve">AMP-dependent synthetase/ligase (40-442:403)  -- Phosphopantetheine binding ACP domain (576-640:65)  -- Beta-ketoacyl synthase; N-terminal (670-930:261)  -- Beta-ketoacyl synthase; C-terminal (938-1054:117)  -- Polyketide synthase; C-terminal extension (1057-1168:112)  -- Acyl transferase (1214-1499:286)  -- Methyltransferase type 12 (1837-1938:102)  -- Polyketide synthase; ketoreductase domain (2232-2421:190)  -- Phosphopantetheine binding ACP domain (2532-2587:56)  -- </t>
  </si>
  <si>
    <t>MSEHSISFGGQLEDNWRTLSEVLETATKHNNHGITYIKNDATEYFQSYQDLYQDALVILNGLEQKGIKLGHKVILQIAKNQDFIPALWACFLGGIIPVPLTVAPSYDLENSAVKKLENVWKILDNPLILSDSELITEIEKLGTSSHLEGWQVISVNELRKAPSKVHQLPILDPQAPALLLFTSGSTGMPKGVILTHHNILSMTAGTVAMNHFTQQEVTLNWMPLDHVGAIVFLGIMAVDLACDQIHVPMELVLRQPLQWLELIQKHQVSISWSPNFAFSLINQQAEELKHVSYNLSSMKFLVNAGEQVSVKTIRLFLEILEKHQLQERAIKPAFGMTESCSGITWSAGLSKNELTEENSFVSLGKPIPGATIRIVDQENNPLPEREIGRLQIQGNSVTKGYYNNNELNQEVFQEGWFTTGDLGYLSKGELFITGREKQEIIINGVNYFAHELETTIEELEGVKVSYTAAFAVFDKSRETDLLIITFSPESEQFEQGIKVVRKIRSHVTQKFGIAPAYVIPLERNLVPKTSIGKVQKSKLKKDFEQGLFSSRIQEIDQYLAKERQKNQTLPQSENERQIAAVWSEVLQLTSVGLEDNFFELGGHSIHLIRVQNELEKLFNRQLSLAEMFKNPTVATLARFLSEESNTNQVIAQKSRQRAENRSRRHNETHDIAIIGMA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ALKYRVIPPTLHFQNPNPQINFSQTPFYINNEAISWTTKQDKDEKLPRRAGVNSLGIGGVNAHVILEEAPPIIPQDNQSQRPYHLLTLSARTELALTELVSRYIDFLESQPEKDLSDVVFTANTGRVHFSNRLALTGYKNSDFIEQLRQFKQLDYESTIYGIVDEKRPSKIAFLFTGQGSQYVGMAHQLYQTQPTFRKTLDAGEKYYQKLTGKSLLNVVFADTDDSLNQTAYTQPALFLIEVALAQLWHSWGIQPAAILGHSLGEYSAACFAGVFDLESGLKLVSHRGNLMGQLPQNQGEMAAIFLDKDSVVEHCQSQGIKIAIAAINAEQHTVISGEKNVIQELCNHFTNAGVKVRKLKVSHAFHSPLVEPMVAEFKTILQEISFSQPQISLVSNLTGEIADDSIMTPEYWLQHLLNTVQFHQGALFLQSLGCDTFIEIGPQPILSGIIQSSLSSSEPLTLPSLRSGFSDWQVLLESLGKLYVRGAKIDWFSFDQDYHPRRCALPTYPFQKRQHWIPLKTPSATVPQESNLVKMLSEKDKTTLMQTILETGHYSEDEKPTISAIVQQLIKLYYQEKEDFDFAKLLYQVAWLPCDLANGKLENLTSLKTDLEVYLEPQLQSSELMGVSLAFSEMEKLAADFVVKALKDLELFQMNTFLDPDQSFIQAGLKQEYKSFWNYVLKILAKVGILEKQNTRWKIVKEPEQSNPDLAVEDLINHYPNAQIELHLFRQVATNLVAIITGKISPLSILFSQDGQGGASEFYKNTSSAKILNLGISKTVELLLSSYPPSASLRILEIGAGTGATTQQVIKACNSRQITYTFTDVSPFFLEKARDNLAEFSGLEYKVLDIEKDPKLQGFCCHSYDLIIAANVLHSTANLQEETLPHIQSLLRPGGHLLLLELTQQSSWIDLIFGVTQGWWRFSDYHLRPNHPIITASTWESMLLKSGFSQVEFVSPDQKLGTALFQQSIILAQSSEISPNTAKNWLIFTDVEPQQNTFVLGIQEQLLKKCDSCRIIYQGEKNTQISSSESCLNANQLQQLEEWFASNPSPDRIIYLLNSDGKDQPESILLNRCNYLLNLLKAIQKIPNPPQLFLVTQGAQPFELEQPSFGFQSPLWAMGRVIALENPQLWGGMLDLDPDVDINQNITALLLGLTHAHDEDHLVFRKGQGYVARLLPLKSLETKTVKIQPEATYLITGGIGHLGLELAEHLVNLGAKHLILTTRRSLPVRFLWDSAAELAQISEKIRKLEEKGASIAVISADVGNFEAMQAIFTQIEKTAYPLRGIFHLAGISGRQAQLKDCTLQDLEAVFQAKVKGSWNLHQLSLGSQLDYFVLFSSAGAIWGAKEQGLYDTVSHWLDALAHFRHLQGLPATTLNWALLAGHGIVSQDYEDWLKQIGIREIAPDMTLRVMDAIMASNQTQVLIADVDWVRFKNIYEFKGEKPLLKNLGLSEVAIKSVQESDSVLHLLKEMPFGERREYLLEYVSKQVRIILGIKSMPDTEQGLIEMGIDSLSSIELKNRLEKRLEVLLPTSLVFDFPNIRRLVDYLLDRIFGEKVQKTAEKKMINFTEVQQEISEDLILQELTDLEAFLGN</t>
  </si>
  <si>
    <t>gi|424707765|gb|AFX86517.1|</t>
  </si>
  <si>
    <t>Arabidopsis lyrata subsp. petraea</t>
  </si>
  <si>
    <t xml:space="preserve">Chalcone/stilbene synthase; N-terminal (1-132:132)  -- Chalcone/stilbene synthase; C-terminal (143-245:103)  -- </t>
  </si>
  <si>
    <t>IVVVEVPKLGKEAAVKAIKEWGQPKSKITHVVFCTTSGVDMPGADYQLTKLLGLRPSVKRLMMYQQGCFAGGTVLRIAKDLAENNRGARVLVVCSEITAVTFRGPSDTHLDSLVGQALFSDGAAALIVGSDPDTSVGEKPIFEMVSAAQTILPDSDGAIDGHLREVGLTFHLLKDVPGLISKNIVKSLDEAFKPLGISDWNSLFWIAHPGGPAILDQVELKLGLKEEKMRMTRHVLSEYGNMSSA</t>
  </si>
  <si>
    <t>gi|640535181|ref|WP_024968820.1|</t>
  </si>
  <si>
    <t xml:space="preserve">Beta-ketoacyl synthase; N-terminal (1-250:250)  -- Beta-ketoacyl synthase; C-terminal (258-375:118)  -- Polyketide synthase; C-terminal extension (379-502:124)  -- Acyl transferase (541-831:291)  -- Phosphopantetheine binding ACP domain (928-993:66)  -- Aminotransferase class-III (1223-1584:362)  -- Luciferase-like domain (1699-1991:293)  -- Condensation domain (2044-2485:442)  -- AMP-dependent synthetase/ligase (2505-2898:394)  -- AMP-binding enzyme; C-terminal domain (2906-2981:76)  -- Phosphopantetheine binding ACP domain (3010-3070:61)  -- </t>
  </si>
  <si>
    <t>MEPIAIIGIGCRFPGADNPEAFWRLMRDGVDAIADIPLERWDIERFYDPTPATAKKMYSRQGGFLKNVDQFDPQFFRISPLEANYLDPQQRLLLEVTWEALENAAIVPETLAGSQSGVFIGISDVDYHRLAYQSPTNLTAYVGTGNSTSIAANRLSYIFDLRGPSLAVDTACSSSLVAVHLACQSLQNQESNLCLVGGVNLILSPETTVVFSQARMMAPDSRCKTFDARADGYVRSEGCGVVVLKRLRDAIQDGDRVLAVIEGSAVNQDGLSNGLTAPNGPAQQAVIRQALANAQVKPAQISYVEAHGTGTELGDPIEVKSLKAVLGEKRSLDQTCWLGSVKTNIGHLEAAAGMAGLIKVVLCLQHQEIPPNLHFKTLNPYISLADTAFAIPTQAQPWRTKPPKSGENGVERRLAGISSFGFGGTNSHVILSEAPVTVKNNQQNGQKLMERPWHLLTLSAKNEEALKALVRCYQKYLADHHEIPLADVCFTANSRRSHFNHRLGVVARDRLEMLQKIENFSNQERMREPKSINKKKKPKIVFLFAGQGSQYVGMGRQLYETQPVFRQTLDRCAEILRPHLDQPLLEILYPADPEAETASFYLEQTAYTQPTLFAFEYALAQLWRSWGIEPAAVIGHSVGEYVAATVAGALSLEDGLTLIAKRAKLMQSLPKEGTMIAVFAAEERVKATIEPYTNDVAIAAINGPENLVISGKAPIIAQIIIHLTAAGIENRPLKVSHAFHSPLLEPILDSLEQEAAAISYQPLQIPLVANLTGEVLPEGATIDARYWRNQARNPVQFYASIQTLIEQKFSLFLEVSPKPTLSRLGQQCCPETSTTWLFSLAPPQEDEQSLLNSLAILYDSQGAKINWEGFNVNCSQNLLALPTYPFQRQRYWLETIKPTSEETTMTTNATNVQAISSNQKQQEILITLQTLVGNLLQLSPADVNVHTPFLEMGADSIVMVEAVRRIENTYNVKIAMRQLFEELSTLDALATYLAQNPANDVQNTQINTEVFSAPIACSNNRSPNVVLSSNTNGFQGQTASPKFSAIAPNSTVSQEPVPQPRVLAASGSSVPSSALENIMGQQLQLMAKQLEVLQTANFAPTIPISKENPPSAVDQNRANGINQKLIPPQQLAANLEPIASRTRQTSNQASAPQPTVTATPWGPKKPPTGGLTTQQQQHLDALIARFTERTKTSKQIVQRDRSVLADSRASVGFRMSIKEMLYPIVAQRSQGSRIWDVDGNEYIDMTMGQGVTLFGHQPDFIMSALQSQLAEGIHLNPRSPIVGEVAALICELTGAERACFCNSGTEAVMAAIRIARATTGRSKIAIFEGSYHGHADGTLFRNQIIDNQPHSLPLALGVPPSLGSDVVVLDYGSAEALDYLKSQGQDLAAVLVEPIQSGNPLLQPKQFLQSLRQITSQMGIALIFDEMITGFRSHPGGAQALFGVQADIATYGKVVGGGMPIGVIAGKADYLDGIDGGMWRYGDKSYPGVDRTFFGGTFNQHPLAMVAARAVLTHLKEQGPGLQQQLTERTAALADTLNHYFQAEEVPIKIEQFSSFFRFALSGNLDLLFYHMVEKGIYVWEWRKHFLSTAHTEADLAQFVQAVKDSVAELRQGGFLPAKKPSWSVQTPQSDPPLTPLDKGFDPPLAPLDKGGESCSVNDRKLGQKSRSQAQKTMQFSLYYFGSYEAEFNPHKYNLLFEGAKFGDCAGFTALWIPERHFHAFGGFSPNPSVLAAALARETQQIQLRSGSVVLPLHNSIRVAEEWAVVDNLSQGRVGIAFASGWHSQDFVLAPQSFGQHRELMFQEIETVQKLWRGEAIAVLDGKGQTVEVKTYPQPMQSQLPSWITIVNNPDTYIRAGAIGAGILTNLMGQSVEDLARNIALYRQSLAEHGYDPASGTVTVLLHTFVGKDLEQVREQARQPFGQYLTSSVGLLQNMVKSQGMEVDFEQLREEDRDFLLASAYKRYTETSALIGTPESCRQIIDHLQSIGVDEVACFIDFGIDEQTVLANLPHLQTLKDLYQPHLPPYQGGLGGDQSPYQGGLGGDQVPLTEAQRQLWILAQLGDNGSVAYNQSVTLQLRGPVNPVAMTEAIQQISDRHEALRTKINAQGDSQEILPQVEINCPILDFSTSQDTAQQQTEQWLKEESQKPFDLSQGSLVRWHLLKLDPELHLLVLTTHHIIADGWSMGVILRELGELYSAECQGVRASLKTPKQFRELIAWQSQPSQQQELKKQEAYWLTTLVNPTVLNLPTDQPRPALPSYQANRQSLTLDSQFTEKLKQFSRKQGCTLLMTLLSVYNVLIHRLTGQDDILVGLPASGRALLDSEGMVGYCTHFLPIRSQLAGNPSFADYLKQMRGVLLSAYEHQDYPFALLLNQLNLPRNTSRSPLIDVSLNLEPAINLPKMSGLEVSLLPQSVSFKDRDLHLNVTEMGGEALVDCDYNTDLFKDETIERWLGHFQTLLELVINDPQQNLRQLPLLSPAQRQQLLVDWNNTGADYPYDKCIHQLFEEQVEQTPDTIAVVFEEQSLTYAELNHRANQLAHYLQTLGVGPEVLVGILVERSLGMIVDLLGILKAGGAYVPLDPDYPPERLQFMLEDCQATVLLTQRSIIKDKLPLAQMLKADKVLYLDENNVVQYPINNLTVQSKPNNLAYVIYTSGSTGQSKGVMIEHQAIVNLSLNWGKLFHVKPHSRLLQFGSFSFDLSIGEIATNLIHGACLYLAKKETLLPTQNLVNFLETNQITHSFLSPSALSVLPQANLLHLENITVGGEVCPTEVVEKWGNQRRLFNCYGPTEATVTATLSLCQANGQKPTIGKPLDNIRVYILDENQQLLPPGIPGELCIAGVGLARGYLNRPDLTSEKFIEVNLLGKTERIYKTGDLTKWQTDGNIEYLGRIDNQVKVRGFRIELGEIEAVLLSHPQVREAVVLVNESDHTENRALVAYIVLNDPTCATQSLREFVKRQLPDYMIPAYWLILDNLPLTSNGKIDRRALPLPNPELNRSVDYVPPDNPTQEAIAAIFGQVLKLEKVGIYDNFFEIGGNSLQATQVISRLRESFALELPLRRLFEQPTVADLALAVTDIHATLQKLQAPVEHLSGDREEIEL</t>
  </si>
  <si>
    <t>Unigene47353_All</t>
  </si>
  <si>
    <t xml:space="preserve">Beta-ketoacyl synthase; N-terminal (297-553:257)  -- Beta-ketoacyl synthase; C-terminal (572-680:109)  -- </t>
  </si>
  <si>
    <t>MSQQPDFELKGKGPDEISEELEHELWLKGYCILDLNLAGSLDAALEEVADMKLASRFAAPPVPVVEGLLGPEGSSQLAWLRAFDPEAAPTGDEVQEGASDGPALESMTSSLVEMARCTMQFCNGAGVDIVNITPMAVVQGGDSPEDGTELTENSCSFWLSTFCHAKLMMLYFLGPGEGTLELQPLDDVSGEVRITTAPDMLVILRADSLSHRLRASSNDYTVCSWIVAPATTGPRGWNATSTEVMEKSPGVADLSQWVDDRLKLLMEQQLNETIAEDVPRTWQKVMKSVYFNNTSQPLAVRGAATHSTSTHDTEVFWKSVNLGSDLVGNIPFLRWDHAEYYDPDPNAYMASHAFRGGICKTTINHFAAIEGVTLFDNKFFQISQSEATGMEPQQRHILETSYEGLHQAGYNKKQLMNSYIAVFSGSTNPESMYIDYTTGAGAGNQSQAIISNRTSFVLGVMGPSTSIDCEMASSAMALMVGCSAVAPNHRWRHETGGHSEAAICGGVYICLTPYMWPRFNAYMNPVGRSFTFDQSANGYVRGEACTSICLKPYMEKVDGEWVEISEGSKILGTLVGWRMTNNGRGATLTAPHAPAIQENVLDAIRKASITPMDMDAVECHGVGGLLDDSVEASALAKALRAEAPSDEEPLTLGSVKTNTAAQCEHAGMAQFMKVLHNIQYACQAASNGLKQINPHMELGDTPMQFPTEALAYRDRHAFHGLSSRGLGGTNTHMVSWYTVDNNLVRTEVAAAFERQPFSFWPGGGGMLEQGAAPSDGYFIVGSWGEWEETQLMDKQDENTFSYTVTLGLNRFETFQIWIDGESTTALHPAAPKAPSGCPVEGPSDMMDVAGKHWMIDGRVMQVPGMLMDASAPEDQTAAAGALAPQVVEACTRDRGAPGDQYEVKLSIAGKYRAVSWTKVKTVEPGSAILDPLVQGKYYLTGDFNRWTLEPMTPSGDAEGRHTAKVSFRFGGRYDFKVIRNKDWEQTFYPSFSPAPSSSFEADEDVLGPDDGGAGYTTCWCILASGGDSFVVEFQRKVVEGAEVRSIAWRPAG</t>
  </si>
  <si>
    <t>gi|1248215229|ref|WP_096713138.1|</t>
  </si>
  <si>
    <t>Anabaena cylindrica</t>
  </si>
  <si>
    <t xml:space="preserve">Beta-ketoacyl synthase; N-terminal (102-190:89)  -- Beta-ketoacyl synthase; C-terminal (212-307:96)  -- </t>
  </si>
  <si>
    <t>MKEFPKNKIPKIAIIGMDCFISNCQGLDAFESSIYQGKQHFTPLNYSDTPSLTIPLAEINQLSSQQQLMLQVANNALKNAQLNPETKIAVVMVTESQSHYQNKLASYISRLWDATSPAFAEENSGFSALNLAQKLLINKQVDAVLVAAMDFAEEKNQIIGLQTLSYDQNADATLVGEGAAAVVLQLHQTAKENNNCIYAVIDALSVVQNSPHQPQAVTEACQTAFQIADIQAQDIGYLEVYAGGNTQQDEAEIQGLVTAYTTGESNLSCAVGSIKANIGHTHSASGIISLIKTALCLYHRYIPAVPNWSCPKQPDMWSGSPFYVATESKPWFIEPGTTKRIAAVNSMEANGSYAHLILSEEVSQIERKSRYLEQIPYYLYAIAAENRTSLLNQITALKQTLKDTPVLSQLASQTFREFQKHQQSNYANYAIAILARNQEELTRELDRAIPGVNLAFDTGKDWQTPLGSYFTAKPQGKKGKVAFVYPGSFTSYIGVGRNLLRLFPKIYDDPIINSVYNRTANIEKILYPRSLKKLSKREIEALEQQLINDPVAMLESEVGFAGLMTAILRNYFQIQSQCVFGYSLGETSMMLAQGIWTSFKETSDYLNSSPLFKTQLSGPKNAVRQHWKIPGEDQNPDFWSNYILMCPLSRVQEAIKNEPRVYIPLINAPEEIVIAGETKACQRIIQQLNCDAFPTSINHVIHCEPMHSEYNELVKINTLPLGNVSESIFYSSAEYEPIKLNSHTIGHNIAKCLCQQLDFPRLINRVYNDNIRIFIEVGVGSSCSRWISSNLQEREHIAVSINRKGLDDHTSIIRALGKLLSHRVELDLSPLYSLSSEPNQPLINLENSTIKKPEKTFKSISGKPSNWHYRKLSTNNALMTKNHTFLIKSRQESLQQINSLIQQQIEFYKKILEQEPK</t>
  </si>
  <si>
    <t>gi|1772286778|gb|QFZ11842.1|</t>
  </si>
  <si>
    <t>Anabaena sp. YBS01</t>
  </si>
  <si>
    <t xml:space="preserve">Polyketide synthase; ketoreductase domain (12-232:221)  -- Polyketide synthase; dehydratase domain (291-557:267)  -- </t>
  </si>
  <si>
    <t>MTTLTQVRPASVFVVSGGAKGITAQCVIELAQHQPCRFILLGRSEVIESEPDFARDCVEESVLKKAIMQHLVAQGEKPTPMSVQKVYHKIVSSREIKATLEAIAATGSQVEYIDVDVTNVAELRQKLAAVGKITGIIHGAGNLADKLIEKKTDQDFEKVYTAKVQGLENLLSCVDANQLEHLVLFSSVAGFYGNMGQSDYAIANEILNKSAHLIKKNYPQCHVVAINWGGWDSGMVTPELKKAFAERGIDIIPVDVGTKMLVNELHPSHHDSTQVVIGSPIIPAPGNIDPQLRSYRIRRRMTVEANPFLLDHVIAGTPVLPATCGMSWMINACEECYPGYRYFRCQDFKILKGITFNDKVATEHILEIQEVAKHGSESIEFQTKILSKTPEGKIHYHFSAHITIVRDLPPAPVYESLDLTEDHTIGAISKDFYQKGGLSLFHGTSFQEITRVLNINSRKITVECCWAEIPLEVQGQFPVKWHNPYATDLSTQPLWLWLSHVHQEVCLPGQITKSEQFRAIPRNKPFYVSCEIENKTPSGVTADIILHDREGKIYFRIYQAKAIIAPMNLH</t>
  </si>
  <si>
    <t>gi|1705971376|gb|TRU02218.1|</t>
  </si>
  <si>
    <t>Microcystis flos-aquae Ma_QC_C_20070823_S18D</t>
  </si>
  <si>
    <t xml:space="preserve">Beta-ketoacyl synthase; N-terminal (1-250:250)  -- Beta-ketoacyl synthase; C-terminal (258-375:118)  -- Polyketide synthase; C-terminal extension (379-502:124)  -- Acyl transferase (541-831:291)  -- Phosphopantetheine binding ACP domain (928-993:66)  -- Aminotransferase class-III (1234-1595:362)  -- Luciferase-like domain (1772-2065:294)  -- Condensation domain (2141-2581:441)  -- AMP-dependent synthetase/ligase (2601-3014:414)  -- AMP-binding enzyme; C-terminal domain (3022-3097:76)  -- Phosphopantetheine binding ACP domain (3126-3186:61)  -- </t>
  </si>
  <si>
    <t>MEPIAIIGLGCRFPGADNPEAFWQLMRNGGDAITDIPPERWDIERFYDPTPATAKKMYSRQGGFLKNVDQFDPQFFRISPLEATYLDPQQRLLLEVTWEALENAAIVPETLAGSQSGVFIGISDVDYHRLAYQSSANLTAYVGTGNSTSIAANRLSYLFDLRGPSLAVDTACSSSLVAVHLACQSLQNQESNLCLVGGVNLILSPETTVVFSQARMMAPDSRCKTFDARADGYVRSEGCGVVVLKRLRDAIQDGDRILAVIEGSAVNQDGLSNGLTAPNGPAQQAVIRQALANARVKPAQISYVEAHGTGTELGDPIEVKSLKAVLGEKRSLDQTCWLGSVKTNIGHLEAAAGMAGLIKVVLCLQHQEIPPNLHFKTLNPYISLADTAFAIPTQAQPWRTKPPKPGENGVERRLAGISSFGFGGTNSHVILSEAPVTVKNNQQNGQKLIERPWHLLTLSAKNEEALKALVHCYQKYLADHHEIPLADVCFTANSRRSHFNHRLGVVARDRLEMLQKLENFSNQERMREPKSINKKKKPKIVFLFAGQGSQYVGMGRQLYETQPIFRQTLDRCAEILRPHLDQPLLEILYPADPEAETASFYLEQTAYTQPTLFAFEYALAQLWRSWGIEPAAVIGHSVGEYVAATVAGALSLEEGLTLIAKRAKLMQSLPKDGAMVAVFAAEERVKAVIEPYRTDVAIAAVNGPENFVISGKAPIIAEIIIHLTAEAIEVRPLKVSHAFHSHLLEPILDSLEQEAAAISSLPLQIPLVANLTGEVLPEGAIIDARYWRNHARNPVQFYASIQTLIEQKFSLFLEVSPKPTLSRLGQQCCPETSATWLFSLAPPQEEEQSLLNSLAILYDCQGAKINWEGFHVNYSQNLLALPTYPFQRQRYWLETIKPTSEETTMTTNATNVQAISSNQKQQEILITLQTLVGNLLQLSPADVNVHTPFLEMGADSIVMVEAVRRIENTYNVKIAMRQLFEELSNLDALAIYLAQNLANDFQNTQVNTEVFSAPIACSNNRSPNVVLSSNTNGFQGQTASPKVSAIAPLAGMGGAGGMGGVEVPQVSVPQTSAVTASGSTVSSSALENIMGQQLQLMAKQLEVLQTANFAPTTPRTTENSPSSVSQNRSNGLTQQLIPPQQLAANLEPIASRTRQTSNQASAPKPTVTATPWGPKKPPTGGLTPQQQQHLEALIARFTERTKTSKQIVQRDRPRLADSRASVGFRMSIKEMLYPIVAQRSQGSRIWDVDGNEYIDMTMGQGVTLFGHQPDFIMSALQSQLTEGIHLNPRSPIVGEVAALICELTGAERACFCNSGTEAVMAAIRIARATTGRSKIAIFEGSYHGHADGTLFRNQIIDNQPHSLPLALGVPPSLGSDVVVLDYGGAEALDYLKSQGQDLAAVLVEPIQSGNPLLQPKQFLQSLRQITSQMGIALIFDEMITGFRSHPGGAQALFGVRADIATYGKVVAGGMPIGVIAGKAHYLDSIDGGMWRYGDKSYPGVDRTFFGGTFNQHPLAMVAARAVLTHLKEQGPGLQQQLTERTAALADTLNHYFQAEEVPIKIEQFSSFFRFALSGNLDLLFYHMVEKGIYVWEWRKHFLSTAHTEADLAQFVQAVKDSVAELRQGGFIPAKKPSWSMQRPQTDPPLTPLDKGIDPPLTPLDKGIDPPLTPLDKGGDVDVTLDKGIDPPLTPLDKGGDVDVALDKGIDPPLTPLDKGGDVDVTLDKGGNSHSVRDSQLGKVIGSQVPKTIQFSLYYFGSYEAEFNPNKYNLLFEGAKFGDRAGFTALWIPERHFHAFGGFSPNPSVLAAALARETQQIQLRSGSVVLPLHNSIRVAEEWAVVDNLSQGRVGIAFASGWHPQDFVLAPQSFGQHRELMFQEIETVQRLWRGEAIAVPDGKGQTVEVKTYPQPMQSQLPSWITIVNNPDTYIRAGAIGANILTNLMGQSVEDLARNIALYRQSLAEHGYNPASGTVTVLLHTFVGNDLEQVREQARQPFGQYLTSSVGLLQNMVKSQGMKVDFEQLREEDRDFLLASAYKRYTETSALIGTPESCRQIIDHLQSIGVDEVACFIDFGVDEQTVLANLPYLQSLKDLYQPHLPPYQGGLGGDQSPYQGGLGGDQVPYQGELGGDQSPYQGGLGGNQVPLTEAQRQLWILAQLGDNGSVAYNQSVTLQLSGPLNPVAMNQAIQQISDRHEALRTKINAQGDSQEILPQVEINCPILDFSADQVSAQQQAEQWLKAESEKPFDLSQGCLVRWHLLKLEPELHLLVLTTHHIIADGWSMGVILRELGELYSAKCQGVTANLKTPKQFRELIEWQTQSSQGEELKKQQAYWLTTLVNPTVLHLPTDKPRPALPSYQANRQSLTLDSQFTEKLKQFSRKQGCTFLMTLLSVYNILIHRLTGQDDILVGLPTSGRGLLDSEGMVGYCTHFLPIRSQLAGNPTFADYLKQMRGVLLSAYEHQDYPFALLLNQLDLPRNTSRSPLIDVSFNLEPAINLPKMKGLEVSLLPQSISFKDRDLHWNVTEIGGEALIDCDYNTDLFKDETIQRWLGHFQTLLEAVINDPRQNLRELPLLSPAERQQLLVDWNNTKTDYPQDQCIHQLFEAQVERTPDAIAVIFENQKLTYSELNSRANQLAHYLQSLGVGPEVLVGISVERSLEMIVGLLGILKAGGAYVPLDPDYPNERLQFMLEDSQVKVLITQEKLLESIPDQQLQIICLDRQWEKIAQESISNLESGAKPDNLTYIIYTSGSTGQPKGVLVNHANVVRLFAATDSWYHFNSQDVWTLFHSYTFDFSVWEMWGALLYGGRLVIVPYLVSRSPLLFLELLCQEKVTILNQTPAAFRQLIQAEQATDHGLSLRLVIFGGEALEINSLQPWFERHGDQVPILVNMYGITETTVHVTYHPLSMTDLNNTGSVIGRHLPDLQVYLLDKYLQPVPIGVHGEMYVGGAGVTRGYLNRPELTTERFIPSPFDPPLTPLKNGGEQPSKLYKTGDLARYLPDGDIEYLGRIDNQVKIRGFRIELGEIEAVLLSHPQVREAVVLVNESDRPEDRALAAYVVLNDPACTTQSLREFVKQQLPDYMVPVYWLVLENLPLTSNGKIDRRALPLPNPELHRSVDYVAPKNPTQEAIAAIFGQVLKLEKVGIDDNFFEIGGNSLQATQVISRLRESFALELPLRRLFEQPTVADLALAVTDIHATLQKLQTPIDDLSGDRQEIEI</t>
  </si>
  <si>
    <t>Unigene49623_All</t>
  </si>
  <si>
    <t xml:space="preserve">Polyketide synthase; ketoreductase domain (300-492:193)  -- </t>
  </si>
  <si>
    <t>MAAKGICDLVMQNPAALWMGDSERERYFAAIRECIRMTESTLCYVCDWFLESLPLENAEGLSLELAWNDMVSLTGSGETPGRYPPRENYGTAPPERVLIFPDSFGYCDGIVRAAKGWGRVASCELVRKAPEKIGASDVQELLRPGWDVVIFACGIDTPADNEVETVIRHQDALVRLYLFLVQGIMRNPDGCKRLACVTCDIFASEPEIHEEVGVGLVTAAKLFGLTNSARLELDTPIQFIDTEWALRDESVPLLASEIFRLTSFGKDTVRILNSGRYVQRQLPAMGYRVPGRRFEMPEGGIIAISGGNGALAMVMGNWLLDQVSAKQGRKEACCPTIKFVSRSAKISEQNLPGWKVIEWRAQELGVAVEQVRCDISLRGSLESFVAGCTPRLTGFIHAAGVLQDAMLFNQTWEKYEMVFDPKSRAALYLHDALERHRNPDLRFLWLFSSTAVYGNPSATNYSAANAYLDALARHRCAMGLVGRTIQWGSWAEAGMAAQMTGAARDRIFSGPQPPFYNEEGLRGMQLGLQTALPYFGVLRWSGEALVSMSYAGGTPTQVLGRNFTSRFVPDCPPQLSGERDIYSRYIKQFGLGDEGLVHRSCVGEALLTDQTAKELWAGRAGRADEDGEEELL</t>
  </si>
  <si>
    <t>gi|1733590262|dbj|GCA75869.1|</t>
  </si>
  <si>
    <t>Microcystis aeruginosa NIES-2520</t>
  </si>
  <si>
    <t xml:space="preserve">Chalcone/stilbene synthase; N-terminal (9-222:214)  -- Chalcone/stilbene synthase; C-terminal (245-394:150)  -- </t>
  </si>
  <si>
    <t>MQSSQFLPVIESLATGTPGNLVRQTDAAKFLANLKGLEKNQHRIEKIYEHTRIDTRHLAINLLTEETVNFSREKGTIEQRMQMYEKYGLPLAEDVTRRVLLAASEQQKKHNPLSTEKIEDSIGLIVFVTSTGFVAPGIDAQLIKSLGLRRNIARVPVNFMGCAAAMNGLRVACDHVRANPEHKALVICLELSSINAVFQDDLNDIIIHSIFGDGCAAVVIGAYEPEQIQGRGKFIIRDNFSYLAENTEDGITLGIRDNGITCLLSRQLPDYIESGVGRIITNFLNSHEITKEDIDLWMVHPGGTKIIEKVQLSLDLNDEQVADSWGVLRQYGNLLSCAVLFVMERMILRLEQGCETQALKPNKSGVTRKNAAALTGLAFSFAPGVGIEGILLEKI</t>
  </si>
  <si>
    <t>gi|59956933|dbj|BAD89858.1|</t>
  </si>
  <si>
    <t xml:space="preserve">Chalcone/stilbene synthase; N-terminal (10-233:224)  -- Chalcone/stilbene synthase; C-terminal (244-394:151)  -- </t>
  </si>
  <si>
    <t>MVMAGASSLDEIRQAQRADGPAGILAIGTANPENHVLQAEYPDYYFRITNSEHMTDLKEKFKRMCDKSTIRKRHMHLTEEFLKENPHMCAYMAPSLDTRQDIVVVEVPKLGKEAAVKAIKEWGQPKSKITHVVFCTTSGVDMPGADYQLTKLLGLRPSVKRLMMYQQGCFAGGTVLRIAKDLAENNRGARVLVVCSEITAVTFRGPSDTHLDSLVGQALFSDGAAALIVGSDPDTSVGEKPIFEMVSAAQTNLPDSDGAIDGHLREVGLTFHLLKDVPGLISKNIVKSLDEAFKPLGISDWNSLFWIAHPGGPAILDQVEIKLGLKEEKMRATRHVLSEYGNMSSACVLFILDEMRRKSAKDGVATTGEGLEWGVLFGFGPGLTVETVVLHSVPL</t>
  </si>
  <si>
    <t>gi|1705915517|gb|TRT50199.1|</t>
  </si>
  <si>
    <t>Microcystis aeruginosa Ma_QC_C_20070703_M131</t>
  </si>
  <si>
    <t xml:space="preserve">Methyltransferase type 11 (64-157:94)  -- </t>
  </si>
  <si>
    <t>MDKNEWISRFDNLICSPSIREFYGEREFFNVGYWLSHTQDQQEASCTLMEKLLEFIPNKHGTILDVGCGLGATTHYLLKYYPLTAIVGINISPTQIARSLLNFPDGKFLLMDAVEMDFADHSFEQIICVEAAFYFNTRQQFLQEAWRVLKPGGTLILSDLSFATTELLGDWTVPQANTVQDIAEYQNLYQQAGFKDVQFVEVTEECWFRHFRHLKSWLTEDLQSGKLDEETYNLNIKPLDNLLSSSAITYWLVAAQKPVNML</t>
  </si>
  <si>
    <t>gi|428679796|gb|AFZ58562.1|</t>
  </si>
  <si>
    <t>Anabaena cylindrica PCC 7122</t>
  </si>
  <si>
    <t xml:space="preserve">Polyketide synthase; ketoreductase domain (12-235:224)  -- Polyketide synthase; dehydratase domain (294-562:269)  -- </t>
  </si>
  <si>
    <t>MTATLQISPSSVFVVSGGAKGITAQCTIKLAQNQPCKFILLGRSEITTEPEYTRDCLDDSALKKRIMENLISQGEKPTPMMVQKIFNEINSSREIKKTLEAIAAAGAKAEYISVDVTDTVALQEKLNTVSQKLGQITGIIHGAGNLADKLIEKKTQEDFDKVYNAKVQGLQNLLSCVHPQQLQHLVLFSSVTGFYGNIGQSDYAIANEILNKSAHQIKQNYPQCHVVAINWGGWDSGMVTPQLKKAFAERGISIIPLEVGTQMLVNELYPAYQDNTQIVIGSTMIPPAMPLGSELRSYRIRRRMTLAENPFLYDHTIAGSPVLPATCAKSWMVNGCEEIYPGYTYFSCQDFKVLKGITFNSTLANEHILEIQEVAKSEGDFVEFQTKILSKTPEGRTLYHFSSLIKLVKNMPEAPIYESMDLREDNIVTTTGKGFYQNGDLSLFHGPAFQEITRILNISSEKLTAECCWQEISAKQQGQFPVKWHNPYIIDLSTQTLWLWLNHVHQEVCLPGQLTYCEQYLAVPFNIPFYVSCEVKAKTDTGATVNFIIHNREGKIYSRILGAKAVIWPMKTLNKK</t>
  </si>
  <si>
    <t>gi|424707643|gb|AFX86456.1|</t>
  </si>
  <si>
    <t>gi|1149076510|gb|AQS99227.1|</t>
  </si>
  <si>
    <t xml:space="preserve">Polyketide synthase; ketoreductase domain (306-493:188)  -- </t>
  </si>
  <si>
    <t>MEPARSMDNFPKGDMDETRQAMTMVGEMDPAKMQVAYEQVMKECCEKAAGETCWPVDWFPEPMPTENSAGNATSFYLQAFADYLGTQTGQWPPAEFALPSKEDCLVFSDSYGYCKEVMDQAPPNRLGIVNVQNRQAAKYNEKDVKALVTMHPWDLILFGLGVDPPSTNRVADVHQHQLDVVLVFLTILKTVGDDPSRCKRIAVLTVDTFAEEREIHEECGIGLICNCTLFGMSNTARLEVQCPVQYIDTEWALRTENTKYIVAEIFRHQSFGHNAVRILNSGRYVLRQMPCKPYENLPDWQLPDHGIIAISGGNGALGLVMGMWLLNQAKRQGGKKVSIQFLSRSCKIADENMANWKEVQRLGEELDIPVSQEKCNCGAQESVDEYIRSVTPNLVGFIHSAGVLADSMLMNQSREKFETVYQAKSRAALFLHDALERFENPDLKFFWLFSSGAVYGNMGQLNYSSSNAFLDGLARHRRAMGKPCMAPQWGAWGEVGMAVNLDDATRRRMTNSPMPYFSNAEGLYGLECGLRTNLPYFSVFKVNLQLLFALVQGDDVPMQNYQRNFTSEFCPPHPGDPNKSHYNTLSYELRKRTNWIANGLVFSHHWAKLADEMKYYGDC</t>
  </si>
  <si>
    <t>CL7918.Contig3_All</t>
  </si>
  <si>
    <t xml:space="preserve">Beta-ketoacyl synthase; N-terminal (293-535:243)  -- Beta-ketoacyl synthase; C-terminal (553-668:116)  -- </t>
  </si>
  <si>
    <t>MSSSRGSHRVHYDVVLGSVPEQAVGSLIVHHLATKGFCVLDPSFEEGTFQRVAEDLEELDFYQAHPMIADGLLGLEGSAKIADMESNVDEEARSEGESLISLDRTLTKLGYIIEPFLGAIDFDMTHRSPAVVHHAGEAEDPATIPALTEAEASKWQSQFLRHRVMICIFAGPQTGSLELRPFDIEDAEPHTIDTSPGMVVLLRTDSMSHSHTVAGTGGAYAVSCFLLTQTIRKDARLSGALLTPAAKRLEAWMLDRVRILKERETSGVVNAEVPQGWQAAVNHSYHKGQMAGIAGTACMYNSSRNVSSWFAASSMAADYVTEVPISRWNHEEVYDPDPESWERGKACCRHGSFMEGTELFDAKFFSLSVNDARGLDPHQRILMEVAYESLYMMGRSKKNMMNAAGGVYVGCGNDEWAFHPGRQGFGLVTGVASMWSGRLSFALGLKGPAISLTTEAASGLSATYVAAESVQSKGQAVSNDFAVSVAPHVLLAAMWWPQHCMQGWLSRSGRCATFNSSADGFVRGDGCGALALKGATEMAQGELIANEHDTFVGHIAGAFMSTSGKTASFSTPHGPGEQECVSQAIRNAQLAPADIDGVECFGNGNFLSDAVEAGSMWRGHRSEVMKDPLTLGACKSSVGNQVECSGITGMLRTLYAAKAGHLSPNVHLRQCNPHIDPFEQPFDLVNENIDFPYKSTFYGTKARGFGGSNVYVITWGMLDSLKEEPPLPELQREPVLFWPGGGGLLDYDARPRLRDAYHIVGTWSGWSRAEPMKSDGAGNYSYVFTLGENRWEKFQIWLDGDPSRVLHPGVRNAAKGGPVLGPEEGMVCDADELRTGTVPLWLVDGRSTVLSPAEAEAWRGSGYVIVPVEGEEGSEARKRRFRVGTADMGQPGEQYMVHLRLAGKFRLVDWEKLPSDGYNARPRALAAGSARSASYSLAASWASWRLLRMAPEEGGGAGGEHSIEVRLLQRVGEFQIVREEDWNQVIYPSQPQADGSSSIRTLGPDDGGAGLTWLLTGSPGERYLISLQRVPLRAGTTSDEGDDEKLTVSWRSLGIDPLTPEERVALSRPRYSVIGSFDEWSESYDLQDRGSEFVFFIQIGSTGEESFQIVQDGDPYRVFWPSVEAANPHEPHRVEGPGRPRVGHEWCIGHNAKDGSAPGSLYEVRLLVAGQGGAPREVAWRKVSRKDVDRIFLIRSAR</t>
  </si>
  <si>
    <t>gi|1909675032|ref|WP_190558749.1|</t>
  </si>
  <si>
    <t>Anabaena sphaerica</t>
  </si>
  <si>
    <t xml:space="preserve">Beta-ketoacyl synthase; C-terminal (212-304:93)  -- </t>
  </si>
  <si>
    <t>MKELVANKLPKMAIIGMDCLVSGSQELDSFERSIYQGKQDFTPLTYGETPSLPIPLAEIQQLSPQQQLMLKVADKTLKNANLRPETKIAVIIVSKSQTHHQNKLASYISRLWDATSPAFAEENSIFLGLNLAQKLLTNKQVDAVLLAAMDFAKEENFCTDVHTLSYDQNAHETLAGEGAAAVVLQLQDTARQENYCIYAVIDALSVVQNSPHQPEAVTQACQTAFYLADIQPKDIGYLEVYASGIPQQDDAEIQGLITAYQTGEANLSCALGSVKANIGHTHTASGIISLIKTALCLYHRYIPAVPQWTGVKTPDVWRGSPFYVATESKPWFLESGANRRIAAINSMEVDGSYVHLILSEEISQIERSSKYLEQMPYYLFAIAAKNQSSLLDQIITLQKTLQNSPSLSQLASQTFREFQKHQIQKHQNANYAIAILARNQEELTREIDRAIQGVNIAFETGKDWQTPLGSYFTANPQGKKGKVAFVYPGSFTSYIGIGRNLFRLFPKIYDDPVINNVYERVANIEKLIYPRSINKLTKRQLEVIEQQLINDPIAMLESEVGFAGLMSAILKNYFQIQCQCAFGYSLGETSMMLAQGIWTSFKNTSDYLNSSPLFKTQLSGPKNAVRQAWGLPLNGDDQEFWSNYILICPVSQVKEAIKHENRVYIPLINTPEEVVIAGETQACQRVIEKLKCDAFPTSINHVIHCQPMHSEYNELAKINTLPIKDIPESTFYFAANHEPITLDSQTIGHHIAKSLCEQLDFPRLINRVYNENFRIFIEVGVGSNCSRWISSTLKEKEHLAISVNRRGVDDHTSMIRALAKLVSHQVELDLSPLYSVHAVNLQPPIKLETNRNFKNRPLIPLENELVQEPSGILKSIPHHPSNPQYQKLSDNNALMTKSHSFLLKSRQASLQQINCLIQQQIGVYKKMVEQGKKN</t>
  </si>
  <si>
    <t>gi|1402649662|ref|WP_110546077.1|</t>
  </si>
  <si>
    <t xml:space="preserve">AMP-dependent synthetase/ligase (33-480:448)  -- Phosphopantetheine binding ACP domain (625-690:66)  -- Beta-ketoacyl synthase; N-terminal (717-959:243)  -- Beta-ketoacyl synthase; C-terminal (967-1084:118)  -- Polyketide synthase; C-terminal extension (1088-1198:111)  -- Acyl transferase (1240-1522:283)  -- </t>
  </si>
  <si>
    <t>MMTTNLSSFSPWWTEISSGDRSEPVTLVKLLKYRAVQQPNQIAYHFLTDNQDIPAKLTYAQLDRKAGAIAACLQRFHPENQCVLLLYPAGLDYIAAFFGCLYAGMIAVPAYHPKPNRSLERIKAIMKDSQSKIALTTSEISQNLERCFEFAPELKDLSWLTTDQIDGNLADQWQEPRINPEDIAYLQYTSGSTCTPKGVMISHQNALHNTYDMAQTWDISGESVIVSWLPHFHDFGLVFGILEPFYSGCSTFLMSPESFVQKPQRWLEAIAQYRGTHTGAPNFAYELCVEKSQSIRDAHLDLSSWRVAVNGAEPIYYETLEKFVTAFASLGVSWETLSPGYGLAEATLKICSVPHGQAPRVLALQRLGLEQKRVVELPSSSHEEANKVIGCGRPILGCQIVIVDPETHIPCPPDGIGEIWVSGASIAQGYWQRSETSFATFQAYLETTNEGPYLRTGDLGFLKDGELFVMGRLKDLIIIRGRNHYPQDLELTAQNSHPALRLGFAAAFAVTVNHQEQLVLTLEVKRQFVRKLNTEEVVEAVRRAIAEHHEIEVYAVVLLKTGSIPKTSSGKIQRYACRSGFEQSSLTVIGQWQAPILTEETGKETGEEFSSVGSSVLFVEAIRQWLVNWLSEKRQLTLKEINIQESFSNYGLNSLQMVNLAADLGKLLDKNVSPTLLWDYPSISELADYLGEKTGTSPVQSQTSQSEPSDSAIIEDAIAIIGLGCRFPNANNINSFWYLLSQGIDAIRRLPSERSASLHRTMPDHHPALWGGFLDLVDQFDSSFFGIAPREAARMDPQQRLLLEVAWEAFENAGVVPDQLAGSRTGVFVGLSTNDHSHILLRNPENLDAYVGTGSANSMVANRLSYLLDLRGPSMTVDTACSSSLVAVHMACQNLKNHESDLALAAGINLILTPDLTLALSQAQMMSPEGRCKTFDADADGYVRGEGCGVVVLKRLKDAMDDGDAIYAVIRGSAINQDGRSNGITAPNGLAQQSIIREALAKAQIKPEQISYIEAHGTGTPLGDPIEVDALKAVFDSNRPVNHPYWVGSVKTNIGHLEAAAGIAGLIKVALCLHHREIPAHLHLKQVNPHISLDNTSLEFVKTHQPWVTNTDSLYAGVSSFGFGGTNCHVVLQEAPQLSVTSDVKADLPLLFTLSAKNESSLQALVAHYTQWLTEHPNNSLANLCFTTNTGRSHFSHRLAVVAKTQEELKIKLQRWNLGEFSKGVTKNVFNERNVTKIAFLFTGQGSQYVGMGQQLWETEPIFQEAFRQCEALFRPYLSESLLSVIYPQEPRSTLINQTQYTQAALFSFEYALAKLWQAWGIQPTAVIGHSLGEYVAACIANVFSLEDAVKLVAKRGQLIQNLPANGTMAMVALPADSIVPYLDSYQQKVVIATRNSPQNTVISGESIAVNQIVEMLRLQGIATKILSVSHAFHSPLMVSIIEEFAETVKQVTFNVPQIPLISNYTGRVAYSEEICQADYWCNHLLHTVDFQGGLQSLVKLGVNVCLEIGPKPTLVSMGKQCGFKDVIWLDSVKLGEENWQTLINTLSILYTEGCRVNWANLYCDATYQKLHLPTYAFNRKHYPILTVNHHANKEKDESSILPVVQPEEAKILNSPSSQLLEVLTQQAEALIVQSKILLSR</t>
  </si>
  <si>
    <t>gi|1149076676|gb|AQS99310.1|</t>
  </si>
  <si>
    <t xml:space="preserve">Beta-ketoacyl synthase; N-terminal (338-590:253)  -- Beta-ketoacyl synthase; C-terminal (600-714:115)  -- </t>
  </si>
  <si>
    <t>MENVQWEELPDARYEAKLVEIHAVEGRVEARGGISVSANGLRGRALWDDEQGMYAVRTFQGLQLDLPEENLREFARPRPEDGGYDYAWPVPGYEEEFSVRVADTIRKKGYVVVQMFGSDELRQEAVKAARERDDFVLPKPEFEESFLGREANSKVSSVRQGEPTTAIEFCNLQVKQMATALFGVTEDFFGFTPDNYRSGTMVRVPLQSQDERRELSPWPLQQAEVDDGLVENQLDFIQRRKLCIMYLVENRGGTLELYPRQDLRQPDVVLPLTPNKIVVFRHDLMGYAYRPTGTYDLVVQSWFMEEQQKLRLDGFKGSQVTLEEALGLGNIPIDGDTQVQIMGGNCRMPGGSYQIDRYWAAFSAMVDGFVDIPNQRWDMVLYYNPDSEQFGAQGRSVTRHAGMMADEELLLFDNAFFGLSAGVADCMAPSQRILMEIGFELLHMVGYEKLTSMRGENIGCTVAECALDFDPWHRFGERPEEWLQAQFNFGTSAARLAQVFGLTGPLQQVDTACSSSLVSHNISHSKIRKNNGVERIFSLGHQTLNMPFGFVGLSGAGMLGRTGRCLTFDQSANGMARAEGCGGLFLKSTTDPAVISDRLGVYVSSFINQDGRSASLTAPNGPSQQLCMRSSMKDGRLGPADICVNENHGTGTALGDPIETGSVRSIFRGRGDVPIPVTSSKSNLGHQESTAGSNGLLRTLTSLLNGTIPSTVHVRQLNQHLDLEGFPGCFPSENLDLNKENNIGGLNSFGFGGTNSRAELWVHALQGPRGSNVWFRQTDKRRAPALSMEKIRKMDCVAVLCPSCSGPMCWLCSAALPAEPLRGKHRCATVREEHASYERCSNCYDGLYSFGTAVVDSADRGDKVYVTGTWNAWASAEEMCSVGEGVYTADVVLGDTCVEEFHLVLEKDPQRVLFPIVARAGSRARIVGPAKQEPGKNWFIDGRRDGACTGSVYRLKLEWGEAQRRVSWERLGKRAESQPHNYSIISSLTGFRPVLMGRSEERWEFSGKMTAREELFMFQRDRDPRQLLYPQQHRPAAASVPVLGPDAGPGTRREMRLWAVQGKPGDVVIVRLQVHDGDIEVAAISEAQGARTWRGGRVQHKYFVRGSWSIWALEEMEPDMADLDVCRLHFSLPSGGYSYEESGMFQIIVDGDASRVLHPASTRAAPGQALVEGPDAGGEGCFWEVRGAPGQSFEVTLNLGAQDATKLVTCRPVRRLSRLPQ</t>
  </si>
  <si>
    <t>gi|1747405197|ref|WP_149979013.1|</t>
  </si>
  <si>
    <t xml:space="preserve">Beta-hydroxydecanoyl thiol ester dehydrase; FabA/FabZ (1112-1248:137)  -- Beta-hydroxydecanoyl thiol ester dehydrase; FabA/FabZ (1519-1656:138)  -- </t>
  </si>
  <si>
    <t>MKPSKLAIAGLSGFFNQLLTSQQLSALIYQGNSLDYSNKAISDHSWSILSKMSDQGLKDCTCKIGKKVALITANNISNNQETELKNISYQLERLWNCSIVPFQLTQGSDSLLKSLELAQILLTAKEVDTVIISALNTDSESIIGGALILKDYETIQNNNSTLVYGIIDSFSKIVNPLLSPLVAIKESCQQAFENAKIHPSDIGYLAVSSREIDQGLLEAYSANQNNLTCAVGTVQENNNNLGITEDLISLIKTALCLKNRYLPASAQLLTSNIPQQWQNSPFYVPDVSLPWFLEKGQEKRYAALNLVTQNNTYSHLILSEATPQSTPNNGYLPYGSFYLFPLAGNDSSSLQSQLDNLTQSIENSFSLPHLAKENFIQFQQNSQSPYVLAIVGNTKEALQKEIKQAKKGIDKAFHTGKPWKSPQGSYFTPKRLGKVGKVAFVYPGAFNSYLGMGRNLFQLFPKLWERAESLISDPATFFQANSLYPRRQSPLSKQDLETLETQFIANPLSLLETGTGFAVLFTEIMQKYFKIKPDAAFGYSMGESTMMYSLGVWPNADQGSRFVHSSPLFHTRLMGAKQAVAESWGQPIDENSWSSYVLMATVEAVQECLKTESKVYLTHINTPQEVAIAGDSQGCLRVIEKLQCDQFRSPSDMVLHCQVMQSEYNEFLKLNTVTMGTPPDTVFYSSSHYDSLILEQEKIGHHLSQGMCQMLDFPRLIKRTYQDGVKIFLELGLGGSCSRWISETLGQKEHLALCINRRGADDLATIIKMLAQLVSHGVELDLSPLYLTDEAKTLEAIFKTVLTTAPKANIEPQNEQQNSIIRENTASQKVAVLVASSPQLLSQVQTISPVDNSTTSVIYSHPKTVKTCLFDQLDILEFIEGKVSKVFGQEYEPIDHYTQRVRMPSPPFLFVSRVTQLEGKLGDYKSGFIETEYDVPEDAWYAVDGQLTVGICKEAGHGLLMLLSYIGTDFENQGKRSFRLLDLSATFLFEQPENVKLLRCRVKITSSVKTDDSLLIFFQGEVLIGDQVWMKLHDGCAGLFSDEELEKGQGIVLKEAEEKERDLIKRQQFTPLLNCSKSSFKKEEIFNLSRGNIEACFGKTYQQNGLNSSLRLPPEKLLMLEKVMMVNPQGGIAGLGLAVGAKQITPEDWYYSCHFKNDPTLPGNLMIEGSIQLVQFYCLWLGLQTHRKDARFQVIPNQTQAARFRGQVTPQHGTLMYQMEVLEIGLSPQPYLLANVDVIFGGKTIATIKNIGVQLVEKTATIPSIFQPIESETFPHISQLSKQSSVLFNENQLKTFAQGSVAACLGSEFDIYENRQSVRLPKGEFKLVSRVLDIKGKRHELQKPSEIITEFDVKENAWFYNHNAYPTLPYCTYIEIAGQPCIFLGVYMGATLLFPEDDLHFRNLDGQGTILKEIDLRNKTITDKVRLLSTTAIQGAIIQKFEFELSCEGEPFYRGNMVFGDFSTAVLANQVGLDGGKRLKPWYQLNDLSDLSVEEINLQDSLTHQNFYSVNPEKPHYRLSQNYLDFIEKVFLIEDGGKYQKGYIYASQSITPEDWYFPFHFYQDPVMPGALGIESILQAMQTYALQLDLGKSFKNPRFGQAINHQITWKYRGQITPENRLMSLEVHISDIRVEDDVITIIGDASLWKEDLRIYEIKDIALCLLDSEQ</t>
  </si>
  <si>
    <t>gi|15228656|ref|NP_189571.1|</t>
  </si>
  <si>
    <t xml:space="preserve">- (15-252:238)  -- </t>
  </si>
  <si>
    <t>MSGQRLDGKIVIITGGASGIGAEAARLFTDHGAKVVIVDLQEELGQNVAVSIGLDKASFYRCDITDETEVENAVKFTVEKHGKLDVLFSNAGVMEPHGSILDLDLEAFDRTMAVNVRGAAAFIKHAARSMVASGTRGSIVCTTSVTAEIGGPGPHSYTASKHALLGLVRSACGGLGKYGIRVNGVAPYGVATGLTSYNEETVKMVEDYCSATAILKGVVLKARHVADAALFLASDDSVYISGQNLGVDGGYSVVKLTSN</t>
  </si>
  <si>
    <t>gi|1706035337|gb|TRU62151.1|</t>
  </si>
  <si>
    <t>Microcystis aeruginosa Ma_QC_C_20070823_S13D</t>
  </si>
  <si>
    <t xml:space="preserve">Beta-ketoacyl synthase; N-terminal (16-295:280)  -- Beta-ketoacyl synthase; C-terminal (303-420:118)  -- Polyketide synthase; C-terminal extension (423-523:101)  -- Acyl transferase (591-885:295)  -- Phosphopantetheine binding ACP domain (1192-1261:70)  -- </t>
  </si>
  <si>
    <t>MSAQSSTSTLTALQKTPIAIIGMSALFAQAKNLQEYWQNILGKVNGITEVPESAWNLEDYYDPDPKAPDKTYGKWGGFLPKIDFDPLEFGLPPDTLEALDSAHLLGLVMAKQALEDAGYGQGKEFNRETTGVILGGSGLWKSITPLTSRLQYPLWKKICQKSGLSQEQTDKIIENMKAAYVPWQENSFPGMLPNVVAGRITNRFDLGGTNCVVDAACASSLSALKMAISELIEGRCDMILTGGFDTDNSILNYMCFSKTPAFSKKDCLNPFDATSDGMMVGEGLGMLVIKRLEDAERDGDRIYAVIKGIGTASDGRFKSIYAPRPEGQVRSLRRAYQEAGFSPATLGLVEAHGTGTPAGDFCEFTALNEVFSENNAEKQTIALGSVKSQIGHTKAAAGAASLIKTTLALHHKILPATINITEPNPKFKIEDSPFYLNTETRPWLPKGKTPRRAGVSSFGFGGTDYHVVLEEYTPKLPQGENRIHHRPQSILLWGQNPEELRQICQKALEQLQSPQGSQVYIELQNQSKSAQLPLKVARVGFVATSLAEAIKLLQAAVKQLQKQPQAEAWEHPQGIYYRKTGLLLEGKVVALFPGQGSQYLNMGREIALNFPEIQTAYQKLDTLRAKAGLTPLSAGVFPIPTFNEVDEKRQTSLLQRTENAQPAIGAFSVGLYKTLQKTGFKPNFVAGHSFGELTALWSAGVFTDDDYYYLIQARGQSMAAPKGATPQGAMLAVTGKVSQIAQWVEGMANVQIANYNAPEQVVLSGLASEIATIEKILSSQGYQVTPLPVSAAFHTSLVRHASQPFGKALDQVTFHAPQLPVYANVTAAPYPKDLSGMRQLLEAQLLNSVQFVQQIENIYAQGGYCFVEIGPRQILTNLVKQILGDRPHLAIALNPSRQKDSDIQLSQGVMQLRVLGLPLNDLENAALTVKTSSSKRKGMTLKLNATNYISDKTQALIGAALQPDSPAEIEPSVDSQTVESKCEEVKGSENEEILASIPSVNPYPSDSQPLSEEIPTLNLSIVSQDQTVTMTMNNAISNNINPILQAFYQYQQGLAKVHEEYIKHQSQSFQSVLQLLKQKEITVVAQIDELSTPAASSENSKFDRPNSEVSSFSFPDPAPFKSEPQPLRTLEPQPLNTAPQPLRTPEPEPVHISPIVNYLEPRQPIAPISTPEPVSGVSEPSLDSIQDDALSQALLEVVSEKTGYPTEMLALEMDLEADLGIDSIKRVEIMGSLQEAFSGLPKLSPEALAEKRTLAHIVQYLREKMMVTEKKIA</t>
  </si>
  <si>
    <t>gi|1787571517|dbj|GCL53933.1|</t>
  </si>
  <si>
    <t>Microcystis aeruginosa NIES-3806</t>
  </si>
  <si>
    <t xml:space="preserve">Fatty acyl-coenzyme A reductase; NAD-binding domain (38-276:239)  -- </t>
  </si>
  <si>
    <t>MSNQECIPDLKTEAILNPDISFDSPLKDNFDEPKSIFLTGATGFLGAYLLRELLDQTTANIYCLIRCHTLETGKQRLKENLQSYQLWQQHFDARIIPMVGDLAQPLLGLSEKEFCQLATEIDVIYHNGSENDPITPYYQMKAVNVLGTQEILKLAGLRKTKPVHFISTVAIFFSQAHRQDIAIRETEFPRFSPSLNTGYKQSKWVAEELIHLAQKRGLPVSIYRPTRIMGDSKTGIYRKSNNFFFQFIQICIKSEKFPAFDVDINIIPIDYASKAIVYLSRQKQLLGKTFHLVNPESISWQRLFELINACGYATEAVSDKNWLVMVENYLFEQGGEKAVSSWFPIILKSAKMISQTKPRFDACQTMEGLASSSIVCHPLDLSLISTYLLAWKKYETKMLN</t>
  </si>
  <si>
    <t>gi|1705997074|gb|TRU26535.1|</t>
  </si>
  <si>
    <t>Microcystis aeruginosa Ma_MB_S_20031200_S102D</t>
  </si>
  <si>
    <t xml:space="preserve">Beta-ketoacyl synthase; N-terminal (13-262:250)  -- Beta-ketoacyl synthase; C-terminal (270-388:119)  -- Polyketide synthase; C-terminal extension (391-501:111)  -- Acyl transferase (535-816:282)  -- Polyketide synthase; ketoreductase domain (1154-1351:198)  -- Polyketide synthase; dehydratase domain (1382-1661:280)  -- Phosphopantetheine binding ACP domain (1766-1828:63)  -- </t>
  </si>
  <si>
    <t>MKNPKMYQEHYSEAIAIIGMACRMPGARDVSEFWQNLCNGVQSITTFTEEELRASGIPTELIKSSHYVRRRGIIDGADQFDAAFFGFTPRDAELIDPQQRVFLECAWHALEDAGYVPQEVDARIGVFGGVGTNWHLSQVAQSSVAKKYASGASVVIGNDKDYVTSRVSYKLGLVGPSVNVQSACSTSLVATILGMTSLRSKQCDLVLAGGATIELPERKGYLALEGGMESPDGHCRPFDAGANGTVFSRGAGVIVLKRLADAIRDRDHIYAVLVDGAVNNDGADKIGFTAPSISGQVALTLNALSRAGLSAEQLSFVEAHGTATPLGDPIEVESLTQAFRHYSDRTQFCALGSVKGNIGHTDVASGVAALIKAAKTVEERLLPPSLGFAKPNPNIDFSSSPLFVNTKLRKLAGEGTPVRGLVSSFGVGGTNACVVIQEPPTPEIPKQVPEQNIAVLSARTEEGLRTQIAHLSHHLSKHPDLDSAAMACTLQMGRRRFKHRCAIPFANRQELIERLNSPDGAVIRSVCQREGDPITFLFPGQGNQFVGMGANQYRLFSAFREVIDCGSEFLKPMLGVDLRDLLFPPADEKEKAKVLLDQTYITQPALFLVNYAQAMLWRSWGIEADVMIGHSVGEYVAACLAGVFGFEDALTLVSTRARLIQDLPGGSMLAVLLPEAELSGRLPPDVEVAAVNSRKMTVVSGPNEAIKFFEMQLTEEKVFSRHLNTSHAFHSAMTEPAMGALARRFVGISLSAPTIPIVSTLTGDWLTDEEACDPLYWVRHMRQPVRFVDALDTLLATEESHIFLECGPGYSLASSVKSLLDRQQHDRVICSQQGMQDVEDDLAAVTRAVGSLWATGRPIDWKAFYAEGFPGRVSLPGYPFERQSFALDFTTEKEKDGDLGTDPSERKSDLGDWFYELGWTRTASPGFLNPPATEAVPQTGCWLLFDDNNALSQEIVTVLEARGEEIVRVEQGSAFAASKGGFVIRPAVREDYDQLLTALKENNQRPTRILHLWNSCGADDHSWVDDPEAARILAFDSPMYLEQALIAQGLPGMVRLLVVTRGVHSVAGEPIWAPLRALATGPCRVIAKEFPTIQGRMLDVSSHPDLAFQLVNEAELDVDDTVVVYRGGRRFIESWHPLRLPPGEGLAKTLKAGGTYLITGGLGALGLFFSRIFAETVPVNLVLVSRSTVPPRENWERLLESGDGNPQLSDRIEQLLAIEAAGAEVVIAQADVTDLHRMKEVVNQVCERFGKIDGVIHSAGNAGGGIIALKTPEMAREVLEPKVQGTRVIERLFGDRDLDFIWLFSSVTAVLGEAGRVDYCAANSYIDAVAQSWNQKRPGLFRSLGWAAWAEIGMASRWEDAKAKRQSGKRVQRVEAGEWLRLLSSEGHDEIYEVLIDPEADWIITEHLVSDTPTLVGASFPEFLWRFAAYRHSGEPVQIKNAYFIAPMMFTKGEQRRLMLFVKGQEGRYKFSFRSRPADSPTVWQDHFMGDLVITGREPHQQNLAMLLAKFPPRETNPYNSLDCTAEDGTPLLTYSERWRTLSELAEVDGHWLAKLQLDPQYAVDFAAFSYHPALMDVALACGGFRMGFSGEMKGLYLPYCYKQMKLWRPIPPVVWSQIRLTSPYTLGADTISFDVTVLDASGEICVEVEGFILKKVDIAAPLVKSSVASVPKEEVKNEDITPKEALNLLNRLLEQAGKQRSTAPMAHLLITTKDLAWQIADGSPRVRAEVIREQMSAPANTVGQVFSRDDLLTPYQAPANEIETAITEIWQGILGIQQIGVNDQFVELGGNSLLAIQMIAITSETFQIDLAVDSFFKEPTIRGLAEVVINQLIAMTDPEILEALISQLED</t>
  </si>
  <si>
    <t>gi|389717009|emb|CCH98826.1|</t>
  </si>
  <si>
    <t>Microcystis aeruginosa PCC 9717</t>
  </si>
  <si>
    <t xml:space="preserve">Beta-ketoacyl synthase; N-terminal (2-250:249)  -- Beta-ketoacyl synthase; C-terminal (258-375:118)  -- Polyketide synthase; C-terminal extension (378-493:116)  -- Acyl transferase (528-840:313)  -- Polyketide synthase; ketoreductase domain (1172-1352:181)  -- Phosphopantetheine binding ACP domain (1453-1518:66)  -- </t>
  </si>
  <si>
    <t>MKPIAIIGIGCRFPKANNPHEFWQLLSNGIDGITEIPKERWNINEYYDENPETQGKMNSRHGGFLSQVDGFDPNFFGISPREALLMDPQQRLLLEVAWETIEDAGITREQLAGSKTGVFVGIATNDYSRIHAGYSHQPQGYDLTGNCTNIAAGRLSYLFNLKGPSLAVDTACSSSLVAVHLACQSLWNDESSMAIAAGVNLILSPIGNIALSKLKALSPDGRCKTFDESANGYVRSEGVGCIILKPLAQAIADKDSIYALIRGTAINHDGRSKGLTVPYGPAQESLIRSALKNAEIEPKELNYVELHGTGTSLGDPIEAMALGAVLEEGRDKDNPCLVGSVKSNIGHLEAAAGIASVIKMALSLKNKQIPPSLHFNKPNPYIPFDKLPLKLQSSLITWPQQETTAKVGISSFGFSGTNAHLILEEANLSHQEPISLTFPHLLPLSAHSQEAVRDLAQNYEDFLKDQALTAEFVQNLCYSASLRRTHHAHRQAVLVHSPEELLKGLKELETIDLSTQSKPSKRKTNIAFVFSGQGPQWWAMGRELLATEPVFRSVIKQCDTLIQKYANWSLLAEFNASEAQSRLQETEVSQPALFALQVGLAKLWQSWGINPKSVVGHSLGEVAAAHFAGILTLEEAIHLICQRGQLMQQATGNGKMLAIELPVNEVENLMAAWENKLEIAAINSPYSTVVSGESQSLDQLIAELSQNHPHIFYKELPVNYAFHSQQMTTFADKLVKKLGELKPQKSTIPIFSTVTGDQQEGTLFNAAYWGQNMRQTVRFNPAIEAMIKSRHTIFVEISPHPVLLGYIKSTLREQDTEGFVLPSLRREHSERGTLLNSLGKLYTWGQSINWEKLYPENCQFVKLPLYPWQHESYWVSDAKPQFKSVSSASSLLNLLVEGKTEQLTEQLNQSVQLSPEVKQFLPQLLQLLVGEDATITGKMPILQDVSKNCYQVEWQLSPLNLKNKPSQGERWLIFNDNQGVGKALATTLNDAYILVSSGQTYQKLVSGHYQINPNNDKDFQRLLQDLTEPITKVVYLWGLDSDINSQPSQTRSYASLLYLTQALAQFKTKEPPKLWVITQQAQPVNDAVKPLKIAQTSLWGMGQVIALEYPNLWGGLIDLEEKQPSSQAIIAEITENLGEDRIAFRDHQRYVARLVPNKAIKSSNINFKKTEASYLITGGLGSLGLSLADWLIEKGANHLILTSRRALADHSTDKQVKIKALEDKGATIQVIAADVSDYQQTRQLFHQIQENCPPLQGIIHAAGVLSDRTIDKMDFHCFESVFNPKAAGAWNLHQLSQDLSLDFFVCFSSISALIGSRGQIHYAAANHFLDGLMHYRRESGLTGLSINWGPWAKGGMATQGYEEGLKRLGINPLQPNLALDTLDALIHGNVTQTMVAEIDWSKFKTIVAAKGRVAFLEALFKQDQDNFGQTVENFPQTIQKNPPHRRVTLLTTRLQQEVAQVLGIHGDTLPDTDQGFFEMGMDSLMSVELKHRLEGLFSVSLPSTFAFEYPTIGDVVQYFVQEVFAWQDNSENSQISSETESTDVVVLHQALAELESLSEVETEALMERELAELEALL</t>
  </si>
  <si>
    <t>gi|515518786|ref|WP_016952040.1|</t>
  </si>
  <si>
    <t>Anabaena sp. PCC 7108</t>
  </si>
  <si>
    <t xml:space="preserve">Beta-ketoacyl synthase; N-terminal (52-333:282)  -- Beta-ketoacyl synthase; C-terminal (341-458:118)  -- Polyketide synthase; C-terminal extension (461-567:107)  -- Acyl transferase (626-943:318)  -- Phosphopantetheine binding ACP domain (1273-1341:69)  -- Phosphopantetheine binding ACP domain (1404-1472:69)  -- Polyketide synthase; ketoreductase domain (1755-1978:224)  -- Polyketide synthase; dehydratase domain (2038-2312:275)  -- </t>
  </si>
  <si>
    <t>MAACQFEAAFAQLQSEISNCEKALLKLIKVKKNMHTNKNNLSQINAKLQQTNVAIIGMASIFPQSKNLQEYWDKIIQKVDCITDVPPSRWSIDDYYDPNPKTPDKTYCKRGGFIPDIDFNPLEFGLPPNILEVTDISQLLGLVVAKAAIEDAGYGESPQLNRDIYDRTGVVLGVAIGRQLAIPLSSRLQYPVWEKVLKSSGLSNEDTQKIIAKIQSAYVQWEENAFPGMLANVISGRIANRLDLGGLNCVVDAACASSLGALKMAISELVEHRADMMITGGVDTDNSILAYMCFSKTPAVSPSENVKPFDVDSDGMMLGEGVGMLVLKRLEDAQRDNDRIYAVIKGIGTSSDGRYKSIYAPRSEGQVKALHRAYEDAGFSPSSVGLMEAHGTGTMVGDPTEFSSIKEVFGENNPKKQYIALGTVKSQIGHTKAAAGAASLIKTALALHHKVLPPTINITKPHPKLNIETSPFYLNTETRPWITNQPRRAGVSAFGFGGTNYHVVLEEYEPEHNHSYRLHNTAKSILLFAPTTPELLSRCLDIQQKLQSEDKERHYQQLITECESVKIPVNHARVGFVADSLTQAGEFLQIIIDSLKNKPEAESWEHPKRIYYRQRGIETSGKVVALFSGQGSQYLEMGREVAVNFPYLRQIYAHMDNLLCEDGLRPLSEVVFPPPVFDTTQKASQLAALQMTEYAQPAIGAFSAGLYKILQQAGFKPDFVAGHSFGELTALWAGGVLSEEDYLFLVKARGQAMATPADSQFDAGGMLAVQGDVIQVTELIQNFPQIAIANCNSQRQVVLAGKKTEIAQVQDFLKQKGFSTVLLGVSAAFHTPLVAHAQKPFAKAIEKVTFNAPQIPVYTNVTGGCYPNEASAIQKILKEHLLNQVLFQQEIENLYKSGGYCFVEFGPKNILTKLVKDILSGKPHLAVALNGNPTKNSSDDDRTLREAVIQLRVAGLPLQNLDPYQISTKIPKVDQKKVLNVRLNSTNLDDKTQQAFAKSLQNGHIVNVQTATVKDLEAVNNNGKSVNNGHHLEAVNNNGKSVNNQKLDQVEIQPQNYERVIDSLEYSLSEFERQQRDIMHVHEQSLTNQTEYTKNFVQLMQQQHSLLKNCQVTEDQTQQNAIASSERSIMRFHDHQTDTLHIHQQYLNYQQEYIHKYFQLIQEHYQVLLPDDTSQPQPESRDITHNITTISPSSAQEELYHNPLNADHQDSKEYEKEEFSNFSTTTGIITNQPDLILEEKSHHDHHIEAKDIATITVAPTTLNSIDLNHLQPTLLNIVSDKTGYPVEMLDLSMDIEADLGIDSIKRVEILGGLLELYPDLPKPNPEELGQLRTLAQIVEYIQTQVRDLPNNQVEVSETTISPPQTLIEIPHQIPKSNSENISTPPIDFVAKELATNIPADLSNVLLNIVSDKTGYPAEMLDLSMDIEADLGIDSIKRVEILGSLLEIYPDLPKPNPEELGQLRTLGQIVEYVQHQIKGISSAVEQDNKATQKVVFDQQLAELDINPNPKIFRSPAKLKQLPQPDILDFTIPDNHIILITDDGSTTTEKLAAALTAQGWKTVVLSFPSLESKLAENINRVVLTDWNEESLQYQLENISHQYGAVAAFIHLHPFHNINHLETEKNILRHVFLIAKHLKEPLNQAANQDRSYFFTIAHLDGQFGLGHTTKFSAITAGLFGLTKSLNQEWENVFCRSCDLSPDLDEETSLKQILAELKDPNLLITEVGYSDKGRFTLVADTPIQLPISNDPLFITKNQVFLVSGGAKGITAQCVIKLAQESQCKFILLGRSSTESEPVWAEGCENEAELKQRIMEDFQAKGEKPSPIMVQKKYQAISAQREIQNTLKAIEKAGGKAEYLSVDVTERVLLQEKLAPVIERLGAITGIIHGAGNLADKRIEKKSIQDFETVYAAKVKGLENLLHCVPPSQLQYLVLFSSVVGFYGNVGQSDYAIANEILNKSAHLIKLNHPDCHVVAINWGPWDSGMVSPELKKAFAERGIETIPIKLGAQMLVNELKNQNHETVQVVIGSPLVSVPTTLKSELKKYRIHRQLTLAANPFLHDHVIVGRPVLPATCGLSWMANSCEQLYPGYQALCFPKFKVLKGIIFDETLAKQYTLELQEIAKIENKEIEFTAKISSKSPDGKIRYHFSSNIILKRSASTPPNYEFLNLQQDDQFLSKNQLLYQHGASSLFHGTTFQGVKSVLNASPAKLTLECYLPQPTSQQQGQFPVQTFNPYIADVQIHFLWIWTQQFHQLGCLPAEIQSFEQFAPVPFDETFYVTCEIKSQTALTAMADVITHNRQGQVYNRMIGAKGTILSQPI</t>
  </si>
  <si>
    <t>gi|676397959|ref|XP_009042257.1|</t>
  </si>
  <si>
    <t>pelagophytes</t>
  </si>
  <si>
    <t>Aureococcus anophagefferens</t>
  </si>
  <si>
    <t xml:space="preserve">Beta-ketoacyl synthase; N-terminal (1-145:145)  -- </t>
  </si>
  <si>
    <t>LLEISYAAFIARGKHRSALTNKLVGVYIGLFTILLGGSSFGSSTESAKPSLYDGTANSVSIASGRVSYVLGLTGPCFPVDSACSASLVAAHLATCEEACVAAGGVLEQDMYAAFSVAGMLSNRGRCHSFDSRADGYCRGEGCVGFICDSRCGAFLLSSHSKISVLGTAVQQDGPSASLTAPNGSSQRRLIETVQDNDAIYRALEAHGTGT</t>
  </si>
  <si>
    <t>gi|28396121|gb|AAO39791.1|</t>
  </si>
  <si>
    <t xml:space="preserve">Beta-ketoacyl synthase; C-terminal (23-140:118)  -- </t>
  </si>
  <si>
    <t>GEGIGMIVLKRLEDAERDGDKIYAVIKGIGTSSDGRYKSIYAPRKEGQVKALERAYNDAGFSPATVGLMEAHGTGTMAGDPTEFGSLRDFLTQYDNKKQHIALGSVKSQIGHTKAAAGAASLIKTALALHHKILPPTIDVTEPNRKLDIQNCSFYFNTETRPGIKA</t>
  </si>
  <si>
    <t>gi|424707649|gb|AFX86459.1|</t>
  </si>
  <si>
    <t>IVVVEVPKLGKEAAVKAIKEWGQPKSKITHVVFCTTSGVDMPGADYQLTKLLGLRPSVKRLMMYQQGCFAGGTVLRIAKDLAENNRGARVLVVCSEITAVTFRGPSDTHLDSLVGQALFSDGAAALIVGSDPDTSIGEKPIFEMVSAAQTILPDSDGAIDGHLREVGLTFHLLKDVPGLISKNIVKSLDEAFKPLGISDWNSLFWIAHPGGPAILDQVELKLGLKEEKMRMTRHVLSEYGNMSSA</t>
  </si>
  <si>
    <t>gi|424708211|gb|AFX86740.1|</t>
  </si>
  <si>
    <t>IVVVEVPKLGKEAAVKAIKEWGQPKSKITHVVFCTTSGVDMPGADYQLTKLLGLRPSVKRLMMYQQGCFAGGTVLRIAKDLAENNRGARVLVVCSEITAVTFRGPSDTHLDSLVGQALFSDGAAALIVGSDPDTSVGEKPIFEMVSAAQTILPDSDGAIDGHLREVGLTFHLLKDVPGLISKNIVKSLDEAFKPLGISDWNSLFWIAHPGGPAILDQVEIKLGLKEEKMRATRHVLSEYGNMSSA</t>
  </si>
  <si>
    <t>gi|6056197|gb|AAF02814.1|AC009400_10</t>
  </si>
  <si>
    <t>gi|1149076402|gb|AQS99173.1|</t>
  </si>
  <si>
    <t xml:space="preserve">Beta-ketoacyl synthase; N-terminal (368-616:249)  -- Beta-ketoacyl synthase; C-terminal (630-745:116)  -- </t>
  </si>
  <si>
    <t>MPLPAQAAESHPAMAEGAEVVEEEHPGAILGKFVRISGLKASVPTVPFSTATGSEDEWTNRVVDGEQGQCAGWEGGENRVYTVLTFDGLLARVPEANLEEFEPKTAEAGGFDTVWPASEADADAFSFSVAETLQNKGYCVVQTFVDIAERKQALDRAKSVRDTEEYRQELEADYMGRKNYTNVKKLKQDTPDAEPADALERCNHQLTNLGLLLCPLAPDFLEFAPSAHSKAVARVKFGSKAEAERAAPVPLTDEDVEDDLVKNHILFLQTRKVCMLYMIDNEGGELYLYPKDGGEVMLPIQKNRLVLFRHDKMSYSYKPQGESLAVQAWMLGDIPSFQLSKIEGGERQKQELMGITGCLPPTGMSPQIMGMHVRYPGDSTDPMNYWTCQMYCTDSITEWPVVRFDKELYYSPDPNDVIFGKAYTCHGGFLPMEEVNSFDNEFFGISYAEGMSMSMNQRMFCEVGYECLQKIGYTKGNLWGKNIGTYVGDVGSDWHDNTKNFAMWCYDPDYTSTGVHSAVVPCRLAYIFGMIGPTMTFDTACSASLYATHHAHMAMLNLQLWGLATDGSLVGGVNSIGATGHVGNCQGNILTHTGRCFTFDEAADGYQRGEGCGACYMRLSDDSKVKEDRLACLVGSVSSHDGKSASLTAPSGPAQQVMLKHSLRFSGIETEEVSFTECHGTGTALGDPIEMGAIAAVLLDEREAPLWHTTPKSNIAHLESAAGLSGMTKVILALLHCYVPPNVHFRKLNPHVDMEGYPRVFQTEIGDICVNAGYAGCSSFGFGGANARADVYAVCRRGPQAKTTLIPEKLDFVAVPCPKCFGCMCFRCGVAVPMNATTGQHHCSIVREEFADYGTCTYCYKGELRYGAPVTDLDAWNPNVRVWITGTWSAWTATDEMEPDGEGGFSCKVLLGETGWEDFHMVTNYGQKLFPATRRAKASARCLLGGEDDFKGRHWRIDGREDGSLPGTMYKITLTWDDRRTVSWEALGEEESKEAPDEEVFGRGYQHRYFISGTWSSWGILEMACVSQSRGIYETKFTIGKLAREEFHFVRDRDKKQVIHPAQPKAEKASVPLCGPDDAGVGKNFLVRGRKHEQVTVQLCISGAKASVKATKESGESILWESYDGEAPRTYSLSGTFNNWALTPMEAVEDSPGVFRCRVKFNVFGHQDFHIVADMDRSQVLHPDVPNAQAGDALAEGPDDEGENLFWRITDGEPNTTVNIVLDVTQQEDTRKMVSWEFEGLYRLEA</t>
  </si>
  <si>
    <t>gi|924287663|gb|ALB39427.1|</t>
  </si>
  <si>
    <t xml:space="preserve">Polyketide synthase; ketoreductase domain (12-235:224)  -- Polyketide synthase; dehydratase domain (296-562:267)  -- </t>
  </si>
  <si>
    <t>MTVTVQVSPSSVFVVSGGAKGITAQCTIKLAQHQRCKFILLGRSEITTEPEYVHDCVEDSALKKRIMENLISQGEKPTPMMVQKIFNQINSSREIKKTLAAIEATGGTAEYISVDVTDTVKLQAKLQEVSQKVGQITGIIHGAGNLADKLIEKKTEDDFEKVYTAKVQGLENLLNCVNPQQLQHLVLFSSVTGFYGNIGQSDYAIANEILSKSAHLMKQYNPNCHVVAINWGGWDSGMVTPQLKKAFAERGISIIPVEVGTQMLVNELHPAYQDHPQVVIGSPMKLPPAPLGLELRSYRIRRRMTLAENPFLHDHTIAGSPVLPATCAKSWMVNGCEEIYPGYTYFSCQDFKVLKGITFNSTLAKEHILEIQEVAKVDGDFVEFQTKILSKTPEGRTHYHFSSLIKLVKNMPEAPIYEAMDLREDNIVTDTAKDFYQNGDLSLFHGPAFQKITKVLNISSEKLTAECCWQEITAKEQGQFPVKWHNPYIIDLSTQTLWLWLNYIHKEVCLPGQLTYCEQYLAVPFNVPFYVSCEIIAKTDTGATVNFIIHDRQGKIYSKILGAKAVIWPMKMLNKK</t>
  </si>
  <si>
    <t>gi|413970473|gb|AFW94562.1|</t>
  </si>
  <si>
    <t xml:space="preserve">TubC; N-terminal docking domain (3-54:52)  -- Condensation domain (73-520:448)  -- AMP-dependent synthetase/ligase (540-936:397)  -- AMP-binding enzyme; C-terminal domain (944-1027:84)  -- Phosphopantetheine binding ACP domain (1055-1117:63)  -- Thioesterase (1141-1402:262)  -- </t>
  </si>
  <si>
    <t>MKVVEFLSYLNSLDIKVWLEEQKLRYQAPKGVMTSEIKQAIGTRKSEILDFLKQAKTPTNTAELAIIPVSRDEDLPLSFAQQRLWFLHQLSPDSTAYNLLEALRLEGALNLVALEQSLTELIRRHEILRTTFPMVDGKPIQRIAPPSTVTWQIEDLQGLSTEEQTAQFRQMAIAAALKPFDLAGEPLVQFTLLKLSPYSYILLLKMHHIIYDGWSLSIFFGELSQLYEAFTQGLPSPLAELPIQYADFAVWQRQWLTGEVLDRQLNYWREQLAGLTPILELSTDYPRPPVQTFQGGVECFQLDRDLTQRLKQFSQESDATLFMTLLAAFLVLISRYSGQLDLVVGSPIANRNSKSVEPLMGFFANTLAFRGNLSGNPSFREFHEQVRQTTLSAYAHQDLPFEMLVEKLQLDRDLSRNPLVQVLFSLQNTPQSSSNLSGLIIENMPLPLDVRARFDLEVNYWEIPGGLEGVWCYNSDLFDATTITRIGEHFQTLLQAIVANQEMRISELPLLSPAQRHQLLVEWNDTQVDYPHDLCIHQLFAEQVERNPDAVAVVFEEQQLTYHELNCRANQLAHYLQSLGVGADVLVGICVERSWEMIVGLLGILKAGGAYVPLDPEYPTERLRFMWADAQVSVLLTQQHLVEKLPEHQVPVVCLDTDWLVICESSPESPITEVQPGNLAYVIYTSGSTGTPKGVVVNHQAVNRLVKNTNYVQLTPDDRVAQAANIAFDAATFEIWGALLNGAKLVMITKSVLLSPQEFAANIRDREVSVLFLTTALFNQLASFVPQAFSSLRYLLFGGEAVDPQWVQEVLEKGAPKQLLHVYGPTENTTFSSWYLVEELTTIATTIPIGRAISNTQIYLLDQNLQPVPVGVPGELHVGGAGLARGYLNRPELTQEKFIPNPFDNSKLYKTGDLARYLPDGNIEYLGRIDHQVKIRGFRIELGEIEAVLSQHEDVQISCVIVREDTPGETCTERSRSKQLVAYIVPQKDVTLTTSELRQFLGNKLPGYMIPSAFVMLDSLPLTPNGKIDRHALKAPAHTSNSDRFIEVRNQLELKLLQIWSNILKVDKIGVQDNFFDLGGHSLLAPYLMTQIKQQIGKDIPVKDLFQNPTIEQLAAIIQKESDDSSPSCLVAIQPNGSNLPFFCVPGAGGRPFYFYHLGRCLGDDQPLYSFENNLYQELGAITHIEDMASIYIEAMQAVQPQGPYFLGGHSYGGNVAFEMAQQLRNQGQEVALLAIVDSSAPTYKDKQMLIDYINWDHARWLVEVSKGIEVYLEKNVDISYDTLQSLTVDEQLKYVLQYFKMANMLPPNAEITQLTNIVQAYKNSCLCLVDYVPKQPYSGKLTILRANEDLPEDPNGYLNAEVSQDLSLGWSEFSSEPVDIHFVLGNHITIMVEPHVQVLAEKLKACIQQAQTNI</t>
  </si>
  <si>
    <t>gi|1705997029|gb|TRU26492.1|</t>
  </si>
  <si>
    <t>Microcystis aeruginosa Ma_SC_T_19800800_S464</t>
  </si>
  <si>
    <t xml:space="preserve">TubC; N-terminal docking domain (4-53:50)  -- Condensation domain (73-520:448)  -- AMP-dependent synthetase/ligase (540-952:413)  -- AMP-binding enzyme; C-terminal domain (960-1035:76)  -- Phosphopantetheine binding ACP domain (1063-1124:62)  -- Thioesterase (1149-1409:261)  -- </t>
  </si>
  <si>
    <t>MKVGEFLAYLKGLDIKLWLEGEKLRFQAPKGVMTPEIKEEIAAKKPEILDFLKAAKIPTNAVDLEIIPVSRDQDLPLSFAQQRLWFLQQLSPDSHSYNLLDALRLEGNLNLLALEQSLSELIRRHEILRTTFPMVEGQPIQRIAPPSPVSLPLEDLQNLSKNEQTEHLQEIAIAFSLKPFDLAKESLVQFKLLKLGSQEYVLLLKMHHIIYDGWSLSIFFDELSQLYAAFVWGLPSPLPELSIQYADFAVWQRQWLTGEVLERQLNYWQKQLQDAPTILELPTDYPRPPIPSFRGDGQVFRLNQDLTQRLKRLSQESGATLFMTLLAAFFVLISRYSGQLDVLVGSPIANRNSSAIEKLMGFFANTLALRGDMSGNPSFMELLERVKQTTLSAYAHQDLPFEMLVEKLQLNRDLSHNPLIQVMLSLQNTPQSEASLSGLKMENLPLSVELKARFDLEVNFWEVSDRLESVWCYSTDLFAAPTINQMGQHFQNLLTAIAANPNMGIFELSMLSDEERYQLLSLWNETHTDYPSDKCIHQLFEEQVKRTPDAVAVVCSEQKLTYNELNCRANQLAHYLRKLGVKPEELVGICLERSLDMIVGLLAILKVGGAYVPIDPDYPQERISFMLQDTQVKIILTCESLQNSLPNHQAIVICLDKDWPQINQTSQENLNSAVSAANLAYVIYTSGSTGKPKGVEVIHRSVNRLLFGVNYAHLDATQRFLQMAPIAFDASTFEIWGALLHGARCVIFTEDIPTATSLRNAIDKHGITILWLTAALFNKIIDDNSQALSGIKQLLIGGEALSVAHVHKALETLPLTQIINGYGPTESTTFTCCYPIPKQLEATIKSIPIGCPISNTQVYILDNYLQPVPIGVVGELHIAGAGLAKGYLNRPELTQEKFIPNPFEKDEVIPPTPLNKGGNEPSKLYKTGDLARYLPDGNIEYVGRIDNQVKIRGFRIELGEIESVLSQNQAVQSSCVIVREDNPGEKQLVAYIVPKLGVKLTSGDLRQFLSDKLPGYMVPGAFVLLEFFPLTANGKIDRRALKAPSNTSDSDRFIEARNQLELKLVQIWSKVLKIDKISVHDNFFDLGGHSLLAPYLITQIKEQLGKEIAVTTLFQNPTIEQLATIIKTGLDSSNQSCLVPIQPHGSKPPFFCVPGAGGRPFYFYHLGRYLGQDQPFYSFENDLYQQFGEITRIEDIASIYLKAMQDLQPQGPYFLGGHSYGGNVAFEMAQQLVNQGQQVALLAIIDSSAPTYKDKQILLDYINWDHARWLAEVSKGIEVYLDKTIDISYETLQVLTVEEQLKYALNFFKLANMLPPNAETRQLEKIVQAYKTSCLCLIDYLPKQIYPGKITIIRAGEELADDPNKDLIAGDCEDSSLGWSEFSTEPVEIHFVLGNHVSIMVEPHVQILAEELKVCLEI</t>
  </si>
  <si>
    <t>gi|513836862|ref|WP_016514381.1|</t>
  </si>
  <si>
    <t>MDKNEWISRFDDLICSPSIREFYGEREFFNVGYWLSHTQDQQEASSTLMEKLLEFIPNKQGTILDVGCGLGATTHYLLKYYPLTAIVGINISPTQIARSLLNFPEGKFLLMDAVEMDFADHSFEQIICVEAAFYFNTRQQFLREAWRVLKPGGTLILSDLSFATTELLGDWTVPQANTVKDRAEYQNLYQQAGFKDVQFVEVTEECWFRHFRHLKSWLTEELQSGKLDEEIYNLNIKPLDNLLSSSVITYWLVAAQKPVNML</t>
  </si>
  <si>
    <t>gi|488853129|ref|WP_002765535.1|</t>
  </si>
  <si>
    <t xml:space="preserve">Acyl transferase (5-279:275)  -- </t>
  </si>
  <si>
    <t>MKTAWIFPGQGSQALGMIGDLAESALGQERLERAERILGWSVLEKCQGDEETLSRTLYTQPCLFVVESILADLLQEKGHFPDLVAGHSLGEYSALYAARVFNFETGLNLVQNRSRLMDAAEGGKMAALMKFDRTSLETVVNQTENVVIANDNSAEQVVISGTPEAVDLVLGQVKVKRVMQLKVSGAFHSPLMENAANQFQQILELVNFRAAKVPVISNVDPSNPTQDGEELKKYLIRQMTSSVRWREIMLKLPDVGVEKAIEVGPGKVLTGLIKRTVPAIELENISQLADISKGSDDVIFRGSLIGVG</t>
  </si>
  <si>
    <t>gi|1149076450|gb|AQS99197.1|</t>
  </si>
  <si>
    <t>Gambierdiscus polynesiensis</t>
  </si>
  <si>
    <t xml:space="preserve">Beta-ketoacyl synthase; N-terminal (339-584:246)  -- Beta-ketoacyl synthase; C-terminal (597-709:113)  -- </t>
  </si>
  <si>
    <t>MALSTLGSGEVLRPGTLVQTSGSAEEAGKEELVGQLGQILSYDHEADVFKVCTVDGGEGTFKASNLKLPDNLKRPGVGGAAESFDVLLGPRLQEDLLAEEIASCLFEKGFCVMRVCQRREDVEQAFLSVKELAHAGKLQRLPEEIEEGYLGNGNRGKIAWLDPDDKDTQHGLLKKSDAFISTIAALIQPFCADTIGKTVDERSPGLLSLSLTDDEEADYPPQDATDAILGSFLGTWRRSLLRVVHFMGPGTGAVTLEVSEEGDGKSLPFKQETVDINALPNTILIFRKGVFNYSCHYEEESLSLSSEFLEQTGPLVVTEWDGDARWLRFGEGPPGPNEENINVVNLSSRLMACWDEPEMYRSGLYGGCDAGQLIPITRWDVNFYFNPDSDAVLPWQTSTKHMSVVEGIELFDNKYFEIIVSEARSMDPMQRHVLEVGAHNLFKMGITKKYSNRNPHHAGCSVGLDKDDWDRVPDKLYEGGQNVQAIISNRFSFIFNLRGPNFVADTACSASLCATHLAKFTLVDRVIDKVEFHVALGIHQCLSPLPFVGCSQTHMTSPIGRCLTFNASAGGYMRGDGCSGMTLKFGYLPDDRDAIWRASQCGQNGRSATLTAPNGLAQEDVIWKSIREAKITPPESCVWNCHGTGTSLGDPIEVGAVRKVQIKQERPTTLVVTSNKTHTGHLEGGAAMTSLIGAVTQVMMGCAIPVCHFRQLNPHLESSAFDAFFNDGMNSYHYTQGNVHVSSFGFGGTNGHVIFWGEAVLATVADVETLFARRLRKMAPPEVRVNGNDPSLWEWDGPDKDVKKGDKYTITLRSDEPLDTPVKWIKEEDGEAIEDGEDETYVITGPFCDWQGEMMEDGPITGMRSITLEVPDSGALEFRFLRNGEEDEVIYPSIDKCTKRSTPILGPKKEDKGLEKNVWSVEGTPGTSIKIDLFMCRAKRSLMWMAV</t>
  </si>
  <si>
    <t>gi|424707911|gb|AFX86590.1|</t>
  </si>
  <si>
    <t>gi|1754053296|gb|KAB0240613.1|</t>
  </si>
  <si>
    <t>Microcystis aeruginosa EAWAG127a</t>
  </si>
  <si>
    <t xml:space="preserve">Phosphopantetheine binding ACP domain (153-220:68)  -- Phosphopantetheine binding ACP domain (253-321:69)  -- Polyketide synthase; ketoreductase domain (571-754:184)  -- Polyketide synthase; dehydratase domain (833-1111:279)  -- </t>
  </si>
  <si>
    <t>MTYSSDSKQAVGNQEIVKLLSHYFSNRSQFLSQVIKADLQSYILLKSPATNLIPFQSSVQVNSTVNSNGHSTVNSNSHSTVNSNSHSTVNSNSHSTVNSNSHSNGHSTVNSNGHSTVNSNGHSTVNSNGHSNGNSKRIPETTVIQTNLTVEKRLIELVAEKTGYPVASINLDAKLLDDLNLDSIKAGELVATAAKTFGVSGKIDPSALANATLQEVKQAIDAVVSVEMLTEVPEQIEVAPLVLPPSDSLDITQKLLELVEEKTGFPKDTLSLDLRLLDDLNLDSIKAAELVATAVKQVGATGKLDPSALANGTLADVIAALEKVSNQPSVKTAASEKTPVLQGSQNNPPPESNWVRNYAIEYVPQPLTPPTIASDWSQAQVLIVSDAATSIAQTLTKQLEQLGAQVQQKTYAEIAAAEPASIGSFSHYLGILPDISPSSSELPLAAMVTRLSIVATISHTNPSATLAYVQFGGGRFGTGEGEYHPAVASAAAFARSVHLERQEARVRVIDLAAAIEPTQAGKLVIQELAGDEGITTVGYDATQVRLIPQAQLQQPIDYTPRSLTWSASDVILVTGGAKGITAECALALGKETGVKMALVGRAAVPAAGDSNSEIAQTLKRLAAKGLTGAYYRCNIADPTEVQQLVDQVTQELGPITGVIHGAGLNQPRRVEQVRPQDAQTEVSPKLLGAYNLLQALASNPPKLFIAFSSIIGVTGMPGNAWYAFANESLSLLLQQYQRQHPQTQVLALAYSVWDEIGMGARLGSVKHLERMGIKAISAREGVSRFLQLFQTAASTSQVVITARLGGLDTWLPTPLPAPTGLRFIENVQYVEPQVALTVRTHLSLEKDLYVKDHLWRGSYLFPTVFGLCAMAQAVAYLTGTSNPPIVRLEDISLRRPIVVNPETGVEIQIEAEIAEATSNGERRVKVGIYTEQTGFSLAHFSANLILGELTSASQEKPELGEPLPIAPKTDLYGDLLFQGERFQRLGEIYTLSEKQSVFRSHAQLSGEDLSNQSFSKGLNHSLILGDPYFRDVLLQSVQLTIPQDICLPVEIVKIERFKPASSDQGRRLVTVNLLAREDREYISEVIATDEQGNLIERLSGYRLRILEEHPENPTAAELVNPEIRDRQHLRQVLQTTCQGLEIPPPTVALGYAPNLQGKSLEQRRQQEKPIVERALKTKLGLKPEQKLVFELESLPSGKPQLSGTQVSGLNVSLSHCDRYCLCTVAETSQGCDIEAITPRSTEDWVALLSDRRSQLMEQLVRQGDTQERAGMRIWSATEAVRKAFNGSDPQFCLVAKQGDGVLLSTSTPEGESQVLTVPVKLTRPPERMVAMVVSHTPVSVPTEANFQSPEATAAAIIPGVAGIIDSHSSRYTHDGPQGQLVYEQRYQVSFKDSGSISRHVYFAQYFRWIGKIRELPMESIAQQMLADFLTGDWGMVTNSVSLRVVGEATSYDVIQARAWVGNIVGSSFETYIEFCKVLPDNSLERLAIAEVKATWVRLVSYGVPAPMPFPPYLQDYLARFAADKPASLDLKHPETLPLAPLPASLASLKPGAIIDEIPQQESRYGRLLRSEVFQTTLEESNLVGNVYYGNYFIWQGRILDLFLYSVAPEYLRISNPCGEMVCLYTRMDYLREAMPFDRIRTLLYVRSVSECGASFNFEFFREQPDGTLEKLHVGQQDVAWVERRKDGTAVAAPWPEAVKQSLVARATTREAALLMV</t>
  </si>
  <si>
    <t>gi|568964891|gb|AHE40821.1|</t>
  </si>
  <si>
    <t xml:space="preserve">FAE1/Type III polyketide synthase-like protein (2-224:223)  -- Chalcone/stilbene synthase; C-terminal (244-294:51)  -- </t>
  </si>
  <si>
    <t>LIHVPPRKTFAASREETEKVIIGALENLFENTKVNPREIGILVVNSSMFNPTPSLSAMVVNTFKLRSNIKSFNLGGMGCSAGVIAIDLAKDLLHVHKNTYALVVSTENITQGIYAGENRSMMVSNCLFRVGGAAILLSNKSGDRRRSKYKLVHTVRTHTGADDKSFRCVQQEDDESGKIGVCLSKDITNVAGTTLTKNIATLGPLILPLSEKFLFFATFVAKKLLKDKIKHYYVPDFKLAVDHFCIHAGGRAVIDELEKNLGLSPIDVEASRSTLHRFGNTSSSSIWYELAYIEAKG</t>
  </si>
  <si>
    <t>gi|1706071028|gb|TRU95301.1|</t>
  </si>
  <si>
    <t>Microcystis wesenbergii Mw_QC_B_20070930_S4D</t>
  </si>
  <si>
    <t xml:space="preserve">Beta-ketoacyl synthase; N-terminal (9-285:277)  -- Beta-ketoacyl synthase; C-terminal (293-408:116)  -- Polyketide synthase; C-terminal extension (414-527:114)  -- Acyl transferase (579-881:303)  -- Polyketide synthase; dehydratase domain (1077-1367:291)  -- </t>
  </si>
  <si>
    <t>MNSANSPAQIAIIGMAGLFPGAKDLATYWQNILSKVSAIREAPDDWNPANSSDDNGGLYTRKGGFLDDIAEFDPLEFGIMPNSIEGGDPDHFLSLKIARDALKDADYLDRPFNREKAGIILGRGTYFNRGFGTVIQHGLIADQTIELLQQIVPTLDAQTLGQIRQELKASLPPFNAEMSPGLVPNVVTGRIANRLDLMGPNYLVDGACASSLIAVDLAIQELLSGRCDMMLAGGVQASTPPQVHMVFSQLDALSRSTIKPFDQSADGTLLSEGLGILVLKRLADAQRDGDRIYAVIQGIGTASDGKGLGLLAPRWQGQVLAIQRAYENSSIDPDTVTLVEAHGTGMPLGDRTEIKSLTHIFGQRQGEMPHRAIGSVKSAIGHCIPASGAASLIKMALALYYKVLPPTLCQQPHPCLEEEKTSFYVNTEARPWINGQSKEPRRAGIDAFGFGGIDAHAILEEYDRSPDLPERKLPCSWPTELFIFSGEETANLIDLVEQVERRLQSSPNLLLSDLAYTLANRNPSPHRLAIVASEKTDLQAKLQLAKSKLAEPGRTRFQTRSGIYYAQVHPEAEVGKTAFLFPGEGSQYPNMLSDLCLHFPKVRAWFDFLDDIFGKNRNYPPSYFIFPPPTGLSEEQRLLAAKELYNLDLATETVFTASMALYELLKDLEIQCDIMVGHSTGENTALIASGTIQLASRREMGQKILELNQIYLDLTAEDRIPRGTLLTVGAVETAILAEMVAQSSGQLYLAMDNCPNQAVLFGNEEAIKQAANQLRELGGICTRLPFDRAYHTPLFNQVAEALREYYQGLTVGPGHTQLYTCATAAPFPPTPPEIRELALSQWSSQVRFRETIGHLYEQGVRTFVEVGPSSNLSNFVRDILSGQDCLVLASSSQRRSGLEQIQHLSAQLFVNGRALNFAPLYQYRQVDLVNLETASLETAAKVRQKRLLDLTMPKMKLTSAFVHTLEQKLPSVPPVATGRECMVQENIELPSTLPVSPPEKPPLQEQISSPSFSALFPDIRLRGFLSHLDLMEEFLNSQARTISSFYTNPFSHQQQEAVSLPWLDVEAVPLSFSEAWPFLGEIIEKGEGYLYCRRHFDLHWDDFIYDHMLGGPWSHRQASDFPLPVIPFTVSMEIIAEAAAFLCDGQQWVSQVDNVRSYRWLALEQGYLVLDIVAQLQEQLAPDIWDVHVQLFQPSRGSERRLVFEGDVRLTSQLNPSPPATPCQWQDSQPSRWSDEQLYTEGMFHGPRLQGVKHIRQVSQQGIEADLEVMRVDNFFRDIARPIFQIDAPLLDAAAQLVAYWGSEFFGVNFHTFPFSVRVFEQYAPPLPAGTPISCRGWLSFDGERQLQGNFEFLNSEDLVIARLEGLLEIFIRVPLEYHQLRREPQVAYWSEPWQEEVGMLSRRLTLVPVNFLDELGGVIKYIIAHLIFTQSEREFWYSLPEQGSDRKQWLLGSLVAKETIRQFALQKFDLALGPLDVQLFPTESGNLQVYCPPLERMGVVPEVSISQNQNVFVAAAVEPSIDNQEN</t>
  </si>
  <si>
    <t>gi|1129176947|gb|OLP85322.1|</t>
  </si>
  <si>
    <t>Symbiodinium microadriaticum</t>
  </si>
  <si>
    <t xml:space="preserve">Phosphopantetheine binding ACP domain (5513-5572:60)  -- Beta-ketoacyl synthase; N-terminal (5597-5843:247)  -- Beta-ketoacyl synthase; C-terminal (5851-5967:117)  -- Polyketide synthase; dehydratase domain (6068-6321:254)  -- Polyketide synthase; ketoreductase domain (6552-6727:176)  -- Phosphopantetheine binding ACP domain (6816-6878:63)  -- Beta-ketoacyl synthase; N-terminal (6904-7143:240)  -- Beta-ketoacyl synthase; C-terminal (7152-7264:113)  -- Polyketide synthase; ketoreductase domain (7540-7712:173)  -- Phosphopantetheine binding ACP domain (7823-7875:53)  -- Beta-ketoacyl synthase; N-terminal (7909-8149:241)  -- Beta-ketoacyl synthase; C-terminal (8159-8265:107)  -- Polyketide synthase; dehydratase domain (8350-8642:293)  -- Alcohol dehydrogenase; C-terminal (9012-9108:97)  -- Polyketide synthase; ketoreductase domain (9199-9374:176)  -- Phosphopantetheine binding ACP domain (9482-9545:64)  -- Protein FAM210A/B-like domain (9775-9853:79)  -- Thioesterase (9945-10002:58)  -- </t>
  </si>
  <si>
    <t>MTASQHFQPELDVRIACQATCGCQVLQQRTEEQNSPPLGVSTCTADKALDGNVWRSVHGLCSVVPILLWATQARGHFSVCGKHIEEGTQSKPGKGCCRPSPVGAGLEDWRRVIPSSCVAQPLFIHLPFGSTIQSFETVVSGLFLIFTGIALPNSLTGNSGAALNLRSELKHDTPAHNEHKVFHFSFEYPIRDPENVTEFFLGGLQHIFEAPSFFYGAIGEKEYYKSEEKGFGKGPTMPAGMSDSHSHSGPGHTGGIPLHEFRKDVPPGWCPGLPDYPLRLYFERLKLWYRVFDGDDTLVGPLVAGRLQGKAQRLGMNLRLIRPDGSYDIGSDALVRLSVEEVRDPQDSRVVLQHSIPSGVQALCNSLKEAFGLSDQEVVNRSIEDFFEFRRGAGNKLSFQEYSVEWDFRLEEAQTKAGLELNDVAKFYLFFRGSSLPQKFVEDIKLQLQGDLRRFQDARTLALRLITKKDDIGNDSSYYQHEAEDDLHEHSWDSSYWTDDSWSWVEDNEEYFDESWQDPGYADYYEEDLPPAVESPETSYQAEDTAFDEKQAFPVKGKKGKGPGCSICGSRWHSAMSCPVSQGKGAKSKSKGHGKYAPKGWKGSGKRPSYGGKGFGKRPSWGKKGSSGPGYYGYSSKTLVSSFGEVQENLKPTKTVHFQLDKDEEPVINLVRTKPTEELGTEDADDAQPSASAPTAASRKLHLNFPTALYSDYLSYHTVLGEKRRGLLVDPGAASGLIGSETLRDIIETCLPSGDDVQWSREKQNSVSGINGQPESTLGEVRIPLGFSGADGTFAADVLGGEGSMCPALLSNPSLRKKKASLLLDYFDNGDGVMVVSDGADGWHYLRLLLTDSGHYLLPIDHHSRTADSTRKQVEKQLFVWSEGIRAQWPDVRHCFLQRPLSSPCREHERSDYATQNTSSTTSASTTIAENNHNQDTTMPKTSSTTSAVNHNQMATQASSTVAENNHNRDTTPKTPSTTSGSVIYASTYRSSGSPSETSTYRSSGSMSTRPFLDGPSRSSVQDDWVQDGEYLVRRHQVPRRMLFTPSCTLDCPVPADHLTGERITEIKLFPQRASTRFLEDNWKQSQMPCRDLEHLWTGVTKLRVQKEAVIEQPTAPTAMATGCSAEPLPLDPTDFPAYSGDQFPSHWEESRTRKTAKYYKAIPEEYYSKTGRRPVTPGNVQKWMDHCDGHGLRFQAWEWFSGSGRLSLILALAHVMVGFPVDYRYGWDIGHPPHQRLLQRCQEMFDPELLYGAPSCTPWSVASAQKAAHLREQDRQQELPTLEFLYETMMRQHNAHRGFAVEQPYSSDMLKSSPVSRLLDHAGVKITRVDQCMHGAQDENQQPIRKATAILSNRRWPRTTKRCNGHKGAKHGQLQGQWHGCSRTTMAAVYPKRLCQALSQDVWSLLRQASAHRCTQWPRLFLGFQEILYSCERCQLGRAAPSGCEHTMVPGECRYGQPNMRAARPRPATPADPSPATLSPTAGADPAVGNGASSSSSAAPTLRRDDLEDITGPFKFLARSGDFSGVHLEIHSSLTLGSENRLYLKAALMQSLESCLDIFAAATDRDLRHWLSDPVLLRVYQEIFVDVLNVLGVLVCLRPWTLQVPEPNLSSSLAPIRLLIHGELRRWHVSALEDMSIMSHRQLQAPVDEADWHVYVFGVCPEAVSAPSGLGRPAAPYVPAFGKEKDGKTQVDPDTEAVMQELDAIPLPAQPPEEPLPGNEPDEEFKAQGQVEEKVLKPLFDFKKVYKRLQTDLVERDPHTAKRLLLGLHERFYHCPISDFKNMLLRAGLSSDILPLAEEAVMSCSVCRKYVRLPNRPQVKSGGGASSFNLRVQADLFMFKEQWILLMVDEATRYKAAGPVGSREHSELLNKMFDIWFVTFGPPAQLVLDQETSLMGHEAGRELERFGVERVPKGTTAGPAGKQHTGTGLVERHIGLLEISMLKLEAELDRQGIKISLGDLARECTMSQNMSLNYGGVTPSMAVFGVIPRPFYQDDSAGVTAVAGALQTDVTPFEKALRIRQLSLSAVQRAVTEDRISRANRTRTNQLKLDDMVPGVTRIDFHRETQGDVGWRGPAELLKLNKDEGTAVISYQGRPYLVSLRHIRPHQAGIYVTLPDQQEATLLELKHLAEQLTPYKVFTIGWVQHTKEGLTSWHRASSSSLAYGDLWPKVVALGKAMSTKSVGGLMAGSSVRTVHPPRGSVGVLIVWTHGAKDDHCYHEHNTDQPITIKRITTKPVEDIFFLYVFFYVNVEYRPAAELKVIPSEGAQDANSSLDPVPMQMDSVPGTGDNTTNEDGIITTPSRASDLSQTSSTANANDVDVDTLGGELKRKGPESRTVVLGPESKRSRTSDLINYMSSHRVDHRAQHFLINLYWVMHWTQAVPLEFPMTWYGMDNNVNIAQWDIYMSRAGDGLVDDEEPARHRYLFTWPGKKTEELCADLRGGQVFKVDEETDNIDENEMYTIWPQVEKADAEEIRQFVDTGSFAKMHVNSVGDDTVIVDAVWIRKWKRLPDGGSNLASAPVGVLTDLDCESWDISGAFLKGMDFETVRKLLESRGIRTPVRKVAFIAPGNVWRHLANFDSKFKIDLQRVNDYLLFCVKPVYGLSDAPLAWQLCLHGHFEEQGGKPSLMDENLFYWSSSSSTRTVAMVTTHVDDCGSAGKPSWLKQQYELLVKKFGKVTRQVMPFNHCGVRYSKTPEGYHMSQDDFCEKLKVVTIGKDRKDTDLLTPTELTSFRSILGGLLWLTATRLDLVADVCTLQAQVTRATIAHLRQANNVVRRAMSEVGQGLGLHYRKILPPYRLACIHDSSAAGNVRNYAQEGILVVLCEDRVHGWNRAEEYILNDNDCTFLGGKCHVLWAHGAKAKRISYSTSHAETLAAISGLEAATLVAVRLSELFYMKKRATLQSLIAAQEYGVDRLPVDGYTDCRDFFELASGSGNVPQDKNQRLYIMAYREARMAGRLRWLALVPTESMTADALTKSMVAEPMMRLLSSGTMAFKNEEKHHIVMRSLPKMPKIEERHFDMSDRDLIKDIVKSFLTMGTCTTTQRFVCMALLVNVVGATSTTSTTTSGEDSGWYFIIFVTAVIIVSERILVSTLRLWWQQLGLSTSATTASSTSTSTSSTTISTPTARTSVATDTDELTAEREKGRLLFVANLEAEGLRLRQRNEYLEREVTQLRSRVRELRDSLREAENRPIAHPEDDLYATALASALHCLAPRTFGRCMRPSRPKTTLVGQRQSQDFLNEAASSNNSPSARHPSKEFGLVHLDPGLEGPPEHRDFGGECTEGLVTAFVAASSTCIMSLLQEAATMAFRGLLGRTLTPAFCRTFATTDGPFLYRFKAKRLKWKKRHYNEVLVMADRRKLLETLQEVIDTPSKDFPKAFWEVLSKRCLKSLHLLEPTELAIVARAFDVHEPSLHRRLDVFQPLAAQVRSSTVVPGIAVLALSEILPRRLQGAKEEELAEIMRFFARCAADCMWEIPLESAVVLLKGLAASGVRDAALCRRVSQKLQARLRHGSSLRAGLLGRAATAMADQDFRDLELFRCLVDAAARGLEGQEEELRAEAETSARAVLQGVAWLRLELPEAQALDKTLGEVTKKTLWVPPFGAVALIFAAESILAAKEGTLWCRKNIIDRLREACAGVMSACVCTVLAAQLFGDNPTALRTVVMFWAGFSMILNPKAGFFPPAGALCALYVEKALTNGALPGFEYALFPCSTGVALLLFLTRTTTFLISRPIWALRASRRNQAQEHKTVFAEACENIIAHLTSEVPSQSSSTSVPCCDGSSPRNFWPGFGDEGSAEAMIPARSSLRHGDGADLKNGLRKTAVGLDLGRRLLVVLKSTSKPSEKAQAIRVVDHGEQQKEALRRLYDAQVLLQSYEDQLHAKDEQLYKIQVCVKKAIRESSADYLREPDLIESLGFSEEELHAEGIATEQKPTGKMARFEAMLDQSFENQKWEEKQDRERRAKDRQADGSSLPVLDPQSDMQWFKVPYWIKADEETREMVQKIKQHFMDEMNAKGHFDHNAFLEHLWQCGFQVAQHWAGSPNEELVKQVEAAEKKARSVQREALQETSMLRQHIKRVERKYKELQSNAGKMQKAMSTMASQLKEARDTAAMFGVELPSSPGDTSNRRPSEVTSAWAQRVVEMAVAANGLRLLQAVSLKQRDIPEGFEWWYSDTVSYRGPRRNLPPEPSPGQEGSEWQCHDPAYAGLTRQVTPDPEPSQPRRSRASVRDRDPPSDSDDDPPQNIIDQPPEYPRGRSPRSQASPQSKESFLHGTGAGASYAPLLPEDLGMPPGACRSQEEAERERAERYKDLDIDELELLRGNLQANVSEDLLVRFLRGCAEELPAAQGQLAPVQPGEAPGEAKSTPGLPATSLPCLGPGLPKSGLPEESYGGQDPYTTWQYPRCSYMPSTLWAGTVTAYRRPEEAAELEFAQGAVPVPEEAEAKQQPELPLPPSPGSPSASLERVHSDMTALTEALQARQRRCQFTSSRSAAVSLKFTEFTAPTTAAWVQKPWSKAPSPSPNRLQITVSHAIGNTTEAFLSCEVAGQRRQVSLDQLLEVGPAQAAQALRLPAVTTSMELTLLSRLGHAALVLHPGVAGYSLELETPSPSKRRRLDLQVSPVSGLYDPAGVVERHKRYLEKLIQAALSARPAEPFEFMARQVRNLRLQDRAQGGCVGPCDLRVLGAEGLPPETLLTVRCGHGESRQAQLSHLLDGRKRLKIPDGPLLQVTFLLPESAAHLPTSLGLQEVHFPRQGEILGLRVRVAAAEGASPQLSSRMQSASAEQYLCQHRLLPFAQGLLQHLVKAPGSFLVDLEARLRAKARGSQEVLMGFGQQGRPAPAGHLAVPGAAAKSERRMSVADGGLQVGGLPDVPEHHGQGPGPGVVSPLHADDTLEIMADQMQLDEMDNEIFEPLNQFDDDLKDLMIDCITEKVRRILSLDPSKYKNGRLPFGLKPHKGIAFADDETDLEAELERMRELYERLKEENEQLLRQLEAARAAAERWKQKYLELQNKPAEVQEEKVVVSRPASVKTTPETPKEREATPPPVIKGLSDEEVKRLLEEQEKAYKAKIAALEKRIKQLEDELAKLKAEKDKADAKAKEAAETAQKERERRETLQKEQEQASKEPPAGSDDTSNTTECRREAARNRGRGLAMLFLPPELTAYDAGCAPMKRPAALDLFLVAVVSFGVSALCAAATDLIPWKLRELPMAMRWRARATVASLHQPVAVLFLLPPSEALEIFLFTGGNQWTISAPRNLWLTLFYLLGAWFFELLILLHPSTGAMKSYGRRGWSVQAAHHLGFPAFALHNIISGCAVPGTAVACYTELTVFFTSSFWIAKMVGAGDIVLVPIKVGMVIFTFVLRGGCVLLLDLRAILNDQSELPVASWLTQCLALVGMNVLNLLILRLVSGAVMRGSKVDSGWTSVMERALKLAMHHLGPTVSERILLEMQSAHEDSSHPSSLERLFQLFRQPPFLEEKAAVSAPVPNGPGSAPGGGHVEAQPSSSIDREKLREMMIRLAAEAAGFPVEAEKPLLDSGMDSKAAVQFSTKLARELPDLRLPSTLVFDYPTLSAVAAYAEEAQRPRERKHREITKQPVASSDPLSVIGGACAFPGDACSPGKFGALLASGTDGIVEVPFTRWELCEYYDPNPDAPGKMYPCHAAFIEGAEDFAASYFNISAPEARAMDPQQRLVLEVCHDSLLDSTFSREALLGTSTAAIVGVSNNDWIQVQSGDIRKLNPYTATGTSASVAAARVAFCLGLKGPAYVVDTACSSALVAVDAAAMNLRRGRCSAAVSAAANVIASPATFISFSKPRMLSPRGRSHAFDASADGYGRGEGAGAVALCPLKAHSGSARAALRGTAVNQDGRSSTMTAPNGPSQTMVVATALAEAMLQHHQVHHFEAHGTGTPLGDPIEVGALQAGSLEEGKRQQPVPVAAVKTNVGHLEGAAASPGLLKTVALLSRRTALSLVHLHSLNPHLTLLEDVPQVFPSEHFPLPARKPRAGGLSSFGFGGTNAHAILGESEVVVDVVMTRPAEYVKRSFPWRDPGYRLLRRQDGDNFEVTMSSDVYDTVSHHVVFGSIVTPGVVYVEMALEATRKLFGHKAQLRDVTMVFPFVVPKRFESDEPEPSMRFVLKNNTRFEIQSTNGSGKTTVHVEASLDHSGGVFKDSAVDLASLRSRITEPVETKVVYEAIHSVGLYLGPMFQVAKELWRDTETGSEVLGHLGLDPHVKNVGYIMHPALLDGTIHILATASIGKNVSGLKIFGGVGKVSVVRQENFSKLSSYWVHLQVTESLEASQTFNVSVLAEDGGLLMSMEDVVFRAVKPEQIQMAIAAQGGKEEQKIYDVEWSEWSESGQGPSSVQETRSSLLAVADTPDLHDALCNLRAEPETLSLEALHQSDLAVLLPKFSRILLAFASAQRVSVLEALMAVLAVLQALAKSKGSLPELWISTFCCQWAKAGDFQGQPLPLHSAIWGLARAARNELPNLRLFCADAADAPGASSLPSVLGALEAQFGSEGGEPAEHERALRGPQPVLYVPRLQEASLTSSASDWAGRQGLTLITGGLGALGLCFAQWLLENKGAVALVSRTGRAAADCQVAFRRVASKVTVHRADLAKADDTKKLFQQPLFKDLRGIIHAAGLLEDHMIVDLTREHFERPLAAKIDGTLNLNEGLSDQKLDLEFFALFSSVAALLGTPAQGNYCAGNAFLDSFAAHCRDNGRKAVSIQWGPWAEVGMAARANTSESSIARLSPAKGIEAMHAVLAAQSSLRNGVVAVARFKWTTLLGQLPRVPTFLSKFSVTSSKGSKGMSNYTVEDVRSLVVDSLTDALGTEDFDINTPLMELGLDSLAGVEFRNRLQASVDGINLTPTLMFDYPTVPDLVEYIWSQVGPAEEEELHAVQAGASLDSQLTVAGHSGRFPGSLSNHPGDFWRTLASGLDTTADLPPERWDMDAFFDPDPDTPGKTYVRLGHFILGIDQFDGEFFGLSEMEQRGMDPHQWLTLEITYDSMFAAGLTKETMNGLECGIYVGCATLGGIAPDIPAFGPFTNIGYAYSGLSGRVSHTLSLRGPCFTVDTACSATVVALDCASQALRLGRCRSAAASGVNLQLSAAIWVGFAKMRGLAADGNCKTFDTSADGFARGEGMGSVYIMADANATPAALLGGVATNHDGRAATITAPNGTAQQRVIRAALSERGTRPEALACLECHGTGTALGDPIEVGAQKAVYGKGREAPMILAAGKTNLGHLEGAAGVAGLSKAVLLLQKAQVTPLLWLKQLNHNVELSSFGFAPTELLDATRAEGRAAVSSFGFSGTNGHAILEVSRSEAPADRPRRPAACYSRRHLQPYRQWLKDICYEEVWISVEAKGELQPQPLQPFVLVGSGAVCGAMAASSACAANLEPGGREKIAEALAQTGAKTAVFVGSSGEAPDEPLAHLLSFLQALQLAAVDTAVVVTVSQGASMDSGAALWGLARSARLEMRPEIRLLECLEKAASAVLPAVQRLLSGPEMEISLRDATEALQALQAPRLQRCAAAASSVQSRDILRGQIGASLVTGGLGGLGLLAAQQLADLGASTLVLASRSGRAANSAALARLELAKAVVEVRKCDVSRAEDVAALAQSLQHLDKLHAIVHAAGVLDRCALKDLTSSRLDVTLGPKAKGAWHLQTLSERLVMFSSVSSFLGLSSGAAYAAANAYLDALASWRNTQSQGTAVSIRFGPVADVGMAAESGQAPDGTQPLQPLPLAQVTSGLRLLLAPQPLSWTPLTLTLARADWAAYFRQSTGLAPMLQDFQLQVASETEPDAERLRLREMSASEREKAVLASLHEAASSMHLDIQEDTPLMEAGIDSLSAVEFRGKISTEFRSVRLPSTLMFDHPTLKAISQHISGQLAEGATPVALSPTSLTVASPSTTTAMDLEVSGAACTLPAPGTPYGGVACSLWYGTDCVTEMPYSRWDVEDYYDPEAPSGLEMYVRHAAFVEGVDLFGAQFFGISKVEAEAMDPQQRHLLETAFGAFGDSGCSKARLMGLRAGVFVGQDKSDWNRMLSAAHAGPFAATGGSASISSNRISYSLGLKGPSATVDTACSSSLVAADTAAATIRRGRCEVAAVCGVNMLLLPQTFIACCQARMLSADGRCHTFDSSASGYARGEGCGAQILGPSSAASADSLSVAAFAGSALNQDGRSANLTSPNGPSQTSVIEVALLEAGLRPEDVGQVETHGTGTELGDPIETGALRSALGSRSFPLLLGAVKSNLGHLEGGAGMAGLLKLASQLQRPVPAVAANLHLRALNPHIAEDAHDFAVLFPSCSVARKVESSAASVSSFGFGGTNGCVVLRLAEKARGCRPLGIDLGRERFEWREPSHPLIRKKAKREDGVHVLSCPIDGHVLELLSHHIVHGEVVVPGACYLEMILAGVRAHLGQQEAWCIESLGFAKPLVLRLSQSGKLEEPVELRLLIWEDGRLEVESAVGEDPEDHIVSTHVEASLIRQAGGWKRAEEDKHDLAQLRRSCPEEVDVDLMYSFGVKSGLPLQRRFRCVRQVQVQKSERKGFARLEMERDGTELGFLLGPSLIDSSFQALMALADPAVGIGSLKIPLSIKRLQPMGRGYSIGVWSHFELLDWTEHSTAFRCWLLNDAGETLLFFDSVHLQEVRDEHLQKVLQASGRLGAEQQALYSTLWRPLPELAEASEASASRSKWLVLGRQEDLRKSAMEEFHCIAAEETGNFQDEVALKELFRGFEAQALIFVGGLGDDSHRTSVKCHGTDDVDVLVLALHVLRAALLAGLPLVFLTKETQQVLRPEDQREPIHAGLWGFARTARLEEPERLRLACVDLDSSKPLEAVEAALTQLSQSDSREEELSWHNGEVLGRRLTRSELKAQTPMRLNMPARGALTGLRGVPQMRQPLVLGSVQLRIRAVGLNFRDVLNVMGLYPGDPGPPGADMAGTVLDLAEHTGDHLRLAEDVFGEAPGCLSSYCLAPAPLIAPKPSSWSFEEACTMPVIFVTVEEALGDLAQLKRGERVLIHAAAGGVGLVAIQYAQHVGAEVYATAGAEEKHEYLRSLGVKHITSSRNGARFEEEMRSFLEKDGLEGVDVVLNSLSHDDYIPRSLAFLRSGGRFLEIGKRGIWSHQQMRESRPDVMYEKIAADTMMEREPWRYNAYLKRLKDRVDSGALKPIHMHIFEGLEEGVRALQFLQRAQNIGKVVISQPSKLSKLPAGTHVLSGGTGALGVVTAQFLAEEGAKSLCLLSRAGRPPDEVQARWNWLQASTLQLQVLRCDVSEEASVRSAEVCQGRRVVSLFHLAGALADAMLPALDRELFQKSYGAKVHGLRHLLRFFPGDVPLTVLFSSTSSLFGAPGQGNYAAANSTLDAFAAFADRDGQGAVSVQWGPWAEVGMAVQKGTVQRAKASGIGSLSNPQGMAILASVLCQIGEPRHCLVGAAHVRWPKFLRSVFAGGAPPASLLDLAAEAAKSTEGADAGSGISAELAALGPEERLQRLEALVQRLASDVVGEEMSGDVELLESGMDSLSGVEFRNRLQQELGGIRLPNSAVFDFPTANMLAGFIAGQFSTGPMSDQAAPAAPVTGDSKILQLLNNRTAGPGHPPLFLVPGAGLQAAGFQALASLLPVPTWSVSWPQSLPRERRRPWLFCCVSLALCGLLGKAQGFVAQALGPNPGFAKLGRRDTALRISAESAEAAESGAAGVALAAPERSRSVQVWSVLGVATYLSYGIKKVVPIVHQGLASITTPWQWLMLVATLGFFAYVEGYRGFQKGFCPRVVSRAWAVSEKFPEVSARDLLKRYGAAYLVSSVSLSIISYTLFYELVKRGLDVTGALAAIGITVANSKYYGAAALAYALHKAASPIRFPPTLLLTQFAARMMGKDVSTTQRATATVFHKLFAPAFCIGYFHGTRKRVISSWCVTTVIFFVVFFVRKLANPYRAILDAGVIVGLLWGTVSVLLLFARWPSSLEALAELLLAEVRAVVDVSEPLLLAGHSFGATVCVEMARQAEASAQAVSLVMLLDPRTLLPVAADAGGLFEECGMLETVAMLSQSVADGARYASVVEESANAEDREEAVRRLLGPQVAPVLEHIHETFRWYAGLLASRPDVSETALRARMLWVRAEAESTEAVAALKADSTSKEIVQRVQAEIFQGDEAVATHLKSMGAGGEAAAKAPVLAHGDHFAMLHEPHVAALAMQLCHAIVEAFAGPGRT</t>
  </si>
  <si>
    <t>gi|490265064|ref|WP_004161724.1|</t>
  </si>
  <si>
    <t xml:space="preserve">Beta-ketoacyl synthase; N-terminal (34-284:251)  -- Beta-ketoacyl synthase; C-terminal (292-406:115)  -- Polyketide synthase; C-terminal extension (409-501:93)  -- Acyl transferase (560-837:278)  -- Phosphopantetheine binding ACP domain (943-1009:67)  -- Methyltransferase type 12 (1209-1309:101)  -- Aminotransferase class-III (1549-1883:335)  -- Condensation domain (1983-2423:441)  -- AMP-dependent synthetase/ligase (2445-2839:395)  -- Phosphopantetheine binding ACP domain (2952-3014:63)  -- Condensation domain (3031-3471:441)  -- </t>
  </si>
  <si>
    <t>MVESIDYKKLMATTLSKMEVMQARINELETRQSEA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IASVKTNIGHLEAAAGMAGIIKTILILQQGEIPSHLHFQSPNPLINWEDHPIKIPTQNIPWPNNNKVPIAGVSSFGFSGTNAHVIVQQAPVSKISEIQQQIPSHLLTLSAHNKTALKELAKRFHTLLESRPEIGDICYSAAVGRIDLPERLAIVGDTCPELQQRLAAFAEEKPLDDLTFYQRFTSEKSPKIVFLFTGQGACYPGMGHQLYQTQPTFRQYIDQCAEILAKYLDHPLTEILFGEQTDLLNQTAYAQPAIFALEYSLTMLWKSWGITPSLLIGHSVGEYVAACIAGVFSLEAGLALVVKRGQLMQTTTSGKMASIFADEETVSSLIKNYTQTVSIAAINHPQQIVIAGESASIEEVISTCKKQKIPAQYLPVTQAFHSPLMEPILKEFEKEARQISYQRPQILLLSGLDGELLENAPDAAYWSKQCREPVRFLSSLITAFNKGYNLFLEVGPRPILAEQGRRYKDEFIWLSSLNRGLDNWHTILSALGQLYLNGAPFNPEQFNRNYGYKKVRLPNYPFQRKPCQFQPNPRTENQSIDKIFLDAQTSNLTDTETTVFNMQKHQQEIRNQLKSILALLLKEDENDLPEDETLLNLGADSIILTDFSRKVEEKFQVKVKIDQLFTDLQTLVDIAEYLCQFVKEKPLENTSEITTKVIDDETELSNYLQVIEQLQPIATAYIIKALESLGKKLNQGEQWTIENLRQTLPVARKYHILLNRYLQDLEQANILHNQGNIWTVKNLPESFSLPQALQKLEKTCPSAKPELEMLQRCGENLAEVLKGNMDSLTLIFPEGSVAHAESIYGNSPVSRLMNQRVAQAINQILTNFSNSDRPYQILEIGGGTGATSEAILNHLNLDHITYSFSEVSPFLLHQARQKFQKKYNLNFHQLDIEKSTISQGIPARNYHIVVAANVLHATRNITETLTHIRELLRPGGYLVLLETVENNSWLNLTFGLTPGWWRFQDQELRSDTPLLSGENWCSVLKRCGFATANSFSKQNNIPINNGQELILACVPDEPLSIPAIPKLTVSGESSGKEALMMAQLQSLKDLKDLHEKTIIKQLEVLQTATVSPSIAPEILTNQTQIIPTQSSKIETY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LGSLDVYILEKTINQVINRHEALRTKIIEQGELQEVVNEVKIKLNLIDLKDEDNPEATALALRSQFSQKPFDLSIAPLFAVILMRLKSDHYLLSLKTHHIVADGWSLGLILQEIGQLYSSPNNTTKDVLKPPMQFRQYLTLRAQETQSPQMLEHRDFWLKTYQEELPTFELPTDFPRPAVKTYTGGQESQVIPSEVGQNLQKVGRKNKATLFMTMFAAYTAFLRRISGHKDLVIGIPISGRQIEGSDNLVGFCSQFLPLRIQVDATTSFIEHLQHTKQTLIDAFRHQSYTLEDLLAALQLPRDFSRSPLISVSFNMDPSLTLPEFKDLKVSLPPSPIAYTPFDLGFNLIELNDNLIIYCNYNTELFKKETIKQFIESFEILLRGIIEDANHLLYQLPLLTPVQQEKLLRQLTGKTRKLPEKATIIDDFVAQVKLTPNAPALIAGKISLSYQELNEKVNRLTHYLQQEYQLGVGKVIGVMLQRDHNLIIGILATFKTGATYVPIDSQYPHSRIEFILKDSGCHVCLTESNFISKLPEKMEKICLDKIAPIVETYDKDEPKIFRNSSQTAYIFYTSGSTGNPKGVMGRHISILNVIQSLRLTFDLDKHPEWRYIFTAAVTHDPSIRNIFLPLTIGASLYMYEIKYIGHLVSFLQENQINALHTTPSIYREILGLLEPGETISSLKYISVGGEKLDRETALALRKRFPAEIVSNVYGSTETCVGVSQYEIKENLDSEIPLGQVFHNNRLGVLDEFNNPVPLHVIGEICVEGAALASGYHNQPEMTQEKFKPSFLDETKTLFRTGDLGKQTAPGIIEFMGRKDNQVKVNGYRIDPGEIEYQLTRYAPIERAIVLPIQVNNQTQLSAYCQTDKTLEIAEIREFLAKFLPVYMIPSYFIFLKQFPLTRHGKLDLHSLRQLRETGKSLVNSNYVAPRNHLESNLVSIWEKIISKHPIGIFDNFFEIGGHSLLLSRVVTRVHKELNVSVKLADFFKVPTVAGLATLISQTQYNYQEPISAIPPQKSYPMSHGQRRLWALEFLDQNHNAYGMPSAYQFKGNLNIDAFENAFQQLIQRHEILRTTFTLINNQPRQVVHNQMNFVIKQIDLTAYVSTEQENLIEEAISHNAKTTFDLEVGPLLKVNLLKLSQENYIVLFNMHHIIFDGWSAGVLIKDFLTHYHAYGQENYQLMPPLRIHYKDYTSWQESQLETSKLQDQRDYWLAKLTPVPVRLNLPVDYPRPPVKSFQGNTITWQPEPELIDTFEKLVKAQEASLFMGLVSLVKSFLFRYTEQNEITIGSAIAGRNHPDLEDQIGFYVNTLVLRDQITDHDSFTDLLSKVKTTTLEAYDHQDYPFDQIVSELNLQRDPSRNALFDVAIVLQNNQNVDLALDGITVNSIDPKMITAKFDLEFIFVEEEELYLKLIYNTDIFIHERILLIIDLFKNWLEQVLKFAHEPLINLSLASSENLIQEGQELFTEDFNF</t>
  </si>
  <si>
    <t>Unigene20220_All</t>
  </si>
  <si>
    <t xml:space="preserve">Beta-ketoacyl synthase; N-terminal (344-596:253)  -- Beta-ketoacyl synthase; C-terminal (612-725:114)  -- </t>
  </si>
  <si>
    <t>MSHHAGDLFGRYVEVVGVEPLPPVGKAEPLIVHGLKGRALRWDGDSQLYTIETLIGHLFEIPPDQLQEWAPERGIDGGFDTAWPSLEDDDSILAFGQEVAMALRETGFCVVQCFLSSATRAAVYETAEEQRDWKRFAPEVEAGYLGRQAQDKVSWLESDSPDKDISDNLSWCDRLLSVMTEALEPMTRGALGFTTGGRTDGLVRMPFASSAEEDLIMASRGHLDEVQVHMLGKLEDHLKFVAVRKVCMMFFVGGQGGNLVLHRKDEPDVAIPLGEGKLVVFRHDAQSYTYMPGTNALAMQAWILAESQATLFQEYSGPADRYDQALGLLTGPPAPKYGKTGKTVSLMSMDCMLAGNGIGPDWYWSFLASGTDAVRHLSPIRWEYEWYYEANKEIAFGKYYSNHGGFVLEDSLLGFDPDFFGLTSEYASMMDPEHRNSLEVGYNVLYRAGWNRASLNGAKIGVYFGNCGTDWQNVKLNPYVTGVDKNYMQYFSNHACNARLSHTFGMRGPMGTSDTACSSSLVATGCGHNALRRVEPDQDKATHTAGIEWGLVMGTNALLGPYSWIGLCGPHMLSPTGRCFTFDHSADGFARGEGTSGLSMNVVSREPSNRLAMFCGTCVNQDGRSASMTAPHGPSQQECLWGSLREANVIPNDIKIAELHGTGTALGDPIEVGALRGVMKQRDGPVMKTSAKSNIGHGEANAGMAGLIKCFEMLLHATTPPNVHLVCLNPHIDEHEYPVIFSDELCPLGTNSGYAGVSSFGFGGTNARADLWAKALVGPLATGKVDENKFDYMVVRCPKCLGWMEHIGAEMMPTFAGKPASGRYKACCLRDEFDRYEFCSLCYNGAYQLGTPPSEAPLPNSRLFITGSWDAFTTKTECNRDERGVWHFFTRLGETRVEQFRLMMEENELASIYPACKRAGMHIRADGPMPPQSKDDWNCWLIDGRDEEWPEGSFIHIYFFQDPSNGARRVRWEQVPEEGGPHERQSYRHTYQVFGTWTAGMLKAMSPSAFGGHGNYEYTMTFGVTGRELFQIARDWDLDQVIYPMYPQTSKSGVPVRGPDHLHQGKQFVIFGDQGESCTIRLSVRNGRVVVSTAQTSSKGSPAYRTWNSLEGRARRKFFVAGTWLEACEPMQQDISAPDLYRLEMCVGETGVEEFQVLVDEDEGSCYYPEQGGFPSGALFVCGPDAGGAGKTFRIEGLPGSPFEIILDLAERDVRRTVIWRPVQELGMPLMPFTNAAYSD</t>
  </si>
  <si>
    <t>gi|1780598895|emb|VYS53809.1|</t>
  </si>
  <si>
    <t xml:space="preserve">FAE1/Type III polyketide synthase-like protein (25-312:288)  -- 3-Oxoacyl-[acyl-carrier-protein (ACP)] synthase III; C-terminal (341-423:83)  -- </t>
  </si>
  <si>
    <t>MDLLFLFFSLLLSYLFFKIWKLIDSKQDKDCYILDYQCHKPTDDRMVSTQFSGEIIYRNQNLGLTEYKFLLKAIVSSGIGEQTYAPRLVFEGREERPSLQDGISEMEEFYVDSIGKLLERNQISPKDIDILVVNVSMLSSTPSLASRIINHYKMRDDVKVFNLTGMGCSASLISVDIVKNIFKSYANKLALVATSESLSPNWYSGNNRSMILANCLFRSGGCAILLTNKRSLRKKAMFKLKCMVRTHHGAREESYNCCIQAEDEQGRVGFYLGKNLPKAATRAFVDNLKVITPKILPVTELIRFMLKLLIKKIKIRQNPNKGSTNLPPGTPLKAGINFKTGIEHFCIHTGGKAVIDGIGHSLDLNEYDIEPARMTLHRFGNTSASSLWYVLAYMEAKKRLKRGDRVFMISFGAGFKCNSCVWEVVRDLTGGESKGNVWNHCIDDYPPKSILNPYLEKFGWIQDEDPDTFKVPDAFM</t>
  </si>
  <si>
    <t>gi|1706016911|gb|TRU45344.1|</t>
  </si>
  <si>
    <t>Microcystis aeruginosa Ma_QC_Ch_20071001_S25D</t>
  </si>
  <si>
    <t xml:space="preserve">Beta-ketoacyl synthase; N-terminal (40-291:252)  -- Beta-ketoacyl synthase; C-terminal (300-416:117)  -- Polyketide synthase; C-terminal extension (419-529:111)  -- Acyl transferase (595-703:109)  -- Polyketide synthase; dehydratase domain (869-1134:266)  -- Methyltransferase type 12 (1360-1460:101)  -- Polyketide synthase; ketoreductase domain (1744-1921:178)  -- Phosphopantetheine binding ACP domain (2020-2082:63)  -- Beta-ketoacyl synthase; N-terminal (2115-2363:249)  -- Beta-ketoacyl synthase; C-terminal (2371-2487:117)  -- Polyketide synthase; C-terminal extension (2490-2589:100)  -- Acyl transferase (2638-2913:276)  -- Polyketide synthase; dehydratase domain (2994-3274:281)  -- Polyketide synthase; ketoreductase domain (3516-3691:176)  -- Phosphopantetheine binding ACP domain (3787-3852:66)  -- </t>
  </si>
  <si>
    <t>MDFQDKKNLSENEQSIQTRVFKALSEAKEKLKAFESQQSEPLAIVGLGCRFGHNIATPESFWSFLKAGKNHLREIPNERWNQQDFYDSDRNKVGKIYVSQGGFLDDVSQFDAHFFGIAPKEAVAMDPQQRLLLEVAYEALENAGMATTTARRGKTGVFIGITNNDYARILTSNEDYNAIGAYHISGNHTNAAAGRISYLLNLNGPSLAVDTACSSSLVAVHLACRSLRSQECRQALVGGVNLVLTPEVVIALCRNQMLAADGQCKTFDESADGFGIGEGCGVIVLKRLSDALQDGDHIWAVIRGTAVNNDGASGGFTVPNGPVQRELIREALADARLDAAAIDYVEAHGTGTSLGDPIEIKAIAEALCVNRRKSNPLLVGSLKTNLGHLAAAAGISGLIKTALSLHYREIPAHLNFKKPNPHINWDALPISIVTQNCPWNVNNGKLKAAGVSSFGASGTNAHVILSEPPQPQPQNPKISPILVTFSAKEPERLRLFTTQFVDYLEQKKALKVKDIALSLNTGRFPHKHRLALLVSNQENLRQGIQAFLKSDGDEKHFQNNSFDIIYGEAQSNPKIAFLCNDEQEISPEIPEIIETLLNNEPVFHDAFRQCDHLFKKYLEFSLQELLSSKKALEPQIPLSVQPLLFAYQYALCELWKSWGISPSAILGSGLGEYLAAQQAGVFSLEDTVKLVAKRAQISPQNPNSEDLLSLLKSTPEVDSNSPDITLIYQGEVVKKSLTNSVNRGERIRQKSDEIAQGISTLHQMGYQIFLEMGISANLINIGRQKLGVNSILWLSSLGEDCHSDQHEQRVLGQLYVRGFNINWEAFHRSHLGQKISLPNSPFIRKRYWINSGNKSESSSYKNPNYYSGHPLLGDHFPSPLALLQYRGNISQHKPAFLREHQVFDQAILPASALIEMALAAGENQKVILENVEFKKALILKDTEDTLQLIIEQKSFKIYHALEPNWEILVTGKIEELKSTNLTHCHLEEIAKNCSEEVDINSFYETYQKSGINYGSNFRLIHQLKRGENTAFAQIKLTDRLEREKYHFHPAMLDACFQGIAAILFKEESSVTYVPVRLGQLAFFHPPDEQVISAVRLKNSSPNPNIIIADIDIYSPQGQPLASLINLELKAVQSQEIIPQEIPPQIYLEEWMPCEELLGNGRDTLVAPQVIKNQIHPAHLEQQLGEKLGQYESLMEALEKLSVTYIWEALTKLNGQPKLGQTYSEAQIANQGQIVDFYRPLLSRCLSILAEEKIVNQTKDGWLFVKELEAPSSPSQIKILRQEFADYPAEISLMERCGSALAAVMSRQVEPLELLFPQGDLEAIAAIYSEAAGAKLMNQLVATTISRAIANFPPYYPLRILEIGGGTGAVTAGILPHLPTEHIEYVFTDISSSFLTRAKENFRNYPFIKYQTLDIEKNPFTQDFLPGSFDIIIAANVLHATANLQKTLENVRSLIAPKGRLILLESTGARRWVDLTFGLTEGWWLCSQDLRRNGYPLISTKDWQNLLIENQFEDINIIEPSQAKTRNLLKQSVIISRSSEQLPSLPAKSYYHQIIWADSQGIANGLIPLFQQRGISCSCVFSQDINPEMAEDYLSILRNSITSETRQILYFWGLEKIPGEMDQQVEIHCQRFLFFLQALLQQENPPALILVTQGAVPAKAIKTLTSPSQASLLGIAFSLVLEHPELNFKAIDLDPDEVNSADKLLQEIYSNPQENRVALRGEQRFYPRLVQRKLEDGNINFSPDGYYLITGGTGGLGLATTRWMIEKGARNLVLCSRRGAEGISPEILANLSSSGAEITIKKLDITDAEKLHTVLEECRSKYPVRGVFHIAGTLDDTTLLRLTPERFNYVLAPKVKGTWLLHQLTLNDPLEFFVCYTSAVSLIGSAGQANAAAANAFEDAFIYYRQAHHLPGTVINWGPWSEIGAAVDRNVLERLAAKGYAAMKPDLALNALEKILLNQIIRAGVIKIDWQQFPYIHQSFYKNFLPQGKPQAAPSSEFLKQWQNLTLKERPNWLTNHIIMRVSNVLGHSNDETFSPQQGFFDLGMDSLTSTELRNLLQTDFNCSLPSTITFRFPNVEALANYLQREVLDNS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YQALKRANLKPEQIDYIEAHGTGTALGDPIELESMSAVFGQRSPNRPLIIGSVKTNLGHLEGAAGIAGLIKTVLALQHHKIPPHLHFKNPNPRFDWSSHIFEVPVQGKPWNISERPRIAGVSSFGFSGTNAHIIVGEIDADLPQPSENNFYLLPLSARSEKSLQELARNYQDILTESINLADVCFTASTGRGIFPQRICILADSITTAQRALIDYQDGENSDSLIRPILSETPPKIAFLFSGQGSQYSGMGETLYNREVVFKETLDLCAQILEPLLEKSLLDLIFQEQNSELLEETQITQPVIFSLEYALAKLWQSWGIQPSALLGHSIGEYVAACWAGVFSLEDALKLVTQRGKLMGKLPHNGSMSAIYADYETVANALTSYENQVNIASANGSITVISGFKEIVEQLEKNFIDQGHKTKRLAVSHAFHSPLMQPILDDFSQVLKTISFHEPSLTIISNLTGKAVGSEITTPDYWVDHLRSTVQFSQGFQSLIDQGYRCFLEVGSKPVLLSMARLISANQDLLWLPSIVPGQDEQAQMYRSLATLFVNGYSVDWTTVFKQGKRIILPTYPFQRERYWLSNSEFSLGQIKTQLHPFIKDFKKLATGDMIFEGEVSYLNPSYLEEHQVFDNIVFPATGFIEAILAASQKIFNGHFVTLQNVSIHQGLLLSPTPLIVQIIFRPKKSSQLIYTFEIFSSDSAQEKWVLHVTGEVKPKDIQSLAASELTQTKLERETPKESISIREFYELYQQMGIRYGEQFQAIQELYSFKKGSQAKISINPSLADRRYHFHPVLLDACLQSIGAAFPEIHGQELHLPYGFSSLEIFLNPTSQVWTEVQVISDTNGEMRVNVNIYDEQGQLCARFTDLTARRINPAILQSLWQEKSNDCFYKVEWKKLPSMPTVAVNSQNSWLVLVRPETDLNSLINLYKRAGEKVITVEMGQNYQCNSQDYFVINPAQKSDFQRLYQEAYPSGEFPTGVVFSWESSEAEDVLDTVYQSSHAVLNLVQTLTNNWDKLPHLWLITRGANKIINDTALYPQQSHLWGLGAVINQEYPKMGCVCLDLPIHKEANEAELLFNELKCFPHEFRLALRQGNRYAARLVSASLPSSEKRHFINQSGVYLITGGGGKLGGLVAQWLSEMGASHLVLCSRHVKSSTELIAPLVEKGTKVTLIEADITSPTDMKNLFSRFGADLPVLRGIIHAAAVLEDGLISNQSWQKYQKVMSPKVAGTLLLDRYTRSLSLDFFVSFSSAAVILGSPGQSNYAAANAFMDALMQQRQSLGLPGISINWGAWETGNQIDQQRFANWGLQMMPSEQAFQYLNQVILDDITQGIVLDINWSIFNQTFNINQPFFSEVLTLKNQKQTSPAKLLERLKSVSIDERINALVEGLEKILREVTGLNGNKVIPQQTSFLDLGLNSLMVIEFKNRLETDLGCKLPSSIIFDYPNLLSLSTYLREQILANHLDFEIKINPIPDNHSPYDSLSEDELARLLNQKLTELDQYGG</t>
  </si>
  <si>
    <t>gi|424707819|gb|AFX86544.1|</t>
  </si>
  <si>
    <t>gi|1705954663|gb|TRT86535.1|</t>
  </si>
  <si>
    <t>Microcystis sp. M_OC_Ca_00000000_C217Col</t>
  </si>
  <si>
    <t>MDFQDKKNLSENDQSIQTRVFKALSEAKEKLKAFESQQREPLAIVGLGCRFGHNIATPESFWSFLKAGKNHLREIPKERWNQQDFYDSDRNKLGKIYVSQGGFLDDVSQFDAHFFGIAPKEAVAMDPQQRLLLEVAYEALENAGMATTTARRGKTGVFIGITNNDYARILTSNEDYNAIGAYHISGNHTNAAAGRISYLLNLNGPSLAVDTACSSSLVAVHLACRSLRSQECRQALVGGVNLVLTPEVVIALCRNQMLAPDGQCKTFDESADGFGIGEGCGVIVLKRLSDALEDGDHIWAVIRGTAVNNDGASGGFTVPNGPVQSELIREALADARLDAEAIDYVEAHGTGTSLGDPIEIKAIAEALCVNRRKSNPLLVGSLKTNLGHLAAAAGISGLIKTALSLHYREIPAHLNLKKPNPHINWDALPISIVTQNCPWNVNNGKLKAAGVSSFGASGTNAHVILSEPPQPQPQTPKISPILVTFSAKEPERLRLFTTQFVDYLEQKTSLNVKDIALSLNTGRFPHKHRLALLVSNQENLRQGIQAFLKSDGDEKQFQNIQNNSFDIIYGEAQSHPKIAFLCHDEQEISLEIIETLLNNEPIFYDAFRHCDHLFKKYLEFSLQELLSSKKALEPQIPLSVQPVLFAYQYALCELWKSWGISPSAILGSGLGEYLAAQQAGVFSLEDTVKLVAKRAKISPQNPNSEDLLSLLKSTPEVDSNSPDITLIYQGEVVKKSLTNLVNRGEKIRQKSDEIAQGISTLHQMGYQIFLEMGIGANLINIGRQKLGVNSILWLSSLGEDCHSDHHEQRVLGQLYVRGFNINWEAFHRSHPGQKISLPNSPFIRKRYWINSGNKSESSSYKNPNYYSGHPLLGEHFSSPLALLQYRGSISQHKPAFLGEHQVFEQAILPASALIEMALAAGENQKVILENVEFKKALILKDTEDTLQLIIEQKSFKIYHALEPNWEVLVTGTIEELKSTNLTHCDLEEIAKNCPEEVDINSFYETYQKSGINYGSNFRLIHQLKRGENTAFAQIKLTDRLEREKYHFHPAMLDACFQGIAAILFKEESSVTYVPVRLGKLAFFYPPDEQVISAVRLKNSSPNPNIIIADIDIYSLQGQPLASLTNLELKAVQSQEIIPQEIPPQIYLEEWIPCEELLGNGRDTLVAPQVIKNQIHPAQLEQQLGEKLAQYERLMAALEKLSVVYIWEALTKLNGQPKLGQTYSEAQIANQGQIVDFYRPLLSRCLSILAEEKIVNQTKDGWLFLKKLEAPSSQSQIKILRQEFADYPAEISLMERCGSALAEVMSRQVDPLELLFPQGDLEAIASIYSEAAGAKLMNQLVATTISRAIANFPPYYPLRILEIGGGTGAATAGLLPHLPKEHIEYVFTDISSSFLTRAKENFRNYPFIKYQTLDIEKNPFTQDFLPGSFDIIIAANVLHATANLQKTLENVRSLIAPKGLLILLESTGARRWVDLTFGLTEGWWLCSQDLRRNGYPLISTKDWQNLLIENQFEDINIIEPSQAKTRNLLKQSVIIGRSSEQLPSLPAKSYSHQIIWADSQGIANGLIPLFQQRGISCSCVFTQDINLEIAEDYLSILRNSITSETRQILYFWGLENIPEEIDQQVEIHCQRFLFFLQALLQQENPPALVLVTQGAVPAKAFKPLTSPSQASLLGIAFSLVLEHPELNFKAIDLDPDEVNAADKLLQEIYSNPQENRVALRGEQRFYPRLVQRKLEDGKINFSPDAYYLITGGTGGLGLATTRWMIEKGARNLVLCSRRGAEGISPEILANFSSSGAEVTLKKLDITDAEKLHAVLEECRSKYPIRGIFHIAGTLDDTTLLRLTPESFNYVLAPKVKGTWLLHQLTLNDPLEFFVCYTSAVSLIGSAGQANAAAANAFEDAFIYYRQAHHLPGTVINWGPWSEIGAAVDRNVLERLAAKGYGAMKPDLALNALEKILLNQIIRAGVINIDWQQFPYIHQSFYKNFLPQGKPQAAPSSEFLKQWQNLTLKERTNWLTNHIIMRVSTVLGRSNDETFSPQQGFFDLGMDSLTSTELRNLLQTDFNCSLPSTITFRFPNVEVLANYLQREVLDNCQPVFTPQIKAEISQKP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SANLKPEQIDYIEAHGTGTALGDPIELESMSAVFGQRSPNRPLIIGSVKTNLGHLEGAAGIAGLIKTVLALQHHKIPPHLHFKNPNPRFDWSSHIFEVPVQGKPWHISERSRIAGVSSFGFSGTNAHIIVGEIDADLPQPSENNFYLLPLSARSEKSLQELARNYQDILTESINLADVCFTASTGRGIFPQRICILADSITTAQRALIDYQDGEDSDSLIRPILSETPPKIAFLFSGQGSQYSGMGETLYNREVVFKETLDLCDQILEPLLEKSLLDLIFQEQNSQLLEETQITQPVIFSLEYALAKLWQSWGIQPSALLGHSIGEYVAACWAGVFSLEDALKLVTQRGKLMGKLPHNGSMSAIYADYETVANALTSYENQVNIASANGSITVISGFKEIVEQLEKDFIDQGYKTKRLAVSHAFHSPLMQPILDDFSQVLKTISFHEPNLTIISNLTGKAVGSEITTPDYWVAHLRNTVQFSQGFKSLIDQGYRCFLEVGSKPVLLSMARLISANQDLLWLPSIVPGQDEQAQMYRSLATLFVNGYSLDWAKVFKQGKRIILPTYPFQRERYWLSNSEFSLGQIKTQLHPFIRDFKKLATGDMIFEGEVSSLNPSYLEEHKVFENIVFPATGFIEAILAASQKIFDGHFVTLENVSIHQGLLLSPTPSIIQIIFKPKKSSQLIYTFEIFSSDSAQEQWVLHVTGEVKPKDIQSLAASELTQTKLERENPKESISIREFYQLYQQMGIRYGEQFKAIQELYYFKKGSQAKISINPSLADRRYYFHPVLLDACLQSIGAAFPEIHGQELHLPYGFSSLEIFLNPTSQVWTKVQVISDTNGEMRVNVNIYNEQEQLCARFTDLTARRINPAILQSLWQEKSNNCFYKVEWKKLSSMPTVAVDPQNSWLVLVRPETDLNSLINLYKKAGEKVITVEMGQNYQCHSQDSFVINAAQKSDFQRLYQEAYPSGEFPTGVVFCWESSEAEDVLDTVYQSSHAVLNLVQTLTNNWEKLPHLWLITRGANKMINDTALSPQQSHLWGLGAVINQEYPKMGCVCLDLPIHKEANEAELLFNELKCFPHEFRLALRQGNRYAARLVSASLPISEKRQFINQSGAYLITGGGGKLGGLVAQWLSEMGASHLVLCSRHVKSSTELIASLVKKGTKVTLIEADITSPTDMKNLFSRFGADLPVLRGIIHAAAVLEDGLISNQSWQKYQKVISPKVAGTLLLDRYTRSLSLDFFVSFSSAAVILGSPGQSNYAAANAFMDALMQQRQSLGLPGISINWGAWETSNQIDQQRFANWGLQMMPSEQAFQYLNQIILGEINPGIVIDINWSIFNQTFNINQPFFSEVLTLKNQKQTSPAKLLERLKSVSIDERINALVEGLEKILREVTGLNENKVIPQQTSFLDLGLNSLMVIEFKNRLERDLGCKLPSSIIFDYPNLLSLSTYLREEILANHLDFEIKINPIPDNHNPYDSLSEDELARLLNQKLTELDQYGG</t>
  </si>
  <si>
    <t>gi|1063728940|ref|NP_001318592.1|</t>
  </si>
  <si>
    <t xml:space="preserve">- (17-257:241)  -- </t>
  </si>
  <si>
    <t>MASSVSSLAGRVAIVTGSSRGIGRAIAIHLAELGAKIVINYTTRSTEADQVAAEINSSAGTVPQPIAVVFLADISEPSQIKSLFDAAEKAFNSPVHILVNSAGILNPNYPTIANTPIEEFDRIFKVNTRGSFLCCKEAAKRLKRGGGGRIILLTSSLTEALIPGQGAYTASKAAVEAMVKILAKELKGLGITANCVSPGPVATEMFFDGKSEETVMNIIERSPFGRLGETKDIASVVGFLASDGGEWINGQVIVANGAFLK</t>
  </si>
  <si>
    <t>gi|1149076534|gb|AQS99239.1|</t>
  </si>
  <si>
    <t xml:space="preserve">Beta-ketoacyl synthase; N-terminal (462-696:235)  -- Beta-ketoacyl synthase; C-terminal (719-833:115)  -- </t>
  </si>
  <si>
    <t>MGEAAPPPPPSRVPRRRSPKRRPRILWGAMLLGMMGSMLDSMGGADPSVVNAIKENTNLMHFMANPRVVVAMRDISEDPGKLADYREDQDVLGVLERVARVATEVGAGGIASPEPEQHQAVAGARQKEQEPDEARQKQQAEMQHRRRTVQQRRIAGRIQPLEYDIEGWMDRPWYDRSTTIARRLQQKGFCVLRGGVASSTREKAILEAAKLKRSGTFIRPPREVLPGLFGEHGSAWTRELSDPNKPAPPEDEALRALDAHIAELGGELSGCSESAFGMRIQGRTVGVVHHSRMQEDQSNPPLLDPGEADGYMALFITRKVKMVYYVGPSTASMRITPIDDEAQTYRSNLPPNTIIALRGDVCRLAVEPRPSEIGICVEVDFLAERKMGLQESLRDRVPPPDSLEDWYMNKLQAIVENDMMENVPDDWMTLARTTFYNYNTVPICVREISQDLPITNMPEDWVQSFDTCVKYGNDGITEIPLSKWEITSYYDQDPMNVDDFKMYTRHMGVLNCGHTPSDEHYLREFGIPKEEAIDIDYRHVMLCESAMSCLRVAGVSKSDTQGKNIGVFVGLTGNEMYYRFISREAKLGKSTCCNMSNAANVNRMSYLFGSTGPSVAVDTEDSSGSSAVDTSISYLREDRCDMTLAASVSLLQHPFSLIIHCATGGISRTGRSRVLDESADGVVRSDGVVTVLLQPKRKPKKGEADKASDEAEEVRHRCLILGSALNSRGVSSSLMAPNAAAISDVIRRAFKDASCPVSVIQALDLNASGNVLPDAMEVGMMQKAINTGNKPQTVALRNCKSIFGETGAPSGLASLLRACISLESAVHGPCIHLQQYSDMALSVQEDDELVGDSTACRVRPHVEVMEARYASQTVGVNSFGGSGTSVHHVLWGQKPPEERPNSPGPPISWFPTTVTVPSATVASDEETELMTADFFIIGTWNGWEKPLKMEKDATGVFSHVLALGENLWETFQILVDGDDDKILHPMGSHITVQDSEIYGPTARGECGRFMTWCINGRSEKAWLINEEQGKQLRKEMTERMMGPDQQQPLQLENAFKITFRGDYKPKGYEHVTNYTGMPVMENNRALIGAPGDLYRVRFHLTGGGRYRRVEWSKVPPGANVELPEYTHSYYIAGDHNFWCFSKMDSHGGGKYSLKVQLLDESTTFQVIRDKDWDQTFCPKIEHAAQDAEIDSCNMGGGNARKWKISGQAGDSFQVVFERSVSVDGSEDIRHISWELIANEAIDRVEMSKGHKYFVVGSWNKFEPAEMYFDEDRGAFILEMKMVLAEECFQILLNQNWLSLVYPSSREASFHDQNHEVKGPDTSGSYNCWVVGRHGDDDAKAGNLVRIFLFLEAGLPKRVAWECFDAEAHRQHVAEGCESILEEQCQRLGL</t>
  </si>
  <si>
    <t>gi|488879477|ref|WP_002791702.1|</t>
  </si>
  <si>
    <t>MDKNEWISKFDDLICSPSIREFYGEREFFNVGYWLSHTQDQQEASSTLMEKLLEFIPNKQGTILDVGCGLGATTHYLLKYYPLTAIVGINISPTQIARSLLNFPEGKFLLMDAVEMDFADHSFEQIICVEAAFYFNTRQQFLQEAWRVLKPGGTLILSDLSFATTELLGDWTVPQANTVKDRAEYQNLYQQAGFKDVQFVEVTEECWFRHFRHLKSWLTEELQSGKLDEETYNLNIKPLDNLLSSSVITYWLVAAQKPVNML</t>
  </si>
  <si>
    <t>gi|513468239|gb|EPF16095.1|</t>
  </si>
  <si>
    <t>Microcystis aeruginosa SPC777</t>
  </si>
  <si>
    <t xml:space="preserve">AMP-dependent synthetase/ligase (34-316:283)  -- </t>
  </si>
  <si>
    <t>MILSDSELITEIEKLGTYSHLEGWQVISVNELRKAPSKIEQLPILDPQDAALLLFTSGSTGMPKGVILTHHNILSMTAGTVAMNHFTQQEVTLNWMPLDHVGAIVFLGIMAVDLACDQIHVPMELVLRQPLQWLELIQKHQVSISWSPNFAFSLINQQAEELKHVSYNLSSMKFLVNAGEQVSVKTIRLFLEILEKHQLQERAIKPAFGMTESCSGITWSAGLSKNELTEENSFVSLGKPIPGATIRIVDQENNPLPEREIGRLQIQGNSVTKGYYNNNELNQEVFQEGWFTTGDLGYLSKGELFITGREKQEIIINGVNYFAHELETTIGSSLLGMVR</t>
  </si>
  <si>
    <t>gi|56542084|emb|CAI30405.1|</t>
  </si>
  <si>
    <t xml:space="preserve">Chalcone/stilbene synthase; N-terminal (10-232:223)  -- Chalcone/stilbene synthase; C-terminal (243-390:148)  -- </t>
  </si>
  <si>
    <t>MVMAGASSLDEIRQAQRADGPAGILAIGTANPENHVLQAEYPDYYFRITNSEHMTDLKEKFKRS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</t>
  </si>
  <si>
    <t>gi|1706143290|gb|TRV63544.1|</t>
  </si>
  <si>
    <t>Microcystis panniformis Mp_MB_F_20051200_S9D</t>
  </si>
  <si>
    <t xml:space="preserve">AMP-dependent synthetase/ligase (40-442:403)  -- Phosphopantetheine binding ACP domain (576-640:65)  -- Beta-ketoacyl synthase; N-terminal (670-930:261)  -- Beta-ketoacyl synthase; C-terminal (938-1054:117)  -- Polyketide synthase; C-terminal extension (1057-1168:112)  -- Acyl transferase (1214-1499:286)  -- Methyltransferase type 12 (1837-1938:102)  -- Polyketide synthase; ketoreductase domain (2232-2421:190)  -- Phosphopantetheine binding ACP domain (2531-2587:57)  -- </t>
  </si>
  <si>
    <t>MSKHSISFGGQLEDNWRTLSEVLETATKHNNHGITYIRNDATEYFQSYQDLYQDALVILNGLEQKGIKLGHKVILQIAKNQDFIPALWACFLGGIIPVPLTVAPSYDLENSAVKKLENVWKILDNPLILSDSELITEIEKVGTYSHLEGWQVISVNELRKAPSKIEQLPILDPQDAALLLFTSGSTGMPKGVILTHHNILSMTAGTVAMNHFTQQEVTLNWMPLDHVGAIVFLGIMAVDLACDQIHVPMELVLRQPLQWLELIQKHQVSISWSPNFAFSLINQQAEELKHVSYNLSSMKFLVNAGEQVSVKTIRLFLEILEKHQLQESAIKPAFGMTESCSGITWSAGLSKNELTEENSFVSLGKPIPGATIRIVDQENNPLPEREIGRLQIQGNSVTKGYYNNTELNQEVFQEGWFTTGDLGYLFKGELFITGREKQEIIINGVNYFAHELETTIEELEGVKVSYTAAFAFFDQSRETDLLIITFSPESDQFEHWIKVVRKIRSNLTQKFGIAPAYVIPLERNLVPKTSIGKVQKSKLKKDFEQGLFTSRIQEIDQYLAKERQKNQTLPQSENERQIAAVWSEVLQLTSVGLEDNFFELGGHSIHLIRVQNELEKLFNRQLSLAEMFKNPTVATLARFLSEESNTNQVIAQKSRQRAENRSRRHNQTHDIAIIGMA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ALKYRVIPPTLHFQNPNPQINFSQTPFYINNEAISWTTKQDKDEKLPRRAGVNSLGIGGVNAHVILEEAPPIIPQDNQSQRPYHLLTLSARTEPALTELVSRYIDFLESQPEKDLSDVVFTANTGRVHFSNRLALTGYKNSDFIEQLRQFKQLDYQSTIHGIADEKRPSKIAFLFTGQGSQYAGMAHQLYQTQPTFRKTLDAGENYYQKLTGKSLLNVLFAPTDDLLNQTAYTQPALFLIEVALAQLWHSWGIQPAAILGHSLGEYSAACFAGVFDLESGLKLVSHRGNLMGQLPQNQGEMAAIFLDKNSVIEQCQSQGIKIAIAAINAEQHTVISGEKNVIQKLCNHFTNAGVKVRQLKVSHAFHSPLVEPMVAEFKTILQEISFSQPQISLVSNLTGEIADDSIMTPEYWLQHLLNTVQFHQGALFLQSLGCDTFIEIGPQPILSGIIQSSLSSSEPLTLPSLRSGFSDWQVLLESLGKLYVRGAKIDWFSFDQDYHPRRCALPTYPFQKRQHWIPLKTPSATVPQESNLVKMLSEKDKTTLMQTLLETGHYSEDEKPTISAIVQQLIKLYYQEKEDFDFAKLLYQVAWLPCDLANGKLENLTSLKTDLEVYLEPQLQSSELMGVSLAFSEMENLTADFVVKALKDLELFQMNTFLDPDQSFIQAGLKQEYKYFWNYVLEILAKVGILEKQNTRWKIVKEPEQSNPDLAVEDLINHYPNAQIELNLFRQVATNLAAIITGKISPLSILFSQDGQGGASEFYKNTPSAKILNLGISKTVELLLSSYPPSASLRILEIGAGTGATTQQVLKACNSRQITYTFTDVSPFFLEKARDNLAEFSELEYKVLDIEKDPKLQGFCCHSYDLIIAANVLHSTANLQEETLPHIQSLLRPGGHLLLLELTQQSSWIDLIFGVTQGWWRFSDYHLRPNHPIITASTWESMLLKSGFSQVEFVSPDQKIGSVLFQQSIILAQSSEISPNTAKNWLIFTDVEPQQNTFVLGIQEQLLKKCDSCRIIYQGEKNTQISSSESCLNANQLQQLEEWFASNPSPDRIIYLLNSDDKDQPESILLNRCNYLLNLLKAIQKIPNPPQLFLVTQGAQPFELEQPSFGFQSPLWAMGRVIALENPQLWGGMLDLDPDVDINQNITALLLGLTHAHDEDHLVFRKGQGYVARLLPLKSLETKTVKIQPEATYLITGGIGHLGLELAEHLVNLGAKHLILTTRRSLPVRFLWDSAAELAQISQKIRKLEEKGASIAVISADVGNFEAMQAIFTQIEKTAYPLRGIFHLAGISGRQAQLKDCTLQDLEAVFQAKVKGSWNLHQLSLGSQLDYFVLFSSAGAIWGAKEQGLYDTVSHWLDALAHFRHLQELPATALNWALLAGHGIVSQDYDDWLKQIGIREIAPDMALRVMDAIMASNQTQVLIADVDWVRFKNIYEFKGEKPLLKNLGLSEIPINSVQESDSVLHLLEEMPFGERREYLLEYVSKQVRMILGIKSMPDTEQGLIEMGIDSLSSIELKNRLEKRLEVLLPTSLVFDFPNIRRLVDYLLDRIFGEKVQKTDQKMINFTEVQQEISEDLILQELTDLEAFLGD</t>
  </si>
  <si>
    <t>gi|424707973|gb|AFX86621.1|</t>
  </si>
  <si>
    <t>gi|1706082740|gb|TRV06412.1|</t>
  </si>
  <si>
    <t>Microcystis wesenbergii Mw_QC_S_20081001_S30</t>
  </si>
  <si>
    <t>gi|71089657|gb|AAZ23685.1|</t>
  </si>
  <si>
    <t>Arabidopsis halleri subsp. gemmifera</t>
  </si>
  <si>
    <t xml:space="preserve">Chalcone/stilbene synthase; N-terminal (12-230:219)  -- Chalcone/stilbene synthase; C-terminal (240-386:147)  -- </t>
  </si>
  <si>
    <t>MGSIDAEVLGSEKKSNPGKATILALGKAFPHQLVMQEYLVDGYFKTTKCDDPELKQKLTRLCKTTTVKTRYVVMSEEILKKYPELAIEGGSTVTQRLDICNDAVTEMAVEASRACIKNWGRSISEITHLVYVSSSEARLPGGDLYLAKGLGLSPDKHRVLLYFVGCSGGVAGLRVAKDIAENNPGSRVLLATSETTIIGFKPPSVDRPYDLVGVALFGDGAGAMIIGSDPDPVCEKPLFELHTAIQNFLPDTEKTIDGRLTEQGINFKLARELPQIIEDNVENFCKKLIGKAGLAHKNYNQMFWAVHPGGPAILNRMEKRLNLSPEKLSPSRRALMDYGNASSNSIVYVLEYMLEESKKVRNMNEEENEWGLILAFGPGVTFEGIIAINLDV</t>
  </si>
  <si>
    <t>gi|338858896|dbj|BAK42858.1|</t>
  </si>
  <si>
    <t xml:space="preserve">Chalcone/stilbene synthase; N-terminal (1-138:138)  -- Chalcone/stilbene synthase; C-terminal (149-257:109)  -- </t>
  </si>
  <si>
    <t>LDTRQDIVVVEVPKLGKEAAVKAIKEWGQPKSKITHVVFCTTSGVDMPGADYQLTKLLGIRPSVKRLMMYQQGCFAGGTVLRIAKDLAENNRGARVLVVCSEITAVTFRGPSDTHLDSLVGQALFSDGAAALIVGSDPDTSVGEKPIFEMVSAAQTILPDSDGAIDGHLREVGLTFHLLKDVPGLISKNIVKSLDEAFKPLGISDWNSLFWIAHPGGPAILDQVEIKLGLKEEKMRATRHVLSEYGNMSSACVLFIL</t>
  </si>
  <si>
    <t>gi|424707889|gb|AFX86579.1|</t>
  </si>
  <si>
    <t>gi|488861789|ref|WP_002774028.1|</t>
  </si>
  <si>
    <t xml:space="preserve">Beta-ketoacyl synthase; N-terminal (1-250:250)  -- Beta-ketoacyl synthase; C-terminal (258-375:118)  -- Polyketide synthase; C-terminal extension (379-502:124)  -- Acyl transferase (541-831:291)  -- Phosphopantetheine binding ACP domain (928-993:66)  -- Aminotransferase class-III (1234-1595:362)  -- Luciferase-like domain (1730-2023:294)  -- </t>
  </si>
  <si>
    <t>MEPIAIIGLACRFPGADNPEAFWQLMRNGVDAIADIPPERWDIERFYDPTPATAKKMYSRQGGFLKNVDQFDPQFFRISPLEATYLDPQQRLLLEVTWEALENAAIVPETLAGSQSGVFIGISDVDYHRLAYQSPTNLTAYVGTGNSTSIAANRLSYLFDLRGPSLAVDTACSSSLVAVHLACQSLQNQESNLCLVGGVNLILSPETTVVFSQARMMAPDSRCKTFDARADGYVRSEGCGVVVLKRLRDAIQDGDRILAVIEGSAVNQDGLSNGLTAPNGPAQQAVIRQALENAQVEPAQISYIEAHGTGTELGDPIEVKSLKAVLSEGRSLDQTCWLGSVKTNIGHLEAAAGIAGLIKVVLCLQHQEIPPNLHFKTLNPYISLADTAFAIPTQSQPWRTKPPKPGENGVERRLAGISSFGFGGTNSHVILSEAPVTVKNNQQNGQKLMERPWHLLTLSAKNEEALKALVHCYQKYLADHHEIPLADVCFTANSRRSHFNHRLGVVARDRLEMLQKLENFSNQERMREPKSINKKKKPKIVFLFAGQGSQYVGMGRQLYETQPVFRQTLDRCAEILRPHLDQPLLEILYPADLEPEKASFYLEQTAYTQPALFAFEYALAQLWRSWGIEPAAVIGHSVGEYVAATVAGALSLEDGLTLIAKRAKLMQSLPKEGTMIAVFAAEERVKAVIEPYTNEVAIAAVNGPENFVISGKATTINQIIVSLTDAGIEVRPLKVSHAFHSHLLEPILDSLEQEAAAISSLPLQIPLVANLTGEVLPEGAIIDARYWGDQARNPVQFYGSIQTLIEQKFSLFLEVSPKPTLSRLGQQCCPETSTTWLFSLAPPQEDEQSLLNSLAILYDSQGAKINWEGFNVNCSQNLLALPTYPFQRQRYWLETIKPTSEETNMTTNATNVQAISSHQKQQEILITLQTLVGNLLQLSPADVNVHTPFLEMGADSIVMVEAVRRIENTYNVKIAMRQLFEELSNLDALAIYLAQNLANNFQNTQVNTEVFSAPIACSNNRSPNVVLSSNTNGFQRQTASPKVLAIAPLAGMGGAGEMGGVEVPQVSVPQTSAVTASGSTVSSSALENIMGQQLQLMAKQLEVLQTANFAPTTPRTTENSPSSVSQNRSNGLTQQLIPPQQLAANLEPIASRTRQTSNQASAPKPTVTATPWGPKKPPTGGFTPQQQQHLEALIARFTERTKTSKQIVQSDRLRLADSRASVGFRMSIKEMLYPIVAQRSQGSRIWDVDGNEYIDMTMGQGVTLFGHQPDFIMSALQSQLTEGIHLNPRSPIVGEVAALICELTGAERACFCNSGTEAVMAAIRIARATTGRSKIAIFEGSYHGHADGTLFRNQIIDNQPHSLPLALGVPPSLSSDVVVLDYGGAEALDYLKSQGQDLAAVLVEPIQSGNPLLQPQQFLQSLRQITSQMGIALIFDEMITGFRSHPGGAQALFGVQADIATYGKVVAGGMPIGVIAGKAHYLDSIDGGMWRYGDKSYPGVDRTFFGGTFNQHPLAMVAARAVLTHLKEQGPGLQQQLTERTAALADTLNHYFQAEEVPIKIEQFSSFFRFALSGNLDLLFYHMVEKGIYVWEWRKHFLSTAHTEADLAQFVQAVKDSITELRQGGFIPAKKPSWSVPTPQIDPPLTPLDKGIDPPLTPLDKGIDPPLTPLDKGGDVDVTLDKGENFRSVSNSQLGKGSGSQVPKTIQFSLYYFGSYEAEFNPNKYNLLFEGAKFGDRAGFTALWIPERHFHAFGGFSPNPSVLAAALARETQQIQLRSGSVVLPLHNSIRVAEEWAVVDNLSQGRVGIAFASGWHPQDFVLAPQSFGQHRELMFQEIETVQKLWRGEAITVPDGKGQRVEVKTYPQPMQSQLPSWITIVNNPDTYIRAGAIGANILTNLMGQSVEDLARNIALYRQSLAEHGYDPASGTVTVLLHTFVGKDLEQVREQARQPFGQYLTSSVGLLQNMVKSQGMKVDFEQLREEDRDFLLASAYKRYTETSALIGTPETCRQIIDHLQSIGVDEVACFIDFGVDEQTVLANLPYLQSLKDLYQPHLPPYQGGLGGDQSPYQGGLGGGSIPLSRGVRGGINPLIKES</t>
  </si>
  <si>
    <t>gi|1706080336|gb|TRV04125.1|</t>
  </si>
  <si>
    <t xml:space="preserve">Polyketide synthase; ketoreductase domain (259-478:220)  -- Polyketide synthase; dehydratase domain (553-828:276)  -- </t>
  </si>
  <si>
    <t>MPLTVWDSGTLKKLGKVLAQGESIPRYLMQAQADPLPTGQWPLPQGLFLITEDELSVAPYLAEFLRQRGLAVALIERASLQTPKALAEAVSREREKHGPIAGIVHLAALSQAAEPTTLSGWRQYTQIQAKSLFSLLQLCADDLRKGQQPGRVLMASCLGGQFGRDGNWGTSLPIAGCGNGLLKTLGAEWPNLHAKAVDLDAHLSPKVLAECLVSELLLPGGRIEVGYPQGQRTTFRTQPAPFSSRATVAKFTPTPDWVVLITGGARGITAEITSDLASFGLTMILVGRAPLENEATAHIEDVTGLRQFLLAQARCQGKLPTPVEIERHIQLILREREIRANLARFRQAGAKVEYIVADVKDEQAFAAVIEGIYSRYGRLDAAIHGAGIIEDKLIVDKELASFERVFDTKVDSALLLSRYLRPESLKWLVFFSSVAGRYGNRGQSDYASANEILNRLAWQLDQRWLNTRVVAINWGPWDTKGMASEEVKRQFRERGVIPISLVGGRRFFQEELSYGDKGTAEVIAGEAPWETHEAEAGKLDLLPANRPFPFISTVPQLQSDSKVTLEHIFSLKSDPYLEDHCLDGKAVLPATGALEWIAEFTQAAWPDWQVCEIVDLRVLRGVSMAVEGSRKVLFVARSSSHADATTLQVTAEILEPETRMPLYRALVILRPEIEAPPSLHPVKLKSGRSLDPQFAYLEYLFHGKRFQLISEIIAVDEQGIDAWVKPSQPSAWVGQDSSTAVPPWLFDPGFMDTIPQMALVWSRLYQDSSALPSKLGRVIRYGSSPLTGRLRVAFRVVRSDAQIIVYEASVFDEQGQVRFYLENLESTCSAALNRLNVQWRESLENPS</t>
  </si>
  <si>
    <t>gi|77167271|gb|ABA62610.1|</t>
  </si>
  <si>
    <t>Arabidopsis lyrata subsp. lyrata</t>
  </si>
  <si>
    <t xml:space="preserve">Chalcone/stilbene synthase; N-terminal (11-234:224)  -- Chalcone/stilbene synthase; C-terminal (245-389:145)  -- 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</si>
  <si>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LKLGLKEEKMRMTRHVLSEYGNMSSACVLFILDEMRRKSAKDGVATTGEGLEWGVLFGFGPGLTVETV</t>
  </si>
  <si>
    <t>gi|595389390|gb|AHM27264.1|</t>
  </si>
  <si>
    <t xml:space="preserve">Beta-ketoacyl synthase; N-terminal (345-615:271)  -- Beta-ketoacyl synthase; C-terminal (628-741:114)  -- </t>
  </si>
  <si>
    <t>MGSLEQLLVRIHGLDGPIQPEQLGDGEPQKPPIDVNGKVGRAVWWVAETEKYMVHLLEAVYVSIPEGNLEKYDPPKAADGGFDIAWPSHPESLPDFVWSMSEMLQTKGWCLVQMIVDEEVRKSAVKQVGEFTKYKALREEFVSDYLGHAGKGKVGFLDTEIPDPDHLSSLRSDALSLFDRNLTNLAAAAAPLTFDMLDFHFGDRTKGMIWTQYSSGKEEQALKPEKLSEEDVDEGKVEEHILFLQRRKLCCMTWLENDGGTLTLVSRPDLNASDVVLPLAPKKLLVFRSDRMTFKFDPIGKFAVLQSWILEEPPRLSGLTVEGDAVSKAEAHGIVKGRPYPEGDKVHVMSVMTRLPGDGFGPNEYWSMLLEGTDGEVPIPFLRWDVDLYCTKEGEPHQFGKAYAQHGGFCRHEQIFSFDNKFFNISDHEAKYMSPGQRVFAEDGYTVMFRAGHTRESINGQKIGIFIGDTGSDWTPFNVVEYDIDIGSGQMMKVGGPATTAITGGNNSVTVSRLNHLFNITGPTGTADTACSSSLVATGVAMSWMRERRMGPTMAHAESRIKESIAGGVCVQIGPGSYIAMCGLNMISPVGRCFTFDESGDGYARGEGTGLMFLRGSAEFEDTLEQNACILGCCINQDGRSASMTAPNGPSQQACIAASMREAELEARLINLAECHGTGTALGDPIEVGALRNAMEPRDFALCLTSSKSNIGHLEGGAGIAGLLKCILMLMAGTCPPNAHCRQLNPHLSVGGFPCFFDTEGIDTHLNSALTGVSSFGFGGTNGRCDIWGQARFGVNRCGDLDVDELDQITVTCPVTLGPINSVTGEPALRPSADRKRYRADVLRDEFAPYDISRYAYTGGFRYRMTELPEEKEEEDLPADVSPYICGSWSGFTEMEEMESQGSGWYLTTVVIGESRYETFELTLNKEKSFPCTRSRQRHLEDIIYGPDDQSVGGSGSSTGETKKSQRGPLTRSTSSGAPKGWRYTGRRPPRAPRQR</t>
  </si>
  <si>
    <t>gi|424707933|gb|AFX86601.1|</t>
  </si>
  <si>
    <t>gi|2058347066|gb|KAG7186100.1|</t>
  </si>
  <si>
    <t>green algae</t>
  </si>
  <si>
    <t>Chlorella desiccata (nom. nud.)</t>
  </si>
  <si>
    <t xml:space="preserve">Phosphopantetheine binding ACP domain (585-645:61)  -- Beta-ketoacyl synthase; N-terminal (761-1002:242)  -- Beta-ketoacyl synthase; C-terminal (1019-1135:117)  -- Polyketide synthase; ketoreductase domain (1649-1821:173)  -- Phosphopantetheine binding ACP domain (1937-1991:55)  -- Phosphopantetheine binding ACP domain (2028-2085:58)  -- Beta-ketoacyl synthase; N-terminal (2143-2347:205)  -- Beta-ketoacyl synthase; C-terminal (2357-2461:105)  -- Polyketide synthase; ketoreductase domain (2957-3128:172)  -- Phosphopantetheine binding ACP domain (3235-3296:62)  -- Phosphopantetheine binding ACP domain (3324-3388:65)  -- Beta-ketoacyl synthase; N-terminal (3428-3664:237)  -- Beta-ketoacyl synthase; C-terminal (3674-3784:111)  -- Polyketide synthase; ketoreductase domain (4284-4459:176)  -- Phosphopantetheine binding ACP domain (4566-4631:66)  -- Phosphopantetheine binding ACP domain (4668-4729:62)  -- Beta-ketoacyl synthase; N-terminal (4764-5014:251)  -- Beta-ketoacyl synthase; C-terminal (5027-5147:121)  -- - (5736-5866:131)  -- Polyketide synthase; ketoreductase domain (5880-6056:177)  -- Phosphopantetheine binding ACP domain (6167-6224:58)  -- Beta-ketoacyl synthase; N-terminal (6275-6481:207)  -- Beta-ketoacyl synthase; C-terminal (6488-6603:116)  -- Polyketide synthase; dehydratase domain (6688-6810:123)  -- Polyketide synthase; ketoreductase domain (7090-7264:175)  -- Phosphopantetheine binding ACP domain (7358-7418:61)  -- Phosphopantetheine binding ACP domain (7449-7510:62)  -- Beta-ketoacyl synthase; N-terminal (7549-7779:231)  -- Beta-ketoacyl synthase; C-terminal (7794-7907:114)  -- Polyketide synthase; ketoreductase domain (8408-8580:173)  -- Phosphopantetheine binding ACP domain (8693-8747:55)  -- Phosphopantetheine binding ACP domain (8786-8846:61)  -- Peptidase S59; nucleoporin (8915-9048:134)  -- </t>
  </si>
  <si>
    <t>MQNTLAHAGLSALEALILPIFEPQPGEPVPKGIAKYCHAKDGNDAVLLAKIFQSIKASRSEANDLDQPLRILAVHPDPDELATISESLVEEGVPHIAVVGSDDKPKELLQAIYRAGVHDLHEFLFIQSLLSHVATPLQSQFSFLQDVSNDHGVISLDVHAVNDTPVALVDTSVLATSKPASKLARVLSMVPESKSDEEYDAEEEEEEEDDHESDKESSQIIESDDPSGVKADVSTDTVVKDADASPPLKFFARQGLLPRPDGCFHVFQQSNKSGLTAVHLDRVPFTVRPASINDAAALHRLQGHLPDNALRSRLSINKIRKLVLNPKNNPWQWVAEVDGTLVAAILLGGGAGDDLNTSALEFKLVVVHPALEERAEVLFALINFVVQLLVAESGVSELRQGNLLMSGLQGGKSSVSGGTSGFEAGAASISTNIGPGGVLAKFWSIKFSGKFDTSQETQSSCPFSFPVQMNTTKSSKTGISQREAIFTAGISVDDIAWIIGQVTSVAKFEAPFVKGRKSGNGDKQDGSEGDRRTTDVAAAGRRRSKLVSIVEEARRLTSSADFNDPSADAAAEETLQTIMSAVTDYLVSSDLSTDSFTSATPLGDAGMDSLDMLKLASLLSEALSTALPSTILFDYPSVDALCAYVVAVQGIANAMQVAGVGAASSSARRKSSVARYFPAAGSRARTYSYGRLAGPALDPMRRGRTGSFSLQKGVGTSVASPRPAGMLNIATMGKRRASLFSHGELRTTVLSGNQSVNAMQVILIEASAVRLPGVDNTSCKQLSTLDVDVLTRVPCSRWDIELLGKDAGISLPARFGGFLRESVSEFDPELFGINPSESIYMDPQQRLLLECTFEAFQIASPQNLKHNVKDTRVGVYVGASYPEYMQLAARANKDTSTYTASGGSLSVIAGRISYVFGFSGPSALVDTACSSSLVALSGAHNGLRLGQASMAVAGAVNLMLLPNTTAMYQSAGMLTPDGRCKTLDAAADGYVRSEAAAASLLRTVGLHDPAASSPDSALVLLAAAVNQDGKSSSLTAPNGPAQQELIKAALHVAHLAAAEVGTVQLHGTGTALGDPIEVNAALSVLMSRRTARDGSLVLCAAKAAFGHAEPAAGAVGLTAAALSLENYELPQQMHLRNLNAYVSQSVSSFGSFVAAPFVARTRAPEPSHTTYRAKPIASVSGFAFQGTNAHAIIQAVHGVDVCAASVFENTGTALAWRRQALWAAAPRFSFLKRSLGNIITGSKTYLKFESEIDPTLAAATQNVVGWGVATEIALLCIAMVHQGAKESPLLINGLTLPAPTALSSTSRVEASMDLYSISISLTNLKFKSIIDFFTSSIGHFHIPNEYGDFRKPLSPSTTLATILLGDEFSLYEDSIKWNMPSGTSSTLPGVDLRIAGHLEHCVQLSNIGPATDGKTLAAFSSMHVSADVKENTTLTINACNGAEYGAGAMLHVAGVQYKSAEKIKPAMQELNSKTPTDLYRISWQAHHNTSMLNGAKSPTFEGLEVSAGQFHKQEFFNSALIDPTSMLDFPQTLALLQSSCAIYPQRGIINVKSFSSRAASTKTPVPGRNRRSAGTVAAALRCIVNERSELKGSALFSVEYEPKWSFTDTSASNDAFGIEIAGGVELVPRLLPAAGLKSTLAAPIAKAWAISGGNGALGQLSSDWLSQQGASHQMLLCRSGRFNANSALDGVFDSISQRAITIQQCDLASSADVHASTAATPVKGIMHAGGVLRDGSILSCNMTGVRAVYASKAYGSVNIEKEVINIQPLDQIVLFSSIASLTGPAGSATYAAANAVLDAAASSLTTTGIGSTAIQWGAWAEIGMVSNSHAVQQAMKRSGVGMVSPSSGLMVISTLISSQQSSPASVLAAIPFNWNTFMKLSRNKAASIYTKYLPETEATGPRLEGTGGATAKKPAFLPLQVLEKILQCIKSTQGTCIDANMPLIQAGVDSLGSECSGAVKLKNKIQSTFGVQLPSTLVFDYPTATDIAKFIFGKLENTRPAAAGENKSTSMRSLEDIVTDIIPMITQCTGIDESAIEAEAPLLAMGLNSLGAVELRNDISRHFHLALPSTLVFDYPTVTSISKYVFGAFNALSSSALFDSPVVNTLTAQRHIRTAAPISIDRIAHRLTAPAPDVLAITNLLVDTCRAVPLERWDTCLSAPHIPHGPGSLFARFLDNIQMFDTQAFSIARSEAVLIDPQQRIMLEGAYEVLPLPSEHQAQVGVLAALSFWDYSIQADRHLVGAGEAYKATGRCFSVASGRISFCYGLKGPSVSVDTACSSYLSAVHLGRQMIDEGRCRVGLVTAALLTLDPATIGMLTAASMLAPDGRCKTLDASADGYVRGEACITISMRRFSTNPLAVIAGSAVNQDGRSSSLTAPNGPSQQEVLTLAQHNADLSPAEISAVEMHGTGTALGDPIEVGAIAAVLGADKRTNHLEFSAAKSHMGHAEPAAGGVGLQRALASIGCLATLGTLHLSEVNPYIVGALDQCTIPLAWMPRTPSAQHAVTNIGISGFAFQGSNAHLIVGGQSSEVEHCSGININIEAKAVIWRRTAQWFIPLTRGFSVRARVGNQSAPLAIVESDLQHPSLAYLWQHQVNGRSILPGTAMFEAINASTVSLLGHADASLINTALHAPLLLLNTSTVLRSKVNRSQGNVELESVSKFGKQVHATTQNIASEHKITTVPRSMTKKRKSNRNLIGRTASSSAVLAGKLSVAHLEAAGNHLALENYSIHPAVADASTHLGALFDLKHGSRPRVPVLLGCLRAIGIAKTRKTSSTASMANVAVLSNGDRSATFVIDKATSLSTLHSKFLTAAAGSNASLPAAIKESPLIYLTTEEADDCEVSTREPVNINLLTYEGVEFEWKHAKPTLNSFAAGCSLLQGALQIKTSGSANSIEVSAHRSLHGLCAVAASEAAPAWKIKFFSNRAHAGVKYAPRLEITYQIEAQISAAVWSKSSQSSTLISGGLSGIGLLAAAWMTFQPDSSLVLLGRTGKVAKGSASAAALMRGTACVRMELCDIAALEDSQNLAMDSPLDTIIHAAGVLSDGVLSNQNVSGAFKVFAPKVNGTASLLRLAQCHPLAACQLFSSVSAPLGNPGQANYAAANSTLDAIVQEVYKAGIPAQSVGWGPWAQSGMAAAGGGGSNLLARLERSGLGALQPHAGLLIVSKLLYRKETPTWMAGIFNWKELLRGHRRQQPLFANSELLETKPIILKNYEAKNHQHEINRGMMQEEGTVELISALVALVTGESIEVNAPLMDSGLDSLGAVELRNSLTASFNLQLPATVVFDYPTIEALSKYISGTSQKSLSRKKEQQATARNETANGIKQRVLSIASLVLGTDDIQEDQPFMEAGLDSLASVELRNMLTEQFNVQLPATTAFDYPTVAAVAGYISKKASASSTVGGSNEGALEIYDSVYGGISNGISLSCNTYILGTGCLYPQSENISEFWQFAEKSGTAQSEVPMQRWDVDHCYDPSISKISLSYARFAAFISNIDQFDSAVFRMGRAESTALDPQARILLQITGDALNGAQSLDPATTGTYVGCMFTDYMDYMRVSLQINHTGPMMTGNGAPYQSGRVAYSYGLQGPCVGIDTACSSSLVATHAAHCGIIGGESFAAIASGINALLWHETTVGICQLQALSPVGRCKSFEASADGYGRGEGFASIYLSSSNSTGDAIGVILGGAVNQDGRSSSLTSPHGPSQQVLLAKSQRYCGLSPGSVENIAVHGTGTSLGDPIEVGAIQAVFNDPRQLPLALTSVKSCNGHTEGAAGATGLLFALNFAINGLLAPIMCLRNMNPYVASAVEFSPQLKFMPRQLSAGPSGAGNAAATRVSGTSSFGMSGVNAHMIVQGPSICPEPAVITTIWKLQSFWPAPLQTGFIRNFTSRHHGAEAIMELNANNPSCAYLTDHTVAGLAILPGTAILSCIDIAAKYLVREESSPLVCDTAFISPCNIGVKSLQLTVALDIGAVVLVSGRSNRHASSRVAYCSAWAASLATNGIRANVRSVLLNTRALGVTSPSLSVATLSTHTVNSAFTFTGSIEPAESDATLHLSAIQARTTLLPVSVAAAGSNLTRDAKMSNVKDKWTSVAFRLLRESTIALKSFTDARIVSGATVTSSTTGLEARQASVGTVLSSTASANNITMLYCLNLESSLPLIVEPRRGEECSFASAQEEKSSSGIFLMLGTQPLGIGAILQILKSQDAAKFSKWNLNTSLQSHAAHGALKVATSEGILSTRHQIVVGKLACVAEDIPTDFPVVEIHSSIAYTLTLKPQSEPKPLWPANAAKSHQGITLVTGALGGLGSLVSAWSAFEKEPQELLLAGRTVHHGKFSFISDISAASQNSTITIAQANVACREDMAALFSNQPIESIYHTSGTLVDGRIQNQLLSGARNVFAPKVGALEQLESNSSCTRVANVALFSSITSLLGTKGQANYAAANAVLDAAASIWEEQGRSRCASIQWGAWSGSGMAASHPSLLKRLQVQGYGSVTPQAGLQAMQYILCFLTAPVVVANPFDWTVFLKQFKEYRQVLFGDKEQAAKSARESTLVGPDDGTKADARQLRSISKEFVADNILGLVRGIISDENQSISLDTPFFEAGLDSIGMVELSNAIVSTFELEKMASTVLFDYPSIIDLATHLTTLLVAAPDSAWNGEAEKYLPSSSGQAAISFEEVEFKLHAILKDSFGLGLESNTTPLSEGGLDSITLVTFQKSVQEYFRLEDFPVTAVFDFPTIELLAVEVLRRLRQSGALITSHGAFWHELSPRHETAFDMQVVVTGIASSFPSVQNQHGSFMETVLNGKDTISTIPISKWDIDSKYAVEAGTANTSYCRFASVLPMSAQVNFDCEIFRVTKNEAMMMDPHARLLLAHVREAHHDSLAHALAVKNETSKAVGVFVGCMWSNEYMEMLPQLGVSQETAPAITGNTFPFLAGRVAYSFGWRGPCVPTDTACSSSLVAAHVGRLSMMANECKTAAVGGVNAHLSSNTTIKICALQALSPVGRCKSFDASADGYGRGEGFAVVMLGQARSMHIENAVLAYLASTSVNTSGRSSGLTAPSGPAQRELVVDAIAAAEIAPTAVNMVAVHGTGTSLGDPIEIGALCQALELKAVGRDQRGEGLVVASVKSCFGHTEGAAGLTGALLAINALKSQICPSIVNLRNINPYVASSLDQAAAAMLPRQHAAASVFQDSGLADSYLYWNHEFCWPVPEAHPLLRRVLTQKTNGNSIIELDCCVDSAMAGFTMHHVVHAHFGTANLKTKLLKGNKASIKSLFASQTFEKEDFSAKLISFLACDKVENEASFHAHPALADAALHLGALVTPKMSLVPVEVQASVANRLDRNSSSSPWPLAGLAGHPVPLSQVHSGFSCNHQLIRADGDVAMGCNGVESKPVKRKTPNDGQAKVAKESQDMLYKIDWQASQQSTISSNNLENEDLSFRRNSEWRLDNAVSVYPAELKSATEFAAANIALLQPSIVSHLGAASTSASASLNKDIMGSLVKVAAIEAPDLTWSHATISNLLPRGVKQETTLVNDAFGEQICGGYVVKPSLLREIAAVIAPLENHVQLYPEPRGSLANLKLVSIKECALKPHDIAVNVFAVGLNFRDVLNVLGMYPGDPGPPGGDCAGLVVQTGSGATLKVGQAVYGQAAGSLGSRVVVNESMMTSMPGGVSFEGAASLPTVFLTALVCLNGAANTTRGNLLLIHAATGGLGLAAIQISQLVGAKVIGTAGGVTKRTMLRSSSTAGQGISAALDSRSIAFASESFEIKPWQSGADVVLNSLTSPGMVAASLATLNQGGSFVEVAKRDIWSAARVAQERPDVCFFTVAVDFMPPSVINKGLVRISTLLLAGKISPPPLVDYRFGDAAQALRHLSSARHVGKIVTSRTYRSRLSSTSGSWAIVGGTGALGLLAAKHLINIGAQECILIGRSGHAPSFGDCRNKDGLLSMNAAVRNVMADASCTADLQRQLLTERPLEGILHAGGVLRDATILQQSIYSIRATMGPKVDGLKSISKETQFLPIQACNVFSSVAAALGSGGQANYAASNTAVDCISASMHKMGIPSMTVNWGAWAEAGMAAAVGLDRMKRLGFGAIKPDHGVGALGYLILGQAQNNLQIKSIVASVFYWDRINRSEHIFEELVPSQDEEGQAEAGTGAAASQIPTSKHSASKLNAADAIVEEISLSVQDIIGSYVGLHDPLVAAGLDSLGAVELRNDLSRRLGYSLPGTLVFDYPSIDAISNFIMSQIIPNAEEDSIEATKNTGLSSYQTRQHRRVGIVGIKKRAPDVASAAALDAVGIVPLDRWDADHHQNTSKIFVAGRFGGFVQNWGAYFDTEAFAVSGPEAMFMDPQQRVLLEDATEFSFVSTNTAVAVGIAKLGEPAYYPSTTGKRSGAGGGYVATGKALSVAAGRLSYTFGFSGPCVAIDTACSSSLVGLGYVHSAMTTNCSSGLACGINLPMNWETSFMFMAAGMMAIDGRCKTLDVSANGYVRSEASVVVALQIQAASPLAIVSGVASNQDGRSSTLTAPNGPSQQSVIAHAAESSGVLTSNISGIEMHGTGTALGDPIEIGALCSVLRGSSSSIITLGTTKSKSGHGETAAGLLGLASVVAQFQYSTQQPTMHLRTLNVYVENVLAESKLNFVPARQEGAYISEGAIGISAFAFQGTNAHAVLQRSDAQEAAEEGQQQKHHSKVVLVRKRRLWHIPAPHPFIASVLATAGSSAQFEVEYYHAKSAYLWQHSVNGRSVLPGAALLDTLQAAASTFCNGHSVCLVDVSIPSALILAVGQSSKIVCALGHSLISVSSQNNVQVSTHCNATIGNQAVVQRSFQENEISCSAVASVLLANTKTFINSTRESIGSVDACSKVTQVSASMDASLHLAATFNEGTRNILYVPSKLRAFSLNREAAALPRVWVTQAGVMGAKLMLASTRGSSSCWVVEELESRPLGAMAARNINADDVAELIYETTYLVEMPIFGSTVTRLTLCEFESQGQSSGKAEIAKSSELDSLSAALSILQSRNIEQCRITLPSLISKSLSHALHAMLKVGDAELGEGIIGGCFGCCWVQRNSILHSAQNMPLVERGYLKTPILTKQSYIHRKTRQLPSTRTRMAIITGGMGALGQLVAGWLQMQQQDDGQMKIILLGRSASQWKPNSENDTNSTSELQAMQCDVAQRDDFTFENLGIRSAPTTIYHASGSVKDASISNQNPNFLRFALAPKIYSAQSVAREMTNSAPIEAWVNFSSAAAMLGNGGQASYAAANGALDGFTSMVNNQGVSCTSFQWGPWAGSGMASMQESVARRLERLGMVLITPAIGLGALQRAFEFINQPILGAVLVTDWNKILRPSQKELGIYSKLLPEKPAAVRQHVKKDIKHVIGSVRLIVEESIGHSIEYDNVTFMAVGLDSIGAVQLRNALIQKFNIDLPATVTFDYPTVSKLAEFISSIVNNMSEVEEAYQAANTHSQSTEDFVSSVQSIVGKVLGKSVSVEEPFMQAGMDSMSATELRSALEADFGVSLPATIPYDYPTSLSMAKYLEESFGSGGGGGGSTYSSFAANVIVEHSSTAASTTGFISMMSMYPNGSSFPMQAAAQLNSCTDVQQVVPSSRWDIDAHYNPAAESGKMYVRFGGWLENIDLFDSTLLRLSPSESMGMDPQTRLLLEKTFEASSSVTNGVSPQTGVYVGCMYTEYLDGILGPAGLANSSASSVTGHGLSFMVGRLSFTFGWQGPCISTDTACSSSLVALHLAYQGILRHESEFALAGGANVMLIPQTTSRICLLQALSIVGRCKALDASSDGYGRSEGLCIGLVASSTHPDISVLIKGSAVQQNGTSSGLTAPNGPSQSALIRQALRVQHTQAADLVAVSLHGTGTPLGDPIEIGALTTALGGKQRNLSLVIGASKTCFGHTEGTAGMTGSLLALHYLQQRISAPIVNLRALNPYVQPSLVNNAAHVPRQAAPTMHHSYDTYAGTSSFGMSGVNAHAIFSLANSDKMDVIYIKRVGKPLIMERTRCWPLPMLHPFIGGAAAAGKIIEVSVRSHAFLQDHQVFGRAIMPASSMFEIMHAVATAGIEQVDSNSMGAITAATIHSALPLNKELDNSNLKASLHNGGGINIGGSRGAIYIHGLYKKLFKESTVFENLAPGSPSSNSRCSLLHVLFKSQAALPSEGNNFAELAQSSAPQLNFFVNPASLDACIHLAPVPRVGEPLQETKVPTAVGGLLFSNKTSSSSISWAIARTISLNEGLSNISWFNAFPQHQLVDLVARPISRGGTISGNEDIDFSTECTYDIQWQTSDNIAHAAKPEGNMSTVLLVDEHRIHLGTDGNRSNVELSAKLLSIAQQAAHVNARTIGISVAKQHVKGVAHAWSKVLSLEMPQANIEYTEGSYNMLALSDAWGTRQHGSPGALQRPILLKRPSAAPPTTSHSLLQAPFSPFRAAITGGLGALGTLVARSLVLSTFSPTELLLLGRSAGLGTMASLAAASTPASNVMVTNMKLDGASNDDINSFCDTKALLVIHHASGVLQDAAIRAQTLGNVRSSAASKTNPARLLLTKTAASMPISHHIMYGSIASSLGSAGQLPYAMANSDLEGVVMKSAAQGIQSINIAWGAWGSVGMAANSQVKSKLNAVGISVLPPEIGLSIIHGLLTRNGRGSSSFIAAGIQWNKLLLGGNRSNMAFYQDMVVAPVSQNPAKQPATAFIATRNKQQETAPIIDLEGLVVDALTNVLGKEIGLDEPLLAAGLDSIGSVEVLTILEKSSGVSLPSTLVFDYPTAASVIGLLSEKIMTCAPEVAATVPPEMVLPIKPALSLQEITEIVARCTAKVLGSDPAIDVLLMSAGLDSLGVPQLQKELAAAFDDIEIPVSFAIDYPTIESMAAYIAYDLKQSALSLQEAAEVAVAIAEVEQARMEPIEEIMHSNKNAPISHPNKRLLPSATAIISPLAPKLTKPGYFTVPSIRRLQHMSEQELIQVSRFVIGRQGYGEIAFLYPVDLSNANLDEIVQIEKGSITLYSGTKMKTPPPGDGLNQSALLTFNRIFPRTKASKGAIMAFKGVLLQACSRMGATFVHWDPDEGVWIAKVEQF</t>
  </si>
  <si>
    <t>gi|501222816|ref|WP_012265834.1|</t>
  </si>
  <si>
    <t xml:space="preserve">Beta-ketoacyl synthase; N-terminal (36-285:250)  -- Beta-ketoacyl synthase; C-terminal (293-410:118)  -- Polyketide synthase; C-terminal extension (415-524:110)  -- Acyl transferase (566-878:313)  -- Phosphopantetheine binding ACP domain (959-1030:72)  -- Condensation domain (1087-1385:299)  -- Phosphopantetheine binding ACP domain (1531-1593:63)  -- </t>
  </si>
  <si>
    <t>MGSHHQKTELTPLQKAVIALKEARNKIEALERQKNEPIAIIGMGCRFPGGANSPEAFWELLSRGKEAIVPVPSQRWDAEAYYDENPDLPNKTYARYGGFLDAVDQFDPQFFGMTPREAIALDPQQRLLLEVSWEALENAGIAPQKLTGTQTGVFVGIGLDDYAKRQIKQQIPIDAYTGSGNAFCFASGRLSYFLGLQGPSLAIDTACSTSLVTVHLACQSLRNRESNLALAGGVSLMLSPEVTLYLSKTRALSPDGRCKTFDKDANGYVRGEGCGMVVLKRFSDAISDGDNILGVIRGSAVNQDGPSSGLTVPNGSAQMAVIRQALENAKVKPEQISYLEAHGTGTALGDPIEVRGINNILCKDRSTDNPLMVGSVKTNIGHLEIAAGMASLLKVILSLKNQEIPPHLHFKELNPDLAAAATALKIPTASLPWQRTEEPRRAGISAFGLSGTNAHIIIEEPPQLSFNPSEVDRPAHLLTLSAKSDDALDDLAQKWVNYLEKNPQLNLADLAFSANTGRGQFNHRLAILAKSTLEAKDSLTAFTQKQPCLNVLSQAVAKSRQNKIAFLFTGQGSQYADMGRQLYETQPTFRHALEECDRLLQPYLEKSLLEVLYSDSSLLDQTAYTQPALFAIEYALYKLWQSWGIKPDGVLGHSVGEYVSACVAGVYSLEEGIKLIAERGRLMQSLPQKGAMAAIFAPIETVKSVISPYGDQVEIATINSSENIVISGDQEAINQIKADLESQSIEVRLLKVSHAFHSGMMQPILAEFKVIAAKISYKTPQLDWISTVTGEEISQAVTEDYWCQQVRQCVQFAPAIETLASQGYNLFIEIGSHPILTRLGQKTLANPDYLWLSSLQRGQDDWQILLQSVAKLAVSGVNIDWNGFDKDYARLRLPLPTYAFQKQPYWLTVEAPGLRPTQGTETVEGQDLHQSQERETLVAPGLRPTQKQNETKAESLESQLIALISQITGLNPQQLSLNVSLEADLGLDSIMMTQLMNGLLSLIPEEQRSQFSETFSLRHLMQVSNLQELLTIIQSHTSSPKPQISNPKPQTKNLKPQPSNLVPILHSQIPLLMSYWSLNSNSLFTKVKIAGEFDLNIAQQAWKLLINRHPMLRAQFQIPEDATCFADYQLEVLENPIPPEILVKDFTTLTPEEQGEKIEEEIYHWLNYNWSLTQWPLHGFSVLKLSDQIHQLFLGNEHLISDGLSNHVMMREFLEIYRAIVAKETPNLPPTLTVEDYRKQVQLMNDWQDIEEDRALAEYNNAVSGMSYRWQPKQQKNAQKSPLFYNQKYLLSAETTSQLIDKTRQWRVPMNALLLGAFIKTMSQIDSKAENIGISIPTSGRIYPEVDATGVVSSFAQNLALSFAKPQSEQDWPTFLSQIQQTVQQHIGTGLDRAQTRQMGTIFRDNITLEKGKIPPHSLSLIQEALKSNLYLPYTGQTHLQPQYDALSITDYQAGGMNATGTIDILQEIFNNRLHLFASYDYHHFDLLLIDQLMTAYVSQIEELANLPVQDQVIISHSSSISLNTEIEEMLRQITSEICHWTIEEDEISDDLEADLGLDSLERIRLVTKLEGIYGKQYRQDLLNCRTLQEMAAILAPSQPSIVNSYS</t>
  </si>
  <si>
    <t>gi|31616733|emb|CAD60100.1|</t>
  </si>
  <si>
    <t xml:space="preserve">AMP-dependent synthetase/ligase (59-469:411)  -- Phosphopantetheine binding ACP domain (603-667:65)  -- Beta-ketoacyl synthase; N-terminal (697-957:261)  -- Beta-ketoacyl synthase; C-terminal (965-1081:117)  -- Polyketide synthase; C-terminal extension (1084-1196:113)  -- Acyl transferase (1241-1534:294)  -- Methyltransferase type 12 (1863-1963:101)  -- Polyketide synthase; ketoreductase domain (2239-2428:190)  -- Phosphopantetheine binding ACP domain (2536-2594:59)  -- </t>
  </si>
  <si>
    <t>MTGVTQIDFQESVEEQETLLRQQDNAMLFGDQLEDIWRTLPEVLSDAAKYESQGITYIRSDESQYFQTYKDLYNDALIILDGLYRRGLKLGDKAILQIGRNQDFIPALWACFLGGIIPAPLSIAPNYDIQNAAVKKLENVWQILEKPIILTDCELISKIEKLTTQSHLKELRVVSIDKLRSNQSLSNQLSAHELPHLTPLDPALLLFTSGSTGLPKGVMLHHRNLLSMSVGTVRMNNFTRQEVTLNWMPLDHVGAIVFLGIMAVDLACHQIHVPIELILRQPLKWLGLIQKYQATISWSPNFAFSLINQHTEELNQSCYDLSSIKFLVNAGEQVSVKTIRLFLEILEKHKLRDRVIKPAFGMTESCSGITWSAGLSKDELIEENSFVSLGRPIPGATIRIIDQENNILPENEVGRLQIKGPSVTEGYYNNPDLNQEVFQDGGWFTTGDLGYLHNGELVITGREKQEIIINGINYFAHEIETAIEELDGVAISYTAAFAVFDQNRETDLLVITFNPESNNLDNAVKVVRQIRSHLTQKVGIAPAYVIPLAAELIPKTSIGKVQKAKLKKDFEQGLFSDRIQAINEYLASDRQKNASLPQSENERQIAAVWCEILQLDSVGIQDNFFELGGNSLHLIRVQNQLEKLFGRQIPLTEIFKNSTVATLAHFLTEESNTTNVIAEKSRKRAENRSRRHQDTHDIAIIGMAGRFPGANNIDSFWENLKNGVETISFFSEEELLESGVAPELFQQPNYVKARPILDKVESFDNEFFGYTDREAELLDPQQRLLLQCSWECLENAGYNPNSYEGAIGMFAGASMNTYFINNCYPYRGQLDANDELQPFTLDSMGGFQTMVANDKDYLTTRISYKLNLRGPSVNVQTACSTGLVVVHLACQSLLNGESDMALAGAASINSPQKIGYLYQEGLIVSPDGHCRAFDAQANGTIFGSGVGVVLLKRLKDALADNDHIYAVIKGSAINNDGGRKLGFTAPGGEGQTLVAAEALAFAGVEADTIGFVEAHGTGTKLGDPIEIDALARAYSTANQGECALGSVKTNIGHMQIASGIVGLIKAALALKHQIIPPTLHFNTPNPQIDFSQTPFYVNTAAIPWTAKQEDGKELPRRAGVNSLGIGGVNAHVVLEEAPAIIPQSNDIKRPHHLLTLSARTEQALVDLAKSYAEFLQNHPASDISDIVFTANTSRVHFQNRLAVTGCQIDDFVTKLHQFGQQNIESVIHAQVDEKQPPKIAFLFTGQGSQYLGMANQLYQTQPTFRRTLDQCETIYQELTGRSLLQVIFANSDVALNHTSYTQPALFVVEVALAQLWRFWGIEPTAVLGHSLGEYAAACFAGVFDIESGLKLVVQRANLIGGLPAEQGAMAAVFLDETSVRQLCKNQGIKVAIAAINAKQHTVISGEQTIIQQLSEHFINAGVKVRQLKVSHAFHSPLIAPVCGEFKNTLQEIDFAKPQIPIISNLTGEIADDSIVTPDYWIQHLLHPVQFYQGVVSLESLGCDSFIEIGPQPVLLGIIQSSISLSNPLILPSLRSGFSDWEVLLESLGKLYVRGANIDWFGLEKDYQPKRCALPTYPFQQRQHWIPLKTQFQTAKESAVVKMLSQKDTNNLIQTLIETGNYSEAEKQTLSAIVQQLIQLHHQDTGNSNFDNLLYQLEWLPHLLSAKKLENLEIIQTDLGSYLSEQIKSTQFTGVSLAFSQMEELSANFIVKTLKDLGLWQINTILSPENSLRQAGIKEEYRLLWQHCLKILAQTGFLEKQGLGWKIISEPQQSHSDLTVDDLIVQYPNASIELTLFKRVAVNLAAIITGKISPLSILFAQDGQIGVAEFYKNTSWAKVLNLSISKTVELLLSNYSPLEPIRILEIGAGTGATTHQILQACASRQINYTFTDISPFFLETAKDTFAHSFIEYKVLDIEKDPEIQGFLPGSYDLIIAANVLHSTRDLQGETLPHIRGLLRPGGHLLLLELTHQSRWIDLIFGVTQGWWRFSDRDLRSDHPIIAASTWQSILRESGFAQAEFISPDEKIGSPLFQQSIIVAQNAEKSSDISGNWLIFTDSETDNLALAIQQQLSKDCGSCAIANLENSSELETRLASSLCWRGIIYLVNGGEGDQYESTLFNRCHHLLNLLQAIKKIPHPPKLFLVTQGGQPFRLEQPSFVTQSPLWALGRVMGLEEPELWGGMIDLCPHADIAQNLVALLSGLTNSVTEDHLMFRKGQAYVARLSPLESLPTKPVTIQAQATYLITGGIGHLGLQLARHLVDLGAKHLILTTRRQFPLRAEWDSQAEFGEIIQNIKTLEQKGATVEVCQADVGDFEQMSRIFTKIQKISDPLRGIFHLAGVSGRKAKLSECTLDDIAEVFQAKVRGSWNLHQLSLATQLDYFVLFSTAGAIWGAKEQGLYDTASHFMDALAHLRHLQKLPATSLNWALLAGNGIVSQDYEDWLKQIGMKEIALDKAFAAMTAVMESGKTQILLADVDWVRFKNIYQSKGNKPIFEKLGEYQNSVKGIQQSISTRRFLEEIPPGERRQHLFEYIGKQVGTILGNKQIPDTEQGFLEMGIDSLLSIELKNRLEKGLEVALPASLIFDFPNIRRLVDYLVEQVFSWQVNASVNVVPIQEEVDQDLFLQELADLEAFLGNS</t>
  </si>
  <si>
    <t>gi|1706101380|gb|TRV24113.1|</t>
  </si>
  <si>
    <t>Microcystis wesenbergii Mw_MB_S_20031200_S109D</t>
  </si>
  <si>
    <t xml:space="preserve">Nitronate monooxygenase (334-671:338)  -- Beta-ketoacyl synthase; N-terminal (699-964:266)  -- Beta-ketoacyl synthase; C-terminal (972-1088:117)  -- Acyl transferase (1260-1552:293)  -- Phosphopantetheine binding ACP domain (1881-1926:46)  -- </t>
  </si>
  <si>
    <t>MMDKFNCFSLSPIELEHPGLAIASIRAGGIGILDREFCQPENLERAISNLEQVLALKNAPGAAGLRLNLTQIEQSSQLLARLELESHWLILSGWQEATAETLREKLQLLSGENRLILLEITDANQLALLASLFPFLAGLVAKGQESGGWVGEDPAFILTQKLLKTSSLPIYVQGGIGIHTAAACRAAGAAGVVLDDQLWLMPESPLPGEWQEYLRYLNGQEAIAIGERLGRACRVLSRPGFAAVAKLQEMAAQIEIQEETSVSGQIWRQRATSLIGWANPATQAWPMGQASGLAADFRKRYQTTGKFLQALLKGSQEQVQTALELKPLQAETPLAVSHGTKYPIVQGPMTRVSDTAEFAHAVARSGGLPLLALALMRGKQVGELLQKTQALLGELPWGIGILGFVPQAIREEQLQEVQKIKPPFALIAGGRPDQAARLEAQGIATYLHVPVPALLKMFLEQGARRFIFEGRECGGHVGPLSSFVLWESMIATLLEKVPAGAEQQIHAIFAGGIHDALSAAMISAMATPLAVRGMKIGVLMGSAYLFTEEAVACGAILPEFQAQALSCQSTINLETGPGHASRCAVTPFACEFYDTRRQMAARGSSAEEIKNVLEDLTLGRLRIATKGLRRDETGQIVSVNQEQQVSEGMYMIGQVATMRHQVISVSSLHQEVAEGSGQLLTSLSPAGEEKVPAPTRPSDIAIVGMATLVPKADAPETFWKNILSQVKAIGEIPPHRWDWRLYYDADPQTRDKVYSKWGGFIDEVPFDPLRFGIPPVSLKSIEPLQLLTLEAVRRALEDAGYAGGDFDRERTSVILGAGGGIGDLGGQYAARAEVPRVVENPSPQIWDRLPEWTEETFPGLLLNVAAGRVANRFNCGGSNFTVDAACASSLAAIDLAVTELETGRSNLCIAGGIDTGQSPFAYFCFSKTHALSAQGQPRSFDQAADGIVISEGIAIVVLKRLADAERDGDRIYAVIKAVAGSSDGKALGLTAPLPAGQKRALQRAYEKAGFSPASLGLYEAHGTGTVAGDRAELETITSSLQASGAGQKSCAIGSIKTLLGHTKSAAGVVGLMKVALSLHHKVLPAHFGVDTPLDPIVEPESPVYLLKDNHPWLTNPKQPRRGAVSAFGFGGTNFHAILEEYGGAVQRPTVGGDDWPWELVILAAENRQELLPKVRSLLTALQEGAAPQLGDLAYSCALTATNHLGRGATLAIVTSNLSELIASLARSLSYLAGDSASPLPPEIQFSEGHTPTGTKALTAFLFPGQGAQYPGMAREVALYRQEMRQALEFADSHLGHHFPKLLSQYIYPPSAYSEAAEISNEQQLKQTQVAQPALGAVESGYLALLANLGIKADLAAGHSYGEYTALYAAGVLSQAQFLNLSALRGQIMSQACQGVEGAMAAVQITREELAQYLDSFPGVVVANHNAPLQSVISGPQAAIKQAINSLNANGITARKLPVAGAFHSPLLAEVQEELTKAIMDSCFESPQFPVYANATALPYPSDADGIRGQLSQQALRPVEFVSQIQALYEAGARTFIEVGPKSILTKFVGQILGNKEHTCVSLDGQGGGLRGFLLGLGTLITRGQEVQLLSLFAGRQVQQLELSRLAELTGPSQLAPTTWLVNGGGVRSLGATNSYSGKLPPLSLATSILGRQDKKGQNVNTETKPDLGIERFEPVKPPSPAPHAHSPSQLTRLNPIVPTNSNPQPKIQRTMSEQNFPPLSQPATPQTYSTSQEPSVAGSVALQAYQAYQQTMRQFLTLQEKVMLQFLQASQVEGMTPSRSVAMPERSLPAAQPVLSLGSNGGGSANLSPASPPVPPRISPPPSRPAALPQISVSPTSVSPTTEQQEPVLKAQPAAAPPNLPTPADAVVPSVLLERESLTKTLLQLVSERTGYPIDMLGLDQDLEAELGIDSIKRVEILGAIQKSLPAAVAEGMQSQMENLTKVKSLNGIVQQVLSLSQSGTVEPSKSLGKF</t>
  </si>
  <si>
    <t>gi|424707791|gb|AFX86530.1|</t>
  </si>
  <si>
    <t>gi|1398322081|dbj|GBL12571.1|</t>
  </si>
  <si>
    <t>Microcystis aeruginosa Sj</t>
  </si>
  <si>
    <t xml:space="preserve">Polyketide synthase; ketoreductase domain (2-119:118)  -- </t>
  </si>
  <si>
    <t>MKSANIQVHYYSCDVSDAESVQQTIAEIKTNLGEITGILHGAGVNTPKLIQHLDPEDFIATLAPKVKGLQHILTEINPDYLNYLISFGLIIPETGLKGEADYGLANEWLGNIIGEFSRKYPNCRCLNLEWSV</t>
  </si>
  <si>
    <t>gi|219734049|emb|CAW45916.1|</t>
  </si>
  <si>
    <t xml:space="preserve">FAE1/Type III polyketide synthase-like protein (25-313:289)  -- 3-Oxoacyl-[acyl-carrier-protein (ACP)] synthase III; C-terminal (342-424:83)  -- </t>
  </si>
  <si>
    <t>MDLLVMLLSLLVSYLIFKIWKRIDSKRDQNCYILDYQCHKPSDDRMVNTQFSGDIILRNKHLRLNEYKFLLKAIVSSGIGEQTYAPRLFFEGREQRPTLQDGLSEMEEFYIDTIEKVLKRNKISPSEIDILVVNVSMLNSTPSLSARIINHYKMREDIKVFNLTAMGCSASVISIDIVKNIFKTYKNKLALVVTSESLSPNWYSGNNRSMILANCLFRSGGCAVLLTNKRSLSRRAMFKLRCLVRTHHGARDDSFNACVQKEDELGHIGVHLDKTLPKAATRAFIDNLKVITPKILPVTELLRFMLCLLLKKLRSSPSKGSTNVTQAAPKAGVKAGINFKTGIDHFCIHTGGKAVIDAIGYSLDLNEYDLEPARMTLHRFGNTSASSLWYVLGYMEAKKRLKRGDRVFMISFGAGFKCNSCVWEVVRDLNVGEAVGNVWNHCINQYPPKSILNPFFEKYGWIHEEEDPDTFKMPEGFM</t>
  </si>
  <si>
    <t>gi|1780581301|emb|VYS65854.1|</t>
  </si>
  <si>
    <t xml:space="preserve">FAE1/Type III polyketide synthase-like protein (27-317:291)  -- 3-Oxoacyl-[acyl-carrier-protein (ACP)] synthase III; C-terminal (337-417:81)  -- </t>
  </si>
  <si>
    <t>MELFSLSSLLLLSTLFVFYIFKFVFKRRNQRNCYMLHYECYKGMEERKLDTETCAKVVQRNKNLGLEEYRFLLRTMASSGIGEETYGPRNVLEGREDSPTLLDAHSEMDEIMFDTLDKLFHKTKGSISPSDIDILVVNVSLFAPSPSLTSRVINRYKMREDIKSYNLSGLGCSASVISIDIVQRIFETRENALALVVSTETMGPHWYCGKDRSMMLSNCLFRAGGSSVLLTNAARFKNQALMKLVTVVRAHVGSDDEAYSCCIQMEDRDGHPGFLLTKYLKKAAARALTKNLQVLLPRVLPVKELIRYAIVRALKRRTAAKREPASSGIGLNLKTGLQHFCIHPGGRAIIEGVGKSLGLTEFDIEPARMALHRFGNTSSGGLWYVLGYMEAKNRLKKGEKILMMSMGAGFESNNCVWEVLKDLDDKNVWEDSVDRYPELSRIPNPFVEKYDWINDDTMSFVRVD</t>
  </si>
  <si>
    <t>gi|323451787|gb|EGB07663.1|</t>
  </si>
  <si>
    <t xml:space="preserve">Beta-ketoacyl synthase; N-terminal (5-161:157)  -- Beta-ketoacyl synthase; C-terminal (172-226:55)  -- </t>
  </si>
  <si>
    <t>EAVPLEPQQRMLLEVGYEAVHRGGSRRASLGESNVGSFTGMMNMDAASQLPAEPGPYDLTGVGYSAAGARLSYAFAMRGPCVVVDTACSSSLIAVHLARRSLQHGECSGAVVAGPNAILAPAAHVGPALAGMTSARGRCHTMDSRADGYARGEGCGAISMKPGGRDSTIRFRGSSARHNGRSASFTALNGASQQLLLRRASSDASCKAESTGVVEAHGTGTALGDP</t>
  </si>
  <si>
    <t>gi|1706016971|gb|TRU45399.1|</t>
  </si>
  <si>
    <t>Microcystis aeruginosa Ma_QC_Ca_00000000_S207</t>
  </si>
  <si>
    <t xml:space="preserve">TubC; N-terminal docking domain (4-53:50)  -- Condensation domain (73-520:448)  -- AMP-dependent synthetase/ligase (540-939:400)  -- AMP-binding enzyme; C-terminal domain (947-1022:76)  -- Phosphopantetheine binding ACP domain (1051-1111:61)  -- Thioesterase (1136-1396:261)  -- </t>
  </si>
  <si>
    <t>MKVGEFLAYLKGLDIKLWLEGEKLRFQAPKGVMTPEIKEEIAAQKTEILDFLKAAKIPTNTVDLEIIPGSRDQDLPLSFAQQRLWFLQQLSPDSHSYNLLEALRLEGNLNLLALEQSLSELIRRHEILRTTFPMVEGQPIQRIAPPSPVSLPLEDLQGLSKNEQTEHLQEIAIALSLKPFNLAKESLVQFKLIKLGSQEYVLLLKMHHIIYDGWSLSIFFDELSQLYAAFVQGLPSPLAKLSIQYADFAVWQRQWLTGEVLERQLNYWQKQLQDAPTILELPTDYPRPPIPSFRGDGQVFRLNQDLTQRLKRLSQESGATLFMTLLAAFFVLISRYSGQLDVLVGSPIANRNSSAIEKLMGFFANTLALRVDMSGNPSFLELLERVKQTTLSAYAHQDLPFEMLVEKLQLNRDLSHNPLIQVMFSLQNTPQSEASLSGLKMESLPLSVELKARFDLEVNFWEVADRLEAVWCYSTDLFASGTIKQMGQHFQNLLIAIADNPKTGIFELPMLSDEERYQLLSLWNETQTDYPNNKCIHQLFEEQVERTPNNIAVVFDHESLTYSELNNRANQLAHYLQKLGVKPKELVGICLERSLEMIVGLLAILKVGGAYVPIDPDYPQERISFMLQDTQVKILLTCESLETSLPNHQAIVVCLDKDWQQINQASQKNLNSAVSADNLAYVIYTSGSTGIPKGVIVTHQAVNRLVLNTNYIQFTPDDRVVQASNIAFDAATFEIWGALLNGAKIIILAKSVLLSPQELALSLKENEISVLFLTTALFNQLANLVPQAFSNLRCLLFGGEAVEPKWVEEVLEKGAPQRLLHVYGPTENTTFSCWYLVEKVASTATTIPIGKAIANTQIYLLDKNLQPVPIGVVGELHIGGAGLAKGYLNRPELTQEKFIPNPLSNYPDSRLYKTGDLARYLPDGNIEYVGRIDNQVKIRGFRIELGEIEAVLSHNEMVQSSCVIVREDNPGEKQLVAYIVPKLGVNLTSGDLRQFLSHKLPGYMVPSAFVLLEFLPLTANGKIDRRALKAPSNTSDSDRFIEARNQLELNLVQIWSKVLKIDKISVHDNFFDLGGHSLLAPYLITQIKEQLGKEIAVTTLFQNPTIEQLATIIQTDSDSSNQSCLVPIQPQGSKPPFFCVPGAGGRPFYFYHLGRYLGKDQPFYSFENDLYQQFGEITRIEDIASIYLKAMQDLQPQGPYFLGGHSYGGNVAFEIAQQLVNQGQQVALLAIIDSSAPTYKDKQILLDYINWDHVRWLAEVSKGIEVYLDKTIDISYETLQLLTVEEQLKYALNFFKLANMLPPNAETRQLEKIVQAYKTSCLCLIDYLPKQTYPGKITIIRASEELSDDPNKDLIAGDCENSSLGWSEFSTEPVEIHFVLGNHVSIMVEPHVQILAEELKVCLEI</t>
  </si>
  <si>
    <t>Cluster-13398.52315</t>
  </si>
  <si>
    <t xml:space="preserve">Beta-ketoacyl synthase; C-terminal (1-98:98)  -- </t>
  </si>
  <si>
    <t>MTAPHGPSQQECLWGSLREANVVPSDIRIAELHGTGTALGDPIEVGALRGVMKVRDGPICKTSAKSNIAHAEANAGTAGLVKCFMMLMHGCIPPNVHLAALNPHIDTNGYPVQFGDSIMDLGTNSGYAGVSSFGFGGTNARADLWARVSVGPREANTMDWNKLDYIIVRCPRCMGWMEHVSGAMMPSRPPKPVAGRYKANMIRDEFDNYEYCSICYKGPYQYGTPPEESSIPSGRMFIAGTWDAWSSKQEVQQDPNGVWHHFERLGETRMEQFHFMLEQNDNFAFYPATPRAGIGIRTEGPCTWKEGHNWLIDARDDEWPEGQLIHIMVSPDPTSGAREVTWEAVEEDGGPSELQSFKHSYQVMASWTSFQMSDMQPVRGERGVFELQTRLGPTGQESFQIARDCDEEQVFYPAHSRRGVPVRGPDHLGKGKFFVVQGEQGERLVVRIKVKNGHAAVSAACASTGTRTWESVDGRYHKCFFLAGTWLDGHRLGTIGHQRMEEDTLHVYRAEMTMSDRGWEEFQVLLDEDPRRAYYPESGGYASGQVFVCGPDANSEGRSFRIEGLPGMQFEISFDAKALDRRRTVTWRPVIEDGTLAVPYCNSSPLK</t>
  </si>
  <si>
    <t>gi|424707683|gb|AFX86476.1|</t>
  </si>
  <si>
    <t>Cluster-13398.33024</t>
  </si>
  <si>
    <t xml:space="preserve">Beta-ketoacyl synthase; N-terminal (193-403:211)  -- Beta-ketoacyl synthase; C-terminal (419-529:111)  -- Phosphopantetheine binding ACP domain (647-707:61)  -- </t>
  </si>
  <si>
    <t>MMKPPLPPQEQLVWIQTVDNAKSQVGISAAAWNAVDFFLGGIGPNLRLFGLLGKEGVQQAMKEARVKTDVTSDERPLDAEEVGQVAMMWRISRHKLGLPDEDPTPEEEENLWALPPGVSARKSKYLAWAGSDGKSSAGPKPKSPTRRPPPAYVPPRSAADLVWNIERSARGTLAVRGHSYVEGCEHLRSIFHNGYDAATAIPLSRWDGEMYYEPDPPDWNRAAIYTKHGVFLELPEAVDYTFFGITAADAKLMDPMQRSCLKQGYRAFVSAKLTRHALRGSLTGVYAGSMNFDWLMDLTGILDRGNMSMLSNRIGCALGLSGPAVYIDTGCSSSLVTADMAATHVRRGKTQAGLALGVNALLSPQMYAVRCAGSLLSKVGRSASFDANSDGYVVGEGCGGVVVGYIDKVEQSTPVWIASETMQDGRSAQLTAPSGPAQGELLKNTMRRARISPPEIAASECQCNGSHLGDPIELGSLEKFHRPSSRKDTLMCLAGKTNKGHGEGNAGMTVLMKTILLVEDHILPPVLHFNKLNPHIDIEGMPFVFVSETSLLPYSDKYYVAGSAFGWGGVNAHFIWQSEMPKPQLLAQPQYATMMPFLPPVQMAPQVRQEASAEGQAEQQQVPGQLAAPAPDKEGLDLGMVRSMIMETAMNVNDGEALEMDTSLMESGIDSLAAITFRNELQRKSGLNLKGTLMFDYPTMSEIASHIVELSNG</t>
  </si>
  <si>
    <t>Unigene3645_All</t>
  </si>
  <si>
    <t xml:space="preserve">Beta-ketoacyl synthase; N-terminal (332-590:259)  -- Beta-ketoacyl synthase; C-terminal (599-711:113)  -- </t>
  </si>
  <si>
    <t>MAAGYLSIGQLVEVCGLPEDTEESYANGKRGKVIRYDVEEGRYVVQTLEGLTLMARFNNLKVYEPEPPEDGGFDMVWPHNNQDMPYFAALMVDKLMSKDFCVIQLFMSDENRAQALKEAEFLKYKKMRREFERAYLGRSHKSKVAWLDGVAEEKEEMSGMLDSCDFYLSSITQLLLPLAPCALDFMPYSRTNSMARMPMTARELSHSSEEVTEDDIDEGLVDGHIQFVKRRKLCMMFIIETNGGDLTLIPKDETQAKIVLENVKGRLIIFRHDRMSFVYNSVGTEDLVLQSWVLSDPDQLTFKSLDGDSKSKDDAIGLITGPNTPEGNRSNVVGISVGLPAGGHRHEDSWWAGCASGCDGQVKVPIVRFDMDIYCLDPDSWFPGASYTYHGGFVCDDVYALDNVFFGIEEEEVYMMSPASRKILENAYECLWKGGLRKSTIKGRHMGVFLGHSGDDWSCTQIFTCGGEDKHRRGLQSRIWSTITGRVTFILGVKGPQATIDTACSSALVAYGVGHTMLRGKENHQIPYSVNVNLQEAIMCGANMIPGPGNYINLSGPHMLSALGRCFTFDHSADGFERGEGTGALYVKNEEVMSQGALSSVIGACLNQDGRSASMTAPNGPAQQECIRGSMKEAGLTANQVTCAECHGTGTALGDPIEVGALRGVMQDRVIPIMQTSAKTHIGHLEASAGTAGIIKCIMMCAACAGSPNCHLLVLNPHLDVNGYPTVFSTELSDYGSQAGYSGVSSFGFGGANSRADVFARANRGPHITGEINYEKIDYISITCPFDEGPIHYIDGRVVPLAWQKQYRHKPYHADAIRDEFANYDYSSTLYSGKYQLEPPEIDEPEEPPSEPIYIVGSWDAFREPREMTVDEDVEGTYRFIIALGETRCERFQLHVDKDPYKAIYPIAKDASMRTRVVGPHDEGEGLFWLLDGRDEEVKAGTVYLITFQWGVTLTMKWDIVEFPAPMWLEDFRHAFFVVGTWTAMTCSEMKDVSTINSPGTWECKVRIGMSGRELFHFERDREANQAIYPARAKAACSADVPARGPDELRNGRSWLLTGKPGEVVTVRLQYIDAHIAVSIVSASGTTTSRSAEGTRRLSYSVAGTFNGWVYEEMTPDETQPGVFRLRGSMGPSLEEFFHISVDAQPELTLFPEVPQAAPGVSIVRGPGEYKPDETCWRIEALKDGATFDVVLNMASADKRRIVDVTWVTERVDVQSMTAAFYDFFGAG</t>
  </si>
  <si>
    <t>gi|219939620|emb|CAW71216.1|</t>
  </si>
  <si>
    <t xml:space="preserve">FAE1/Type III polyketide synthase-like protein (76-364:289)  -- 3-Oxoacyl-[acyl-carrier-protein (ACP)] synthase III; C-terminal (380-462:83)  -- </t>
  </si>
  <si>
    <t>MSDFSSSVKLKYVKLGYQYLINNFLTLLLIPVIATVAIELLRMGPEEILSVLNSLHFELLHILCSSFLIIFVSTVYFMSKPRTVYLVDYSCYKPPVTCRVPFSSFMEHSRLILKDNPKSVEFQMRILERSGLGEETCLPPAIHYIPPTPTMESARNEAQMVIFTAMEDLFKNTGLKPKDIDILIVNCSLFSPTPSLSAMIINKYKLRSNIKSYNLSGMGCSASLISVDVARNLLQVHPNSNAIIISTEIITPNYYKGNERAMLLPNCLFRMGGAAILLSNRRSDRWRAKYKLCHLVRTHRGADDKSYNCVMEQEDKNGNVGINLSKDLMTIAGEALKANITTIGPLVLPASEQLLFLSSLIGRKIFNPKWKPYIPDFKQAFEHFCIHAGGRAVIDELQKNLQLSGEHVEASRMTLHRFGNTSSSSLWYELSYIEAQGRMKRNDRVWQIAFGSGFKCNSAVWKCNRTIKTPTDGAWSDCIERYPVFIPEVVKL</t>
  </si>
  <si>
    <t>gi|1740633034|ref|WP_149107225.1|</t>
  </si>
  <si>
    <t xml:space="preserve">Beta-ketoacyl synthase; N-terminal (37-286:250)  -- Beta-ketoacyl synthase; C-terminal (295-408:114)  -- Polyketide synthase; C-terminal extension (411-522:112)  -- Acyl transferase (564-859:296)  -- Phosphopantetheine binding ACP domain (968-1020:53)  -- Thioesterase (1086-1309:224)  -- 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</si>
  <si>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TESALIKLAQKYAHYLENAKNVALSSICATSNRSRSQLPHRFTCIVSSHCQLQEKLAAFVQGEPSSFRQKSEFNGKNRAKIAFLFPGQGSQYPGMGRELYQCYPLFRQTLDRCAEILRQYGDYCLTEIIDQENHLNQTFYSQPALFALEYALFKLWESWGITPHGVMGHSLGEYVAACVAGVFSLEDALKLVFYRAKLMDSVGKSGSMVVISASEAEISPLIAPYQSQVAIAAINGQDNIVLSGAAETIETLVKQLQVKNLKITPLNVSQAFHSPLMEEILDEFRQIAETITYHPPQRALISNLNGKLVNFEVTTPDYWCRHLRSSVRFADGIKTLLDNGYELFVECGSHPVLSAMGSLLDKNYPCLWLPSLRRQTSDRQQILESVSQLYLRGFALNWQEITANQDSKPCILPTYTFERSSYWLKTGDLTPEEAQLLPKLSKYLLETPPQPPEVVKTTTASSSGHLITLDSLLATPAEKQLKQLETYIIGVLEQITGLSVAKLHTKQPLSSLGLDSLMSSQLRRQLEEDLKIIVPVEYLAGLSIEQFLPQIFNLITQNSQPATSNKTPLPSKQKKPIKTTKAENISNDPKLWLIRKQANPNAHIRLFCFPYAGGGASVFQNWLNYCPKQVELWAIQLPGRETRLQETAITSLKSLINRLIPILTPYLDQPYAFFGHSMGSLISFELTRELAKTRQNLPQHLFMSGFRAPQIVNPDLPIHRLGDEQFLTALGHFQGTPETLLKNPDLMAAFLPILRADFKLLETYSYQQGQPLNCPITVFGGHNDAKVSADQLQQWQLQTNQDFVLHTLPGGHFFINQHTEKIMKIICQSLREFPEQMTA</t>
  </si>
  <si>
    <t>gi|1514739514|gb|ROH98479.1|</t>
  </si>
  <si>
    <t>Microcystis aeruginosa FACHB-524</t>
  </si>
  <si>
    <t xml:space="preserve">Phosphopantetheine binding ACP domain (13-74:62)  -- </t>
  </si>
  <si>
    <t>MNSSSNLNNLVQNWLVKQLADQLSLDAKTINVTEPLTRYGLDSIDAVTMVGDLEDWVGQELPSTLFWDYSTIEKASLFLVENYDLSNLSGEENPAEVASVAEKAEPAVSGGKGWSLFGRR</t>
  </si>
  <si>
    <t>gi|488855764|ref|WP_002768074.1|</t>
  </si>
  <si>
    <t xml:space="preserve">Beta-ketoacyl synthase; N-terminal (40-291:252)  -- Beta-ketoacyl synthase; C-terminal (300-416:117)  -- Polyketide synthase; C-terminal extension (419-529:111)  -- Acyl transferase (595-703:109)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(2495-2594:100)  -- Acyl transferase (2643-2918:276)  -- Polyketide synthase; dehydratase domain (2999-3279:281)  -- Polyketide synthase; ketoreductase domain (3521-3696:176)  -- Phosphopantetheine binding ACP domain (3792-3857:66)  -- </t>
  </si>
  <si>
    <t>MDFQDKKNLSENDQSIQTRVFKALSEAKEKLKAFESQQREPLAIVGLGCRFGHNIATPESFWSFLKAGKNHLRAIPKERWNQQDFYDSDRNKVGKIYVSQGGFLDDVSQFDAHFFGIAPKEAVAMDPQQRLLLEVAYEALENAGMATTTARRGKTGVFIGITNNDYARILTSNEDYNAIGAYHISGNHTNAAAGRISYLLNLNGPSLAVDTACSSSLVAVHLACRSLRSQECRQALVGGVNLVLTPEVVIALCRNQMLAPDGQCKTFDESADGFGIGEGCGVIVLKRLSDALEDGDHIWAVIRGTAVNNDGASGGFTVPNGPVQRELIREALADARLDAEAIDYVEAHGTGTSLGDPIEIKAIAEALCVNRRKSNPLLVGSLKTNLGHLAAAAGISGLIKTALSLHYREIPAHLNLKKPNPHINWDALPISIVTQNCPWNVNNGKLKAAGVSSFGASGTNAHVILSEPPQPQPQNPKISPILVTFSAKEPERLRLFTTQFVDELEQKTELNVKDIALSLNTGRFPHKHRLALLVSNQENLRQGIQAFLNSNGDEKQFQNIQNNSFDIIYGQAQSHPKVAFLCNDEEEISPEIIENLLNNEPVFHEAFRQCEHLFKKYLEFSLQELLSSKKALEPQSSLSVQPLLFAYQYALCELWKSWGISPSAILGSGLGEYLAAQQAGVFSLEDTVKLVAKRARISPQNPNSEDLLSLLKSTPEVDSNSPDITLIYQGEVVKKSLTNLVNRGEKIGQKSDEIARGISTLHQMGYQIFLEMGIGANLINIGRQKLGVNSILWLSSLGKDCHSDQHEQRVLGQLYVRGFNINWEAFHRSHPGQKISLPNSPFIRKRYWINSGNKSESSSYKNPNYYSGHPLLGEHFPSPLALLQYRGSISQHKPAFLGEHQVFDQAILPASALIEMALAAGENQKVILENVEFKKALILKDTEDTLQLIIEQKSFKIYHALEANWAVLVTGKIEELKSTNLTNCDLEEIAKNCPEEVDINSFYETYQKSGINYGSNFRLIHQLKRGENTAFAQIKLTDRLEREKYHFHPAMLDACFQGIAAILFKEESSVTYVPVRLGKLAFFHPPDEQVISAVRLKNSSPNPNIIIADIDIYSPQGQPLASLTNLELKAVQSQEIIPQEIPPQIYLEEWMPCEELLGNGRDTLVAPQVIKNQIHPAQLEQQLGEKLAQYERLMAALEKLSVVYIWEALTKLNGQPKLGQTYSEAQIANQGQIVDFYRPLLSRCLSILAEEKIVNQTKDGWLFLKKLEAPSSQSQIKILRQEFADYPAEISLMERCGSALAAVMSRQVDPLELLFPQGDLEAIASIYSEAAGAKLMNQLVATTISRAIANFPPYYPLRILEIGGGTGAATTGLLPHLPTEHIEYVFTDISSSFLTRAKENFRNYPFIKYQTLDIEKNPFTQDFLPGSFDIIIAANVLHATANLQKTLENVRSLIAPKGLLILLESTGARRWVDLTFGLTEGWWLCSQDLRRNGYPLISTKDWQNLLIENQFEDINIIEPSQAKTRNLLKQSVIIGRSSEQLPSLPAKSYSHQIIWADSQGIANGLIPLFQQRGISCSCVFTQDINPEIAEDYLSILRNSITSETRQILYFWGLENIPEEIDQQVEIHCQRFLFFLQALLQQENPPTLILVTQGAVPAKAIKTLTSPSQASLLGIAFSLVLEHPELNFKAIDLDPDEVNAADKLLQEIYSNPQENRVALRGEQRFYPRLVQRKLEDGKINFSPDAYYLITGGTGGLGLATTRWMIEKGARNLVLCSRRGAEGISPEILANFSSSGAEVTLKKLDITDAEKLHAVLEECRSKYPIRGIFHIAGTLDDTTLLRLTPESFNYVLAPKVKGTWLLHQLTLNDPLEFFVCYTSAVSLIGSAGQANAAAANAFEDAFIYYRQAHSLPGTVINWGPWSEIGAAVDRNVLERLAAKGYGAMKPDLAINALEKILLNQIIRAGVIKIDWQQFPYIHQSFYKNFLPQGKPQAAPSSEFLKQWQNLTLKERPNWLTNHIIMRVSTVLGRSNDETFSPQQGFFDLGMDSLTSTELRNLLQTDFNCSLPSTITFRFPNVEALANYLQQEVLDNFQPVF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FGFSGTNAHIIVGEIGSDLPQASENNFYLLPLSARSEKSLQELARNYQDILTESINLADVCFTASTGRGIFPQRICILADSITTAQRALIDYQDGEDSDSLIRPILSETPPKIAFLFSGQGSQYSGMGETLYNREVVFKETLDLCDQILEPLLEKSLLDLIFQEQNSQLLEETQITQPVIFSLEYALAKLWQSWGIQPSALLGHSIGEYVAACWAGVFSLEDALKLVTQRGKLMGKLPHNGSMSAIYADYETVANALTSYENQVNIASANGSITVISGFKEIVEQLEKDFIDQGYKTKRLAVSHAFHSPLMQPILDDFSQVLKTISFHEPNLTIISNLTGKAVGSEITTPDYWVAHLRNTVQFSQGFKSLIDQGYRCFLEVGSKPVLLSMARLISSNQDLLWLPSIVPGQDEQAQMYRSLATLFVNGYSLDWAKVFKQGKRIILPTYPFQRERYWLSNSEFSLGQIKTQLHPFIRDFKKLATGDMIFEGEVSSLNPSYLEEHKVFENIVFPATGFIEAILAASQKIFDGHFVTLENVSIHQGLLLSPNPSIIQIIFKPKKSSQLIYTFEIFSSDSAQEQWVLHVTGEVKPKDIQSLAASELTQTKLERENSKESISIREFYELYQQMGIRYGEQFQAIQELYSFKKGSQAKISINPSLADRRYYFHPVLLDACLQSIGAAFPEIHGQELHLPYGFSSLEIFLNPTSQVWTEVQVISDTNGEMRVNVNIYNEQEQLCARFTDLTARRINPDILQSLWQEKSNNCFYKVEWKKLSSMPTVAVDPQNSWLVLVRPETDLNSLINLYKKAGEKVITVEMGQNYQCHSQDSFAINAAQKSDFQRLYQEAYPSGEFPTGVVFCWESSEAEDVLDTVYQSSHAVLNLVQTLTNNWEKLPHLWLITRGANKMSNDTALSPQQSHLWGLGAVINQEYPKMGCVCLDLPIHKEANEAELLFNELKCFPHEFRLALRQGNRYAARLVSASLPISEKRQFINQSGAYLITGGGGKLGGLVAQWLSEMGASHLVLCSRHVKSSTELIASLVKKGTKVTLIEADITSPTDMKNLFSRFGADLPVLRGIIHAAAVLEDGLISNQSWQKYQKVISPKVAGTLLLDRYTRSLSLDFFVSFSSAAVILGSPGQSNYAAANAFLDALMQQRQSLGLPGISINWGAWETGNQIDQQRFANWGLQMMSSEQGFQYLSQVILGDITQGIVLDIDWSIFNQTFNISQPFFSEVLTLNNQKQTSPAKLLEQLKSVSIDERITALVEGLEKILREVTGLNENKVIPQQTSFLDLGLNSLMVIEFKNRLERDLGCKLPSSIIFDYPNLLSLSTYLREEILANHLDFEIKINPIPDNHNPYDSLSEDELARLLNQKLTELDQYGG</t>
  </si>
  <si>
    <t>gi|2005184014|ref|WP_206813359.1|</t>
  </si>
  <si>
    <t>Chroococcus sp. FPU101</t>
  </si>
  <si>
    <t xml:space="preserve">Beta-ketoacyl synthase; N-terminal (32-271:240)  -- Beta-ketoacyl synthase; C-terminal (279-397:119)  -- Polyketide synthase; C-terminal extension (400-517:118)  -- Acyl transferase (544-824:281)  -- Polyketide synthase; ketoreductase domain (1108-1303:196)  -- Phosphopantetheine binding ACP domain (1383-1447:65)  -- </t>
  </si>
  <si>
    <t>MNELSLEQSQRILAALREARTKLEAVERDQNEPIAIIGMAGKFPGARNIEEFWQNLRKGEIGIQFIEDNESDNPNYVKAYSSFEDIDHFDAAFFGYSPREAEIIDPQHRVFLECAWQALENAGYDSDRYSGTIGVYAGAALNSYLINLHSQPHLRENIDNVQVVVSNVMGLMPTRVSYKLNLTGPSCGIQTGCSTSLVAVHLACQSLLNRECDTALAGGITISSFGKTGYLYQEEGIASPDGYCRAFDADAQGTVFGNGVGVVVLKRLSVALASRDTIYAVIKGSAINNDGSEKVGLTAPSVTGQAAVIESALNKAGISPETIKYIETHGTGTALGDPIEIAALNKAFGKYTNKKGFCALASVKTNIGHLDAAAGIVGLIKTVLCLKHQQIPPSLNFTRPNPKIDFQNSPFYVNTQLKEWSKNGIPRRAGVSSFGMGGTNAHVILEEAPDLTNVQNLHSQQQRNYYLLMLSAKTQTALETATLNLTHYLQQHLELNLADVAYTLQMGRRTFDYRRMVVCQNADALLSSDSLTQYQQSSPKSVAFLFSGQGSQYINMGRDLYETEPIFRESVDSCCEKLKSYLNYDLREVLYSNLGSVTKPLQETADVQPALFVIEYALAHLWMSWGIQPTAMIGHSIGEYVAACLSGVFSLEDALKLVAIRGQLMQQCTSGAMLSVSLSTEKIKPLLTQDLVIGASNAPELCVISGTIAAINDLENQLIEQNIPCRRLHTSHAFHSPMMEPIIAKFTEEVRKISLKSPEISLISNVTGTWMTAEQATNPSYWGQHLRQTVRFAEGIAKLLESKPIFLEIGPGRTLTTFALRTQPEVTAITSLRHPQETTSDVAFILNSLGKLWLSGVEIDWTGFYTHQQRQRIPLPTYPFERQRYWIENKPPEKPLLKTELTNYFYLPTWKRSKLLNLPNNQQTWLLFSNDEAKASQLEPENQTVITVKSKEKFAQISEKAYSINCQNSQEYDQLLQKLEKIPEAIVYSCDNDFGFDGLLYLVQAIHRQQITTPIQITVITRNLYDVTGTETINPTQATILGLCKVIPQEFPHLTCRQIDLEDNTPILTELNQGTEPVVAYRNNHRWVQTFEPIPLSESQTIRLQQRGTYLIAGDLVGGLGLMYAQYLAQTVVAKLILIGQLPFPQKEQWETWLVTHGQQDEISRSIRSLQALEAAGTEFSFFSVDLVNEAQIKEIIACTEEIHGVIHADLMGDRYSCSILDLTTDECDRIWHSKIQGLQVLEKALRGKNPHFYLLQSSLSSVVGGVGFAAYAGANAFMDAFAHQQNQKSSIPWFSVNWDAVHETNSNQITGLDLVDFALTPDEMWEVTQRILAWATVPQIVVSATDLQTRIKQSITPKSSTEDHTRPHLQTTYVPPRNETEQKIAAVLQELLGIDKVGIHDNFFELGGHSLLAIQAVSKLRETLNVELPMREFLFESPTVAGIARIITESQEKAIAELLEQVENL</t>
  </si>
  <si>
    <t>gi|1705978633|gb|TRU09092.1|</t>
  </si>
  <si>
    <t>Microcystis aeruginosa Ma_MB_F_20061100_S19</t>
  </si>
  <si>
    <t xml:space="preserve">AMP-dependent synthetase/ligase (40-485:446)  -- Phosphopantetheine binding ACP domain (649-715:67)  -- Beta-ketoacyl synthase; N-terminal (743-983:241)  -- Beta-ketoacyl synthase; C-terminal (991-1108:118)  -- Polyketide synthase; C-terminal extension (1112-1221:110)  -- Acyl transferase (1264-1540:277)  -- Polyketide synthase; dehydratase domain (1653-1936:284)  -- Alcohol dehydrogenase; N-terminal (2217-2286:70)  -- - (2378-2514:137)  -- Polyketide synthase; ketoreductase domain (2530-2707:178)  -- Phosphopantetheine binding ACP domain (2812-2874:63)  -- 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</si>
  <si>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GPFLRTGDLGFLLAGELFITGRLKDLIIVQGRNHYPQDIESTVEKSHPGLRQGCGAVFSVEIAGQERLVVVQEVERSYLRKLDSPAVIEQIIRSVAEEHQLDVYAVVLLKTASIPKTSSGKIQRQACRASFLAGTLNVIGDWSKNPEHKNGFKQLKSDINSLLKQVKSYQVVEEFSEISQNQIVSDTQEA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RANGYVRGEGCGVVILKRLEKAIQDGNRIYAIIRGSAVNQDGHSNGLTAPNKQAQQAVIKKALAKAQVSAKDISYVEAHGTGTSLGDPIELNALKEVLI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VAACIAGVFSLEDGLKLIAYRGRLMQALPSNGKMVAVTADEETVRRAIISYEKQVSIAAINGPSSIVISGDSQTVDAVVANLDTEWVKTKTLQVSHAFHSPLMEPILTEFAKIAREITYSKPNISLISNVTGKIATAEIATPSYWVNHIRQTVEFAAGMNTLASHGYEVYLEIGPQPILIGMGSHCIPEGKGVWLPSLRSRKSDWQQMLQSLAELYVKGTPVNWTGFSKDYSYHRLSLPTYQFSRQLYCHGSILSDCSTTRVESTNGKGHISHNNPQGTQQFELYSSNGNGHLHPLIGKRLHLPLKPIIFESQISQDCPNYIQHHQIQATTIFPATAYLEMALVAGINVFKSDSISLEDVKIEHPLFFEGNQVKDIELILTPQDSQTYTFEIFSLNPVGDSWTLHTLGKIIKVTDITQPSPVNLENLSIDSLESVNVEDYYQQLQQRGMDYGASFQAITDLWQYEGMALGQIQLPESLVNEACNYKLHPVLLDASLQVLGAALSREDSGDAYLPVGLKQYQVYGSVPLHLWSRVKLNQDSSEPSQTITADVDLFDDSGVLLAEIQGLSVKRISSQKLGQVVQKEETENWLYEIVWRPQNRDLNLPLTGAENLGTWLLFTKGDGMGSSLANQLTQLGEYCIIVSVGSHYQKLNPESYTVNPLVTDDFTKLFQESLENKPPLKGIVHLWSCENNSSTDLSLEALQKAQEIGCGSVLSLVQALTQKRGTNLPRLWLVTQGAQTLDPSDTSLAIEQAPLWGLGRTIALEHPELQCVCVDLEASSNPNQSLLLAEILAPDSENQVIYRQEIRHVSRLVRHSAQSLNVENQLGTKPFQVKISNYGILENLTLEPLERRQPGPLEVEIQVYAAGLNFRDVLNALGLLKEYTQQLGISSATEIPFGGECAGKIVAVGEKVSHFKVGDEVIAAMAVGSLSSFVTVNAAFVATKPVNMTFEEAATLPIAFLTAYYGLHHQAKIQAGDRVLIHAAAGGVGQAAVQLAQQVKAEIFATASGSKSQFLKSIGVEQVMNSRTLDFADQILSLTQNKGVDIVFNSLNGEFIPKSLDVLNTKGRFIEIGKIGIWDENQVLQKCPEASYHPFDLLELAEKDPNLITQMLNQLMEHFQQQTLKPLPYKVFPIVQVVEAFRYMAQAKHIGKVVISLPVLEQAQTIRSDSSYLITGGLGALGLKVADWMVSQGAKYLVLTGRSEPNTEAITLIEQWKQAGTEVVIIKADVSKQEDVQKLFQKITASLPVMRGIVHAAGVLDDGLLSQLDWPRFTRVMAPKITGTWNLHCFSWDLPLDFFVCFSSIASLMGSPGQGNYATANAFMDAIAHYRRSLELPGLSINWGPWSEGGMATRLDSYSQDRFATQGLDMISPQQGLQILEELLGQNAGQVAVMPVNWSKFLNSHKGAKPPLFKELASSPEQGDKMPQVKQNTLVCQWQNLNPDSRLDWLINYLKNAVAQIFGLELSQINIEQPLQDIGFDSLMAVELKNRLNTDWEVEIPLVKFIEGVTVTSLALLLNEQILETHQISSDKPSANSQNSLPTHFDHSSELMLKQIDQLSDEDVDALLSSMLSK</t>
  </si>
  <si>
    <t>gi|389735060|emb|CCI01373.1|</t>
  </si>
  <si>
    <t>Microcystis aeruginosa PCC 9443</t>
  </si>
  <si>
    <t xml:space="preserve">Beta-ketoacyl synthase; N-terminal (14-298:285)  -- Beta-ketoacyl synthase; C-terminal (306-423:118)  -- Acyl transferase (599-880:282)  -- Phosphopantetheine binding ACP domain (1031-1095:65)  -- Polyketide synthase; ketoreductase domain (1434-1621:188)  -- Polyketide synthase; dehydratase domain (1706-1985:280)  -- </t>
  </si>
  <si>
    <t>MLDRSYSWANETAKIAIIGMGCCYPGANDLQKLWENILARRQQFRETPDARLPLVDYYDLDRKTPDKTYGNQMSVIDGFRFNWAKRRIPKKAFETTDITHWLALEVAIKAFEDAGYTRENIPTDKTGVVLGNTLTGEQSRSLSMRMRWPFVRRSLRESARIKGLLPESLGVLEELMEKLYKSVFPNINEDSLAGNLSNTIAGRICNFFNLDGGGYTVDGACSSSLIAVITACTHLANQQWDIALAGGVDISLDPFELVGFAKAEALTANEMRVYDRQASGFIPGEGSGFVVLKRLEEARAAGDYIYGIIEGWGISSDGKGGLTAPSQIGQAKALRRAYEQASYSSHALDFIEGHGTGTPLGDRTELEGIALALAADGEIAPRSVGVTSFKSIVGHTKAAAGIGGLIKAVMGVNQRVIPPTAGCRELNPVFETTAQAIYPVISGAVRPTSDILRAGVSAMGFGGINAHVTLTSGDPPSVYLKSSLNERALLVSQQETELFVLNAGSIEALIEQIEELYPIAQKMSLAEMADLAVHLTQQLQPSQPIRAAVIAETPKHLGEQLQKLQQILKEQPPSPGEVRTSVPKDLWLGNRVKRNRVAFLFPGQGSQALNMARTLVERHSWAQEFLAQADRWLQEQQLDPISPYIYHDLERAKDQQQIQQWLKALTAAPIASAAICLTSLLWQRYLARLGINPVAVGGHSLGELTAFQAAGAYDEKTLLCFAAIRGKATSTSGQPPGTMASLGCDRLTAESLLEGIPSYVVVANINSPSQTVISGELEGITEAISRAERKNILTRQLPVSNAFHSRLMLPSAKVLRDSALIPQQLVSPSVSLFSSVNGQQLQARLELRNHFADQIVAQVDFISMVKAMTSSSDLMIEVGPGKILSDLVKANTTADDPFCLPLESKAGRDRDLNTVLGSYFVLGGDVHWQEVYENRLIRPFVAPQEQVFIQNLCERPFQVSEEEISAIADNQHLVDLKSLLLTNKFQESEDFSTKIDSLKIFPSIDDNADKGIAQQIPVNSQPLSLSLEAILIDLVVQQTEYPRDSITLDAKLLDDLNLDSIKGAELVAAMASQCGVAGQIDPSSLANASLQEILEVFRPLIGEQTNNNHSNNRQQLPKTEIKQNSPQLTTSKASTALTNQPVSLSQVNKTKLPLGDLNPWVRNFVIEYVIEEIPASTNHNVISQTRETEENQELETANLFCEDNWETAKVVIVCEVEETDVAQALSQVLQTKGSQVQIVNFSAMSHEVVQAKSDFSLRQNVKISHFIAIFPRHPQENLSIENRLQKAMARLQSVATPPLASQDQRQYTSVSYVQFGGGYFGKRGQNPQAVIFNQDRQNRKKVRTGSQPLEQSCSVGFAASLHLERADLKVRVIDLSLKLSVSAIAQRIIEEISRPQAYLLVGYDEQLCRRIPRPQVQDRASYSPRNLTWSAEDVFLVTGGAKGITAECALALAEKTGVPMALVGSSSHPKENSPSPRSAEIARTLKRFQEKGLTCHYYSCNIADIESVKTLVARIEQELGQITGVIHGAAINRPQRVEQCPLEEAYQEVTPKILGLLNLMGVLENKAPKLIVGFSSIGSVLGLPGNTWYSFSNEALDLILRRFQQEHPKTAVISLAYSIWADVGMGARMNAVESLARRGIEAISVSEGVSRFVELVENDPGDAQVVIAARLGNLDSLKGNFDTWLTKRTAPPTRLTFLEQIEILEPGVESVIRSHLTLKRDSYVQHHIYKGSYLFPTVFGLEAMAQAVAYTLRKENLLSVRLENIRLERPIVVDPKNGVEIELRTEVLERQSAQEPIRVRAEIRTERTGFALAHFAADFVFGQTKEIPLEKRQLPSTPLDLDPLQDLYSWLLFQGPRFQRLEQIYSLDSHQILFRTQKGIHSSAREKDYLDRADGPFILGDPYYRDSLIHSVQVMIPQDLCLPIGIESLEINQFNAYESESCFGLAINQGQKDRQYNTTVLAMNPQGAVIEKLEGYQVRVLERREDYPTAEEIADPSERDEQRLQSELYRRSPELKVAVPALSLVYLPGLHSLSVEERHQCELPIFEKTLKKQTSQPFQIKWLDSGKPVVEGLKEDSLEISLSHDDQFCLCVADRFLQGCDLAPITHRSQADWLALLGNAREPLMRQLLLSRQAESVDVAGTRIWGALEALRKAINLQNIDLTLSHQVEDSILFVGTAEGYSLSVLTFPIVLTRGAPRIVAVVVKAFNIPPETTDFIPCSTTSRLEQGVQPSDIYRLNIAHDNSKICVVRWPISHKHTANFSKTVYFSQFFAWIDNVRDLAMWPLREALVEELATGNCGMVTNHAQVHIFGEAGLQDILEARIWIGNVSGSANSTVNFYYDWLKLLPNGEFERIATSKLTMTWVQLSPNFSSEPTALPAFLQNFVEQLHLPDFTLKPVPKSDKMGKKIYQLPTGPHPGLFLHKEIFKTSREDSDAMGNINFATYGIWQGRVLDQFIYKLIPDYYQRTQSQGEFRTWHSEVKYLREAFPFDSIEVIMSLQSISECGMGLRFEYFRITPEGKKQKVAIGEQFTVWLVATEKRTYEPAPLPHRVKEALSNYCDLS</t>
  </si>
  <si>
    <t>gi|1772285862|gb|QFZ10926.1|</t>
  </si>
  <si>
    <t xml:space="preserve">Beta-ketoacyl synthase; N-terminal (16-295:280)  -- Beta-ketoacyl synthase; C-terminal (303-420:118)  -- Polyketide synthase; C-terminal extension (423-515:93)  -- Acyl transferase (591-905:315)  -- Phosphopantetheine binding ACP domain (1192-1260:69)  -- </t>
  </si>
  <si>
    <t>MVDQQLNPKKSVLQQTPIAIIGMSALFAKAENLQQYWENILAKINCISEVPETAWSLKDYYDPDPSTPDKTYARAGGFIPEIDFDPLEFGLPPDTLEALDSANLLALVLAKQALKDAGYGEGKEFNRETTGVILGASGLWKSITPLTARLQYPLWEKVLKNSGLSAEQTEKIIEKMQAAFVPWTENSFPGMLPNVVAGRITNRLDLGGTNCVVDAACASSLSALKMAISELIEGRCDMMLSGGFDTDNSILNYMCFSKTPAFSKKDYLNPFDATSDGMMVGEGLGMLVLKRLADAERDGDRIYAVIKGIGTASDGRYKSIYAPRTEGQVRALRRAYEDAGFSPATLGLMEAHGTGTPAGDFCEFTALNQVLTENQAGRQQIALGSVKSQIGHTKAAAGAASLIKATLALHHKILPPTINVTQPNPKFKIEESPFYINTETRPWIQNGDTPRRAGVSSFGFGGTDYHVVLEEYTPKFPQGGDRIHSTAQSILLWADTPQQLSQKCQATLEQLQSDNCGEQYHQLQHHSKTALIPETSARVGFVATSLEEAQKLLKAAIKQLQIQPQAEAWEHPQGIYYRQTGLSLKGKVVALFPGQGSQYLNMGREVSLNFPEIQQAYQALDQLMAQDNLPALSDIAFPIPAFNPEVIKQQSQQLQRTENAQPAIGALSLGLYKILQNVGFKPDFVAGHSFGELTALWAAGVFSDEDYCYLIKARGQAMTVPQGSHDCDRGTMLAVSGDVAKIKQLIAGMAKVQIANYNAPEQVVLSGSKPEIATLEKVLSKQGYTVTPLPVSAAFHTPFVHHASQPFAEALNRVTFNTPQIPVYANMTGNAYPTEATAIRKLLEAHLLNAVQFAQEIENLYAQGGYCFVEIGSRQILTNLVKQTLGDRPHVAIALNPSRQKDSDVQLRQGVIQLRVIGLSLKDLDASPRKLPAQKSKSKGLSIKLNATNYISDKTKAAFESAFKPEPVVQLASTPLDQVVSDAATVVLDSPAQTFVASTNDEVPITPVSVMEESVSLGEIYHQSDYQFIISKDETNIMNNSTHNTIAYLFQQFYQHQKEMLQVHEQYVKTQSQSFQAFLQLLQQQEVMIPQSSTIAEQTVVVPAPVVQLPKTPAAPIVEPPQTPVVPVAELPKTPVAPVVEPPQVTPVAEPVHISHIASYLEPRYSAPAPQPTPVVTETASPAANESYISRALMEVVSDKTGYPTEMLELEMDLEADLGVDSIKRVEIMGTLHESFPQLPKLSPEELAEKRTLAQIVQYLAGQIMVAEKKIA</t>
  </si>
  <si>
    <t>gi|1345631342|dbj|GBF54306.1|</t>
  </si>
  <si>
    <t>Microcystis sp. 0824</t>
  </si>
  <si>
    <t xml:space="preserve">Beta-ketoacyl synthase; N-terminal (1-271:271)  -- Beta-ketoacyl synthase; C-terminal (279-394:116)  -- Polyketide synthase; C-terminal extension (400-513:114)  -- Acyl transferase (565-867:303)  -- Polyketide synthase; dehydratase domain (1063-1353:291)  -- </t>
  </si>
  <si>
    <t>MAGLFPGAKDLATYWQNILSKVSAIREAPDDWNPANSRDDNGGLYTRKGGFLDDIAEFDPLEFGIMPNSIEGGDPDHFLSLKIARDALKDADYLDRPFNREKAGIILGRGTYFNRGFGTVIQHGLIADQTIELLQQIVPTLDAQTLGQIRQELKASLPPFNAEMSPGLVPNVVTGRIANRLDLMGPNYLVDGACASSLIAVDLAIQELLSGRCDMMLAGGVQASTPPQVHMVFSQLDALSRSTIKPFDQSADGTLLSEGLGILVLKRLADAQRDGDRIYAVIQGIGTASDGKGLGLLAPRWQGQVLAIQRAYENSSIDPDTVTLVEAHGTGMPLGDRTEIKSLTHIFGQRQGEMPHRAIGSVKSAIGHCIPASGAASLIKMALALYYKVLPPTLCQQPHPCLEEEKTSFYVNTEARPWINGQSKEPRRAGIDAFGFGGIDAHAILEEYDRSPDLPERKLPCSWPTELFIFSGEETANLIDLVEQVERRLQSSPNLLLSDLAYTLANRNPSPHRLAIVASEKTDLQAKLQLAKSKLAEPGRTRFQTRSGIYYAQVHPEAEVGKTAFLFPGEGSQYPNMLSDICLHFPKVRAWFDFLDDIFGKNRNYPPSYFIFPPPTGLSEEQRLLAAKELYNLDLATETVFTASMALYELLKDLEIQCDVMVGHSTGENTALIASGTIQLASRQEMGQKILELNQIYLDLTAEDRIPRGTLLTVGAVETAILAEMVAQSSGQLYLAMDNCPNQAVLFGNEEAIKQAANQLRELGGICTRLPFDRAYHTPLFNQVAEALREYYQGLTVGPGHTQLYTCATAAPFPPTPPEIRELALSQWSSQVRFRETIGHLYEQGVRTFVEVGPSSNLSNFVRDILSGQDCLVLASSSQRRSSLEQIQHLLAQLFVNGRALNFAPLYQYRQVNLVNLETASLEAAGKGRQKRLLDLTMPKMKLTSAFVHTLEQKLPSVPPVATGREGIVQKNIELPSTLPVSLPEKSPLQEQISSPSFSALFPDIRLPVFLSHLDLMEEFLNSQARTISSFYTNPFSDQQQEAVGLPMLDVESVPLSFSEAWPFLGEIIEKGEGYLYCRRHFDLHWDDFIYDHMLGGPWSHRQAGEFPLPVIPFTVSMEIIAEAAAFLCDGQQWVSQVDNVRSYRWLALEQGHLVLDIVAQLQEQLAPDIWDVHVQLFQPSRGSERRLVFEGDVRLTSQLNPSPPATPCQWQDSQPSRWSDEQLYTEGMFHGPRLQGVKHIRQVSQQGIEADLEVMRVDNFFRDIARPIFQIDAPLLDAAAQLVAYWGSEFFGVNFHTFPFSVRVFEQYAPPLPAGTPISCRGWLSFDGERQLQGNFEFLNSEDLVIARVFGLLEIFIRVPLEYHQLRREPQVAYWSEPWQEELGLLSRRLTLVPVNFLDELGGVIKYIIAHLIFTQSEREFWYSLPEQGSERKQWLLGSLVAKETIRQFALQKFDLALGPLDVQLFPTESGNLQVYCPPLERMGVVPEVSISQNQNVFVAAAVEPSIDHQEN</t>
  </si>
  <si>
    <t>gi|428679703|gb|AFZ58469.1|</t>
  </si>
  <si>
    <t xml:space="preserve">Beta-ketoacyl synthase; N-terminal (52-333:282)  -- Beta-ketoacyl synthase; C-terminal (341-458:118)  -- Polyketide synthase; C-terminal extension (461-563:103)  -- Acyl transferase (626-937:312)  -- Phosphopantetheine binding ACP domain (1255-1323:69)  -- Phosphopantetheine binding ACP domain (1411-1477:67)  -- Polyketide synthase; ketoreductase domain (1755-1978:224)  -- Polyketide synthase; dehydratase domain (2038-2313:276)  -- </t>
  </si>
  <si>
    <t>MAASKIEAVLSQLQDEISNCEKALLKLIKRKINMSENTNLLSKINTQLQQTNVAIIGMASIFPQSKNLQEYWETIIQKIDCITDVPTSRWSIEDYYDPNPHAVDKTYSKRGGFLPDIDFNPMEFGLPPNILEVTDISQLLGLVVAKAAMKDAGYGESSQINSEIYDRTGVVLGVAIGRQLAVPLGARLQYPIWEKVLKNSGLSDQDTEKIIQKIKSAYVQWEENAFPGMLANVISGRIANRLDLGGMNCVVDAACASSLGALRMAISELVEHRADMMLTGGVDTDNSIFAYMCFSKTPAISPGEKVKPFDAESDGMMLGEGVGMLVLKRLEDAVRDSDRIYAVIKGIGSSSDGKYKSIYAPRSEGQIKALQRAYQEAGISPASVSLIEAHGTGTMVGDPTEFTSIKQFFGENNSKTQHIALGTVKSQIGHTKAAAGAASLIKTALALHHKVLPPTINVTKPHPKLNIENSPFYLNTETRPWISSQPRRAGVSAFGFGGTNYHVVLEEYENEHDQSYRLHNTPKSILLSAPTTPELLSRCQEIYQQLKSDQKQLRYQQIITESETLEIPINYNRIGFLVNNCTQAEEFLQLSIDQLKKQPKAESWEHPKGIYYRQTGIETKGKIVALFSGQGSQYLDMGKEVAVNFPNLRQTYAHMDKLLCKDGLNPLSEVVFPHPVFDAEQKKHQLEILQKTEYAQPAIGAFSAALYNILKQAGFKADFVAGHSFGELTALWAGGVLSEEDYFFLVTARGKAMATSPESDPGGMLAVKGDVGQLQELIKNFPQVAIANWNSPNQVVLAGKKVELAQVQNVLKEKGFLTFLLGVSAAFHTPLVAHAQEPFLQAIEKVNFNDAKIPIYTNVTGERYPSDSSSIQKILKKHLLNQVLFQQEIENIYADGGYCFIEFGPKNVLTNLVKDILNDKPHIAVALNGNHAKNSDLVLREAIIQLRVVGLPLQKLDPYQIETKITQVDQKKVLNVRLNSTNITDKAKQAFAQAMEDGYQISTVSPHAELMNKNQTSTVSSFTEVSNEHYQIVEIESLLPAHNELINGNGKSTHNEDNSKLDKVEIPIANYEKVIDGLEQSLAEFTRNQRDITQAHEQSLHNQTEYTKTFYQLMQQQHSLLANNQVSEYQAQTQQLAISSSERSIMRLHDHQTDTIHIHKQYLSYQQEYTHNYFQLLQQHYNFLLVPNDRPQPQNPSRYLPKEVREGEENEKNLINKNGVNNSSALQEGLQESSNTITVVPTNPIDINISTLGQTLLTIVSDKTGYPTEMLDLSMDIEADLGIDSIKRVEILGGLLELYPDLPKPNPEELGQLRTLGQIAEYIKTLIPDLLNQKVEVSEATIVPAQTLVKVPHDTEENQPQIPEAQTNFPELEVSLTPIQLLSTSEDKLEEIAANDIDKQIIIPTDLSNILLTIVSDKTGYPTEMLELSMDIEADLGIDSIKRVEILGGLLELYPNLPRPNPEELGQLRTLGQIAEYMQDLAKGITKLLTEKKQDLKVTELNHKILRSPVKLQQLPQPDVLEFNIPENHIALITDNGSSTTGKLATALMEKGWKTVVLSFPSVQSTLVEGINHVVLNDWSEEGLKQQLEDISCDYGAVGTFIHLHSATHDQASHSVRYLETEHTVLRHVFLVAKYLKESLTNAATKGRSCFINVARLDGEFGLGHTINFGVIGAGIFGLTKSLNQEWEAVFCRSLDLSPDLDVDTSVKYILAELQDPNLLVTEVGYSHKGRVTLIAEPASLSISNSPLPITKDQVFLVSGGAKGITAQCVIKLAQQYQCKFILLGRSSTEAEPVWAEGYENEAQLKQQIMEDFQARGEKPTPRMVQKKYQAISSQREIQNTLKAIEKAGGEAVYLSVDVTDGILLEQKLASIVECVGEITGIIHGAGNLADKRIEKKSIHDFETVYSSKVKGLENLLRCVPPKQLQYLVLFSSVVGFYGNVGQSDYAIANEILNKSAHLVKRNHPDCHVAAINWGPWDSGMVSPELKQVFTERGIETIPVEIGTQMLVDELTNASPETVQLVIGSPLVYIPSSLSSELKTYRIHRQLTLAANPFLQDHVILGRPVLPATCGLLWMANTCEQIYPGFKAFSCLNFKVLKGIVFDENFVDEYTLELQEVAKIENKEIEISAKISSITPEGKIRYHFSTNLILKREIPITPNYELLNLNQDEQFLSTNQLLYQNGTSSLFHGTIFQGVKSVLNASPGKLTIKCNLPQPTAQQQGQFPVQTFNPYIADVQIHSLWIWTQHFHQIGCLPSEIQNFEQFVQIPFGETFYVTCEIQSKTESNVVANIITHNKEGQIYNQMIGAKGTILPKQIG</t>
  </si>
  <si>
    <t>gi|6684424|gb|AAF23578.1|AF112103_1</t>
  </si>
  <si>
    <t xml:space="preserve">Chalcone/stilbene synthase; N-terminal (11-234:224)  -- Chalcone/stilbene synthase; C-terminal (245-395:151)  -- </t>
  </si>
  <si>
    <t>MVMAAGASSLDEIRKAQRADGPAGILAIGTANPENHVLQAEYPDYYFRITNSEHMTDLKEKFKRMCDKSMIRKRHMHLTEDFLKENPHMCAYMAPSLDTRQDIVVVEVPKLGKEAAVKAIKEWGQPKSKITHVVFCTTSGVDMPGADYQLTKLLGLRPSVKRLMMYQQGCFAGGTVLRIAKDLAENNRGARVLVVCSEITAVTFRGPSDTHLDSLVGQALFSDGAAALIVGSDPDTSIGEKPIFEMVSAAQTILPDSDGAIDGHLREVGLTFHLLKDVPGLISKNIVKSLDEAFKPLGISDWNSLFWIAHPEGPAILDQVELKLGLKEEKMRMTRHVLSEYGNMSSACVLFILDEMRRKSAKDGVATTGEGLEWGVLFGFGPGLTVETVVLHSVPL</t>
  </si>
  <si>
    <t>gi|815967194|gb|AKE66339.1|</t>
  </si>
  <si>
    <t>Microcystis aeruginosa NIES-2549</t>
  </si>
  <si>
    <t>MQSSQFLPVIESLATGTPGNLVQQTDAAKFLANLKGLEKNQHRIEKIYEHTRIDTRHLAINLLTEETVNFSREEGTIEQRMQMYEKYGLPLAEDVARRVILAASEQQKKHNPLSTEKIEDSIGLIVFVTSTGFVAPGIDAQLIKSLGLRRNIARVPVNFMGCAAAMNGLRVACDHVRANPEHKALVICLELSSINAVFQDDLNDIIIHSIFGDGCAAVVIGAYEPEQIQGRGKFIIRDNFSYLAENTEDGITLGIRDNGITCLLSRQLPDYIESGVGRIITNFLNSHEITKEDIDLWMVHPGGTKIIEKVQLSLDLNDEQVADSWGVLRQYGNLLSCAILFVMERMILRLEQGCETQALKQNNSGVTRQNAASLTGLAFSFAPGVGIEGILLEKI</t>
  </si>
  <si>
    <t>gi|1705967085|gb|TRT98136.1|</t>
  </si>
  <si>
    <t>Microcystis aeruginosa Ma_OC_LR_19540900_S633</t>
  </si>
  <si>
    <t>MDKNEWISRFDDLICSPSIREFYGEREFFNVGYWLSHTQDQQEASSTLMEKLLEFIPNKQGTILDVGCGLGATTHYLLKYYPLTAIVGINISPTQIARSLLNFPEGKFLLMDAVEMDFADHSFEQIICVEAAFYFNTRQQFLREAWRVLKPGGTLILSDLSFATTELLGDWTVPQANTVKDRAEYQNLYQQAGFKDVQFVEVTEECWFRHFRHLKSWLTEELQSGKLDEETYNLNIKPLDNLLSSSVITYWLVAAQKPVNML</t>
  </si>
  <si>
    <t>gi|718249541|dbj|GAL93432.1|</t>
  </si>
  <si>
    <t>Microcystis aeruginosa NIES-44</t>
  </si>
  <si>
    <t xml:space="preserve">Beta-ketoacyl synthase; N-terminal (2-250:249)  -- Beta-ketoacyl synthase; C-terminal (258-375:118)  -- Polyketide synthase; C-terminal extension (378-494:117)  -- Acyl transferase (528-840:313)  -- Polyketide synthase; ketoreductase domain (1172-1352:181)  -- Phosphopantetheine binding ACP domain (1453-1518:66)  -- </t>
  </si>
  <si>
    <t>MKPIAIIGIGCRFPQANNPQEFWQLLSKGIDGITEIPKERWNINEYYDENPETQGKMNSRHGGFLSQVDGFDPNFFGISPREALLMDPQQRLLLEVAWETIEDAGITREQLAGSKTGVFVGIATNDYSRIHAGYSHHPQGYDLTGNCTNIAAGRLSYLFNLKGPSLAVDTACSSSLVAVHLACQSLWNDESSMAIAAGVNLILSPIGNIALSKLKALSPDGRCKTFDESANGYVRSEGVGCIILKPLAQAIADKDSIYALIRGTAINHDGRSKGLTVPYGPAQESLIRSALKNAEIEPKELNYVELHGTGTSLGDPIEAIALGSVLEEGRDKDNPCLVGSVKSNIGHLEAAAGIASVIKMALSLKNKQIPPSLHFNKPNPYIPFDKLPLKLQSSLITWPQQEASAKVGISSFGFSGTNAHLILEEANLSHPEPIALTFPHLLPLSAHSHEAVRDLAQNYEDFLKDQALTPEFVQNLCYSAGLRRTHHAHRQAVVVHSPEELLKGLKELEMIDLSTQSKPSKRKTNIAFVFSGQGPQWWAMGRELLATEPVFRSVIKQCDTLIQKYANWSLLAEFNASEALSRLQETEVSQPALFALQVGLAKLWQSWGINPKSVVGHSLGEVAAAHFAGILTLDEAIHLICQRGQLMQQATGNGKMLAIELPVNEVENLMAAWENKLEIAAINSPYSTVVSGESQSIDQLIAELSQNHPHIFYKELPVNYAFHSQQMTTFADKLVKKLGELKPQKSTIPIFSTVTGDQQEGTLFNAAYWGQNMRQTVRFNPAIEAMIKSRHTIFVEISPHPVLLGYIKSTLREQDTEGFVLPSLRREHSERGTLLNSLGKLYTWGQSINWEKLYPENCQFVKLPLYPWQHESYWVSDAKPQFKSVSSASSLLNLLVEGKTEQLTEQLNKSEQLSPEIKQFLPQLLQLLVGEDATITGKMPILQDVSKNCYQVEWQLSPLSLKNKPSQGERWLIFNDNQVVGKALATTLNDAYVLVSSGQTYQKLVSGHYQINPNNVKDFQRLLQDLTEPITKVVYLWGLDSDINSQPSQTRSYASLLYLTQALAQFKTKEPPKLWVITQQAQPVNDAVKPLKIAQTSLWGMGQVIALEYPNLWGGLIDLEKKQPSSQAIIAEITENLGEDRIAFRDHQRYVARLVPNKAIKSSNINFKKTEASYLITGGLGSLGLSLADWLIEKGANHLILTSRRALADHSTDKQVKIKALEDKGATIQVIAADVSDHQQTRQLFHQIQENCPPLQGIIHAAGVLSDRTIDKMDFHCFESVFNPKAAGAWNLHQLSQDLSLDFFVCFSSMSALIGSRGQIHYAAANHFLDGLMHYRRESGLTGLSINWGPWAQGGMATQGYEEGLKRLGINPLQPNLALDTLDALINGNVTQTMVAEIDWSKFKTIVAAKGRVAFLEALFKQDKDNFVQTVENFPQTIQKNPPHRRVTLLTTRLQQEVAQVLGIHGDTLPDTDQGFFEMGMDSLMSVELKHRLEGLFSVSLPSTFAFEYPTIGDVVQYFVQEVFAWEDNSENSQISSETESTDVVVLNQALAELESLSEAETEALMERELAELEALL</t>
  </si>
  <si>
    <t>gi|1714274958|dbj|GCA91358.1|</t>
  </si>
  <si>
    <t>Microcystis aeruginosa 11-30S32</t>
  </si>
  <si>
    <t xml:space="preserve">Beta-ketoacyl synthase; N-terminal (34-284:251)  -- Beta-ketoacyl synthase; C-terminal (292-406:115)  -- Polyketide synthase; C-terminal extension (409-502:94)  -- Acyl transferase (560-837:278)  -- Phosphopantetheine binding ACP domain (943-1009:67)  -- Methyltransferase type 12 (1209-1309:101)  -- Aminotransferase class-III (1549-1884:336)  -- Condensation domain (1983-2423:441)  -- AMP-dependent synthetase/ligase (2445-2839:395)  -- Phosphopantetheine binding ACP domain (2952-3014:63)  -- Condensation domain (3031-3471:441)  -- </t>
  </si>
  <si>
    <t>MVESIDYKKLMATTLSKMEVMQARIHELETRQSES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LPEDVSYIEAHGTGTSLGDPIELNAIASVYGKRSDPLYVASVKTNIGHLEAAAGMAGMIKTILILQQGEIPPHLHFQSPNPLINWQDHPIKIPTQNIPWPNNNKVPIAGVSSFGFSGTNAHVIVQQAPVSKISEIQQQIPSHLLTLSAHNKTALKELAKRFHTLLESHPEIGDICYSAAVGRIDLPERLAIVGDTCPELQQRLAAFAEENPLDDLTFYQRFTSEKSPKIVFLFTGQGACYPGMGHQLYQTQPTFRQYIDQCAEILAKYLDHPLTEILFGEQTDLLNQTAYAQPAIFALEYSLTMLWKSWGITPSLLIGHSVGEYVAACIAGVFSLEAGLALVVKRGQLMQTTTSGKMASIFADEETVISLIKNYTQTVSIAAINHPQQIVIAGESASIEEVISTCKKQKIPAQYLPVTQAFHSPLMEPILKEFEKEARQISYQRPQILLLSGLNGEVLENAPDATYWSKQCREPVRFLSSLITAFNKGYNLFLEVGPRPILAEQGRRYKDEVIWLSSLNRGLDNWQTILSALAQLYLNGLPFNPEQFNQNYGYKKVRLPNYPFQRKPFQFQPNPRTENQSIDKIFLDSQTSNLTDTETTVFNMQKHQQEIRNQLKSILALLLKEDENDLPEDETLLNLGADSIILTDFSRKIEEKFQVKVKIDQLFTDLQTLVDIAEYLCQFVKEKPLENASEITAKVIDDETELSNYLQVIDQLQPIATAYIIKALESLGKKLNQGEQWTIETLRQTLPVAPKYHILLNRYLQDLEQANILQNQGNIWTVKNLPESFSLPQALQKLEKTCPSAKPELEMLQRCGENLAEVLKGNIDPLTLIFPEGSVAHAESIYGNSPVSRLMNQRVAQAINQILTNFSNSDRPYQILEIGGGTGATSEAILHHLNLDHVTYSFSEVSPFLLHQARQKFQKKYNLNFHQLDIEKSPISQGIPAHNYHIVVAANVLHATRNITETLTHIRELLRPGGYLVLLETVENNSWLNLTFGLTPGWWRFQDQQLRSDTPLLRGENWCSVLKSCGFATANSFSKQNNIPINNGQELILACVPDEPLSIPARTKLTVSGESSGKEALMMAQLQSLKDLKELHEKTIIKQLEVLQAAPVFPGIVPEILTNQTQIIPAQSSKIETYPPVSQEKPKSPEKPSSPNLNPLALKLTENKSLTEQQQAFIQNLQSIYNQKTAKSKAYSQNSRKTMVDVKPTIDFRMALKEFQYPIVSESAQGAYFKDIDGNNYIDLAMGFGVNFFGHSPDFVIEAVQEQMNRGIGLGMQSNLAAETAALISEMGRVERVAFSNTGTEAIMAAVRIARSRTKRQKIVMFAGSYHGTFDGILARVGEDKTTAQPLSLGTPLGMVEDVIVLSYGVEESLDIIATHADDLAAVLVEPVQSRKPDLQPQEFLQKLRQITHKKGITLIFDEIITGFRIAPGGAQEWFNVEADIVIYGKAIGGGLPISMICGKADFLDTVDGGFWQYGDDSHPQTELTAFGGTFCRHPLALAACRAVLLHLRENSPTIQEKVNQLTHRLATQVNQFFQEIGIPIRVVNFGSLFRFEPFGAYSIFLQPIELPLFYYLLNLKGIYTWEKRVCFLSTCHTNEDIDKVIVAVKEAITELQQAGFFANAKRPQVKKEEKKPLSEDEDGRGHLPSLNQSFPTSEAQRQLWLLAELDRNASASYNVTTSLELRGSLDVYILEKTINQVINRHEALRTQIIEQGELQEVVNQVKIKLNFIDLKDEDNPEATALALRSQFSQKPFDLSIAPLFAVILMRLKPDHYLLSLKTHHIVADGWSLGLILQEIGQLYSSQNNTTKEVLTPPMQFRQYLTLRAQETQSPQMLEHRDFWLKTYQEDLPTFELPTDFPRPAVKTYTGGQESQVIPSEVGQNLQKVGRKNKATLFMTMFAAYTAFLRRISGHKDLVIGIPISGRQIEGSDNLVGFCSQFLPLRIQVDATTSFIEHLQHTKQTLIDAFRHQSYTLEDLLAALQLPRDFSRSPLISVSFNMDPSLTLPEFKDLKVSLPPSPISYTPFDLGFNLIELNDNLIIYCNYNTELFKQETIKQFIESFQILLRGIIDDANHLLYQLPLLTPVQQEKLLRQLTGKTRKLPEKATIIDDFVAQVKLTPNAPALIAGKISLSYQELNEKVNRLTHYLQQEYQLGVGKVIGVMLQRNHHLIIGILATFKTGATYVPIDSQYPHSRIEFILKDSGCHVCLTESNFISKLPEKMEKICLDKIDTIVNKYDKDEPKIFRNSSQTAYIFYTSGSTGNPKGVMGRHISILNVIQSLRLTFDLDKHPEWRYIFTAAVTHDPSIRNIFLPLTIGASLYMYEIKYIGHLVSFLQENQINALHTTPSIYREILGLLEPGETISSLKYISVGGEKLERETALALRKRFPAKIISNVYGSTETCVGVSQYEIKENLDSEIPLGQVFHNNCLGVLDEFNNPVPLHVIGEICVEGAALASGYHNQPEMTQEKFKPSFLDETKTLFRTGDLGKQTAPGIIEFMGRKDNQVKVNGYRIDPGEIEYQLTRYAPIERAIVLPVQVNNQTQLSAYCQTDKTLEIAEIRELLAKFLPVYMIPSYFIFLKQFPLTRHGKLDLHSLRELRETGKSLVNSNYVAPRNYLESNLVSIWEKILSKHPIGIFDNFFEIGGHSLLLSRVVTRVHKELNVSVKLADFFKVPTIAGLATLISQTQYNYQEPISAIPPQKSYPMSHGQRRLWALEFLDQNHNAYGMPSAYQFKGNLNIDAFENAFQQLIQRHEILRTTFTLINNQPRQVVHNQMNFVIKQIDLTAYVSTEQENLIEEAISHNAKTTFDLEVGPLLKVNLLKLSQENYIVLFNMHHIISDGWSAGVLIKDFLSHYHAYGQENSQLMPPLRIHYKDYTSWQESQLETSKLQDQRDYWLAKLTPVPVRLNLPVDYPHPPVKSFQGNTITWQPEPELIDTFEKLIKAQEASLFMGLVSLVKSFLFRYTEQNEITIGSAIAGRNHPDLEDQIGFYVNTLVLRDQIADHDSFTDVLSKVKTTTLEAYDNQDYPFDQIVSDLNLQRDPSRNALFDVAIVLQNNQNVGLALNGITVNSIDPKMMTAKFDLEFIFVEEEELYLKLIYNTDIFIHERILLLIDLFKNWLEQVLKFAHEPLINLSLASSENLIQEGQDLFTEDFNF</t>
  </si>
  <si>
    <t>gi|424708155|gb|AFX86712.1|</t>
  </si>
  <si>
    <t>gi|428243651|gb|AFZ09437.1|</t>
  </si>
  <si>
    <t>Oscillatoria nigro-viridis PCC 7112</t>
  </si>
  <si>
    <t xml:space="preserve">Condensation domain (7-450:444)  -- AMP-dependent synthetase/ligase (470-876:407)  -- AMP-binding enzyme; C-terminal domain (884-962:79)  -- Phosphopantetheine binding ACP domain (991-1054:64)  -- </t>
  </si>
  <si>
    <t>MSKGNIEDFYPLSPAQQGILFHSIYQPESGVYFGQLLCVLRGSLNVSAFKNSWQKVVDRHPILRTCFLWEKLKEPVQAVRKEAALSWQQMDWRSLSASEQQQQLETFLKADREQGFDLTSAPLIRIALAQLEADTFQFILSHHHLVLDGWSLAIVLKEVFAFYQAECQGEELHLKRPRPYRDYIAWLHQQDLSAAESFWRQTLKGLAAPTAIARGNIVAGNRLESSGEQQVIFSATATAALQSAARQHQLTLNTLVQAAWALLLSRYSGEEDVVFGTVVSGRPPELIGVESVVGLFVNPLPVRVKIDPQDGILSCLKQLQAQQFEARQYEYSPLVEVQGWSEVPRSLPLFESLVVFENYPADASLQEKIQNLKVENVRSLETTNYPLTVMAIPGAQLTLKIIFDRSRFEDSAIVRMLGHLQTLLEVMTANPHQKLSNLCLLSVAEQQQLLVQWNDTQADYPKNSSIHELFAAQTERTPDAVAAICENEQLTYRELNAKANQMAHYLQSLGVKPEVLVGICLERSLSMLVAILGILKVGAAYVPLDPAYPQERRSFMLADAKVPVLLTQKNLLETLPQHSAKVVCIDAEWQEISRESDRNPAVKVEAENLAYVLYTSGSTGTPKGVLGTHRGTVNRCFWNPYPFTEADICCQKTSLNFVDSVWEIFAPLLHGLPTVIIPDRAVKDINQFLQTLSKQNVTRLVLVPSLLRAILDSFPDLDRRLPQLKYWICSGETLPVELGQQFREQMPQRVLINLYGSSEVAADVTWYNATHCVEKVPIGRPIANTQIYLLDRNLQPVPIGIPGEIYVGGDGLAQGYLNRPDLTSEKFISHPFGQEKLDILGNSHQKVLFKTGDIGCYLPDGNIEFLGRGDSQVKIRGFRIELGEIEAALSQHSSVSTAAVLLQENTPGSQRLVAYLVPNSGFRNQSELISELRSFLKHKLPDYMVPSAFVLLDALPLTPNGKIDRLALSQRCDRVSDETAFTEAQTPTEEEIAEIWTALLGLEKVGTNQNFFDLGGHSLMATQLISRVRSCFGVELALCDFFTAPTIQNLAELIESEILANADSNQIDELLDILEKSDEESAPTVMLTE</t>
  </si>
  <si>
    <t>gi|305387494|gb|ADM52205.1|</t>
  </si>
  <si>
    <t>Microcystis aeruginosa AICB697</t>
  </si>
  <si>
    <t xml:space="preserve">Polyketide synthase; ketoreductase domain (1-36:36)  -- </t>
  </si>
  <si>
    <t>PGHINYAAANAFMDALMQQRQSLGLPGISINWGAWETGNQIDQQRFANWGLQMMPSEQAFQYLSQVILGDITQGMVLDIDWSIFNQTFNISQPFFSE</t>
  </si>
  <si>
    <t>gi|1334966879|ref|WP_103111554.1|</t>
  </si>
  <si>
    <t xml:space="preserve">Beta-ketoacyl synthase; N-terminal (40-291:252)  -- Beta-ketoacyl synthase; C-terminal (300-416:117)  -- Polyketide synthase; C-terminal extension (419-529:111)  -- Acyl transferase (595-703:109)  -- Polyketide synthase; dehydratase domain (869-1135:267)  -- Methyltransferase type 12 (1361-1461:101)  -- Polyketide synthase; ketoreductase domain (1745-1922:178)  -- Phosphopantetheine binding ACP domain (2021-2083:63)  -- Beta-ketoacyl synthase; N-terminal (2121-2369:249)  -- Beta-ketoacyl synthase; C-terminal (2377-2493:117)  -- Polyketide synthase; C-terminal extension (2496-2597:102)  -- Acyl transferase (2644-2919:276)  -- Polyketide synthase; dehydratase domain (3000-3280:281)  -- Polyketide synthase; ketoreductase domain (3522-3697:176)  -- Phosphopantetheine binding ACP domain (3793-3858:66)  -- </t>
  </si>
  <si>
    <t>MDFQDKKNLSENDQSIQTRVFKALSEAKEKLKAFESQQREPLAIVGLGCRFGHNIATPESFWSFLKAGKNHLRAIPKERWNQQDFYDSDRNKVGKIYVSQGGFLDDVSQFDAHFFGIAPKEAVAMDPQQRLLLEVAYEALENAGMATTTARRGKTGVFIGITNNDYARILTSNEDYNAIGAYHISGNHTNAAAGRISYLLNLNGPSLAVDTACSSSLVAVHLACRSLRSQECRQALVGGVNLVLTPEVVIALCRNQMLAPDGQCKTFDESADGFGIGEGCGVIVLKRLSDALEDGDHIWAVIRGTAVNNDGASGGFTVPNGPVQRELIREALADARLDAEAIDYVEAHGTGTSLGDPIEIKAIAEALCVNRRKSNPLLVGSLKTNLGHLAAAAGISGLIKTALSLHYREIPAHLNLKKPNPHINWDALPISIVTQNCPWNVNNGKLKAAGVSSFGASGTNAHVILSEPPQPQPQNPKISPILVTFSAKEPERLRLFTTQFVDELEQKTYLNVKDIALSLNTGRFPHKHRLALLVSNQENLRQGIQAFLNSNGDEKQFQNIQNNSFDIIYGEAQSHPKVAFLCNYEEEISPEIIENLLNNEPVFHEAFRQCEHLFKKYLEFSLQELLSSKKALEPQISLSVQPLLFAYQYALCELWKSWGISPSAILGSGLGEYLAAQQAGVFSLEDTVKLVAKRTRISPQNPNSEDLLSLLKSTPEVDSNSPDITLIYQGEVVKKSLRNLVNRGEKIRQKSDEIAQGISTLHQMGYQIFLEMGIGANLINIGRQKLRVNSILWLSSLGKDCHSDQHEQRVLGQLYVRGFNINWEAFHRSHPGQKISLPNSPFIRKRYWINSGNKSESSSYKNPNYYSGHPLLGDHFPSPLALRQYRGSISQHKPAFLGEHQVFDQAILPASALIEMALAAGENQRVIFLENVEFKKALILKDTEDALQLIIEQKSFKIYHELEPNWEILVTGKIEELKSTNLTHCHLEEIAKNCPEEVDINSFYETYQKSGINYGSNFRLIHQLKRGENTAFAQIKLTDRLEREKYHFHPAMLDACFQGIAAILFKEESSVTYVPVRLGKLAFFYPPDEQVISAVRLKNSSPNPNIIIADIDIYSPQGQPLASLTNLELKAVQSQEIIPQEIPPQIYLEEWIPCEELLGNGRDTLVAPQVIKNQIHPAQLEQQLGEKLAQYERLMEALEKLSVVYIWEALTKLNGQPKLDQTYSEAQIANQGQIVDFYRPLLSRCLSILAEEKIVNQTKDGWLFLKKLEAPSSQSQIKILRQEFADYPAEISLMERCGSALAEVMSRQVDPLELLFPQGDLEAIASIYSEAAGAKLMNQLVATTISRAIENLPPHYTLRILEIGGGTGAATTGLLPHLPKEHIEYVFTDISSSFLTRAKENFRNYPFIKYQTLDIEKNPFTQDFLPGSFDIIIAANVLHATANLQKTLENVRSLIAPKGLLILLESTGARRWVDLTFGLTEGWWLCSQDLRRNGYPLISTKDWQNLLIENQFEDINIIEPSQVKTRNLLNQSVIIGRSSEQLPSLPAKSYSHQIIWADSQGIANGLIPLFQQRGISCSCVFTQDINPEIAEDYLSILRNPITSETRQILYFWGLEKIPGEIDQQVEIHCQRFLFFLQALLQQENPPTLILVTQGAVPAKAIKTLISPSQASLLGIAFSLALEHPELNFKAIDLDPDEVNAADKLLQEIYSNPQENRIALRGEQRFYPRLVQRKLEDGKINFSPDAYYLITGGTGGLGLATTGWMIEKGARNLVLCSRRGAEGISPEILANFSSSGAKVTLKKLDITDAEKLHAVLDECRSKYPIQGIFHIAGTLDDTTLLRLTPERFNYVLAPKVKGTWLLHQLTLNDPLEFFVCYTSAVSLIGSAGQANAAAANAFEDAFIYYRQAHHLPGTVINWGPWSEIGAAVDRNVLERLAAKGYGAMKPDLALNALEKILLNQIIRAGVIKIDWQQFPYIHQSFYKNFLPQGKTQAAPSSEFLKQWQNLTLKERPNWLTNHIIMRVSTVLGRSNDETFSPQQGFFDLGMDSLTSTELRNLLQTDFNCSLPSTITFRFPNVEALANYLQQEVLDNCQPVL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FGFSGTNAHIIVGEIDADLPQASENNFYLLPLSARSEQSLQELARSYQDILTESINLADVCFTTSTGRGIFPQRICILADSITTAQRALIDYQDGEDSDSLIRPILSETPPKIAFLFSGQGSQYSGMGETLYNREVVFKETLDLCDQILEPLLEKSLLDLIFQEQNSQLLEETQITQPVIFSLEYALAKLWQSWGIQPSALLGHSIGEYVAACWAGVFSLEDALKLVTQRGKLMGKLPHNGSMSAIYADYETVANALTSYENQVNIASANGSITVISGFKEIVEQLEKDFIDQGYKTKRLAVSHAFHSPLMQPILDDFSQVLKTISFHEPNLTIISNLTGKAVGSEITTPDYWVAHLRNTVQFSQGFKSLIDQGYRCFLEVGSKPVLLSMARLISANQDLLWLPSIVPGQDEQAQMYRSLATLFVNGYSVEWTKVFKQGKRISLPTYPFQRERYWLSNSEFSLGQIKTQLHPFIRDFKKLATGDMIFEGEVSSLNPSYLEEHKVFENIVFPATGFIEAILAASQKIFNGHFVTLENVSIHQGLLLSPTPSIIQIIFRPKKSSQLIYTFEIFSSDSAQEQWLLHVTGEVKPKDIQSLAASELNPTKLERENPKESISIREFYELYQQMGIRYGEQFKAIQELYSFKKGSQAKISINPSLADRRYYFHPVLLDACLQSIGAAFPEIHGQELHLPYGFSSLEIFLNPTSQVWTEVQVISDTNGEMRVNVNIYDEQGQLCARFTDLTARRINPAILQSLWQEKSNNCFYKVEWKKLSSMPTVAVDPQNSWLVLVRPETDLNSLINLYKKAGEKVITVEMGQNYQCHSQDYFVINAAQKSDFQRLYQEAYPSGEFPTGVVFYWESSEAEDVLDTVDQSSHAVLNLVQTLTNNWEKLPHLWLITRGANKIINDTALSPQQSHLWGLGAVINQEYPKMGCVCLDLPIYKEANEAELLFNELKCFPHEFRLALRQGNRYAARLVSASLPISEKRQFINQSGAYLITGGGGKLGGLVAQWLSEMGASHLVLCSRHVKSSTELIASLVEKGTKVTLIEADITSPTDMKNLFSRFGADLPVLRGIIHAAAVLEDGLISNQSWQKYQKVISPKVAGTLLLDRYTRSLSLDFFVSFSSAAVILGSPGQSNYAAANAFMDALMQQRQSLGLPGISINWGAWETGNQIDQQRFANWGLQMMPSEQAFQYLSQVILGDITQGMVLDIDWSIFNQTFNISQPFFSEVLTLNNQKQISPAKLLEQLKSVSIDERITALVEGLEKILREVTGLNDNKVIPQQTSFLDLGLNSLMVIEFKNRLERDLGCKLPSSIIFDYPNLLSLSNYLREEILANHLDFEIKINPIPDNHNPYDSLSEDELARLLNQKLTELDQYGG</t>
  </si>
  <si>
    <t>gi|551625841|ref|XP_005793027.1|</t>
  </si>
  <si>
    <t>haptophytes</t>
  </si>
  <si>
    <t>Emiliania huxleyi CCMP1516</t>
  </si>
  <si>
    <t xml:space="preserve">AMP-dependent synthetase/ligase (161-601:441)  -- AMP-binding enzyme; C-terminal domain (662-729:68)  -- Phosphopantetheine binding ACP domain (830-893:64)  -- Beta-ketoacyl synthase; N-terminal (952-1168:217)  -- Beta-ketoacyl synthase; C-terminal (1179-1292:114)  -- Polyketide synthase; dehydratase domain (1378-1645:268)  -- - (2036-2153:118)  -- Polyketide synthase; ketoreductase domain (2164-2336:173)  -- Phosphopantetheine binding ACP domain (2431-2493:63)  -- Beta-ketoacyl synthase; N-terminal (2535-2768:234)  -- Beta-ketoacyl synthase; C-terminal (2779-2892:114)  -- Polyketide synthase; dehydratase domain (2978-3245:268)  -- - (3636-3753:118)  -- Polyketide synthase; ketoreductase domain (3764-3936:173)  -- Phosphopantetheine binding ACP domain (4031-4093:63)  -- Beta-ketoacyl synthase; N-terminal (4135-4368:234)  -- Beta-ketoacyl synthase; C-terminal (4379-4492:114)  -- Polyketide synthase; dehydratase domain (4578-4845:268)  -- - (5236-5353:118)  -- Polyketide synthase; ketoreductase domain (5364-5536:173)  -- Phosphopantetheine binding ACP domain (5623-5687:65)  -- Beta-ketoacyl synthase; N-terminal (5713-5959:247)  -- Beta-ketoacyl synthase; C-terminal (5967-6083:117)  -- Polyketide synthase; dehydratase domain (6167-6411:245)  -- - (6863-6982:120)  -- Methyltransferase type 12 (7157-7258:102)  -- Polyketide synthase; ketoreductase domain (7349-7527:179)  -- Phosphopantetheine binding ACP domain (7640-7700:61)  -- Beta-ketoacyl synthase; N-terminal (7725-7966:242)  -- Beta-ketoacyl synthase; C-terminal (7974-8085:112)  -- Polyketide synthase; ketoreductase domain (8378-8554:177)  -- Phosphopantetheine binding ACP domain (8662-8724:63)  -- Beta-ketoacyl synthase; N-terminal (8759-8996:238)  -- Beta-ketoacyl synthase; C-terminal (9007-9108:102)  -- Polyketide synthase; dehydratase domain (9201-9445:245)  -- - (9896-10015:120)  -- Methyltransferase type 12 (10190-10291:102)  -- Polyketide synthase; ketoreductase domain (10382-10560:179)  -- Phosphopantetheine binding ACP domain (10673-10733:61)  -- Beta-ketoacyl synthase; N-terminal (10758-11002:245)  -- Beta-ketoacyl synthase; C-terminal (11012-11122:111)  -- - (11616-11735:120)  -- Methyltransferase type 12 (11910-12011:102)  -- Polyketide synthase; ketoreductase domain (12102-12280:179)  -- Phosphopantetheine binding ACP domain (12383-12434:52)  -- Thioesterase (12500-12602:103)  -- </t>
  </si>
  <si>
    <t>MCTSTKRSDGEPDVNTSPPNSGATARDSEGAAQEWPAAAADNARRLRVSSNAQATALQTSANTDPSGLWGPLAARSLYFFHDQRRAWLRLDQASGQWLGWAADGASAAGLSGGAAAWSPWGAVVRQEGGPHTARWFVGAKTNAAFNECDEPVLAGGGAETAFLCEPVSGPARRLSRRELLLRSTLAARALRDALGTTPSPRIAVHLPNGEEAVVWIQAAKRIGVPFVAVAAGTSAMTLSSRLEDVGASLLITSSGLAAASREAAAAAPRPPRALLAGPASGDEDWSDRELVSLLWRVEPPVPVEASHPLFILYTSGSTGKPKGIVHSHAGFQLGLAAPAASPPVAGFATASESPDAAASTAAAARAAPPSTGDVLLVIATPGWITGQAYMISAALLSRTPSVLLDGSPVSPPDRFAAVIARHRVSVLKAGSTFLRMIMTNPEAEAMLARHDLSSLRLGTFCAEPVNSVVHDFAMRHLTPNYINSYWATEHGGIVWSRCHGNNDQPLQPDARSWPLPWIDAAVLVADGEGWREAAAGEKGEVVIRRPYPYMALTVWSSDGYGEPGWSGDLNRWAAYFSQGCYIQGDAAIRHADGSYTFHGRSGALAPPPPPPRPPPLGPLPPPPTPPVTRATYEVINVGGNRIGTEEIENALLRDRDSDASPLLNVAVSGLDDAILGTVPCAFLVLKREATLGMKDEARLRSLVKARLGPLAVPARFIAVPALPETYSGKYLRRMLRALLAGTDTGDRGSVRNPECLDAIADALRQSGGPPLLADRTPSSEPVETVRGYSATTESSRGYSGTTESSSEMSLSSTVSAHPEEAPGLSEVGEAVLQAVHRVSGNSDFQLNSPLVEGGLDSLGATYLAAQLEATFRLNLSSTIVFEFGTAEGIAAHIHSRLSPPAASASRLPGLQFLPACRQGDERLAVVAGGASILWPAGACHLRAASKVVNCAANLVSEVPVERWTLEAPSPSDGEVARRVRHGAFVHGAELFDHARFGVSSAEAQSMDPQQRLLLERGYESLRGAGLERAALADTTFGVFVAIAAISSDFTSLLHASPAGGSVYAATGSAHSIASGRLSYVLGLQGPCVSYDTACSAALVACHAGLRATQLKECVGAVTASIFLMLSPQMTVNFAVAGMLSARGRCHTFDARADGYARGEACCALTLRTTAGATRCSLTMRGSCVRQDGKSASLTAPNGRAQHALLDATLVDAALPCEDLSMWEAHGTGTALGDPIEMRSLAAAVLTYLGDECTLPIGSVKANAGHGEPAAGGSGLLRLAVGLGGGVASPNAQLRTVNPHIAAVFEGSPTASLPSQHSPFLQVGGGAAATGAVSSFGYSGTIASCVVDAERRTSRPRLRSGAVPVVMQRRRFEPWAGCHPLRAHVSSAGSLTTAWSPAVGRLAALVADHIVDGQVVFPAAAYLEMARAASAAAHGSVPSAGAALRRVFFLKPLVLDGSAARVSCEVDTAAGRFEISGVGEEPTDHTAHCAGASCPLASPSAPLDLPSVASACTCASGVGRLYAHSRSMRLEYGPEYRTLAAARLSTAGAATARLHKRSRLSGTQLHPADLDGALQLTQLVSETRSGCTRLPFAVGAAALQQASGRLWSVAARESGSLVSVWLAGAACGSAPAVRLSGFESRAIAESAASDRERHLYTTAWRPAGGAALPISAGGADGGALVLGRCRPRLRRSPAAEVTGGRQTDSLVLAPSGIAGTSAAAEPVGALEAALGVVRSQLAGGSLQVPLWLVRACGARSRDSHEHQPGLLGLARSARSEAPSAPLGCLALSGAAAVSLVEPAAAALALQGLAEPELRLVGDVALAPRLVAAACSLSCPIALRFDARGSLTSLRVVPQPVGSGVAADGEASLRVWCVGLNFRDVLNVLGAYPGDPGAPGSDCAARVAALGAAAGAELAVGGCVLGHAVAALASLARADVRLLAARPAELSPASACTLPTVWSTVHAAFCGSRPLARHRLLVHAGAGGVGLAAVEYSHWLRLATGTTAGRPRKHRVLRALGLEGGMGSSRDGGAYASGLAALRSRRLDCVLNSLSGDFIACSVALAREGGTFAEIGKRGVWSSARAWSSAAHLRYEVLALDATMEHAPEWTQHALRQLAARARRLVLHGLPLELFDLESEAVAAFRYLQSGSNSGKVVLRVAFLEQSAHGSHIVTGGSGGLAFVTAGWLVGRGASAVVLSSRSGRVGAAQADTSAGSVASCALLAARCDASEPADVRRLVGVREWRGVWHAAGVLSDGLLRSQTAASLRRVYAPKAGGAWCLQSACAAAPLDSFVLFSSMAALFGAGQSNYSAANCCLDALSARRRGDGLAASSVQWGPWADVGMAAGGAVGGRLQATGVGLITAAQGRAALAAAAVPQAPPVLALLVVDWRRLVRTMGTTPPLLSSLAASSGSAAPKAAVAAGGSAGKSTVDLDLVLEIARQIAGGGLDADVPLMDAGVDSLGAVELRNQLHAAAGDSLSLPSTLVFDHPTARQLAAFFASAALGGEATAAAASRRSAVGGSVEASRFSRDSVRAGGLQMVLPSGVASAASLSRVGACAANLVSEVPVERWTLEAPSPSDGEVARRVRHGAFVHGAELFDHARFGVSSAEAQSMDPQQRLLLERGYESLRGAGLERAALADTAFGVFVAIASVDFNLLMNASPAGGSVYAATGSAHSIASGRLSYVLGLQGPCVSYDTACSAALVACHAGLRATQLRESIGSLVAGVSLMLLPNLGTCFAVAGMLSARGRCHTFDARADGYARGEACCALTLRTTGVEACTLAVRGGCVRQDGKSASLTAPNGRAQHALLDASLVDAALPCEDLSMWEAHGTGTALGDPIEMRSLAAAVLTYLGDECALPTGSVKANAGHGEPAAGGSGLLRLAVGLGGGVASPNAQLRTVNPHIAAVFEGSPTASLPSQHSPFLQVGGGAAATGAVSSFGYSGTIASCVVDAERRTSRPRLRSGAVPLVMQRRRFEPWAGCHPLRAHVSSAGSLTIAWSPAVGRLAALVSDHIVDGQVVFPAAAYLEMARAASAAAHGSVPSAGAALRRVFFLKPLVLDGSAARVSCEVDTAAGRFEISGVGEEPTDHTAHCAGASCPLASPSAPLDLPSVASACTCAAGVGRLYAHSRSMRLEYGPEYRTLAAARLSTAGAATARLHKRSRLSGTQLHPADLDGALQLTQLVSETRPGCTRLPFAVGAAALQQASGRLWSVAARESGSLVSVWLAGAACGSAPAVRLSGFESRAIAESAASDRERHLYTTAWRPAGGAALPISAGGADGGALVLGRCRPRLRRSPAAEVTGGRQTDSLVLAPSGIAGTSAAAEPVGALEAALGVVRSQLAGGSLQVPLWLVRACGARSRDSHEHQPGLLGLARSARSEAPSAPLGCLALSGAAAVSLVEPAAAALALQGLAEPELRLVGDVALAPRLVAAACSLSCPIALRFDARGSLTSLRVVPQPLNKSVAADDEASLRVWCVGLNFRDVLNVLGAYPGDPGAPGSDCAARVAALGAAAGAELAVGGCVLGHAVAALASLARADVRLLAARPAELSPASACTLPTVWSTVHAAFCGSRPLARHRLLVHAGAGGVGLAAVEYSHWLRLATGTTAGRPRKHRVLRALGLEGGMGSSRDGGAYASGLAALRSRRLDCVLNSLSGDFIACSVALAREGGTFAEIGKRGVWSSARAWSSAAHLRYEVLALDATMEHAPEWTQHALRQLAARARRLVLHGLPLELFDLESEAVAAFRYLQSGSNSGKVVLRVAFLEQSAHGSHIVTGGSGGLAFVTAGWLVGRGASAVVLSSRSGRVGAAQADTSAGSVASCALLAARCDASEPADVRRLVGVREWRGVWHAAGVLSDGLLRSQTAASLRRVYAPKAGGAWCLQSACAAAPLDSFVLFSSMAALFGAGQSNYSAANCCLDALSARRRGDGLAASSVQWGPWADVGMAAGGAVGGRLQATGVGLITAAQGRAALAAAAVPQAPPVLALLVVDWRRLVRTMGTTPPLLSSLAASGGSAAPKAAVAAGGSAGKSTVDLDLVLEIARQIAGGGLDADVPLMDAGVDSLGAVELRNQLHAAAGDSLSLPSTLVFDHPTARQLAAFFASAALGGEATAAAASRRSAVGGSVEASRFSRDSVRAGGLQMVLPSGVASAASLSRVGACAANLVSEVPVERWTLEAPSPSDGEVARRVRHGAFVHGAELFDHARFGVSSAEAQSMDPQQRLLLERGYESLRGAGLERAALADTAFGVFVAIASVDFNLLMNASPAGGSVYAATGSAHSIASGRLSYVLGLQGPCVSYDTACSAALVACHAGLRATQLRESIGSLVAGVSLMLLPNLGTSFAVAGMLSARGRCHTFDARADGYARGEACCALTLRTTGVEACTLAVRGGCVRQDGKSASLTAPNGRAQHALLDATLVDAALPCEDLSMWEAHGTGTALGDPIEMRSLAAAVLTYLGDECALPTGSVKANAGHGEPAAGGSGLLRLAVGLGGGVASPNAQLRTVNPHIAAVFEGAPTASLPSQHSPFLQVGGGAAATGAVSSFGYSGTIASCVVDAERRTSGPRLRSGAVPLVMQRRRFEPWAGCHPLRAHVSSAGSLTTAWSPAVGRLAALVSDHIVDGQVVFPAAAYLEMARAASAAAHGSVPSAGAALRRVFFLKPLVLDGSAARVSCEVDTAAGRFEISGVGEEPTDHTAHCAGASCPLASPSAPLDLPSVASACTCAAGVGRLYAHSRSMRLEYGPEYRTLAAARLSTAGAATARLHKRSRLSGTQLHPADLDGALQLTQLVSETRPGCTRLPFAVGAAALQQASGRLWSVAARESGSLVSVWLAGAACGSAPAVRLSGFESRAIAESAASDRERHLYTTAWRPAGGAALPISAGGADGGALVLGRCRPRLRRWPAAEVTGGRQTDSLVLAPSGIAGTSAAAEPVGALEAALGVVRSQLAGGSLQVPLWLVRACGARSRDSHEHQPGLLGLARSARSEAPSAPLGCLALSGAAAVSLVEPAAAALALQGLAEPELRLVGDVALAPRLVAAACSLSCPIALRFDARGSLTSLRVVPQPVGSGVAADGEASLRVWCVGLNFRDVLNVLGAYPGDPGAPGSDCAARVAALGAAAGAELAVGGCVLGHAVAALASLARADVRLLAARPAELSPASACTLPTVWSTVHAAFCGSRPLARHRLLVHAGAGGVGFAAVEYSHWLRLATGTTAGRPRKHRVLRALGLEGGMGSSRDGGAYASGLAALRSRRLDCVLNSLSGDFIACSVALAREGGTFAEIGKRGVWSSARAWSSAAHLRYEVLALDATMEHAPEWTQHALRQLAARARRLVLHGLPLELFDLESEAVAAFRYLQSGSNSGKVVLRVAFLEQSAHGSHIVTGGSGGLAFVTAGWLVGRGASAVVLSSRSGRVGAAQADTSAGSVASCALLAARCDASEPADVRRLVGVRDWRGVWHAAGVLSDGLLRSQTAASLRRVYAPKAGGAWCLQSACAAAPLDSFVLFSSMAALFGAGQSNYSAANCCLDALSARRRGDGLAASSVQWGPWADVGMAAGSAVSARLQASGLRQISLQEGAAGLVAALSAREPAVFALFLTDWDRFLESLPAVPLLLDRFKPAATARGASSTLTNQLPMEQVLRIAQGVAGAELDPDKPLMEAGLDSLGAVELRNQLQRAAGDGLELPSTFIFDAPTVRAISALVQAPEENPGSELGLAPPVMTSSSQTLVGSSVRLPAGVATQHTFSLVLASCGDVAAEVPLERWDVGSAVADAVAGGLDDVVCSRMRYGAFLRQADLFDASAFSVSKSEAFAMDPQQRLCLEHGYAALHAAGLLRASLLGRETGVFLALSCQDFSRVLLQSDAWRSVYAATGSSQSVAAGRLSFALGMQGPCTQVDTACSAGLTATNLACGTLQLGECREAVVLAVNVMLVTDVHQAFAIAGMTSPRGKCHTFDERADGYVRADSCGAAVFEPQDEGQRSRCAVAGVTVRCDGRSASLTAPNGQAQCRLISAAIARAGVRAADVQVEEAHGTGTALGDPIEMRSLSTSVFVPAAKEGAAQTTVGSLKANAGHAEPGAGFSGFQALVLALQGSATSPNAQLRRVNPHVHDVLSIVPCGLPTAPSNVGHGQSGLMYGAVSSFGYSGTIVHAVLSCSARAGEPARPPSAPGLVYRRQRFSWQDELHPLAQQPGRAGEAHLFRSPARGRLVALMADHVVQGRVIFPAAGYLELARAACQASTLYAGSRACHLRRVLFMQPCVVEPAADQHIECEVSGALDSLEIRSGAGAALAERMVHCAASPSGGGAGGAAGARSLAAPAQRACCPHAADAARIYGDFRAVGLEYGRAFQTLAQGWASALSGTAIASLRPRRKACLEGTLLHPADLDGALQASILMERERSSETRLPFSVAEAALSGLHGNMVAMLSRRGASTADVVLSGLGKATRLDHFESRVLKKGAAGKAASAAGKAAPAADWSYACEWAPVASAAADPSQEARVLLVGDRRGTLAAALGRSIARRAESGSASELREAGALDGVVLVAPPRAAAALGSIASALTIVQWQMDLPAAVPVWVCTHLTQPVASVRRSSSEHAGLWGFARACLQEAAGLPLYNLDLDFGCAQSLRGAAELVRSRALASEDGFVHGLRVGPAAENEAALRGGSMHVRRLTLRRSPAALQSIVLTCEPRGSFANLKLEPRGDHSSRDGNEVAPTEVSIAVHAVGLNFRDVLDALGELPSEYLGTLGSDCAGMVEHAGSQVAHIAQRDACFGQAKNCLASHVCCDARLQVRKPSAVSFEAATTLISTWCTVHVAFVRSRLVGSRRLLVHATAGGVGLAASEYAAWLRLRLFGTAGAPRKHHLLRCCGVRSTASSRQAASCGHSLASQLGGRRLDGVLNSLSADFISTSFALLAPAGRFEEIGKRSVWSVARAAAAVPSAYSVLDMALDVPADPDWYSAEVLQVLARRLEAVVVHGLPLRSFGIEREARDAFRFLSGGANLGKVVITIPVRLGAPSSLAVAFAPLCELLDAHVSDAVRALEDLPQVTDAHEVLERAVRHDIARALSGLDPSAIPKWHHRLLYEWCAAIEPPTEPASYEDVLAVSPRLWPEVGVTQRCASQLAAALLGTVAYQELLFPGGSMELTLPVYEDAVNARFYNECVVAAVDSIIASLPAGRFLSVVEVGAGTGGTASSVLPRLRRVCEQYMFTDVSEVFLNQAQRRFAEYAGFMRFELLNIDADSRLQGFASGSFDLAIATNVLHATPFIRNTLRNCRRLLCDGGFLLLNELLRTNGFLQTTFGLTDGWWMFASDPERTNQPSPLLSWEHWRQILAASGFASSHCMRGDGYVLEAQAIIVSQVGERSPGARRAELDRGTHLFSGGLGGLGLLTARMLVGRGAKHLVLSSRSGRVQSGSEADWAWLTSRVAVSPARCDVSDATAVRALAGAVQQSCMPLCGVYHAAGLLADATVRNQAMGHFATVFAPKVHGAGWLHAASLAGALQHFHAYSSVAGLIGNAAATPHSAANTWLDSLVHCRRDAGLGGLGTQWGAVAEIGYAARHGADERATKSGMGAVTRAMAWDALHASLARCDRVVAVWPAEWPLLLGRAPAGAVPGLLLPWKNRRGRAAPKRARAAPAPGVPASASATQPAATAGSSALLSLDGVLEILQGTMSARVDADVPLMEAGLDSLGAVELRNQLQRAAGDAVPLPSTLVFDHPTARQLASFFSDKGAPPVAAAAATPSHASARAAEAVCAAGLSATLPEGVTTLEAARAVAATGGNVVSEVPADRWTLEASNVSAAVAQRVCHGAFVRAADLFDNGHFGISAVEAASMDPQQRILLERGYESLHGAGLPKSSLLGSVTGIFIGIAANDFAEILSKSPAGGSVYSATGSSHSIASGRLSYILGLQGPCASYDTACSSTLTACHAAVRATRHAESVDNLVAGISLLLLPRVSYSFATAGMTSARGRCHTFDARADGYARAEACCALTLRTGMGHLSLAGSCVRSDGKSASLTAPNGKAQQALLEAALVDAGSTCDDLSCVEAHGTGTSLGDPIEVGSLAATLLAGHGSITAVGSIKANAGHAEPAAGAAGLLRLGLKLVTDQASPNAQLRVLNPHVASAIESVRVLHQTQLATTWEGGNATRLGGVSSFGYSGTIVHVVAAASALTVAPSTSFTRRYSYRHKSFKWRSSSPTSTEASLSSYQAAWVRSRSALQAATVSGRCLLLAPHQGISLVGRALVQARLQVEKADLEAGASAAGQWAAVVICPGGEGDTTAAPLITLLQRLVNLQPPPQIIVCTSGEVVAAPRVVQPGSILGGCGSWGVGRVLQLERPQLRLGLVDLPRATPAAEEAARSFFTAALSAAAHDSAAAYVGASRFVARLRRGGGVTKTSTLAGPSRQRSSVVVTGGLGGLGLKAALLFARSASSILLTSRSGAVVRDGQGLHDMLQSLRDSAKHVAVLACDASKPADVKALLGATAGGTAHVLHAAGVADKGLLADILAPRVHAVFAAKVDSARLLHACTTTAPLRGFLLYSSVAAMLGGAGQASYASANSCLDVLAAHLGSRGCVASSVQFPLVQGVGIGAAAFSKGQMSFRGMLAISLVEYEAVLQSVLSNAAVAVRLPLPTATARMLEGVPSADVPLLSELRAAVSSSAASGTENACGSNFSQELATLTPAVRATRMEEAVLETVRKLSDVEAIGAATPLMEAGIDSLAATELASRLRDLTGVAVSPTMVFDHPTPRALASHLLEELRCSGANRPIATASASPAAAEKAISISGGDVARWPGGAEAIGEAMASFEASGDGIRAVPRVRWVLSEHVDIGSISDVQAAAAGSGGFVCKAELFDSALFAISPTEGAAMDPQQRLLLELSYQAFHGHGLRRDSLLGTDTGVYVGMERPDWTRMQSPQAAASVYAVTADTNSVAAGRISFCLGLMGPCMSLDTACSSALSAQHSAASAMRNTECALALVASVTLKLSPLVTLRVAAAGMLSPDARCKTYDRSANGFVRAEGVGAIVLTRDAICEGAPARLLLGSAVRQDGRSASLTAPNGSAQRVLMNAALSRASVTAAAVASIEAHGTGTALGDPIESGALSHLFRAAPGHVAVGALKANVGHAEPMSGLFGICKALHVLSADCAGNAQLRVMNELVSEHLGGGAGPSAILPTQRLQRERGLVAVGGVSSFGYSGTIVHAVLSCSARAGEPARPPSAPGLVYRRQRFSWQDELHPLAQQPGRAGEAHLFRSPARGRLVALMADHVVQGRVIFPAAGYLELARAACQASTLYAGSRACHLRRVLFMQPCVVEPAADQHIECEVSGALDSLEIRSGAGAALAERMVHCAASPSGGGAGGAAGARSLAAPAQRACCPHAADAARIYGDFRAVGLEYGRAFQTLAQGWASALSGTAIASLRPRRKACLEGTLLHPADLDGALQASILMERERSSETRLPFSVAEAALSGLHGNMVAMLSRRGASTADVVLSGLGKATRLDHFESRVLKKGAAGKAASAAGKAAPAADWSYACEWAPVASAAADPSQEARVLLVGDRRGTLAAALGRSIARRAESGSASELREAGALDGVVLVAPPRAAAALGSIASALTIVQWQMDLPAAVPVWVCTHLTQPVASVRRSSSEHAGLWGFARACLQEAAGLPLYNLDLDFGCAQSLRGAAELVRSRALASEDGFVHGLRVGPAAENEAALRGGSMHVRRLTLRRSPAALQSIVLTCEPRGSFANLKLEPRGDHSSRDGNEVAPTEVSIAVHAVGLNFRDVLIVLDQYPGPRADPGSDCAGMVEHAGSQVAHIAQRDACFGISNACLASHVCCDARLQVRKPSAVSFEAATTLISTWCTVHVAFVRSRLVGSRRLLVHATAGGVGLAASEYAAWLRLRLFGTAGAPRKHHLLRCCGVRSTASSRQAASCGHSLASQLGGRRLDGVLNSLSADFISTSFALLAPAGRFEEIGKRSVWSFARAAAAVPSAYSVLDMALDVPADPDWYSAEVLQVLARRLEAVVVHGLPLRSFGIEREARDAFRFLSGGANLGKVVITIPVRLGAPSSLAVAFAPLCELLDAHVSDAVRALEDLPQVTDAHEVLERAVRHDIARALSGLDPSAIPKWHHRLLHEWCAAIEPPTEPASYEDVLAVSPRLWPEVGLTQRCASQLAAALLGTVAYQELLFPGGSMELTLPVYEDAVHSRFYNECVVAAVDSIIASLPAGRFLSVVEVGAGTGGTASSVLPRLRRVCEQYMFTDVSEVFLNQAQRRFAEYAGFMRFELLNIDADSRLQGFASGSFDLAIATNVLHATPFIRNTLRNCRRLLCDGGFLLVNEALRTSSSIQTTFGLTDGWWMFASDPERTNQPSPLLSWEHWRQILAASGFASSHCMRGDGLLLETQAIIVSQVGERSPGARRAELDRGTHLFSGGLGGLGLLTARMLVGRGAKHLVLSSRSGRVQSGSEADWAWLTSRVAVSPARCDVSDATAVRALAGAVQQSCMPLCGVYHAAGLLADATVRNQTMGHFATVFAPKVHGAGWLHAASLAGALQHFHAYSSVAGLIGNAAATPHSAANTWLDSLVHCRRDAGLGGLGTQWGAVAEIGYAARHGADERATKSGMGAVTRAMAWDALHASLARCDRVVAVWPAEWPLLLGRAPAGAVPGLLLPWKNRRGRAAPKRARAAPAPGVPASASATQPAATAGSSALLSLDGVLEILQGTMSARVDADVPLMEAGLDSLGAVELRNQLQRAAGDAVPLPSTLVFDHPTARQLASFFSDKGAPPVAAAAATPSHASARAAEAVCAAGLSATLPEGVTTLEAARAVAATGGNVVSEVPADRWCPDELQFPDELIARRVRHGGFARGIDRFDNACFGISAAETAVMDPQQRILLERGYESLHGAGLKRTTLIGTTMGVFVGIGTQDFAFLVTNSPLASSVYSATGSSHSIASGRLSYILGLQGPCASYDTACSSTLAAGHAALRATQLGECSGGVVAGVSLMLLPSLGTSFATAGMTSARGRCHTFDARADGFARGESCCALTLLSHAKSESSLVSTGSCVRQDGKSASLTAPNGKAQQALLEAALVDAGSTCDDLSCVEAHGTGTSLGDPIEVGSLAATLLAGHGSITAVGSIKANAGHAEAAAGAAGLLRLGLKLVTDQASPNAQLRVLNPHVASAIESVRVLHQTQLATTWEGGNATRLGGVSSFGYSGTIVHHLLTISGDDVAVPWGPSLRFKRTLFAWRQKPETKATEKVGYFATEWAPVASAAADPSREARVLLVGDRRGTLAAALGRSIARRAESGSASELREAGALDGVVLVAPPRAAAALGSIASALTIVQWQMDLPAAVPVWVCTHLTQPVASVRRSSSEHAGLWGFARACLQEAAGLPLYNLDLDFGCAQSLRGAAELVRSRALASEDGFVHGLRVGPAAENEAALRGGSMHVRRLTLRRSPAALQSIVLTCEPRGSFANLKLEPRGDHSSRDGNEVAPTEVSIAVHAVGLNFRDVLIVLDQYPGPRADPGSDCAGMVEHAGSQVAHIAQRDACFGISNACLASHVCCDARLQVRKPSAVSFEAATTLISTWCTVHVAFVRSRLVGSRRLLVHATAGGVGLAASEYAAWLRLRLFGTAGAPRKHHLLRCCGVRSTASSRQAASCGHSLASQLGGRRLDGVLNSLSADFISTSFALLAPAGRFEEIGKRSVWSFARAAAAVPSAYSVLDMALDVPADPDWYSAEVLQVLARRLEAVVVHGLPLRSFGIEREARDAFRFLSGGANLGKVVITIPVRLGAPSSLAVAFAPLCELLDAHVSDAVRALEELPQVTDAHEVLERAVRHDIARALSGLDPSAIPKWHHRLLHEWCAAIEPPTEPASYEDVLAVSPRLWPEVGLTQRCASQLAAALLGTVAYQELLFPGGSMELTLPVYEDAVNARFYNECVVAAIDSIIASLPAGRFLSVVEVGAGTGGTASSVLPRLRRVCEQYMFTDVSEVFLNQAQRRFAEYAGFMRFELLNIDADSRLQGFASGSFDLAIATNVLHATPFIRNTLRNCRRLLCDGGFLLLNELLRTSGFLQTTFGLTDGWWMFASDPERTNQPSPLLSWEHWRQILAASGFASSHCMRGDGLLLETQAIIVSQVGERSPGARRAELDRGTHLFSGGLGGLGLLTARMLVGRGAKHLVLSCRSGRVQSGSEADWAWLTSRVAVSPARCDVSDATAVRALAGAVQQSCMPLCGVYHAAGLLADATVRNQTMGHFATVFAPKVHGAGWLHAASLAGALQHFHAYSSVAGLIGNAAATPHSAANTWLDSLVHCRRDAGLGGLGTQWGAVAEIGYAARHGADERATKSGMGAVTRAMAWDALHASLARCDRVVAVWPAEWPLLLGRGAAGPVPGLLLPWKNRRLLKEKAAGGYTKSVALNLDSILDIIGGAMSGSVDADVPLADAGLDSLGAVELRTQLQHATGVDELPSTLLIDHPTARSLALHLGASATAAPPEAGPGAQAGESVEASATAAAPTSTDRTEHAGAEQAEYISPSLVRLCGKPAAAPAAPPLVIAHSVVGDEQGYERWYKPSNVLEREVIALRHPAFWSGVVEGSTSIQQLSEAYAAELVAYLADSPFDLIGGSLGALVAHRVALIARSLGGRPRGLVLIDPPESGAMPGFLRELSRHVHISFAMAAESLIIGPTIQLGGARDAGGLEALQGILDEVRGSPEGALAFVLAKASLPARPSIAQAQEATRAAAVRIAVHKQLIQLVWDEWGGRAPKPPRPFAFAGERGEPAILMVRASERGAYFSFLMTQGLRNVDDAVVDRLTGGRSAMVRAAFAKYENASDFRKMLDEGSSLAHIRDDFERVLGARALGALERMVQIQGSLGEFGASALELELEGQHFDVVMQCIARRDERFKAMAAEFLAPSPPAKALEELPRSRSTRAAATSGGGGSLKADGWQGALAELLAGVRGCLQPAVPARQRLEGGRVGPVVLNSDDMGA</t>
  </si>
  <si>
    <t>gi|1706116333|gb|TRV38276.1|</t>
  </si>
  <si>
    <t>Microcystis flos-aquae Mf_QC_C_20070823_S20D</t>
  </si>
  <si>
    <t>gi|1705997216|gb|TRU26665.1|</t>
  </si>
  <si>
    <t xml:space="preserve">Beta-ketoacyl synthase; N-terminal (24-275:252)  -- Beta-ketoacyl synthase; C-terminal (284-400:117)  -- Polyketide synthase; C-terminal extension (403-516:114)  -- Acyl transferase (558-841:284)  -- Polyketide synthase; dehydratase domain (918-1189:272)  -- Polyketide synthase; ketoreductase domain (1418-1596:179)  -- Phosphopantetheine binding ACP domain (1699-1764:66)  -- </t>
  </si>
  <si>
    <t>MNQQKQAFLEQYKHLDAMVKAQTEPIAIVGMGCRFPAGVNDSESYWQLLVNGIDAVTEIPLERWNIADYYHQDADVPGKMYSRD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GDEKPHLERPCHLITLSAKSEPALRELAQRYYDFLGQNSQTVMANVAYTANTGRSHFEHRLAIPFVAQKQLEQALKDFIRGENRFSGQKSLLTSKKAPKLAFMCTGQGSQYPGMARELYETQPTFRQTLEKCDEILRSYGVKSLLQVLYGDEKTSQLINQTFYSQITLFSLEYALAQLWLSWGVKPDALIGHSLGEYVAACLAGVFSLEDGLKLIAHRGRLMQTLPKNGIMAAIFTDSDTVTNHLRKIRGICTIAAVNSRENTVISGETEAINHLITNFNQRGIESQTLAVSHAFHSPLMTGMVGEFAKIAETITYHSPHLPLISNLTGDVIDAEIATSQYWVNHLLSPVEFARGIERLGELNTEIFLEIGAKTTLISLGQQNLPERGLWLASLSPKQSNWETLLQSLATLYVKGVKIDWNGFDLDYLREKITLPTYPFQRKRYWLDYIDSQLKTPTVAAFHPLLQQPLHLLGSKDVHYQSSLSPCYPSYLQEHQVFGQVVFPAAAYLEMIIVAAGQQYPNQQFTIGQLSLNRPLIFSENQSKKVQLSLLAGGQFQILSLGEGEVSLLHLSGNLTNENQDLPSCNWTDIRNRCHQKIEIAQHYQDCSSKGVNYGESFRVIHELYRNQSEIVAKIQLSSHLLSQAVDYQLHPVLLDGCFHAMSALFPAGNSTYLPTNIDRLTFSGVKDTSIYCHGRFSHSNLQNGILIADLTIFSESGQLISQIDGLTFQQARPETLFSQTNDLNDSLYEITWQATDLRGIDWTETGDWLIFADKKGVGQQLAEKLVQQGHRCQLITENNRQTWQYFLKKPYQGLIYLWGIDDDQALENNQNLAATQERICGTLLEIVQELGKIEVNYSPRLYIVTQSAQYIPSQPTVIALAQSSLWGLGRTIALEHPELRCLCLDGDKFQDSHTLALEVFQSLQSSEEENQIAWRQGRSYVARLGRFIPKSSLKNREIAENATYLISGGLGALGQQVANWLRKKGATSLVLLSRRGITPETQPIIDQWRQEGTNVEVFAADVSDFGQMRRAFEIIEQQLPPLKGIIHTAGVLEDASLSKQTWEKFERVFSPKILGAWNLHLLSQEVDLDWFINFSSMASVLGSSGQSNYASANAFLDSLAHYRQAQGLPALTINWGPWAEGGMAENLGEKAKKRLIKQGFTPLEPQKCLHLLETLLKTSRTQVTVASLNWNSFFNSFENQKIPPLLQDFQSFSAPKLTPDNNFIDVLRTVQIEERFAALTAHVQGIVAEIIGIPAREFTQVDQGFFELGMDSLMTVELRNRLAKDLGKSLAATITFKYPTVTSLVDYLVAEVIDLDFSLKPLAIGANQDNNLDPLNEEDLSLEELSDLLLQELNSLS</t>
  </si>
  <si>
    <t>gi|488819332|ref|WP_002731738.1|</t>
  </si>
  <si>
    <t xml:space="preserve">Acyl transferase (1-280:280)  -- Phosphopantetheine binding ACP domain (375-440:66)  -- </t>
  </si>
  <si>
    <t>MGRQLYETQPIFRQTLDRCAEILRPHLDQPLLEILYPADLEPEKASFYLEQTAYTQPALFAFEYALAQLWRSWGIEPAAVIGHSVGEYVAATVAGALSLEDGLTLIAKRAKLMQSLPQEGTMIAVFAAEERVKAVIEPYTNEVAIAAINGPENLVISGKATTINQIIVSLTDAGIEVRPLKVSHAFHSPLMEQILDSLEQEAAAISSLPLQIPLVANLTGEVLPEGATIDARYWRNHARNPVQFYGSIQTLIEQKFSLFLEVSPKPTLSRLGQQCCPETSATWLFSLAPPQEEEQSLLNSLAILYDSQEAEINWEGFNQNYPHHLLALPTYPFQRQRYWLETIKPTSEETTMTTNATNVQAISSNQKQQEILITLQTLVGNLLQLSPADVNVHTPFLEMGADSIVMVEAVRRIENTYNVKIAMRQLFEELSNLDALAIYLAQNLANDFQNTQVNTEVFSAPIACSNNRSPNVVLSSNTNGFQRQTASPKGSAIAPLAGMGGAGEMGGVEVPQVSVPQTSAVTASGSTVSSSALENIMGQQLQLMAKQLEVLQTANFAPIVPISQENPPSAVDQNRANGINQKLIPPQQLAANLEPIASRTRQTSNQASAPKPTVTATPWGPKKPSNRWINSPTTATPRRINCSLYRTH</t>
  </si>
  <si>
    <t>gi|488874710|ref|WP_002786935.1|</t>
  </si>
  <si>
    <t xml:space="preserve">TubC; N-terminal docking domain (4-53:50)  -- Condensation domain (73-520:448)  -- AMP-dependent synthetase/ligase (540-952:413)  -- AMP-binding enzyme; C-terminal domain (960-1035:76)  -- Phosphopantetheine binding ACP domain (1064-1124:61)  -- Thioesterase (1149-1409:261)  -- </t>
  </si>
  <si>
    <t>MKVGEFLAYLKGLDIKLWLEGEKLRFQAPKGVMTPEIKEEIAAKKPEILAFLKAAKIPTNAVDLEIIPVSRDQDLPLSFAQQRLWFLQQLSPDSHSYNLLDALRLEGNLNLLALEQSLSELIRRHEILRTTFPMVEGQPIQCIAPPSPVSLPLQDLQNLSKNEQTEHLQEIAIAFSLKPFDLAKESLVQFKLLKLGSQEYVLLLKMHHIIYDGWSLSIFFGELSQLYAAFVRGLPSPLPELSIQYADFAVWQRQWLTGEVLERQLNYWQKQLQDAPNILELPTDYPRPPIPSFRGDGQVFRLNQDLTQRLKRLSQESGATLFMTLLAAFFVLISRYSGQLDVLVGSPIANRNSSAIEKLMGFFANTLALRGDLGGNPSFLELLERVKQTTLSAYAHQDLPFEMLVEKLQLNRDLSHNPLIQVMFSLQNTPQSEASLSGLKMENLPLSVELKARFDLEVNFWEVSDRLEAVWCYSTDLFAARTINQMGQHFQNLLTAIAANPNMGIFDLPMLSDAERNQLLASWNETHTDYPSDKCIHQLFEEQVKRTPDAVAVVYSEQQLTYNELNNRANQLAHYLQKLGVKPEELVGICLERSLDMIVGLLGILKAGGAYVPIDPDYPQERISFMLQDSQVKIILTCESLQTSLPNHQAIVICLDKDWPQINQASQENPNRAVSADNLAYVIYTSGSTGKPKGVEVIHRSVNRLLFGINYAHLDATQRFLQIAPIAFDASTFEIWGALLHGARCVIFTEDIPTATSLRNAIDKHGITILWLTAALFNKIIDDDSQALSGIKQLLIGGETLSVAHVHKALETLPLTQIINGYGPTESTTFTCCYLIPKQLEATIKSIPIGCPISNTQVYILDNYLQPVPIGVVGELHIAGAGLAKGYLNRPELTQEKFIPNPFEKDEVIPPTPLNKGGNEPSKLYKTGDLARYLPDGNIEYVGRIDNQVKIRGFRIELGEIEAVLSQNDAVQSSCVIVREDNPGEKQLVAYIVPKLGVKLTSGDLRQFLSDKLPGYMVPGAFVLLEFFPLTANGKIDRRALKSPSNTSDSDRFIGARNQLELNLVQIWSKVLKIDKISVQDNFFDLGGHSLLAPYLITQIKEQLGKEIAVTTIFQNPTIEQLATIIQTEADSSNQSCLVPIQPQGSKPPFFCVPGAGGRPFYFYHLGRCLGKDQPFYSFENDLYQQFGEISRIEDIASIYLQAMQDLQPQGPYFLGGHSYGGNVAFEMAQQLVNQGEQVALLAIIDSSAPTYKDKQILLDYINWDHARWLAEVSKGIEVYLDKTIDISYKTLQVLTVEEQLKYALNFFKLANMLPPNAETRQLEKIVQAYKTSCLCLIDYLPKQIYPGKITIIRAGEELADDPNKDLIARDCEDSSLGWSEFSTEPVEIHFVLGNHVSIMVEPHVQILAEELKVCLEI</t>
  </si>
  <si>
    <t>gi|427999447|gb|AFY80290.1|</t>
  </si>
  <si>
    <t>Oscillatoria acuminata PCC 6304</t>
  </si>
  <si>
    <t xml:space="preserve">Beta-ketoacyl synthase; N-terminal (14-264:251)  -- Beta-ketoacyl synthase; C-terminal (272-390:119)  -- Polyketide synthase; C-terminal extension (393-507:115)  -- Acyl transferase (543-839:297)  -- Methyltransferase type 12 (1109-1209:101)  -- Phosphopantetheine binding ACP domain (1319-1381:63)  -- Thioesterase (1410-1652:243)  -- </t>
  </si>
  <si>
    <t>MDNQNSLDSSVPGIAIIGMTGRFPGAKTLEEFWDNLRNGVESIAVLSEEELLASSLAAEQVQHPNYVKAKGVLDDVEWFDASFFGLTPKDAEITDPQHRFFLECAWEALEHSGYNPENYPGLIGVYAGSGGGLKSYLFKNLYLNPQIQTCTSEYQLSIANEKDFLPSKLSYKLKLTGPSVAVQTACSTSLVAVSMACQSLLTYQCDMALAGGVAMTFPQKEGYLYQPGMILSPDGHCRAFDANAKGTVSGNGLGIVVLKRLEEAIADGDFIHAVIRGSAINNDGGLKVGYTAPSIEGQAEAIAQAQAVAEVDPETITYIEAHGTGTPLGDPIEIAALTEVFSRHTDKTGFCAVGSVKTNIGHLDTAAGIAGLIKTVLALKHQQIPPSLHFQQPNPQINFETSPFYVNATLTDWKTNGTPRRAGVSSFGIGGTNAHVILEEAPVRPRQDPGSSGVGLTPHLLLLSAKTPSALNRATANLAAHLRANPEVNLADVAYTLAVGRKAFPYRRRVVAATVEEAIARLEAVDSQPVITPVPDKGDRPVVFLFSGQGTQYIKMAQELYHTQPRFQGEIDRCCQLLQPLIGLDLREILYPPDATVAEATTQLKQTAITQPALFTIEYALAQLWTSWGIQPVAAIGHSIGEYVAACIAGVFSLEDALSLVAKRGQLMQQMPPGSMVAVPLPESELQPFLNSDLSLALINGPGNCVVSGPVEAVQRCQQQLSDRAIECRTLHTSHAFHSPMMEPMLPAFTAAVQQVTLNSPKIPYISNVTGTWITPSQATNPDYWAQHLRQTVRFAEGLATLFKQSDWGLLEVGPGRSLTTLAKRHPNKGKDALILSSLRHPQDEQSDLNLLFTGLGQLWEAGVAVDWEQFYAGQQRDRLPLPTYPFERQRYWIEPENKAQTQVSIPSPGLTPAIWNAMVQAAQSRSQQGLSEFDNPTYLHKKQQLEALCRAYIHRTVHELGAFQQPTEGYTLSQFLEKFEILPQYQQLWARCLNGLVDQGQLQQQGEQFIQLVPYSPESFQALLAQVRDLWADTPDYLQLVECCGDRYAAILTGTEDPLNLLFTGPNAETLQRVYQNSPESHYYVGIMAATLQALVKSWPSDRTLRILEVGGGTGSATMYLLKELPEDRTSYRFTDVGLLFIKQAEQKFKDYPFVEYQRLDLDQDPMTQGYTPESFDLIIASQVIHATRHLSQTLERVRTLLAPGGFLMMWEGTNPRDLSFDVAFPLLQRIEEEELRSLYAFLSLDQWQQALAKHGFVQATAAPLSQSVSEHILIAQTAGLPQSTPVSPHPSSIPMSPNSPRKTDGAILLPRNSLEEAIASVWQQYLGIASISIHNDFFELGGDSLVAVQVLSQLREQFHTELPNHTLLEAPTIAELAEFMAKLSPTPLEPQSALPSCLVNIQSGSGTQPLFLIHPAGGHVYIYRDLVRQLDENLSVYGLQARGLDGKLAPLDEIPAMAEYYLDALRQVQPKGPYRIGGASFGGIVAFEMAQQLQASGERVELLTIFDCAGPEQLPAGFEEDEVQILSYLLGVGGNLSISCDRLRQLEPEDRFRYFLAQGRDSIRLPSDFGLQELQHYLEMFKRNVRAMRRYHLRPYPGRIVFFRASDRDEISPGDPERAWLELATDGVEIYEVPGNHITMNFAPHVKAIADPLTIALQDARSL</t>
  </si>
  <si>
    <t>gi|1706138136|gb|TRV58711.1|</t>
  </si>
  <si>
    <t>Microcystis panniformis Mp_MB_F_20051200_S9</t>
  </si>
  <si>
    <t>MNSSSNLNNLVQNWLVKQLAEQLSLEAKTINVTEPLTRYGLDSIDAVTMVGDLEDWVGQELPSTLFWDYSTIEKASLFLVENYDLSNLSGEETPAEVASVAEKAEPAVSGGKGWSLFGRR</t>
  </si>
  <si>
    <t>gi|424707951|gb|AFX86610.1|</t>
  </si>
  <si>
    <t>gi|1909818288|ref|WP_190697176.1|</t>
  </si>
  <si>
    <t>Anabaena minutissima</t>
  </si>
  <si>
    <t xml:space="preserve">Beta-ketoacyl synthase; N-terminal (11-289:279)  -- Beta-ketoacyl synthase; C-terminal (308-402:95)  -- Polyketide synthase; C-terminal extension (411-507:97)  -- </t>
  </si>
  <si>
    <t>MFEQENNNTGKIAIVGMDAFFGECNSLDAFERSIYDGKQHFIPLPPKRWYGIETQQELLQKYGLIEGKAPVGAYIKEFDIDTLAYKIPPNEVEKLNPQQLLLLTVADRALKDAKIAEGSNVAVIIATETELSVHQLQQRWDSSWQVKDGLNAAEITLPPEKIAQLETIVKDSIHHQVDIGEYLSYIGNITANRISSLWNFTGPSFTLTAVETSAFKALEVAQMLLITEEVDAVVVGAVDLAGGVENVLLRSQSENINTGANTLSYDQKANGWTPGEGAGVVVLKRHDQALENGDRIYAVIDAVSIGQSHSNLNQGCQQALKTALIQPEQVNYVEVCASGIPQEDEAEIAGLTKAYPSVGNGLHCAIGSVKANIGHTFVASGIASLIKTALCLYYRYIPATPNWSGVKTPEAFEGSPFYVATESRPWFLSKNAPRRIAAINGMGSDGSYAHVILSEEVKEQERPNRYLQQTPFYLFPVVADDRAGLMSALDSLQKSIQESDSLSESASQAFNIYQQQSQAQYAISITGRNKKELLREIESARKGINGAFDRGIDWQTPVGSYFTANPLGKKGEVAYVYPAAVNSYVGIGRNLFRLFPKLHDNPFVQSIYKRAADVERLVFPRSLSKFTTRELEKLEKKLLEDSLAMFEAEMFFTRLITTVIRDDFQVQPKYVFGYSLGETSMMVAQGVWSNFYEGSSSFNSSALFGDRLSGPKNAVREYWGLPKSTTALGDNLWGNYVLMASPVQVRDAIRNEPRVYLTQINTPEEVLIAGEPAACQRVIKTIGCNAFPAPFDHVIHCQTMRSEFDELVKLNTLPSQEIPGVVFYSAAEYQTITLESGVIARSIATGLSQELDFPKLVNRIYEDGTKIFIEAGAGSVCSRWIDKILEDQEHITVSLNRRGMDDHSSIVKALGKLLSHRVNLDLSPLYSPVTATTKSNKAMLRTITLGGESITEKILTEENRQIFQAIAEKRQPKQPLFSDSLGINSLNFLQSITNSESPAVPIPKPSVEPKEDSMKNIMEHDFKTEEQVQSFESTTSDSATPQRVPYSPVTDDEFTTIINMLELNKVQYQKLNANNARITKNHTDFLKARQDFSKQLSEIIQLQMVCAEDLLNEEAK</t>
  </si>
  <si>
    <t>gi|718247777|dbj|GAL95160.1|</t>
  </si>
  <si>
    <t xml:space="preserve">Beta-ketoacyl synthase; N-terminal (6-254:249)  -- Beta-ketoacyl synthase; C-terminal (262-379:118)  -- Polyketide synthase; C-terminal extension (382-493:112)  -- Phosphopantetheine binding ACP domain (795-856:62)  -- Thioesterase (881-1127:247)  -- </t>
  </si>
  <si>
    <t>MITDREPIAVIGIGCRFPSSPTPEAFWENLRNGIDTVSAVPGDRPELAALSTVPLGDPDDRSYRWGGFLEGIDRFDPKFFGIHPQEAPSLDPKQRLFLEVAWEALEDAGQIPERLAGSPVGVFVGVSSVDYYALLMNQPEQVDGYTVPNNSNCIIANRLSYTLDLTGPSLAIDTACSSSLVAVHLACQSLRMGECCLAIVGGVNVNLLPGVWLGLSRGGMISPNGRCRSFDASANGYARSEGAGVLILKPLSRAIAEGDRVYASIRASATNQNGRGQRLTAPNPKAQETLLRQVYDRAGISPSRVQYIEANGTGTVLGDYMELKALGEFFSSEDSSMPPRAVGTVKTNIGHAEGASGMAGLIKLILSLWHRQIPPSLHFREPNPHVRFDRLPLAIHTHLTEWPESEEPAIAGINSFGFGGTNAHLVIEERPARLSAPSPSERPLEILTLGAKTEAALRELALCYHEFLSAHPELSLADVCFSANTGRSPFDHRLAIVADSLEQLGDRLHLFATGQPGQGIIHGKINRRRPAKVAFWFPGQENPRVGTGDNLYRTQSTFRSALAHCERILLPYLEKPLLSLLYPEDDREAPDTFPRYTPVLSFALEYALAEVWKSWGIVAEASLGYGIGEAIAACLTGTVSLETILPAIATGEYQETPRTGLAEKLAELAGTECDLYLEIGRHWEFPATDPKLPGTWLSSWQDACSEWESLLLCLAHLHTRGIGIDWSAFEGDRPRQRLSLPTYPFQRQRYWIETEEVKGDFARPVEDSVCRTLSTSPGQELEEMYVAPRDRWEAELIEIWENTLHLRPIGIHNNFFELGGDSKLIASLLVAIEKTYGRQFPLALLYEAPTIEQLAAILRQENWSVPRKSLVPIQPNGSRPPLFGIHVLGKGLKTYRSLLPYLGAEQPVYGLHYRLGVVPTERYTEALTTVPDLAAHYIQEMQLLQPKGPYHLCGHSFGGFVAFEMARQLQDCGERVALLILFDTIVPDSFKRLSLAKRILQHWQSVRHSGTNYITQKIRGKAYQLIRKSKQSSSHRNTLLLEKPAPAIVVRADADDPGLQMLSDHTQMAEKYLQELPTYSGKVTFFQALEQPLGQGWYIEEKFGWGKFAVGEWESHLISGNHKTMFHEPHVQKLGETLKSCLDNLP</t>
  </si>
  <si>
    <t>gi|515520518|ref|WP_016953772.1|</t>
  </si>
  <si>
    <t xml:space="preserve">Beta-ketoacyl synthase; N-terminal (6-260:255)  -- Beta-ketoacyl synthase; C-terminal (268-386:119)  -- Polyketide synthase; C-terminal extension (390-503:114)  -- Acyl transferase (537-856:320)  -- Polyketide synthase; dehydratase domain (911-1202:292)  -- Methyltransferase type 12 (1426-1526:101)  -- Polyketide synthase; ketoreductase domain (1869-2047:179)  -- Phosphopantetheine binding ACP domain (2155-2216:62)  -- </t>
  </si>
  <si>
    <t>MTINNSDIAIIGLSVRFPGADNINAFWQNLLQGIESISFFSDEELKLVERSVLSHPNYVKAGAVLPNIDLFDASFFGYSSKEAELIDPQQRIFLECAWEALESAGYDPGTYKGLVGVYGGSGTNSYLINNIYTNQRFSPSSTFKEPALALGLSLENERDYLPTRVSYKLNLTGPSINIQTACSTSLVAIHMACQSLFNGECDMALAGGVSISVPQKTGYFYQEDMILSPDGHCRAFDAQASGTLFGSGVGIVVLKLLSQAIADGDHIYAVIKGSAINNDGALKLGFTAPSVEGQAAVISDALAIAEIDASTVTYVETHGTGTALGDPIEITALTQAFRKNTDKNGFCAIGSVKTNLGHLDAAAGIAGLIKTVLALKHKCIPPSLHFKQANPKIDFVNSPFYVNTVLSEWQTNGTPRRAGVSSFGMGGTNCHVVLEEAPEKVKSQKSKIKNNRTLHILCLSAKTEKALQELQQRYVAYLKSNSDAKLADICFTANTGRKHFKHRKSFVARSVKEILEQLETGATASREVTSLPEAIAFLFTGQGSQYVNMGRKLYEQAPKFRETLNRCDEILRPYLEQPLLSVLYPDLNAVGENHQSKINETAYTQPALFALEYALFELWKSWGIEPDVVMGHSIGEYVAACVAGVFSLEDGLKLIASRGRLMQALPSDGEMVALLTDEVRAAAAIEPYAQFVSIAAINGSESVVISGGREAINAICTTLETSGIKTKKLNVSHAFHSPLMEPILREFESVAQQVSFSSPRIKFISNVTGTLATEEVSTPEYWCRHILMPVRFAASMESLARMGVEAFVEIGPAPILLGMSRSCLPEEKGLLLPSLRPNQEDWQVLLTSLAELYVHGVPLDWFSFDRDYERRRLSLPTYPFQRQRYWIEAAQDGYPTGTLKRENGTKSQNLHPLLGQQLYLAGTTEIRFESHISQNSPAWVKDHRVFGTTILPGTAYLEMALAAGAFVTKSDKIWLEEVVIQQALILPENEEEKTIQLILTPAGNLVYSFQIFSLTPSFEGENSLPLFSLHASGKLLVKETEVVSDPVDLTAMRAQYTQEISIVAIYRGFQEQHIDFGSSFRGLEQLFAHEGTALGKIRLPEELVQEIGNYQLHPVLLDICTHVCEAISPDEVKQNTYVPVGLDRLRKSGRADTLIWCQAFERSSQGDSKQTISVDFRLLNSSGELIATLEGLQLKQVSQDAMLGNPQSSWNDWLYEVEWRPQARYGLLPDYLPTPEEVSSPLQTQLAQLLAQSSLTVYREALTKLEALSVAYILAALQEMGWSWQQKHRFATNQIASQLGVVSQHQRLLRRLLEILAEVGILQRSGEEWEVISVPEIGDPQNMITSLSYPEAEAEVTLLGRCGLRLAQVLRGEYDPLQLLFPGGDTTTLTQLYQDSPMARLMNSLVQGVVLSAQEQLPQGRGLRILEIGAGTGSTTNYILPHLFSERTEYVFTDIGAFFMAKAQEKFKDYPFIHYQVLDIEKDPQSQGFSPHQYDIIVAANVLHATSDLRASLQYVKQLLAPGGMLVLLEDTAPQRWVDLTFGLTEGWWKFSDYELRSDYPLLSASQWETLLQEIGFEQAVTISPDDIEIPDKKVCLPSAVIVAFSEVKQQVSSPPHRVVLADGQGIGQQLAAHLGSLGENCTLVVPGKEYEQIAPFEFRIDPANPKHFQQLFEALPGVAAIVHLWSLDAPEALIVEDLEAASKLNCGSTLHLVQALVKTYNKLPRLWLVTRGAQAVQGYHLPGIAQSPLWGMGKVIALEHPESKCTTIDLDFQATENEVQNLCEEISQKDTEYQVAFRDQTRYAARLVRHREPSIKGATRLKIPENQPFRLGVSKRGTLENLQLQKTTRLKFPDKIGTQERLSLGSDGTYLITGGLGGLGLLVAQWLVERGAKHLVLLSRSGLNPSVSNRLEKLEQAGACIKVVQADVSDSKQLNRGWSEIERTLPPLRGIIHAAGVLDDGILLQQNWQRFERVLAPKVQGAWNLHSLTQNKSLDFFVLFSSTASLLGNGGQANHAAANAFLDALASYRRMLLLPGLSINWGAWAEVGAAARMGLVEQLSLKGEESIAPQQGLQVLEQLLLAPPIQVGVMPINWSRFLQQRKALSPFFTDLAAEIQQLGFRSTSVTPQEGDSLKKAILSGIPAERQQLLESCITEQVASVLGFSAAKFDRQESLINLGLDSLMAIELRKRLNNEMGVNLPVMKIMEGVSITSLAEVMLEQWALTQIQSASPSAELNDSMEEIAL</t>
  </si>
  <si>
    <t>gi|424708181|gb|AFX86725.1|</t>
  </si>
  <si>
    <t>gi|1705956298|gb|TRT88046.1|</t>
  </si>
  <si>
    <t>Microcystis aeruginosa Ma_AC_P_19900807_S299</t>
  </si>
  <si>
    <t xml:space="preserve">Beta-ketoacyl synthase; N-terminal (37-286:250)  -- Beta-ketoacyl synthase; C-terminal (295-408:114)  -- Polyketide synthase; C-terminal extension (411-522:112)  -- Acyl transferase (564-838:275)  -- Phosphopantetheine binding ACP domain (968-1020:53)  -- Thioesterase (1086-1309:224)  -- </t>
  </si>
  <si>
    <t>MTQIPAKPDQL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TESALIKLAQKYAHYLENAKNIALSSICATSNRSRSQLPHRFTCIVSSHCQLQEKLAAFVQGEPSSFRQKSEFNGKNRAKIAFLFPGQGSQYPGMGRELYQSYPLFRQTLDRCAEILRQYGDYCLTEIIDQENHLNQTFYSQPALFALEYALFKLWESWGISPHGVMGHSLGEYVAACVAGVFSLEDALKLVFYRAKLMDSVGKSGSMVVISASEAEIIPLIAPYQSQVAIAAINGQDNIVLSGAAETIETLVKQLQVKNLKITRLNVSQAFHSPLMEEILDEFRQIAETITYHPPQRALISNLNGNLVNFEVTTPDYWCRHLRSSVRFADGIKTLLDNGYELFVECGSHPVLSGMGSLLDKNYSCLWLPSLRRQTSDRQQILESVSQLYLRGFALNWQEITANQDSKPCILPTYTFERSSYWLKTGDLTPEEAQLLPELSKYLLETPPQPPEVVKTTTASSSGHLITLDSLLATPAEKQLKQLETYIIGVLEQITGLSVVKLHTKQPLSSLGLDSLMSSQLRRQLEEDLKIIVPVEYLAGLSIEQFLPQIFNLITQNSQTATSNKTPLPSKQKKPIKTTKAENISNDPKLWLIRKQANPNASIRLFCFPYAGGSASVFQNWLNYCPKQVELWAIQLPGRETRLQETAITSLKSLINRLIPILTPYLDQPYAFFGHSMGSLISFELTRELAKTRQNLPQHLFMSGFRAPQIVNPDLPIHRLGDEQFLTALGHFQGTPETLLKNPDLMAAFLPILRADFKLLETYSYQQGQPLNCPITVFGGHNDAKVSADQLQQWQLQTNQDFVLHTLPGGHFFINQHTEKIMKIICQSLREFPEQMTA</t>
  </si>
  <si>
    <t>gi|424707637|gb|AFX86453.1|</t>
  </si>
  <si>
    <t>gi|488881089|ref|WP_002793314.1|</t>
  </si>
  <si>
    <t>MPLTVWDSGTLKKLGKVLAQGESIPRYLMQAQADPLPTGQWPLPQGLFLITEDELSVAPYLAESLRQRGLAVALIERASLQTPKALAEAVSREREKHGLVAGIVHLAALSQAAEPTTLSEWRQYTQIQAKSLFYLLQLCADDLRKGQQPGRVLMASCLGGQFGRDGNWGTSLPIAGCGNGLLKTLGAEWPNLHAKAVDLDAHLSPKVLAECLVSELLLPGGRIEVGYPQGQRTTFRTQPDPFSSRATVAKFTPTPDWVVLITGGARGITAEITSDLASFGLTMILVGRAPLENEATAHIEDVTGLRQFLLAQARCQGKLPTPVEIERHIQLILREREIRANLARFRQAGAKVEYIVADVKDEQAFAAVIEGIYSRYGRLDAAIHGAGIIEDKLIVDKELASFERVFDTKVDSALILSRYLRPESLKWLVFFSSVAGRYGNRGQSDYASANEILNRLAWQLDQRWLNTRVVAINWGPWDTKGMASEEVKRQFRERGVIPISLVGGRRFFREELSYGDKGTAEVIAGEAPWETHEAEAGKLALLPANRPFPFISTVPQLQPDSKVTLEHIFSLEADPYLEDHCLDGKAVLPATGALEWIAEFIQAAWPDWQVCEILDLMVLRGVSMAVEGSRKVLFVARSSSHADATTLQVTAEILDPETRMPLYRALVILRPEIEAPPSLHPVKLKSGRSLDPQFAYLEYLFHGKRFQLMSEIVAVDEQGIDAWVKPSQPSAWVRQDSSTAVPPWLFDPGFMDTIPQMALVWSRLYQDSSALPSKLGRIIRYGSSPLTGRLRVAFRVVRSDAQMIVYEASVFDEQGQVRFYLENLESTCSAALNRLNVQWRESLENPS</t>
  </si>
  <si>
    <t>gi|1805638386|gb|QHU83927.1|</t>
  </si>
  <si>
    <t>Microcystis aeruginosa NIES-298</t>
  </si>
  <si>
    <t xml:space="preserve">Beta-ketoacyl synthase; N-terminal (34-284:251)  -- Beta-ketoacyl synthase; C-terminal (292-406:115)  -- Polyketide synthase; C-terminal extension (409-501:93)  -- Acyl transferase (560-837:278)  -- Phosphopantetheine binding ACP domain (943-1009:67)  -- Methyltransferase type 12 (1209-1309:101)  -- Aminotransferase class-III (1549-1882:334)  -- Condensation domain (1983-2423:441)  -- AMP-dependent synthetase/ligase (2445-2839:395)  -- Phosphopantetheine binding ACP domain (2952-3014:63)  -- Condensation domain (3031-3471:441)  -- </t>
  </si>
  <si>
    <t>MVESIDYKKLMATTLSKMEVMQARINELETRQSESIAVVGMACRFPGGINSPEKYWSFCQAGLDAIVEVPKSRWDISKLYSQEPTLGKMNTAYGGFLQENITEFDARFFSISAKEAASMDPQQRLLLEVAWEALENANLPLKNLADNKVGVFVGITSIDHALKVYGTNYDQIDSFFGSGNALSAAAGRLSYFLNLHGPCLSIDAACASSLVAVHQGIRSLRNRECELALVGGVNLILEPAITISLSQSGMMSPDGRCKTFDASANGYVRGEGCGVLILKTLSEAQKNGDHILALLRGSAVNHNGAAAGLTVPSGPAQQELLRQALVDARIVPEDVSYIEAHGTGTSLGDPIELNAIASVYGKRSDPLYVASVKTNIGHLEAAAGMAGIIKTILILQQGEIPSHLHFQTPNPLINWEDHPIKIPTQNIPWPNNNKVPIAGVSSFGFSGTNAHVIVQQAPVSKISEIQQQLPSHLLTLSAHNKTALKELAKRFHTLLESRPEIGDICYSAAVGRIDLPERLAIVGDTCRELQQRLAAFAEEKPLDDLTFYQRFTSEKSPKIVFLFTGQGACYPGMGHQLYQTQPTFRQYIDQCAEILSKYLDHPLTEILFGEQTDLLNQTAYAQPAIFALEYSLTMLWKSWGITPSLLIGHSVGEYVAACIAGVFSLEAGLALVVKRGQLMQTTTSGKMASIFADEETVSSLIKNYTQTVSIAAINHPQQIVIAGESASIEEVISTCKKQKIPAQYLPVTQAFHSPLMEPILKEFEKEARQIYYQRPQILLLSGLDGELLENAPDAAYWSKQCREPVRFLSSLITAFNKGYNLFLEVGPRPILAEQGRRYKDEVIWLSSLNRGLDNWHTILSALAQLYLNGAPFNPEQFNRNYGYKKVRLPNYPFQRKPFQFQPNPRTENQSIDKIFLDAQTSNLTDTETTVFNMQKHQQEIRNQLKSILALLLKEDENDLPEDETLLNLGADSIILTDFSRKVEEKFQVKVKIDQLFTDLQTLADIAEYLCQFVNEKPLENASEITTKVINDETELSNYLQVIEQLQPIATAYIIRALESLGKKLNQGEQWTIETLRQTLPVARKYHILLNRYLQDLEQANVLHNQGNIWTVKNLPESFSLPQALQKLEKTCPSAKPELEMLQRCGENLAEVLKGNIDPLTLIFPEGSVAHAESIYGNSPVSRLMNQRVAQAINQILTNFSNSDRPYQILEIGGGTGATSEAILHHLNLDHVTYSFSEVSPFLLHQARQKFQKKYNLNFHQLDIEKSPISQGIPARNYHIVVAANVLHATRNITETLTHIRELLRPGGYLVLLETVENNSWLNLTFGLTPGWWRFQDQQLRSDTPLLRGENWCSVLKSCGFATANSFSKQNNIPINNGQELILACVPDEPLSIPAIPKFTVSGESSGKEALMMAQLQSLKDLKDLHEKTIIKQLEVLQTAPVFPSIAPEILTNQTQIIPTQSSKTETY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KDIDKVIVAVKEAITELQQAGFFANAKRPQVKKEEKKPLSEDEDGRGHLPSLNQSFPTSEAQRQLWLLAELDRNASASYNVTTSLELLGSLDVYILEKTINQVINRHEALRTKIIEQGELQEVVNEVNIKLNLIDFKDEDNPEATALALRSQFSQKPFDLSIAPLFAVILMRLKPDHYLLSLKTHHIVADGWSLGLILQEIGQLYSSQNNTTKEVLTPPMQFRQYLTLRAQETQSPQMLEHRDFWLKTYQEDLPTFELPTDFPRPAVKTYTGGQESQVIPSEVGQNLQKVGRKNKATLFMTMFAAYTAFLRRISGHRDLVIGIPISGRQIEGSDNLVGFCSQFLPLRIQVDATTSFIEHLQHTKQTLIDAFRHQSYTLEDLLAALQLPRDFSRSPLISVSFNMDPSLTLPEFKDLKVSLPPSPIGYTPFDLGFNLIELNDNLIIYCNYNTELFKKETIKQFIESFEILLRGIIDDANHLLYQLPLLTPVQQEKLLRQLTGKTRKLPEKATIIDDFVAQVKLTPNAPALIAGKINLSYQELNEKVNRLTHYLQQEYQLGVGKVIGVMLQRDHNLIIGILATFKTGATYVPIDSQYPHSRIEFILKDSGCHVCLTESNFISKLPEKMQKICLDKIDPIVEKYDKDEPKIFRNSSQTAYIFYTSGSTGNPKGVMGRHISILNVIQSLRLTFDLDKHPEWRYIFTAAVTHDPSIRNIFLPLTIGASLYMYEIKYIGHLVSFLQENQINALHTTPSIYREILGLLEPGETISSLKYISVGGEKLDRETALALRKRFLAEIVSNVYGSTETCVGVSQYEIKENLDSEIPLGQVFHNNRLGVLDEFNNPVPLHVIGEICVEGAALASGYHNQPEMTQEKFKPSFLDETKTLFRTGDLGKQTAPGIIEFMGRKDNQVKVNGYRIDPGEIEYQLTRYAPIERAIVLPVQVNNQTQLSAYCQTDKTLEIAEIRELLAKFLPVYMIPSYFIFLKQFPLTRHGKLDLHSLRELRETGKSLVNSNYVAPRNYLESNLVSIWEKILSKHPIGIFDNFFEIGGHSLLLSRVVTRVHKELNVSVKLADFFKVPTVAGLATLISQTQYNYQEPISAIPPQKSYPMSHGQRRLWALEFLDQNHNAYGMPSAYQFKGNLNIDAFENAFQQLIQRHEILRTTFTLINNQPRQVVHNQMNFVIKQIDLTAYVSTEQENLIEEAISHNAKTTFDLEVGPLLKVNLLKLSQENYIVLFNMHHIIFDGWSAGVLIKDFLTHYHAYGQENSQLMPPLRIHYKDYTSWQESQLETSKLQDQRDYWLAKLTPVPVRLNLPVDYPRPPVKSFQGNTITWQPEPELIDTFEKLVKAQEASLFMGLVSLVKSFLFRYTEQNEITIGSAIAGRNHPDLEDQIGFYVNTLVLRDQITDHDSFTDVLSKVKTTTLEAYDHQDYPFDQIVSDLNLQRDPSRNALFDVAIVLQNNQNVDLALDGITVNSIDPKMITAKFDLEFIFVEEEELYLKLIYNTDIFIHERILLIIDLFKNWLEQVLKFAHEPLINLSLASSENLTQEGQELFTEDFNF</t>
  </si>
  <si>
    <t>gi|1129175752|gb|OLP84449.1|</t>
  </si>
  <si>
    <t xml:space="preserve">Alpha/beta hydrolase fold-1 (92-290:199)  -- Beta-ketoacyl synthase; N-terminal (1002-1098:97)  -- Beta-ketoacyl synthase; N-terminal (1490-1542:53)  -- Beta-ketoacyl synthase; C-terminal (1555-1666:112)  -- RAP domain (2198-2250:53)  -- Cytochrome b5-like heme/steroid binding domain (2632-2703:72)  -- </t>
  </si>
  <si>
    <t>MRAWMQRRCFSTKLFMARLGPLLGQRSSRWWQRLERSSVTASRGQDGASEISSFALRLEWEVLGPEVGPIQTVVTPRGQLSRDAARPLAFAIAQRGKRVLLWDRRCTGNSSAWASWEESLPEQEVQDLMCLLDSLTSRTPVSLVGLSSGARLSALFAARHPQRVLSLVLLPTGDFHGAGSILGRAYYGDCADTAEAGGMEALVAAEGSHFQALAKNSSRARDELLGADPKDFILAMRRSQAFLDGFKGSNLLGLHASELAGLQRPALVLHHGLEDDRLHALEDAIALSEQLSSGRLLVEPVYDSQTHPKRCGDSESALRRLACGEKGYVDGIEFFDAKFFGISSMEAESMDPNQRKTRSAKFRPSGLQDITELESVPFPALAAPASHFLLVSVVLGLLNVVVRHGDFATSKCGSGGAAPGKRSAGFQCQGQMEALGRKVGPGSRSSNSAQVARQKVQEVQSLREAWEFAISFKTYAQLSHWRFAACLLTRMPQLRVDPDPVCFRTVADGCTNVSVWTASLATLDFMEAGSGGGSVSADQASAKSAMRAWRASGRWSQVQQLLAEVCQASLQLDVRACNTALDAAGSSQWKEARMLLQSLQFKSLEPSQVSYNSLCRALGGKGFWQLAMCDMEKSGSECLRMDVIGLNTLLASFTDPGLWSRSLHELTRTPVTLDSVSYNSAASAAVQGRWPTAVQLLSTINSSALCPDSFTVNLLIRASSESSWSSAFSALQLVAETQLRPGSMAYLAALHACRTDPSWSAALMLLERWTWKPSADACLLQARGAFDRMGSWRPALLQQGTLRWQLALVSLESRQDYNEAIMACEDKRWEAAMGLLKALKAHLVPDLVSYNALLASTHWRLCMEILSQIRPDVVSFTAAINSCDSFAWNQSVALLRRISGMSLRLDTVSCNAGLTACGSSLGWTGSILMLQTLADSLLETDRVSCHSSVTVCGSATHWRKGILLFELMKGHWLPYDEVSYNAVLGACADGQFHNDSRRADMLLADSLERWTLEVSYEVVNMAGYDLPSLQKSSKNIGVFVGVSGSEWGTVPHKMDAAGCGSAEAIISNRVNFALNLKGASQTINTACSSGLVAAAHASESPTRGALFRQTTASTAMADDENPDDGPGLIKLDMKQFGSGTMEDPLRHAVGMRTAQDQYKMQMWNSFPSLFQNTIFHGEQDAEIKRLRQSGSLDEKLQRAKLLKEEGNKLLKSSTTRRTSDDEARKEKEAQQELEEQLEAQIWEKEKELKDLRQQLAALRARAERTAPKEAEEVEEDDEQEQKSLDAAVRSYEKAAGLLRYVECLRQDWKNDDGSYKGIEDDFLRVEETALDSAEASELVQSCYLNIALACQKLRKFDDMKRACDEVLEKVNPDSVKALYRRAQARLAPISAKDTDREAAIQDLMAAARLAPNDKEVRNMLTKLRKEKKKQEMEDKSTFGGLFQRGEVVKNDYKSEPPPAAPAKWDLNDPKATHTGKVHLKYKDFDPLDGTICCGTQLAYGPFGFVGCCSGGMLSFKGRCFTYDVSADGYLRGEGVSSIFLELKEFGREVFTLMPASQANQDGRSASITAPNGPSQERCIRACFREAKYQPAEVDCFETHGTGTALGDPIEVGAFKRIYAQSQRAHPLMVTSSKTNLGHLEGGAGMAGFIKCILQVMRCEASPNIHLRERNPHLDVEGFPTQFLSEGLVTHYNTAVTGVSSFGFGGTNAHAMAFGQNCVTARDVTKKDFRGLMLQKIMQGHMQPRIWARLGQRLLALGLHRRKEKDLVFRAASSVGPGEQRIQRRKKGASELTPLLAEVDGELEGQDILDQARPEDLLEVSPSDEGSGLKAGPLAKKMWSCARRGVRSEEVWARFAQRVLMTGTLIGATDISLMFRAFARIKYRDARALDTLSPFILRHIDSFNTEELVLLLLAHKKLEYERTDNLHLLLNVLCQRKEEWTGKDVALISNAVAHFYIYRPRFWRLAAMSLYRLVWTMNPLELTILVSAMARVDRRDEQALIMIAKMCRRCAQRHLFSQETLATAMNAFAKLDFNNVKLAKAFEDAAVKKLDRALELGSQYRRSGSLRDQDVFDLQALVLLFRTLVALVGTSDDVAEKLLTLLAWSKEELGDYQRRVLKPTSVAFRRLHPVLFKSLSMECRDALHTFETTQVKITTFESRWMREVRSTLRKMDVSVELKPLIDDQVLDIWLPVSKAVVCAVGPYGYYAGTTERTAYSKLHQRILEMEGHVCMTVPYFEWADLKTEEDKMVYLWSLGRKSAGTGKKGQVSSEVGPAVELPLQSDLSALPPDVFKHSLDPEEWETNGAPLSEDKIGKVYEVEVDASGAAVWREVVDTPPDPKAHKRFGLAGSFNGWSCTQMAELPGLPGLFAAEITVGESGEEYFHVLGDEDTSQVYYPAQPRSRRKAISKALQVAFAISKALQVAFAISKALQVAFAISKALQVAFAISKALQVAFAISKALQVAFVPVGFKKSPQLAEAVPGMAVTLIFEEKSVVFGWTEGTAAKEFGTQLRSAVQHLTGLSSLAELEILAEADPPVRITPRDIFERRYPEAAQHRFRIASRAELASESVPKASPGPGGPSPEPRAEKLLLPPQRKCPSGAKFQKAGGSQLQFLQMLEGNKNPKAQLEEGTVLTADEVARHNQVGDCWTIFQGRVYDISAYIDFHPGGKKQIMQGAGKDMTSLFHKAHPWVSMEGLVGKLCLGPLIAKPPTAKSQPPVAKATPTYYNAVTEALVDVKGPSPILGHPEEHAWCIQGRPGSRFRIEFQITHRSVLVTWLRISDV</t>
  </si>
  <si>
    <t>gi|1706109573|gb|TRV31866.1|</t>
  </si>
  <si>
    <t>Microcystis flos-aquae Mf_QC_C_20070823_S20</t>
  </si>
  <si>
    <t xml:space="preserve">Beta-ketoacyl synthase; N-terminal (24-275:252)  -- Beta-ketoacyl synthase; C-terminal (284-400:117)  -- Polyketide synthase; C-terminal extension (403-516:114)  -- Acyl transferase (558-841:284)  -- Polyketide synthase; dehydratase domain (919-1190:272)  -- Polyketide synthase; ketoreductase domain (1419-1597:179)  -- Phosphopantetheine binding ACP domain (1700-1765:66)  -- </t>
  </si>
  <si>
    <t>MNQQKQAFLEQYKHLDAMVKAQTEPIAIVGMGCRFPAGVNDSASYWQLLVNGIDAVTEIPLERWNIADYYHQDADVPGKMYSREGAFLDKVDEFDPAFFGISPREAAAMDPQQRLLLEVCWESLENAAIAPESLINSQTGVFMGIFRDDYAQLCFHQGVVNHIDAYNSLGTSRAIAVGRISYLFGFHGPTLQIDTACSSSLLAVHLACQSLRSQECNLALAGGVNLMLTPATAISNCKLKAVSPQGRSKTFDASADGYGRGEGCGVVVLKRLSDALRDGNLIFAQIRGSAVNHDGKSNGLTAPNGQAQEALLRQALERAKIQPKDLQYVEVHGTGTSLGDPIEVLSLGKIYGQGHSQDNPLILGTVKTNMGHLEGAAGIAALIKTVLQLQNQQIAPNLHFKNPNPYIPWEKLPVKIPTTLTPWLVREGVRRAGVSAFGMSGTNVHLIVEESNFERLGDEKPHLERPCHLITLSAKSEPALRELAQRYYDFLGQNSQTVMANLAYTANTGRSHFEHRLAIPFLAQKQLEQALKDFIRDENRFSGQKSI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NLGQQNLPDQGLWLASLSPKQSNWETLLQSLATLYVKGVKIDWNGFDLDYLREKIPLPTYPFQRKRYWLDYIDSQLKTPTVAAAFHPLLQQPLHLLGSKDVHYQSSLSPCSPSYLQEHQVFGQVVFPAAAYLEMIIVAAGQQYPNQQFTIGQLSLNRPLIFSDNQSKKVQLSLLAGGQFQILSLGEGEVSLLHLSGNLTNENQDLPSCNWTDIRNRCHQKIEIAQHYQDCLSKGVNYGESFRVIQELYRNQSEIVAKIQLSSHLLSQAVDYQLHPVLLDGCFHAMSALFPAGNSTYLPTNIDRLTFSGVKDTSIYCHGRFSHSNLQNGILIADLTIFSESGQLISQIDGLTFQQARPETLFSQTNDLKDSLYEITWQATDLTGMDWTETGDWLIFADKKGVGQQLAEKLLQQGHRCQLITEKNRQTWQYLLKKPYQGLIYLWGIDDDQALENNQNLAVTQERICGTLLEIVQELGKIEVNYSPRLYIVTQSAQYIPSQPTVIALAQSSLWGLGRTIALEHPELRCLCLDGDKFQDSHTLALEVFQSLQSSEEENQIVWRQGQSYVARLGRFIPKSSLKNREIAENATYLITGGLGALGQQVANWLRKKGAKSLVLLSRRGITPETQPIIDQWRQEGTNVEVFAADVSDFGQMRRAFEIIEQQLPPLKGIIHTAGVLEDASLSKQTWEKFERVFSPKILGAWNLHLLSQEVDLDWFINFSSMASVLGSSGQSNYASANAFLDSLAHYRQAQGLPALTINWGPWAEGGMAENLGEKAKKRLIKQGFTPLDPQKCLHLLETLLTTSRIQVTVASLNWNSFFNSFENQKIPPLLRDFQSFSAPKLTPDNNFIDVLRTIPIEERFAALTAHVQGIVAEILAIPAREFTQVDQGFFELGMDSLMTVELRNRLAKDLGKSLAATITFKYPTVTSLVDYLVAEVIDLDFSLKPLAIGANQDSNLDPLNEEDLSLEELSDLLLQELNSLS</t>
  </si>
  <si>
    <t>gi|488863347|ref|WP_002775586.1|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</si>
  <si>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SPCVIMPPEAFVQKPLRWLQAISRYNATSSGGPNFAYELCADKIKPQERENLDLSCWDVAFTGAEPVRAATLEKFANTFADYGFKREAFYPCYGMAETTLFVSGGIKSQSPVIEAVDKLALLENSAVTINSQHPNAQLLVGCGHAWLSEKIVIVNPESLTECRDGEIGEIWVSSDSVAQGYWNRPEQTAETFKAYLADTQVGPFLRTGDLGFLLAGELFITGRIKDLIIVQGRNHYPQDIESTVEKSHPGLRQGCGAVFSVEIAGQERLVVVQEVERSYLRKLDSPAVIEQIIRSVAEEHQLDVYAVALLKTASIPKTSSGKIQRQACRASFLAGTLNVIGDWSKNPEHKNGFKQLKSDINSLLKQVKSYQVVEEFSEVSQNQIVSDTQES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RANGYVRGEGCGVVILKRLEKAIQDGDRIYAIIRGSAVNQDGHSNGLTAPNKQAQQAVIKKALAKAQVSAKDISYVEAHGTGTSLGDPIELNALKEVLM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VAACIAGVFSLEDGLKLIAYRGRLMQALPSNGKMVAVTADEETVRRAIISYEKQVSIAAINGPSSIVISGDSQTVDVVVANLDTEWVKTKTLQVSHAFHSPLMEPILTEFAKIAREITYSKPNISLISNVTGKIATAEIATPSYWVNHIRQTVEFAAGMNTLASHGYEVYLEIGPQPILIGMGSHCIPEGKGVWLPSLRSRKSDWQQMLQSLAELYVKGTPVNWTGFSKDYSYHRLSLPTYQFSRQLYCHGSILSDCSTTRVESTNGKGHISHNNPQGTQQFELYSSHGNGHLHPLIGKRLHLPLKPIIFESQISQDCPNYIQHHQIQATTIFPATAYLEMALVAGINVFKSDSISLEDVKIEHPLFFEGNQVKDIELILTPQDSQTYTFEIFSLNPVGDSWTLHTLGKIIKVTDITQPSPVNLENLSIDSLESVNVEDYYQQLRQRGMDYGASFQAITDLWQYEGMALGQIQLPEPLVNEACNYKLHPVLLDASLQALGAALSREDSGDAYLPVGLKQYQVYGSVPLHLWSRVKLNQDSSEPSQTITADVDLFDDSGVLLAEIQGLSVKRISSQKLGQVVQKEETENWLYEIVWRPQNRDLNLPLTGAENLGTWLLFTKGDGMGSSLANQLTQLGEYCIIVSVGSHYQKLNPESYTVNPLVTDDFTKLFQESLENKPPLKGIVHLWSCENNSSTDLSLEALQKAQEIGCGSVLSLVQALTQKRGTNLPRLWLVTQGAQTLEPSDTSLAIEQAPLWGLGRTIALEHPELQCVCVDLEASPNANQSLLVAEILAPDSENQVIYRQEIRHVSRLVRRSAQSLNVENQLGTKPFQVKISNYGILENLTLEPLERRQPGPLEVEIQVYAAGLNFRDVLNALGLLKEYTQQLGISSATEIPFGGECAGKIVAVGEKVSHFKVGDEVIAAMAVGSLSSFVTVNAAFVATKPVNMTFEEAATLPIAFLTAYYGLHHQAKIQAGDRVLIHAAAGGVGQAAVQLAQQVKAEIFATASGSKSQFLKSIGVEQVMNSRTLDFADQILSLTQNKGVDIVFNSLNGEFIPKSLDVLNTKGRFIEIGKIGIWDENQVLQKCPEASYHPFDLLELAEKDPNLITQMLNQLMEHFQQQTLKPLPYKVFPIVQVVEAFRYMAQAKHIGKVVISLPVLEQAQTIRSDSSYLITGGLGALGLKVADWMVSQGAKYLVLTGRSEPNTEAITLIEQWKQAGTEVVIIKADVSKQEDVQKLFQKITASLPVMRGIVHAAGVLDDGLLSQLDWPRFTRVMAPKITGTWNLHCFSWDLPLDFFVCFSSIASLMGSPGQGNYATANAFMDAIAHYRRSLELPGLSINWGPWSEGGMATRLDSYSQDRFATQGLDMISPQQGLQILEELLGQNAGQVAVMPVNWSKFLNSHKGAKPPLFKELASSPEQGDKMPQVKQNTLVCQWQNLNPDSRLDWLINYLKNAVAQIFGLELSQINIEQPLQDIGFDSLMAVELKNRLNTDWEVEIPLVKFIEGVTVTSLALLLNEQILETHQISSDKPSANSQNSLPTHFDHSSELMLKQIDQLSDEDVDALLSSMLSK</t>
  </si>
  <si>
    <t>gi|1733587002|dbj|GCA87397.1|</t>
  </si>
  <si>
    <t>Microcystis aeruginosa NIES-4264</t>
  </si>
  <si>
    <t xml:space="preserve">Beta-ketoacyl synthase; N-terminal (36-285:250)  -- Beta-ketoacyl synthase; C-terminal (293-410:118)  -- Polyketide synthase; C-terminal extension (415-524:110)  -- Acyl transferase (566-878:313)  -- Phosphopantetheine binding ACP domain (959-1030:72)  -- Phosphopantetheine binding ACP domain (1051-1123:73)  -- Condensation domain (1179-1477:299)  -- Phosphopantetheine binding ACP domain (1623-1684:62)  -- </t>
  </si>
  <si>
    <t>MESHHQKTELTPLQKAIIALKEARNKIEALERQKNEPIAIIGMGCRFPGGANSPEAFWELLSRGKEVIVPVPSQRWDAEAYYDENPDLPNKTYARYGGFIDAVDQFDPQFFGMTPREAIALDPQQRLLLEVSWEALENAGIAPQKLTGTQTGVFVGIGLDDYAKRQIKQQIPIDAYTGSGNAFCFASGRLSYFLGLQGPSLAIDTACSSSLVTVHLACQSLRNRESNLALAGGVSLMLSPEVTLYLSKTRALSPDGRCKTFDKDANGYVRGEGCGIVVLKRFSDAISDGDNILGVIRGSAVNQDGPSSGLTVPNGAAQMAVIRQALENAKVKPEQISYLEAHGTGTALGDPIEVRGINNVLCKDRSTDNPLMVGSVKTNIGHLEIAAGMASLLKVILSLKNQEIPPHLHFKELNPDLAAAATALKIPTS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KEAINQIKADLESQSIEVRLLKVSHAFHSGMMQPILGEFKVIAGKITYKTPQLDWISTVTGEEISQAVTEDYWCQQVRQCVQFAPAIETLASQGYNLFIEIGSHPILTRLGQKTLANPDYLWLSSLQRGQDDWQILLQSVAKLAVSGVNIDWNGFDKDYARLRLPLPTYAFQKQPYWLTVEAPGLRPTQGTETVEGQDLHQSQETETLGVPGLRPTQKQNEIKAESLESQLIALISKITGLNPQQLSLNVSLEADLGLDSIMMTQLMNGLLSLIPEENRSQFSETFSLRHLMQVSNLQELLTILADWQQLEEDNQAESLESQLIALISKITGLNPQQLSLNVSLEADLGLDSIMMTQLMNGLLSLIPEEQRSQFSETFSLRHLMQVSNLQELLTLLQSHTSSPKPQISNPKPQTKNLKTQSSNLVPILHSQIPLLMSYWSLNSNSLFTKVKIAGEFDLNIAQQAWKLLINRHPMLRAQFQIPEDAACFAEYQLEVLENPIPPEILVKDFTTLTPEEQGEKIEEEIYHWLNYNWSLTQWPLHGFSVLKLSDQIHQLFLGNEHLISDGLSNHVMMREFLEIYRALVAKETPNLPPTLTVEDYRKQVQLMNDWQDIEEDRALAEYNNAVSGMSYRWQPKQQKNAQNHPLFYNQKYVLSAETTSQLIDKTRQWRVPMNALLLGAFIKTMSQLDSKAENIVISIPTSGRIYPEVDATGVVSSFAQNLALTFAKPQSDQDWPTFLSQIQQIVQQHIGTGLDRAQTRQMGTIFRDNITLENGKIPPHSLYLIQEALKSNLYLPYTGQTHLQTRYDTLSITDYQAGGMNATGTIDILQEIFNNRLHLFASYDYHHFDLLLIDQLMTAYVSQIEELANLPVQDQVIIYHPSSIALNTEIEEMLRQITSEICHWTIEEDEISDDLEADLGLDSLERIRLVTKLEGIYGKQYRQDLLNCRTLQEMAVILAPSQPSILNSYA</t>
  </si>
  <si>
    <t>gi|1447323965|gb|REJ55062.1|</t>
  </si>
  <si>
    <t>Microcystis aeruginosa TA09</t>
  </si>
  <si>
    <t>MKPSKLAIAGISGFFNQLLTSQQLSALIYQGNSLDYSHKPISDHSWSILSKMSDQGLKDCTCKIGKKVALITANNISNNQETELKNISYQLERLWNCSIVPFQLTQGSDSLLKSLELAQILLTAKEVDTVIISALNRNCESIIGGALILKDYETIPNNNNTLFYGIIDSFSKIVNPLSSRSVAIKQSCQQAFKNAKIHPSNIGYLAVSSREIDQGLLEAYYANHNNLTCAVGIVQENNNNLGITEDLISLIKTALCLKNRYLPAADQLLTSNLTQEWQNSPFYLPDVSLPWFLEKGQEKRYAALNLVTQNNTYSHLILSEATPQSTANNGYLPYGSFYLFPLAGNDSLSLQSQLDNLTESIENSFSLPHLAKENFIQFQQNSQSPYVVAIVGNNKEALQKEIKQAKKGIDKAFHTGKPWKSPQGSYFTPKRLGKVGKVAFVYPGAFNSYLGMGRNLFQLFPKLWERAESLISDPATFFQANSLYPRRQSPLSKQDLETLETQFIANPLSLLETGTGFAVLFTEIMQKYFKIKPDAAFGYSMGESTMMYSLGVWPNADQGSRFVHSSPLFKTRLMGAKQAVAESWGQPIDENSWSSYVLMATAEAVQECLKTESKVYLTHINTPQEVAIAGDSQGCLRVIEKLQCDRFRSPSDMVLHCEVMQSEYNEFLKLNTVTIGTPPDTIFYSSSHYDSLALEQEKIGEHLSQGMCQMLDFPRLIERTYQDGVKIFLELGSGGSCSRWISETLGQKEHLALCINRRGADDLATIIKMLAQLVSHGVELDLSPLYLTDEAETLEAIFKTVLTTAPKANIEPQTEQQNSIIRENTASQKVAVLVASSTQLLSQVPTISTVDHSRTSVISSHPKTVKPCLFDQPEILEFIEGKVSKVFGQEYEPIDHYTQRVRMPSPPFLFVSRVTQLEGKLGDYKSGFIETEYDVPEDAWYAVDGQLTVGICKEAGHGLLMLLSYIGTDFENQGKRSFRLLDLSATFLFEQPENVKLLRCRVKITSSVKTDDSLLIFFQGEVLIGDQVWMKLHDGCAGLFSDEELEKGQGIVLKEAEEKERNLIKRQQFTPLLTCSKSFFKKEELLNLSQGNIEACLGKNYQQNGLNSSLRLPPEKLLMLEKVMMVNPQGGIAGLGLAVGAKQITPEDWYYSCHFKNDPTLPGNLMIEGSIQLVQFYCLWLGLQTHRKDARFQVIPNQTQAARFRGQVTPQHGTLMYQMEVLEIGLSPQPYLLANVDVIFGGKTIATIKNIGVQLVEKTDTIPSIFPPIESVTLPHISQLSKQSSVLFNENQLKTFAKGSVAACLGSEFDIYENRQSVRLPNGEFQLVSRVLDIEGKRHELQKPSEIITEFDVKENAWFYNHNAYPTLPYCTYIEIAGQPCIFLGVYMGATLLFPEDDLHFRNLDGQGTILKEIDLRNKTITDKVRLLSTTAIQGAIIQKFEFELSCEGEPFYRGNMVFGDFSTAVLANQVGLDGGKRLKPWYQLNNLSDLTLQEINLQDSLTHQTFYSVNPEKPHYRLSQNYLDFIEKVFLIQDGGKYQKGYIYASQSITPEDWYFPFHFYQDSVMPGALGVESILQAMQTYALQLDLGKSFKNPRFGQAINHQITWKYRGQITPENRLMSLEVHISDIRVEDDVITIIGDASLWKEDLRIYEIKDIALCLLDNEQ</t>
  </si>
  <si>
    <t>Cluster-13398.6878</t>
  </si>
  <si>
    <t xml:space="preserve">Beta-ketoacyl synthase; N-terminal (326-574:249)  -- Beta-ketoacyl synthase; C-terminal (586-702:117)  -- </t>
  </si>
  <si>
    <t>MASLVSGTLVEIFGLPGTAEFAGIDGQRAQLVRFDRDVRKWVAVTFNGITCSVDPQFLRALEAKELEPYDFVLGPKTDLELLASGLAQALQGNGYAVVRMFVTASDADAMLSVANELEANDRFGRMAIEFERGYLGIDGYAKTLLMDPCSQAAPDSVRTSPLAALDSNFASLCELLAPHTEDALGFRIFSRSRLLLQMPLGDGDDEQYASADIEDGDAEGYMQTMVRKKITMMQFVGPSAGKLKLVPKSAEDASAIELTTEPHMLLVFANSRFEHSFDVKGESLTLSSFLMTEPPNFTFTSTPEGDMEVLGVLGTGPSPPPPEQCVIDGMYCRYGTGAEGRDHFWTGVGKAATDGLTEVPFVRFDMGQYYDPDAHFGGSYTKHGCFGIEGIELFDNRFFEISPAEAKGMDPCQRQVMEVSYMALCEGGWDKKSLQRNSQNIGHFAGIDKDDWMCMCSSGLIDLSGAHGAAAAANAITSNRFAYALNLKGASMTIDTACSSSLVCTHVSKLHLRFKDGEEMPASIVNGLNCMLYQGPFVGCCAAGMLSHIGRSLTFNASADGYARGELSGALIFKLKNYQADNEGVLACLAGSQANQDGRSASLSAPNGPAQEKCINAVLRECALTPTEVDCFECHGTGTSLGDPIEVGAFRKVMSYTPRLEPMVITSSKSNIAHGEGGAGLAGFFKCCMQVMHCEGAANVHLRTKNPHLDMEGFPCQMLAEAVTMREDSAYSGVSSFGFGGTNAHAEAWGCNIMTSRGGRLQDPQAAFQRKLAKAPPAEITINGDNVEEWETTGPDPRAEPGTRWRVELDEDGEIVWERDEDDDKEYGDEFFLRGSHNEWKLERMERDIGILGLWIGQVTLGANGVEEFQVVADENLDMIYHPEVAQCESKMAPVKGPDNTGKDLAWAIRGEEGDIFRIEFFQQDAYLSVLWLKQRR</t>
  </si>
  <si>
    <t>CL3748.Contig1_All</t>
  </si>
  <si>
    <t xml:space="preserve">Beta-ketoacyl synthase; N-terminal (319-540:222)  -- Beta-ketoacyl synthase; C-terminal (560-680:121)  -- </t>
  </si>
  <si>
    <t>MAVRPAVRLAKVADVEFREERWLLPETSGQKISQHLSLKGFCVVDPGAAPEELENVLEDIAAIDAAGQFSQPPAELLEGLLGSAGSSGIAEIGGPGILAVSGSSLEGLRHFDSRMTDISMLALPYLPRLDVEVASRTVGLLHEAGVPMTDPPPLTEAVCSKWLTTLTRHKLMCVVSLGPDEGTLELQPFDEDCNGQSITMKPGTLVILRPDALSHRFSSGGRSYCLSCFFLRPEHDSKHQAGDKADYTPCASSLLEWAMSKIRMFKESEPEEQAQTVLPRHWEFYMNHTSFVGQNIALRTAAVRQTSTWQQAEWVSAFTAGPDFIQEVPFLRFNIDDNYNPHPEGWSYGAVSVRHGSFIDGAHLFDNAIFRISKAEAGGMDPGHRLILESGYEALVREGFKVSTLINSRGGVYVANPPPQEFGYADKSSAGGGVCGGGGSVAAGRISFTHGMKGPCISLDVEGASSLVAVDFCCTNLSRVGRWDPIPYGLCCGWNLILQHRSFIHGCAAGLLAPTGRTFCFDASGCGYVRSEGVMALVFRALTDVVDGKVVVKEMERVLGCIASNAINQSGKRASMTAPDGAAQQEVMALAIRVAEISPLDVDAVESFSDAHVMMDAVEAAATAKAYRPEDMYGLEEASPLPILAVKSATGNQLECMGLSQILKVCIGATWGAIHPTVHLRLQNPYMDLDLCDRQAYVGYECLEFRSASCYTGITNRSLTGTNCQSIVWGQLTEAHHQNMPEPPPAWRSQILFWPEGGGELEDSAMPSRGYHIMGSFNRWVPQPMEAEGHGVFGFTMTLGENGWERFQIALDGDRTRILHPQEPKGEKGDPVCGPEEVLRHDCWVIDGRTWFEPALTGDGYVQTQSEDAGSAGDRYRVRVRIAGKWRTVDWEKLDTPSEKPLEEATYQIVGTWNDKEPQEMLRDPSGIPGLYFIEVTLPDDQGSSFQIIRNRDWDQVLCPAAKFADASSGGEVLGPDFGEPRSKNAWLLWGWAGDVFRIEFQRHCQCGADMRRVSWRFLRKEAMQLSPQMAQLNAARSRAFYLCGSWDDWTSASNGPMLFTGYNYVFYLMLGSALQESFQIHEDGNPSQCYYPSVSSANPDTPHDFLGPELTHRARGLSWTIGLREQDEAKKGACYQIRLGLDPRGSPVFLDWVKLPSLEGVEDARGRGCFAFGR</t>
  </si>
  <si>
    <t>gi|513469370|gb|EPF17203.1|</t>
  </si>
  <si>
    <t xml:space="preserve">Beta-ketoacyl synthase; N-terminal (40-291:252)  -- Beta-ketoacyl synthase; C-terminal (300-416:117)  -- Polyketide synthase; C-terminal extension (419-529:111)  -- Acyl transferase (595-703:109)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(2495-2596:102)  -- Acyl transferase (2643-2892:250)  -- </t>
  </si>
  <si>
    <t>MDFQDKKNLSENDQSIQTRVFKALSEAKEKLKAFESQQSEPLAIVGLGCRFGHNIATPESFWSFLKAGKNNLREIPKERWNQQDFYDSDRNKVGKIYVSQGGFLDDVSQFDAHFFGIAPKEAVAMDPQQRLLLEVAYEALENAGMATTTARRGKTGVFIGITNNDYARILTSNEDYNAIGAYHISGNHTNAAAGRISYLLNLNGPSLAVDTACSSSLVAVHLACRSLRSQECRQALVGGVNLVLTPEVVIALCRNQMLAPDGQCKTFDESADGFGIGEGCGVIVLKRLSDALQDGDHIWAVIRGTAVNNDGASGGFTVPNGPVQRELIKEALADARLDAEAIDYVEAHGTGTSLGDPIEIKAIAEALCVNRRKSNPLLVGSLKTNLGHLAAAAGISGLIKTALSLHYREIPAHLNLKKPNPHINWDALPISIVTQNCPWNVNNGQLKAAGVSSFGASGTNAHVILSEPPQPQPQNPKISPILVTFSAKEPERLRLFTTQFVDELEQKTDLNVKDIALSLNTGRFPHKHRLALLVSNQENLRQGIQAFLNSNGDEKQFQNIQNNSFDIIYGEAQSHPKIAFLCNYEEEISPEIIENLLNNEPVFHEAFRQCEHLFKKYLEFSLQELLSSKKALEPQISLSVQPLLFAYQYALCELWKSWGISPSAILGSGLGEYLAAQQAGVFSLEDTVKLVAKRTRISPQNPNSEDLLSLLKSTPEVDSNSPDITLIYQGEVVKKSLRNLVNRGEKIRQKSDEIAQGISTLHQMGYQIFLEMGIGANLINIGRQKLRVNSILWLSSLGKDCHSDQHEQRVLGQLYVRGFNINWEAFHRSHPGQKISLPNSPFIRKRYWINSGNKSESSSYKNPNYYSGHPLLGDHFPSPLALLQYRGSISQHKPAFLGEHQVFDQAILPASALIEMALAAGENQRVILENVEFKKALILKDTEDALQLIIEQKSFKIYHELEPNWEILVTGKIEELKSTNLTHCHLEEIAKNCPEEVDINSFYETYQKSGINYGSNFRLIHQLKRGENTAFAQIKLTDILEREKYHFHPAMLDACFQGIAAILFKEESSVTYVPVRLGKLAFFHPPDEQVVSAVRLKNSSPNPNIIIADIDIYSPQGQPLASLTNLELKAVQSQEIIPQEIPPQIYLEEWIPCEELLGNGRDTLVAPQVIKNQIHPAQLEQQLGEKLAQYERLMEALEKLSVVYIWEALTKLNGQPKLGQTYSEAQIANQGQIVDFYRPLLSRCLSILAEEKIVNQTKDGWLFLKKLEAPSSQSQIKILRQEFADYPAEISLMERCGSALAEVMRRQVDPLELLFPQGDLEAIASIYSEAAGAKLMNQLVATTISRAIENLPPYYPLRILEIGGGTGAATTGLLPHLPKEHIEYVFTDISSSFLTRAKENFRNYPFIKYQTLDIEKNPFTQDFLPGSFDIIIAANVLHATANLQKTLENVRSLIAPKGLLILLESTGARRWVDLTFGLTEGWWLCSQDLRRNGYPLISTKDWQNLLIENQFEDINIIEPSQVKTRNLLNQSVIIGRSSEQLPSLPAKSYSHQIIWADSQGIANGLIPLFQQRGISCSCVFTQDINPEIAEDYLSILRNSITSETRQILYFWGLEKIPGEIDQQVEINCQRFLFFLQALLQQENPPTLILVTQGAVPAKAIKTLISPSQASLLGIAFSLVLEHPELNFKAIDLDPDEVNAADKLLQEIYSNPQENRIALRGEQRFYPRLVQRKLEDGKINFSPDAYYLITGGTGGLGLATTRWMIEKGARNLVLCSRRGAEGISPEILANFSSSGAKVTLKKLDITDAEKLHAVLDECRSKYPIQGIFHIAGTLDDTTLLRLTPERFNYVLAPKVKGTWLLHQLTLNDPLEFFVCYTSAVSLIGSAGQANAAAANAFEDAFIYYRQAHHLPGTVINWGPWSEIGAAVDRNVLERLAAKGYGAMKPDLALNALEKILLNQIIRAGVIKIDWQQFPYIHQSFYKNFLPQGKTQAAPSSEFLKQWQNLTLKERPNWLTNHIIMRVSTVLGRSNDETFSPQQGFFDLGMDSLTSTELRNLLQTDFNCSLPSTITFRFPNVEALANYLQQEVLDNCQPVL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LGFSGTNAHIIVGEIDADLPQASENNFYLLPLSARSEQSLQELARSYQDILTESINLADVCFTTSTGRGIFPQRICILADSITTAQRALIDYQDGEDSDSLIRPILSETPPKIAFLFSGQGSQYSGMGETLYNREVVFKETLDLCDQILEPLLEKSLLDLIFQEQNSQLLEETQITQPVIFSLEYALAKLWQSWGIQPSALLGHSIGEYVAACWAGVFSLEDALKLVTQRGKLMGKLPHNGSMSAIYADYETVANALTSYENQVNIASANGSITVISGFKEIVEQLEKDFIDQGYKTKRLAVSHAFHSPLMQPILDDFSQVLKTISFHEPNLTIISNLTGKAVGSEITTPDYWVAHLRNTVQFSGSSLLGMVR</t>
  </si>
  <si>
    <t>gi|307103519|gb|EFN51778.1|</t>
  </si>
  <si>
    <t>Chlorella variabilis</t>
  </si>
  <si>
    <t xml:space="preserve">Beta-ketoacyl synthase; N-terminal (2-171:170)  -- Beta-ketoacyl synthase; C-terminal (181-233:53)  -- </t>
  </si>
  <si>
    <t>MFNLTRTETLAIDPQQRLLLEESHACLMDGRPATGSLFGTETGVYVGCMYQEYTDVLSSAGTKLSAAAATGNSRSFMVGRISYIFGLAGPCLSTDTACSSSLVATHLAHYSLLNQETVAATAAGVNAMLSPTTTVGICQLQALSSTGRCKSFDSTGDGYGRAEGFGVVLLAPPHPGQLAVAAVRGSAMNQDGQSSGLTAPNGPSQTKLLLTSLRRGGLNSMKLRFIAVHGTGT</t>
  </si>
  <si>
    <t>gi|424708081|gb|AFX86675.1|</t>
  </si>
  <si>
    <t>gi|1706038118|gb|TRU64680.1|</t>
  </si>
  <si>
    <t>MDFQDKKNLSENEQSIQTRVFKALSEAKEKLKAFESQQSEPLAIVGLGCRFGHNIATPESFWSFLKAGKNNLREIPNERWNQQDFYDSDRNKVGKIYVSQGGFLDDVSQFDAHFFGIAPKEAVAMDPQQRLLLEVAYEALENAGMATTTARRGKTGVFIGITNNDYARILTSNEDYNAIGAYHISGNHTNAAAGRISYLLNLNGPSLAVDTACSSSLVAVHLACRSLRSQECRQALVGGVNLVLTPEVVIALCRNQMLAADGQCKTFDESADGFGIGEGCGVIVLKRLSDALQDGDHIWAVIRGTAVNNDGASGGFTVPNGPVQRELIREALADARLDAEAIDYVEAHGTGTSLGDPIEIKAIAEALCVNRRKSNPLLVGSLKTNLGHLAAAAGISGLIKTALSLHYREIPAHLNLKKPNPHINWDALPISIVTQNCPWNVNNGKLKAAGVSSFGASGTNAHVILSEPPQPQPQKPKISPILVTFSAKEPERLRLFTTQFVDYLEQKKALNVKDIALSLNTGRFPHKHRLALLVSNQENLRQGIQAFLKSDGDEKHFQNNSFDIIYGEAQSNPKIAFLCNDEQEISPEIPEIIETLLNNEPVFHDAFRQCDHLFKKYLEFSLQELLSSKKALETLIPLSVQPLLFAYQYALCELWKSWGISPSAILGSGLGEYLAAQQAGVFSLEDTVKLVAKRAQISPQNPNSEDLLSLLKSTPEVDSNSPDITLIYQGEVVKKSLTNSVNRGERIRQKSDEIAQGISTLHQMGYQIFLEMGISANLINIGRQKLGVNSILWLSSLGEDCHSDQHEQRVLGQLYVRGFNINWEAFHRSHPGQKISLPNSPFVRKRYWINSGNKSESSSYKNPNYYSGHPLLGDHFPSPLALLQYRGNISQHKPAFLGEHQVFDQAILPASALIEMALAAGENQKVILENVEFKKALILKDTEDTLQLIIEQKSFKIYHALEPNWEILVSGKIDELKSTNLTHCHLEEIAKNCSEEVDINSFYETYQKSGINYGSNFRLIHQLKRGENTAFAQIKLTDRLEREKYHFHPAMLDACFQGIAAILFKEESSVTYVPVRLGQLAFFHPPDEQVISAVRLKNSSPNPNIIIADIDIYSPQGQPLASLINLELKAVQSQEIIPQEIPPQIYLEEWMPCEELLGNGRDTLVAPQVIKNQIHPAHLEQQLGEKLGQYESLMEALEKLSVTYIWEALTKLNGQPKLGQTYSEAQIANQGQIVDFYRPLLSRCLSILAEEKIVNQTKDGWLFVKELEAPSSPSQIKILRQEFADYPAEISLMERCGSALAAVMSRQVEPLELLFPQGDLEAIAAIYSEAAGAKLMNQLVATTISRAIANFPPYYPLRILEIGGGTGAVTAGILPHLPTEHIEYVFTDISSSFLTRAKENFRDYPFIKYQTLDIEKNPFTQDFLPGSFDIIIAANVLHATANLQKTLENVRSLIAPKGRLILLESTGARRWVDLTFGLTEGWWLCSQDLRRNGYPLISTKDWQNLLIENQFEDINIIEPSQAKTRNLLKQSVIISRSSEQLPSLPAKSYYHQIIWADSQGIANGLIPLFQQRGISCSCVFSKDINPEMAEDYLSILRNSITSETRQILYFWGLEKIPGEMDQQVEIHCQRFLFFLQALLQQENPPALILVTQGAVPAKAIKTLTSPSQASLLGIAFSLVLEHPELNFKAIDLDPDEVNSADKLLQEIYSNPQENRVALRGEQRFYPRLVQRKLEDGNINFSPDGYYLITGGTGGLGLATTRWMIEKGARNLVLCSRRGAEGISPEILANLSSSGAEITIKKLDITDAEKLHTVLEECRSKYPVRGVFHIAGTLDDTTLLRLTPERFNYVLAPKVKGTWLLHQLTLNDPLEFFVCYTSAVSLIGSAGQANAAAANAFEDAFIYYRQAHHLPGTVINWGPWSEIGAAVDRNVLERLAAKGYAAMKPDLALNALEKILLNQIIRAGVIKIDWQQFPYIHQNFYKNFLPQGKTQAAPSSEFLKQWQNLTLKERPNWLTNHIIMRVSNVLGHSNDETFSPQQGFFDLGMDSLTSTELRNLLQTDFNCSLPSTITFRFPNVEALANYLQREVLDNC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YQALKRANLKPEQIDYIEAHGTGTALGDPIELESMSAVFGQRSPNRPLIIGSVKTNLGHLEGAAGIAGLIKTVLALQHHKIPPHLHFKNPNHRFDWSSHIFEVPVQGKPWNISERPRIAGVSSFGFSGTNAHIIVGEIDADLPQPSENNFYLLPLSARSEKSLQELARNYQDILTESINLADVCFTASTGRGIFPQRICILADSITTAQRALIDYQDGENSDSLIRPILSETPPKIAFLFSGQGSQYSGMGETLYNREVVFKETLDLCAQILEPLLEKSLLDLIFQEQNSELLEETQITQPVIFSLEYALAKLWQSWGIQPSALLGHSIGEYVAACWAGVFSLEDALKLVTQRGKLMGKLPHNGSMSAIYADYETVANALTSYENQVNIASANGSITVISGFKEIVEQLEKNFIDQGHKTKRLAVSHAFHSPLMQPILDDFSQVLKTISFHEPSLTIISNLTGKAVGSEITTPDYWVDHLRSTVQFSQGFQSLIDQGYRCFLEVGSKPVLLSMARLISANQDLLWLPSIVPGQDEQAQMYRSLATLFVNGYSVDWTTVFKQGKRIILPTYPFQRERYWLSNSEFSLGQIKTQLHPFIKDFKKLATGDMIFEGEVSYLNPSYLEEHQVFDNIVFPATGFIEAILAASQKIFNGHFVTLQNVSIHQGLLLSPTPLIVQIIFRPKKSSQLIYTFEIFSSDSAQEKWVLHVTGEVKPKDIQSLAASELTQTKLERETPKKSISIREFYELYQQMGIRYGEQFQAIQELYSFKKGSQAKISINPSLADRRYHFHPVLLDACLQSIGAAFPEIHGQELHLPYGFSSLEIFLNPTSQVWTEVQVISDTNGEMRVNVNIYDEQGQLCARFTDLTARRINPAILQSLWQEKSNDCFYKVEWKKLPSMPTVAVNSQNSWLVLVRPETDLNSLINLYKRAGEKVITVEMGQNYQCNSQDSFVINPAQKSDFQRLYQEAYPSGEFPTGVVFSWESSEAEDVLDTVYQSSHAVLNLVQTLTNNWEKLPHLWLITRGANKIINDTALYPQQSHLWGLGAVINQEYPKMGCVCLDLPIHKEADEAELLFNELKCFPHEFRLALRQGNRYAARLVSASLPSSEKRHFINQSGVYLITGGGGKLGGLVAQWLSEMGASHLVLCSRHVKSSTELIAPLVEKGTKVTLIEADITSPTDMKNLFSRFGADLPVLRGIIHAAAVLEDGLISNQSWQKYQKVMIPKVAGTLLLDRYTRSLSLDFFVSFSSAAVILGSPGQSNYAAANAFMDALMQQRQSLGLPGISINWGAWETGNQIDQQRFANWGLQMMPSEQAFQYLNQVILDDITQGIVLDINWSIFNQTFNINQPFFSEVLTLKNQKQTSPAKLLERLKSVSIDERINALLEGLEKILREVTGLNGNKVIPQQTSFLDLGLNSLMVIEFKNRLETDLGCKLPSSIIFDYPNLLSLSTYLREQILANHLDFEIKINPIPDNHSPYDSLSEDELARLLNQKLTELDQYGG</t>
  </si>
  <si>
    <t>gi|504962338|ref|WP_015149440.1|</t>
  </si>
  <si>
    <t>Oscillatoria acuminata</t>
  </si>
  <si>
    <t xml:space="preserve">Beta-ketoacyl synthase; N-terminal (13-262:250)  -- Beta-ketoacyl synthase; C-terminal (271-389:119)  -- Polyketide synthase; C-terminal extension (391-505:115)  -- Acyl transferase (537-858:322)  -- Phosphopantetheine binding ACP domain (937-997:61)  -- </t>
  </si>
  <si>
    <t>MNNFSEPIENLDAIAIVGMAIRFPGADSVEQFWQNLQQGVESISFFSDADMIAAGLNPELIQNPRYVKARSILENVEQFDAKFFGFTPREAAITDPQHRILLECAWESLENAGYNSETYPGRIGVYAGMGLSSYSLFNLYPNRDLIESVGVFQTLISNDKDFLPTRISYQLNLRGPSVNVQTACSTSLVAVHIACQSLLNGECDMALAGAASIRVPQQSGYLYQEESILSPDGHCRPFDANAQGTVFGNGAGIVVLKRLDNAIADGDTIRAIIKGSAINNDGHLKVGYTAPSVAGQAEAIAEAMAVANVNPETVSYIQTHGTGTALGDPIEIAALTQVFSRYTDKKACCALGSVKSNIGHLDAAAGIAGLIQTVLALEHQAIPPTLHFESPNPQIDFENSPFYLNAKLSEWPEGETPRRAGVSSFGIGGTNAHVVLEEAPILSQPRTNSRDPKLLAISAKTASALEQATQNLGQYLKIHSDCNLADVAYTLQVGRQGFNYRRVVVAETAEAAAIALSSREPQSVFSGECTTVNPPVTFMFPGQGSQYVNMGQGLYDNQPIFREWVDRACELLLPHLGLDLRTLLYPEPDREAATTEQLAQTQFTQPALFVIEYATAQLWQSWGIQPTAAIGHSIGEYVAACLAGVFSFEDALGLVAVRGRLMQQLPGGSMLAVCLSAEEVRSHLEDSLSLATINSPSLCAVSGKTEAIAQLERQLTATGITCRRLHTSHAFHSPMMEPILDEFRDRVAQVRRNAPQLPFISNLTGTWITPEEAIDPDYWANHLRQPVQFSDGITEVLNQGYSIFLEVGPGWTLSTLTQQQVHPKSSRTILSSLRHPRDEQSDLAFLLATAGRLWLSGVEIDWMAFSPQESPRRIPLPTYPFQRQRYWIDPPQFTRQNTTRELPKFPAHSETIQDGETDSETVLSSSYIAPRNDLEQALAEIWQELLGIEKVGINDNFFELGGHSLLATQVLSRIATTLDVKVPMRRLMETATIAELAVAIEEELIAEMEGLSEEEAERLLLQA</t>
  </si>
  <si>
    <t>gi|6684416|gb|AAF23570.1|AF112095_1</t>
  </si>
  <si>
    <t>Arabidopsis halleri</t>
  </si>
  <si>
    <t>MVMAAGASSLDEIRKAQRADGPAGILAIGTANPENHVLQAEYPDYYFRITNSEHMTDLKEKFKRMCDKST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</si>
  <si>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gi|159029977|emb|CAO90356.1|</t>
  </si>
  <si>
    <t>Microcystis aeruginosa PCC 7806</t>
  </si>
  <si>
    <t xml:space="preserve">Beta-ketoacyl synthase; N-terminal (37-286:250)  -- Beta-ketoacyl synthase; C-terminal (295-408:114)  -- Polyketide synthase; C-terminal extension (411-522:112)  -- Acyl transferase (564-838:275)  -- Phosphopantetheine binding ACP domain (968-1020:53)  -- Thioesterase (1086-1310:225)  -- 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</si>
  <si>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MSSGLTVPNQLSQEQLIRQALKNAQVKPEDISYIEAHGTGTSLGDPIELGALSTVFAKNPQPVWVGSVKTNIGHLEAAAGIAGLMKVILCLQHRQIAPHLHFQQPTPHLDWENQPLKVPTKNREWVSENSARLAGVSSFGLNGTNAHIILEEYPYEPQTTAAPDSSPYLFTLSAKTESALIKLAQKYANYLENANNIALSSICATSNRSRSQLPHRFTCIVSSHCQLQEKLTAFVQGEPSSFRQKSEFSGKNRAKIAFLFPGQGSQYPGMGRELYQSYPLFRQTLDRCAEILRQYGDYCLTEIIDQENHLNQTFYSQPALFALEYALFKLWESWGITPHGVMGHSLGEYVAACVAGVFSLEDALKLVFYRAKLMDSVGKSGSMVVISASEAEISPLIAPYQSQVAIAAINGQDNIVLSGAAETIETLVKQLQVKNLKITRLNVSQAFHSPLMEEILDEFRQIAETITYHPPQRALISNLNGNLVNFEVTTPDYWCRHLRSSVRFADGIKTLLDNGYELFVECGSHPVLSGMGSLLDKNYSCLWLPSLRRQTSDRQQILESVSQLYLRGFALNWQEITANQDSKPCILPTYSFERSSYWLKTGDLTPEEAQLLPELSKYLLETPPQPPEVVKTTTASSSGHLITLDSLLATPAEKQLKQLETYIIGVLEQITGLSVVKLHTKQPLSSLGLDSLMSSQLRRQLEEDLKIIVPVEYLAGLSIEQFLPQIFNLITQNSQPATSNKTPLPSKQKKPIKTTKAENISNDPKLWLIRKQANPNARIRLFCFPYAGGGASVFQNWLNYCPKQVELWAIQLPGRETRLQETAITSLKSLINRLIPILTPYLDQPYAFFGHSMGSLISFELTRELAKTRQNLPQHLFMSGFRAPQIVNPDLPIHRLGDEQFLTALGHFQGTPETLLKNPDLMAAFLPILRADFKLLETYSYQQGQPLNCPITVFGGHNDAKVSADQLQQWQLQTNQDFVLHTLPGGHFFINQHTEKIMKIIGQSLREFPEQMTA</t>
  </si>
  <si>
    <t>gi|424708045|gb|AFX86657.1|</t>
  </si>
  <si>
    <t>gi|1543233445|dbj|GCE61904.1|</t>
  </si>
  <si>
    <t>Microcystis aeruginosa NIES-4285</t>
  </si>
  <si>
    <t xml:space="preserve">Phosphopantetheine binding ACP domain (8-74:67)  -- </t>
  </si>
  <si>
    <t>MSREKIEQWLTDRLASLLGVDREDIDLEKSIFTYGLDSSVALSLTGELEAMLGLELDPILFWEYPKISELSEYLVAELAQK</t>
  </si>
  <si>
    <t>gi|552830467|ref|XP_005847911.1|</t>
  </si>
  <si>
    <t xml:space="preserve">Beta-ketoacyl synthase; N-terminal (9-144:136)  -- Beta-ketoacyl synthase; C-terminal (176-225:50)  -- </t>
  </si>
  <si>
    <t>MNGHLAHHHPSRATGVYVGVSQLEYARISLESGGGALNTYYATGAHLSVASGRLSFTFGFKGPAMTVDTACSSSLVTTHLAAKGLERGECEAAASVGVNLTLVHSWTRACLRAGMLSEVGRCKTLDASADGYVRAEGVGAIMLALVHPADQPAARQALAAADDGNKALAWQSLVLLAGSSVNQDGRSSSLTAPNGPSQQEAVNATLRDGDLSAWQVSHLQMHGTGRSGTSSLQIQSILGDGEFIAASAPHLTV</t>
  </si>
  <si>
    <t>gi|1361090430|ref|WP_106290345.1|</t>
  </si>
  <si>
    <t xml:space="preserve">Beta-ketoacyl synthase; N-terminal (11-267:257)  -- Beta-ketoacyl synthase; C-terminal (275-394:120)  -- Polyketide synthase; C-terminal extension (396-499:104)  -- Acyl transferase (542-862:321)  -- </t>
  </si>
  <si>
    <t>MNSWDTSDALEPIAIIGMAGRFPGAKNVQEFWQNLCNGVESVSFFTDEELIASGIEPELFNNPNYVKANAVLDDIEMLDAPFFGLTPREAQMMDPQHRLLLECAWNALEHAGYDSQAYEGKIGLYAGSSMSSYLYANLYSNPELLKQVDFDILQQQDPISLGNDRDYLTTRISYKLGLTGPSVSVNTACSTSLVAAHMGCQSLLNYQCDMALAGGVSVQVPQKAGYLYREGGINAPDGHCCAFDARAQGTLFCSGLGLVLLKRLEDALADGDRIYAVMKGSAINNDGKQKISYTAPSVDGQAGVIAEALAMADVPAATISYIEAHGTGTALGDPIEVAAMTQVFRLSTDKKQFCGIGSVKPNIGHLNRAAGVAGLIKLVSALDNKLVPPSINYEQPNPQIDFPNTPFYVNTKLQEWKTEGYPRRAGISSLGFGGTNAHAILEEAPAREPSSASRSHQLLLLSAKTDSALTKMTQNLAEYLKQNRDVNLADVAYTLQVGRRGFDKRRMLVCRDVEDAIAALESVNPQRVLTSQGAPKERNIAFMFSGQGSQYVNMGRELYESEPGFREPLDRCAEILKPLLGLDLRHIFYPSEAERDSASKQLTQTSLTQPALFVIEYALAQLWQSWGIKPQAMIGHSIGEYVAACLAGVFSLEDALALVAARGKMMQELPAGSMLAIPLTEAEIQPLLTPELSLALINGPNRCVISGISSAIEALEQQLAAKGVEGRRLHTSHAFHSAMMEPILDRFIELVKAVDLKAPQIPYISNVTGTWITPQEATDPNYWAKHLRQTVRFSDGLQHLLAEAEQVLLEVGPGRTLTTLALQHPSRKPQQTVLNSVRHPQDNYSDLGFLLTALGKLWLTGVQIDWSSFYQEEQRYRLALPTYPFDYQRYWVEKATPQGLGQIPSAATGQNLIFNYLLQADVEQLKQKLAMVEQMSEEEVKEKMKSLV</t>
  </si>
  <si>
    <t>gi|424707857|gb|AFX86563.1|</t>
  </si>
  <si>
    <t>gi|424708103|gb|AFX86686.1|</t>
  </si>
  <si>
    <t>gi|1690530554|ref|WP_139374366.1|</t>
  </si>
  <si>
    <t xml:space="preserve">Beta-ketoacyl synthase; N-terminal (2-285:284)  -- Beta-ketoacyl synthase; C-terminal (293-411:119)  -- Acyl transferase (620-835:216)  -- Polyketide synthase; ketoreductase domain (1248-1427:180)  -- Polyketide synthase; dehydratase domain (1505-1796:292)  -- </t>
  </si>
  <si>
    <t>MAIVGMACCYPDARSPRELWENVLAQRRAFRQIPRERLSVDDYFSSERTAPDAIYSQEAALIEGYEFDRAKFRVAGSTYRSADLAHWLALDVAAQALADAGFSDGQDLPRETTGVLLGNTLTGEFSRANSLRLRWPYVRRILEAKLLEQGMADSERQTFLRDLEAQYKDSFPPIGEESLAGNLSNTIAGRICNHFDLQGGGYVVDGACSSSLLAVANACSALVAGDLDVALAGGVDLSLDPFELVGFAKVGALAEGEMWVYDRRSAGFIPGEGCGFIVLMRYEDALAQQRRIYSLIRGWGISSDGNGGITRPEVEGQLLAIQRAYQRAGFGLDTVGYLEGHGTGTRVGDTAELTALSRAREEAFRGTSRQSAAIGSIKANIGHTKAAAGMAGLIKATMAVYSQILPPNTACEQPHSKLTEDNPPLKPLKQGQLWPESTPLRAGVSAMGFGGINTHVVLEGVTAIRRQILTPPEQTLLSSAQDAELILLGAENEGELQQKVQHLLTIAPRLSRAEVGDLAAELARGLTPSMPCRAAIVTAHPQELTQHLETLSSWLSEGEKPEAESLSQNSSLFLSRSLKAPRIGFLFPGQAAAVYLDGGAWERRFPGLKELYQQADLPQEGDPKSTAVAQPAIVTASAAGLRLLEQLGINAEVAVGHSLGELCALHWAQGMDAAALIRLAKVRGKAMADLRSSSGAMASIGADAQAVRGLLNGKVVAIAGFNSPGQTVISGDRSGVLAAMERAQVQGWRTVELPVSHAFHSPLVAGAAQPLAQYLARQTFSSLRRRVVSTVTGFALEADEDLRALLVRQITNPVQFQEAATTAAQDLDLLIEVGPGRILSGLCQDFLGVPAIPLDAGGPSLKGLLQAAGAAFALGVPIKHLSLYASRFTRPFNLDWHPQFFANPCELAPVGAITKQEIDNREQQTEDRGLESSSLAFDGTLPLPSSLECVRQLVAHRVELPPASVKDDHRLLSDLHLNSITVGQLVAEAARILNLSPPMSLTDYADATVAEIAQALEHLSEIGNSAPVEDDRQVPSGVDSWIRTFTVEWVERPLLGKVIQPNSAVSRQPSAFKIIAPAEYPLAEALEQAFTDCEGSGVVVCLPPNPDESHIDVLLQAAQALIKTRSSLSEEGDKIPTLLVLVQHGGGTASFARTFYLENPQITTCVVDLPLEHPQATAWVVAEAQAAQGYWEAYYDATGIRHSPVLRLFPLPVERRNPKSKTRPQDGLRSRSVSDRRGPQNLKSEDVLLITGGGKGIAAECALALAQDTGVRLALLGRSKPENDAELSNNLARMQALGIQVQYLSVDVTDAQAVRTAVSHIEADLGTITAILHGAGVNTPKLIKTLDKNDFLSTLAPKVQGLRHLLAAIDPEKLRILVAFGSIIGRTGLPGEADYAVANEWLGRLVDQFKAQYSHCHCLTLDWSVWSGAGMGERLGRIDALMQQGITPISPDTGIAILRRLMGQSLPVTSVVVTGRFGEPPTLKVERPELPFLRFLEKPRAYYRGVELIVDAELSTDTDPYLNDHIYEGERIFPGVMGLEAMAQVAMGLLETSEIPVFEDVQFHRPVVVAETSPLKIRLAALVRESGKVEVVLRSEQTGFAVEHFRATLSKAGGKPQATKNPIPNPIPPTLLKKGESQIGETQLPHAAGISPQQNGNPNPFDPKQALYGNLLFHRGRFQRLREYRHLRSTECIAEIEIDSIVPWFSRYLPTELVLGDPGARDAVIHALQACVPHATLLPVGIERLTIYRLATSETCLVVAKERQRSGDTFIYDLQVLTPDGEVLERWEGLTLQIVQLRDTRQAWVAPLLAPYLERQIREFIPTAEVAISIDSDGTVERRVRSDRALLVGQEAMLTRRPDGKPELTNGKAVSVAHAGDLTLVVTGAGSLGADVESVVSRSVAVWRDLLGGERFALAEAIASQAQEGLDTAATRVWTASECLKKAGATVNAPLTLLKADEREVWLESGEMAIGTFAVCVGQAENQLNFAVLTKQRIVTRKA</t>
  </si>
  <si>
    <t>gi|1039190915|gb|OBQ33200.1|</t>
  </si>
  <si>
    <t>Anabaena sp. MDT14b</t>
  </si>
  <si>
    <t xml:space="preserve">Polyketide synthase; ketoreductase domain (12-235:224)  -- Polyketide synthase; dehydratase domain (296-410:115)  -- </t>
  </si>
  <si>
    <t>MTATVQVSPSSVFVVSGGAKGITAQCTIKLAQHQPCKFILLGRSEITTEPEYAHNCLDDSALKKRIMENLISQGEKPTPMMVQKIFNQINSSREIKKTLAAIEATGGKAEYISVDVTDTVKLQAKLQEISDKVGQITGIIHGAGNLADKLIEKKTEDDFEKVYTAKVQGLENLLSCVNPQQLQHLVLFSSVTGFYGNIGQSDYAIANEILSKSAHLMKQYNPNCHVVAINWGGWDSGMVTPQLKKAFAERGISIIPVEVGTQMLVNELHPAYQDHPQVVIGSPMKLPPAPLGLELRSYRIRRRMTLAENPFLHDHTIAGSPVLPATCAKSWMVNGCEEIYPGYTYFSCQDFKVLKGITFNSTLAKEHILEIQEVAKVDGDFVEFQTKILSKTPEGRTHYHFSSLIKLVKNMPEA</t>
  </si>
  <si>
    <t>gi|1705931301|gb|TRT65277.1|</t>
  </si>
  <si>
    <t>Microcystis sp. M_QC_C_20170808_M3Col</t>
  </si>
  <si>
    <t>MNSNSNLNNLVQNWLVKQLADQLSLDAKTINVTEPLTRYGLDSIDAVTMVGDLEDWVGQELPSTLFWDHSTIEKASLFLVENYDLSNLSGEETPAEVAPVVEKAEPAVSGGKGWSLFGRR</t>
  </si>
  <si>
    <t>gi|763155007|ref|WP_044034665.1|</t>
  </si>
  <si>
    <t xml:space="preserve">Polyketide synthase; ketoreductase domain (203-381:179)  -- Polyketide synthase; dehydratase domain (456-744:289)  -- </t>
  </si>
  <si>
    <t>NNPQIPQESIPMGVDNWVRAFTVELIEKPLIKSDKKQINREKAGNWHIIAHADHPLLPNLSVLQPTLKHEQEKGIIICLKPHPDESEIDLLLKGAKLSIKEKKPLILIQQGGGYASFARTFYLENRQIPTCVIDIPFHHPNAVNIILSEITATDSYTEVYYDENGKRFLRQLNLLGLEKDTDNPKQKKALKSSNKSKIKELLLVTGGGRGIASECALSLAKENKATLAILGRSQPEDNRELAENLARMKSANIQVHYYSCDVSDAESVQQTIAEIKTNLGEITGILHGAGVNTPKLIQHLEPEDFIATLAPKVKGLQHILTEINPDSLNYLITFGSIIAETGLKGEADYGLANEWLGDIVAEFSRKYPNCRCLNLEWSVWSGIGMGERLGTVEKLRNEGITPISPDIGIKYLHLLLNQSLPTASVIIAGRFGEPPTLSLKPQELSFLRFLETKKVHYTGIELITEAELSLDNDPYLQDHVYQGEYIFPGVLGLEAIAQVATALLPTLARKEDQTLNKGETGGLRFESVKFNRPIVVSADQPLKIQIATLITDSGKVKAVIRCANTGFSIDHFEAIISHSSVGAPDCRPMIPPVPLKEGKNNPQINPDKDLYGHLLFHKARFQRIKGYSHLKATECIAEIKIEQKTAWFSRYLPQSLILGDAGARDAVIHALQACVPHATILPTGIERLTVYSVNLGENQFVSAKERLHQGDTFVYDLEVLDDDGNLLEVWQGLELKVIKHRNPQDPWIPALLPCYLERKIKEVMPNVDLTLILDRDATVERRVRSDRSLGMLTSSPSVIQRRGDGKPELSDNETVSVSHAEDLTLVLKGASGCDLEPIIPRDVQMWRDLLGENSFNLAEVISQENHEDFNMAATRIWSAKESIKKAGLSLDIPLTLSSFSQQLTPLSPILWLSSGKDLIITLPVSFREIKTAFILAIFVQTVPEKSDLLQTEPLKVF</t>
  </si>
  <si>
    <t>gi|1447327154|gb|REJ58238.1|</t>
  </si>
  <si>
    <t>Microcystis wesenbergii TW10</t>
  </si>
  <si>
    <t>MNSNSNLNNLVQNWLVKQLADQLSLDAKTINVTEPLTRYGLDSIDAVTMVGDLEDWVGQELPSTLFWDHSTIEKASLFLVENYDLSNLSGEETPAEVAPVAEKAEPAVSGGKGWSLFGRR</t>
  </si>
  <si>
    <t>gi|1706085689|gb|TRV09206.1|</t>
  </si>
  <si>
    <t>Microcystis wesenbergii Mw_QC_B_20070930_S4</t>
  </si>
  <si>
    <t>gi|501222815|ref|WP_012265833.1|</t>
  </si>
  <si>
    <t>MKPIAIIGIGCRFPKANNYHEFWQLLSKGIDGITEIPKERWNIDEYYDENPETQGKMNSRHGGFLSQVDGFDPNFFGISPREALLMDPQQRLLLEVAWETIEDAGITREQLAGSKTGVFVGIATNDYSRIHAGYSHHPQGYDLTGNCTNIAAGRLSYLFNLKGPSLAVDTACSSSLVAVHLACQSLWNDESSMAIAAGVNLILSPIGHIALSKLKALSPDGRCKTFDESANGYVRSEGVGCIILKPLAQAIADKDSIYALIRGTAINHDGRSKGLTVPYGPAQESLIRSALKNAEIEPKELNYVELHGTGTSLGDPIEAMALGAVLEEGRDKDNPCLVGSVKSNIGHLEAAAGIASVIKMALSLKNKQIPPSLHFNKPNPYIPFDKLPLKLQSSLITWPQQETTAKGGISSFGFSGTNAHLILEEANLSHPEPISLTFPHLLPLSAHSQEAVRDLAQNYEDFLKDQALTAEFVQNLCYSASARRTHHAHRQAVVVHSHEELLKGLKELETIDLSTQSKPSKRKTNIAFVFSGQGPQWWAMGRELLATEPVFRSVIKQCDTLIQKYANWSLLAEFNASEAQSRLQETEVSQPALFALQVGLAKLWQSWGINPKSVVGHSLGEVAAAHFAGILTLEEAIHLICQRGQLMQQATGNGKMLAIELPVNEVENLMAAWENKLEIAAINSPYSTVVSGESQSIDQLIAELSQNRPDIFSKELPVNYAFHSQQMTTFADNLVKKLGELQPQKSTIPIFSTVTGDQQEGTLFNAAYWGQNMRQTVRFNPAIEAMIKSRHTIFVEISPHPVLLGYIKSTLREQDTEGFVLPSLRREHSERGTLLNSLGKLYTWGHSINWEKLYPENCQFVKLPLYPWQHESYWVSDAKPQFKSVSSASSLLNLLVEGKTEQLTEQLNQSDQLSPEVKQFLPQLLQLLVGEDTTIAGQMPILQDVSKNCYKVEWQLSPLNLKNKPSQGERWLIFNDNQVVGKALATTLNDAYVLVSSGQTYQKLVSGHYQINPNNVKDFQRLLQDLTEPITKVVYLWGLDSDINSQPSQTRSYASLLYLTQALAQFKTKEPPKLWVITQQAQPVNDAVKPLKIAQTSLWGMGQVIALEYPNLWGGLIDLEEKQPSSQAIIAEITENLGEDRIAFRDHQRYVARLVPNKAIKSSNINFKKTEASYLITGGLGSLGLSLADWLIEKGANHLILTSRRALADHSTDKQVKIKALEDKGATIQVIAADVSDHQQTRQLFHQIQENCPPLQGIIHAAGVLSDRTIDKMDFHCFESVFNPKAAGAWNLHQLSQDLSLDFFVCFSSMSALIGSRGQIHYAAANHFLDGLMHYRRESGLTGLSINWGPWAQGGMATQGYEEGLKRLGINPLQPNLALDTLDALINGNVTQTMVAEIDWSKFKTIVAAKGRVAFLEALFKQDKDNFVQTVENFPQTIQKNPPHRRVTLLTTRLQQEVAQVLGIHGDTLPDTDQGFFEMGMDSLMSVELKHRLEGLFSVSLPSTFAFEYPTIGDVVQYFVQEVFAWQDNSENSQISSETESTDVVVLNQALAELESLSEAETEALMEQELAELEALL</t>
  </si>
  <si>
    <t>gi|1706001819|gb|TRU30996.1|</t>
  </si>
  <si>
    <t>Microcystis aeruginosa Ma_QC_B_20070730_S2</t>
  </si>
  <si>
    <t xml:space="preserve">Beta-ketoacyl synthase; N-terminal (11-256:246)  -- Beta-ketoacyl synthase; C-terminal (264-381:118)  -- Polyketide synthase; C-terminal extension (385-491:107)  -- Acyl transferase (537-818:282)  -- Phosphopantetheine binding ACP domain (913-979:67)  -- Aminotransferase class-III (1137-1493:357)  -- Methyltransferase type 12 (1751-1851:101)  -- Condensation domain (1928-2349:422)  -- </t>
  </si>
  <si>
    <t>MNHSFPQDAFAIIGMGCRFPQAPNPEAFEQLLINGVDAVREIPSDRWPARQYYHPDPKTRGKMNSCWGGFLEKIDEFEPQFFNISLLEANRIDPQQRLVMEVAWESLEDAGIDPFTLKGSQTGVWIGIGNFDYGRLLCQDLERINAYHGTGLTLSLAANRISYFLDFHGPSLAVETACSSSLVAVHLACQSLKQRECDLVLAGGVSLMILPDMTITFSQARMMSSVGRCQTFDAEADGYVRGEGCGLIVIKRLEDAMSAGDRILAIIRGSAINHDGASNGLTAPNGLAQQAVIKRALENANISSHSVSYVEAHGTGTSLGDPTEIRAIKEVLGKGRKLEQKCAIASVKTNIGHLENAAGIAGLIKVILSLQKRQIFPHLHLKKINPYLDIDNTPFFIPTENQTWEFNQQKRIAGVSGFSFGGTNCHIILEEAPEIENLPNDIERSQQVFCLSAKTESALQVLAQNYVNFLSTHPHLRLEDISFTVNTGRTHFQQRLAIFCRNTSELSSSLQNYLDNRQENQSLVQGKVTGRKAKPVVFLFTGQGCQYERMGKQLYDTQPTFKRSMQRCAEILEPYLEASLLSVLYSPNSNQDLINQPIYTQTALFSLEYSLAQLWLSWGFEPSALMGHSLGEYVAACIAGVFSLEEGLKLIATRAKLIEKLPEKGKMLAVFANEDLVKAILIKIASPWVSISSVNGEDNTVVSGREGVIQDIIKILDAEGIQSHLLTVSHGFHSPLIEPMFKEWESSMAEISFQKPQLPLISNLTGNFFSNSQIPDAQYWQQQTRQTVCFKKGIETLLNQKYELFLEIGAKPILSSLIHRLGQGKCLPSLAEGQEDWSVLTATVANLYVQGININWQGWDQDYARCRLSLPTYPFQRQPYWLTEKKIDSTDMGESSSMDTRENSQQKDQIIQDLLSLIAQSLRIKPDNLDTHQPFLEMGADSLVLLDVVRTIETRYRLKITINQLFEVWPTIEELAEHIAQQISFSPSSMSLSNDIEEQSSKSPKSEKSPINKKAEEDIAVNSQEEDSSLARIINQQLAIMSQQLVLLQGKTPTKSQDLPKISPHNNLSSQKQEEKKTLTKLPNFTPQQQQYIKAFIKRYNGKTAKSKEKAALSRRVLADSRASAGFRPSIKELVYPIIGEKAEGAYFWDIDGNKYLDITMGFGVLLLGHNPPIIEQAIKKQLAKGLQIGPQSNLAAEVAQLIQDLTAVERVLFCNSGTEAIMTALRLARTVTGRCKVALFTGSYHGHFDGVLGVATPENLHGVPMIAGIAENAVKDLLVLDFDHPESLEILAAYQEDLAAVLVEPVPSRRPNVQPQAFLQKLRTFTQNADIPLIFDEVLLGFRIHLGGAQKWFGIEADIVTYGKIVGGGLPIGVVGGKSRYLDAIDGGAWNYGDNSYPVAEKTFFAGTFNKNHLGMAAAHAILQYLKEAGESLQEQLNMHTTHLAADLNHYFETEQIPLKVVHFGSLFRFLSSENLDLFYYHLLDKGVYLWEGRNAFLSTAHTDEDINFLIWVIKSSVKDLQRGGFFGGANSQNFEQPSVNSDLKASDARLGVGLLSPSTIHQRLLPLVTELTQETNLQQYAQGFLQLEKLSYCYIIETLEELGFNFCQNSQITQETAEQLGIIPFYYPLWQRFLEILAEENILNLKNLEGDIVKNPEIMESKTLLSQISREYPCLKAELTLLNRCASALAEILQGKVNPLSLIFPQGDLSIATQLYQNSPLAVFVNTLAQKILNLALKYHHESEKIRILEIGAGTGGTTAYILPKLPQNAVEYYFTDLSSLFIGRAQQTFKDYPWVKYGTFDIEQPPSSQKLGTKTYHIIVAANVLHSTANITQSLRHIQESLVQGGMLILIEGTSPQRWLDLIFGLTEGWWKFTDKELRPCYPLISGEKWYEVLKKTGFNDIITFNTPNIPLSDQQTVIIARSPQKIPLTLAQKQFWALAQLDQQGSIAYNDSLRLELRGNLDITALKQAIQTIIARHEALRIIIDIEGNYQEILPPDEKEVPYLDFSGKKEEEINQWLQETIQKPFNLSNQPPLRVNILKIAPEYHWFVFTIHHIISDGWSIDIIVQELATLYNAKKQGNQPLLPPAQAFSQYVAITNSVTKENSANQTYWLQQFKDFIPSLELPTDFTRPSVQTYLGKQEEMIIEANLKTQIEQLGHQKGVTLFMILLTSFDLLLKHLTQDKERIIGISAAGQSAMGCPNLVGYCVNVLPVRFRESMTTFSEHLTYLKRELLQAYQHQNYSYPELLKQLNLKRDPSRSPLINVQFNLDKFGQGLQFVELDVKVISNFSGATRRDLTWNLTEKGDTLTLTATYNADLFKPETIQDWLNQFIYLLQTFVENPNISLDLLKQKMIVLEQKKYQKKAEQIESIAQQKLKQRRR</t>
  </si>
  <si>
    <t>gi|513469868|gb|EPF17656.1|</t>
  </si>
  <si>
    <t>MNSSSNLNNLVQNWLVKQLADQLSLDAKTINVTEPLTRYGLDSIDAVTMVGDLEDWVGQELPSTLFWDYSTIEKASLFLVENYDLSNLSDEETPAEVASVAEKAEPAVSGGKGWSLFGRR</t>
  </si>
  <si>
    <t>gi|485627414|gb|EOD23041.1|</t>
  </si>
  <si>
    <t xml:space="preserve">Beta-ketoacyl synthase; N-terminal (1-160:160)  -- Beta-ketoacyl synthase; C-terminal (169-219:51)  -- </t>
  </si>
  <si>
    <t>MDPQQRRLLEVGYEALHGAAMRKASLQGSLCGVFLGVWTPEFNDVLARSPAALSVYSATAAMCSVAAGRVSFVLGLQGPCLSYDTACSSSLAAAHGGMRALQLRECTAALALGVNMIFSQYASLGMARAGMTSPHGRSHSFDRRADGYGRGEGCHAAVLRLAAGGLQLLRGCVVRQDGRSASLTAPNGQAQQALVVAAVGESGLDAGEVSCYEAHGTGT</t>
  </si>
  <si>
    <t>gi|1733592555|dbj|GCA73647.1|</t>
  </si>
  <si>
    <t xml:space="preserve">Beta-ketoacyl synthase; N-terminal (34-284:251)  -- Beta-ketoacyl synthase; C-terminal (292-406:115)  -- Polyketide synthase; C-terminal extension (409-502:94)  -- Acyl transferase (560-837:278)  -- Phosphopantetheine binding ACP domain (943-1009:67)  -- Methyltransferase type 12 (1209-1309:101)  -- Aminotransferase class-III (1549-1883:335)  -- Condensation domain (1983-2423:441)  -- AMP-dependent synthetase/ligase (2445-2839:395)  -- Phosphopantetheine binding ACP domain (2952-3014:63)  -- Condensation domain (3031-3471:441)  -- </t>
  </si>
  <si>
    <t>MVESIDYKKLMATTLSKMEVMQARIHELETRQSES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IASVKTNIGHLEAAAGMAGIIKTILILQQGEIPPHLHFQSPNPLINWEDHPIKIPTQNIPWPNNNKVPIAGVSSFGFSGTNAHVIVQQAPVSKISEIQQQIPSHLLTLSAHNKTALKELAKRFHTLLESHPEIGDICYSAAVGRIGLPERLAIVGDTCPELQQRLAAFAEENPLDDLTFYQRFTSEKSPKIVFLFTGQGACYPGMGHQLYQTQPTFRQYIDQCAEILAKYLDHPLTEILFGEQTDLLNQTAYAQPAIFALEYSLTMLWKSWGITPSLLIGHSVGEYVAACIAGVFSLEAGLALIVKRGQLMQTTTSGKMASIFADEETVSSLIKNYHETVSIAAINHPQQIVIAGESASLEEVISTCKKQKIPAQYLPVTQAFHSPLMEPILKEFEKEARQISYQRPQILLLSGLDGEVLENAPDATYWSKQCREPVRFLSSLITAFNKGYNLFLEVGPRPILAEQGRRYKDEVIWLSSLNRGLDNWQTILSALAQLYLNGLPFNPEQFNQNYGYKKVRLPNYPFQRKPFQFQPNPRTENQSIDKIFLDSQTSNLTDTETTVFNMQKHQQEIRNQLKSILALLLKEDENDLPEDETLLNLGADSIILTDFSRKIEEKFQVKVKIDQLFTDLQTLVDIAEYLCQFVKEKPLENASEITAKVIDDETELSNYLQVIDQLQPIATAYIIKALESLGKKLNQGEQWTIETLRQTLPVAPKYHILLNRYLQDLEQANILQNQGNVWTVKNLPEYFSLAQALQKLEKTCPSAKPELEMLQRCGENLAEVLKGNIDPLTLIFPEGSVAHAESIYGNSPVSRLMNQRVAQAINQILTRFSNSDRPYQILEIGGGTGATSEAILNHLNLDHVTYSFSEVSPFLLHQARQKFQKKYNLNFHQIDIEKSPISQGIPAHTYHIVVAANVLHATRNITETLTHIRELLRPGGYLVLLETVENNSWLNLTFGLTPGWWRFQDQQLRSDTPLLRGENWCSVLKSCGFATANSFSKQNNIPINNGQELILACVPDEPLSIPARTKLTVSGESSGKEALMMAQLQSLKDLKELHEKTIIKQLEVLQAAPVFPGIVPEILTNQTQIIPAQSSKIETYPPVSQEKPKSPEKPSSPNLNPLALKLTENKSLTEQQQAFIQNLQSIYNQKTVKSKAYSQNSRKTMVDVKPTIDFRMALKEFQYPIVSESAQGAYFKDIDGNNYIDLAMGFGVNFFGHSPDFVIEAVQEQMNRGIGLGMQSNLAAETAALISEMGRVERVAFSNTGTEAIMAAVRIARSRTKRQKIVMFAGSYHGTFDGILARVGEDQTMAQPLSLGTPLGMVEDV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EHLPSLNQSFPTSEAQRQLWLLAELDRNASASYNVTTSLELRGSLDVYILEKTINQVINRHEALRTQIIEQGELQEVVNEVNIKLKLINLKDEDNPEATALALRSQFSQKPFDLSIAPLFAVILMRLKPDHYLLSLKTHHIVADGWSLGLILQEIGQLYSSQNNTTKEVLTPPMQFRQYLTLRAQETQSPQMLEHRDFWLKTYQEDLPTFELPTDFPRPAVKTYTGGQEIQVIPSEVGQNLQKVGRKNKATLFMTMFAAYTAFLRRISGHKDLVIGIPISGRQIEGSDNLVGFCSQFLPLRIQVDATTSFIEHLQHTKQTLIDAFRHQSYTLEDLLAALQLPRDFSRSPLISVSFNMDPSLTLPEFKDLKVSLPPSPISYTPFDLGFNLIELNDNLIIYCNYNTELFKQETIKQFIESFEILLRGIIDDANHLLYQLPLLTPVQQEKLLRQLTGKTRKLPEKATIIDDFVAQVKLTPNAPALIAGKISLSYQELNEKVNRITHYLQQEYQLGVGKVIGVMLQRNHNLIIGILATFKTGATYVPIDSQYPNSRIEFILKDSGCHVCLTESNFISKLPEKMEKICLDKIDPIVNKYDKDEPKIFRNSSQPAYIFYTSGSTGNPKGVMGRHISILNVIQSLRLTFDLDKHPEWRYIFTAAVTHDPSIRNIFLPLTIGASLYMYEIKYIGHLVSFLQENQINALHTTPSIYREILGLLEPGETISSLKYISVGGEKLDRETALALRKRFPAEIISNVYGSTETCVGVSQYEIKENLDSEIPLGQVFHNNRLGVLDEFNNPVPLHVIGEICVEGAALASGYHNQPEMTQEKFKPSFLDETKTLFRTGDLGKQTAPGIIEFMGRKDNQVKVNGYRIDPGEIEYQLTRYAPIERAIVLPVQVNNQTQLSAYCQTDKTLEIAEIREFLAKFLPVYIIPSYFIFLKQFPLTRHGKLDLHSLRELRETGKSLVNSNYVAPRNYLESNLVSIWEKILSKHPIGIFDNFFEIGGHSLLLSRVVTRVHKELNVSVKLADFFKVPTIAGLATLISQTQYNYQEPISAIPPQKSYPMSHGQRRLWALEFLDQNHNAYGMPSAYQFKGNLNIDAFENAFQQLIQRHEILRTTFTLINNQPRQVVHNQMNFVIKQIDLTAYVSTEQENLIEEAISHNAKTTFDLEVGPLLKVNLLKLSQENYIVLFNMHHIISDGWSAGVLIKDFLSHYHAYGQENYQLMPPLRIHYKDYTSWQESQLETSKLQGQRDYWLAKLTPVPVRLNLPVDYPRPPVKSFQGNTITWQPEPELIDTFEKLIKAQEASLFMGLVSLVKSFLFRYTEQNEITIGSAIAGRNHPDLEDQIGFYVNTLVLRDQIADHDSFTDVLSKVKTTTLEAYDNQDYPFDQIVSDLNLQRDPSRNALFDVAIVLQNNQNIDLALDGITVNSIDPKMITAKFDLEFIFVEEEELYLKLIYNTDIFIHERILLIIDLFKNWLEQVLKFAHEPLINLSLASSENLIQEGQDLFTEDFNF</t>
  </si>
  <si>
    <t>gi|815966193|gb|AKE65338.1|</t>
  </si>
  <si>
    <t xml:space="preserve">TubC; N-terminal docking domain (5-53:49)  -- Condensation domain (73-520:448)  -- AMP-dependent synthetase/ligase (540-939:400)  -- AMP-binding enzyme; C-terminal domain (947-1022:76)  -- Phosphopantetheine binding ACP domain (1051-1111:61)  -- Thioesterase (1136-1396:261)  -- </t>
  </si>
  <si>
    <t>MKVGDFLAYLKGLEIKLWLEGEKLRFQAPKGVMTPEIKEEIAAKKPEILDFLRAAKIPTNTVDLEIIPVSRDQDLPLSFAQQRLWFLHQLSPDSHSYNLLDALRLEGSLNLLALEQSLSELIRRHEILRTTFPMIEGQPIQRIAPPSPVSLPLEDLQNLSKNEQTEHLQEIAIAFSLKPFNLAKESLVQFKLLKLSSQEYVLLLKMHHIIYDGWSLSIFFDELSQLYAAFVRGLPSPLAKLSIQYADFAVWQRQWLTGEVLERQLNYWQKQLQDAPTILELPTDYPRPPIPSFRGDGQVFRLNQDLTQRLKRLSQESGATLFMTLLAAFFVLISRYSGQLDVLVGSPIANRNSSAIEKLMGFFANTLALRGDMSGNPSFLELLERVKQTTLSAYAHQDLPFEMLVEKLQLNRDLSHNPLIQVMFSLQNTPQSEASLSGLKMESLPLSVELKARFDLEVNFWEVSDRLEAVWCYSTDLFAAPTINQMGQHFQNLLTAIAANPNMGIFELSMLSDEERYQLLSLWNETHTDYPSDKCIHQLFEEQVKRTPDAVAVVCSEQKLTYNELNYRANQLAHYLQKLVVKPDELVGICLERSLDMIVGLLAILKVGGAYVPIDPDYPQERISFMLQDTQVKIILTCESLQNSLPNHQTIVICLDKDWEQINQASQENLNSTVSADNLAYVIYTSGSTGIPKGVIVTHQAVNRLVLNTNYIQFTPDDRVVQASNIAFDAATFEIWGALLNGAKIIIIAKSVLLSPQELALSLKENRISVLFLTTALFNQLANLVPQAFSSLRCLLFGGEAVEPKWVQEVLEKGAPQRLLHVYGPTENTTFSSWYLVENVASTATTIPIGKAIANTQIYLLDKNLQPVPIGVVGELHIGGAGLAKGYLNRPQLTQEKFIPNPFSNYPDSRLYKTGDLARYLPDGNIEYVGRIDNQVKIRGFRIELGEIEAVLSQNQAVQSSCVIVREDNPGEKQLVAYIVPKLGVKLTSGDLRQFLSHKLPGYMVPGAFVMLEFFPLTANGKIDRRALKAPSNPSDSDRFIEARNQLELNLVQIWSKVLKIDKVSVHDNFFDLGGHSLLAPYLITQIKEQLGKEIAVTTLFQNPTIEQLATIIQTDADSSNQSCLVPIQPQGSKPPFFCVPGAGGRPFYFYHLGRYLGKDQPFYSFENDLYQQFGEITRIEDIASIYLKAMQDLQPQGPYFLGGHSYGGNVAFEMAQQLVNQGEQVALLAIIDSSAPTYKDKQILLDYINWDHARWLAEVSKGIEVYLDKTIDISYETLQLLTVEEQLKYALNFFKLANMLPPNAETRQLEKIVQAYKTSCLCLIDYLPKQTYPGKITIIRASEELSDDPNKDLIAGDCEDSSLGWSEFSTEPVEIHFVLGNHVSIMVEPHVQILAEELKVCLEI</t>
  </si>
  <si>
    <t>gi|501223612|ref|WP_012266630.1|</t>
  </si>
  <si>
    <t xml:space="preserve">Beta-ketoacyl synthase; N-terminal (40-291:252)  -- Beta-ketoacyl synthase; C-terminal (300-416:117)  -- Polyketide synthase; C-terminal extension (419-529:111)  -- Acyl transferase (595-702:108)  -- Polyketide synthase; dehydratase domain (869-1134:266)  -- Methyltransferase type 12 (1360-1460:101)  -- Polyketide synthase; ketoreductase domain (1744-1921:178)  -- Phosphopantetheine binding ACP domain (2020-2082:63)  -- Beta-ketoacyl synthase; N-terminal (2115-2363:249)  -- Beta-ketoacyl synthase; C-terminal (2371-2487:117)  -- Polyketide synthase; C-terminal extension (2490-2589:100)  -- Acyl transferase (2638-2913:276)  -- Polyketide synthase; dehydratase domain (2994-3274:281)  -- Polyketide synthase; ketoreductase domain (3516-3691:176)  -- Phosphopantetheine binding ACP domain (3787-3852:66)  -- </t>
  </si>
  <si>
    <t>MDFQDKKNLSENDQSIQTRVFKALSEAKEKLKAFESQQSEPLAIVGLGCRFGHNIATPESFWSFLKAGKNNLREIPKERWNQQDFYDSDRNKVGKIYVSQGGFLDDVSQFDAHFFGIAPKEAVAMDPQQRLLLEVAYEALENAGMATTTARRGKTGVFIGITNNDYARILTSNEDYNAIGAYHISGNHTNAAAGRISYLLNLNGPSLAVDTACSSSLVAVHLACRSLRSQECRQALVGGVNLVLTPEVVIALCRNQMLAPDGQCKTFDESADGFGIGEGCGVIVLKRLSDALQDGDHIWAVIRGTAVNNDGASGGFTVPNGPVQRELIREALADARLDAEAIDYVEAHGTGTSLGDPIEIKAIAEALCLNRRKSNPLLVGSLKTNLGHLAAAAGISGLIKTALSLHYREIPAHLNLKKPNPHINWDALPISIVTQNCSWNVNNGKLKAAGVSSFGASGTNAHVILSEPPQPQPQTPKISPILVTFSAKEPERLRLFTTQFVDELEQKTDLSVKDIALSLNTGRFPHKHRLALLVSNQENLRQGIQAFLKSDGDEKQFQNIQNNSFDIIYGEAQSNPKIAFLCHDEQEISLEIIETLLNNEPIFYDAFRHCDHLFKKYLEFSLQELLSSKKALEPQIPLSVQPVLFAYQYALCELWKSWGISPSAILGSGLGEYLAAQQAGVFSLEDTVKLVAKRAQISPQNPNSEDLLSLLKSTPEVDSNSPDITLIYQGEVVKKSLKNSVNRGERIRQKSDEIAQGISTLHQMGYQIFLEMGISANLINIGRQKLGVNSILWLSSLGEDCHSDQHEQRVLGQLYVRGFNINWESFHRSHPGQKISLPNSPFIRKRYWINSGNKSESSSYKNPNYYSGHPLLGDHFPSPLALLQYRGSISQHKPAFLGEHQVFDQAILPASALIEMALAAGENQRVILENVEFKKALILKDTEDTLQLIIEQKSFKIYHELEPNWEILVTGKIEELKSTNLTHCHLEEIAKNCSEEVDINSFYETYQKSGINYGSNFRLIHQLKRGENTAFAQIKLTDRLEREKYHFHPAMLDACFQGIAAILFQEESSVTYVPVRLGQLAFFHPPDEQVISAVRLKNSSPNPNIIIADIDIYSPQGQPLASLTNLELKAVQSQEIIPQEIPPQIYLEEWMPCEELLGNGRDTLVAPQVIQNQIHPAQLEQQLGEKLGQYERLMEALEKLSVTYIWEALTKLNGQPKSGQTYSEAQIANQGQIVDFYRPLLSRCLSILAEEKIVNQTKDGWLFVKELEAPSSPSQIKILRQEFADYPAEISLMERCGSALAAVMSRQVEPLELLFPQGDLEAIASIYSEAAGAKLMNQLVATTIRRAIENFLPHYPLRILEIGGGTGAVTAGILPHLPTEHIEYVFTDISSSFLTRAKENFRNYPFIKYQTLDIEKNPFTQDFLPGSFDIIIAANVLHATANLQKTLENVRSLIAPKGLLILLESTGARRWVDLTFGLTEGWWLCSQDLRRNGYPLISTKDWQNLLIENQFEDINIIEPSQAKTRNLLKQSVIISRSSEQLPSLLAKSYYHQIIWADSQGIANGLIPLFQQRGISCSCVFSQDINLEIAEDYLSILRNSITSETRQILYFWGLEKIPGEMDQQVEIHCQRFLFFLQALLQQENPPALILVTQGAVPAKAIKTLTSPSQASLLGIAFSLVLEHPELNFKAIDLDPDEVNSADKLLQEIYSNPQENRVALRGEQRFYPRLVQRKLEDGNINFSPDGYYLITGGTGGLGLATTRWMIEKGARNLVLCSRRGAEGVSPEILANLSSSGAEITLKKLDITDAEKLHTVLEECRSKYPVRGVFHIAGTLDDTTLLRLTPERFNYVLAPKVKGTWLLHQLTLNDPLEFFVCYTSAVSLIGSAGQANAAAANAFEDAFIYYRQAHHLPGTVINWGPWSEIGAAVDRNVLERLAAKGYGAMKPDLALNALEKILLNQIIRAGVIKIDWQQFPYIHQSFYKNFLPQGKPQAAPSSEFLKQWQNLTLKERPNWLTNHIIMRVSTVLGRSNDETFSPQQGFFDLGMDSLTSTELRNLLQTDFNCSLPSTITFRFPNVEVLANYLQREVLDNC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HISERPRIAGVSSFGFSGTNAHIIVGEIDADLPQPSENNFYLLPLSARSEKSLQELARSYQDILTESINLADVCFTASTGRGIFPQRICILADSITTAQRALIDYQDGENSDSFIRPILSETPQKIAFLFSGQGSQYSGMGETLYNREVVFKETLDLCDQILEPLLEKSLLDLIFQEQNSELLEETQITQPVIFSLEYALAKLWQSWGIQPSALLGHSIGEYVAACWAGVFSLEDALKLVTQRGKLMGKLPHNGSMSAIYADYETVANALTSYENQVNIASANGSITVISGFKEIVEQLEKDFIDQGHKTKRLAVSHAFHSPLMQPILDDFSQVLKTISFHEPSLTIISNLTGKAVGSEITTPDYWVDHLRNTVQFSQGFQSLIDQGYRCFLEVGSKPVLLSMARLIAANQDLLWLPSIVPGQDEQAQMYRSLATLFVNGYSVEWTKVFKQGKRISLPTYPFQRERYWLSNSEFSLGSIKTQLHPFIRDFKKLATGDMIFEGEVSSLNPSYLEEHKVFENIVFPATGFIEAILAASQKIFNGHFVTLENVSIHQGLLLSPTPSIIQIIFRPKKSSQLIYTFEIFSSDSAQEQWVLHVTGEVKPKDIQSLAVSELTQTKLERENPKESISIREFYQLYQQMGIRYGEQFKAIQELYSFKKGSQAKISINPSLADRRYYFHPVLLDACLQSIGAAFPEIHGQELHLPYGFSSLEIFLNPTSQVWTEVQVISDTNGEMRVNVNIYDEQRQLCARFTDLTARRINPAILQSLWQEKSNNCFYKVEWKKLSSMPTVAVDPQNSWLVLVRPETDLNSLINLYKKAGEKVITVEMGQNYQCYSQDSFVINPAQKSDFQRLYQEAYPSGEFPTGVVFCWESSEAEEVLDTVDQSSHAVLNLVQTLTNNWEKLPHLWLITRGANKISNDTALSPQQSHLWGLGAVINQEYPKMGCVCLDLPIHKEANEAALLFNELKCFPHEFRLALRQGNRYAARLVSASLPTSEKRQFINQSGAYLITGGGGKLGGLVAQWLSEMGASHLVLCSRHVKSSTELIAPLVEKGTKVTLIEADITSPTDMKNLFSRFGADLPVLRGIIHAAAVLEDGLISNQSWQKYQKVMSPKVAGTLLLDRYTRSLSLDFFVSFSSAAVILGSPGQSNYAAANAFMDALMQQRQSLGLPGISINWGAWETSNQIDQQRFANWGLQMMPSEQAFQYLNQIILDDITPGIVLDINWSIFNQTFNISQPFFSEVLTLNNQKQTSPAKLLEQLKSVSIDERITALVEGLEKILREVTGLNENKVIPQQTSFLDLGLNSLMVIEFKNRLERDLGCKLPSSIIFDYPNLLSLSTYLREEILANHLDFEIKINPIPDNHNPYDSLSEDELARLLNQKLTELDQYGG</t>
  </si>
  <si>
    <t>gi|712037591|gb|AIW63287.1|</t>
  </si>
  <si>
    <t>Azadinium spinosum</t>
  </si>
  <si>
    <t xml:space="preserve">Beta-ketoacyl synthase; N-terminal (348-535:188)  -- Beta-ketoacyl synthase; N-terminal (553-614:62)  -- Beta-ketoacyl synthase; C-terminal (624-739:116)  -- </t>
  </si>
  <si>
    <t>MQEEGGDTLTGYAGEYEQRDLKPFEGKLVEIHSLADVLSPNEETQGAHSLYEDAIDLNGQSGRCLYWDADESKYVVQTFEGVVAGIGEDSLMDLVPPDAEDGGFDTLWPAANDTSYGVFGSTVIDCLATKGYCVVQMFGSKVLRETALEEAAETPIYEGLRAEMEEAFLGKENNSRVGLIEKDTPERLLDNALAFCDRDITNLSMLLMQAGPDCFGFEIQSRTNAIARTPYPEGQVVTSPNFSEDDMGEKFVEATIEFISRKKFCVMYLIENNGGLIEFYPKEHLGMGEKVELPIQKNRMVIFRSDLMNYSYKPQGTSVSIQAWLLDEPRPLQFRQLAEVPGRPGQDNRVHVTAIHERFPANCEGCDMTAALFMAGTDALIDPPYIRFDKEPYYMNDRDAPLYGKAYVFHGSFVAHDILIGFDHEFFGYTYEEAEAIAPAQRWVLEVGYITLHHAGWTKQSLNKARIGTFSGDSGSEWNDLYWKQDEHVMFCNHSCVTNTRIAHALGLTGPNVHADTACSASLVAANVATHFLRTYTEGGLKENPDQEGCEQQNQIDYALCAGILCMVSPAGWIGECASTMLSYRGRCFTYDSSADGFIRGEGSCHAFLERRHDDHVSVGSRSLAVLMGTAVNQDGKSASLTAPHGPSQQETIRMSLREAVLKPNDVLLTECHGTGTALGDPIEVGANRGVMFGKRERPFFHCTAKAHVGHEEANAGTCGLLKIVLMLQNGMITPNPHLRALNPHLDTHAYPIYFVNELSTMQRADDIYGVSSFGFGGTNSRADAWAETCRGAYKNGETLTVPLNEAAEIINRTLMSVGSPEEDDGFMSLTKEGEHP</t>
  </si>
  <si>
    <t>gi|1323300026|dbj|GBE96845.1|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</si>
  <si>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GDEKPHLERPCHLITLSAKSEPALRELAQRYYDFFGQNSQTVMANLAYTANTGRSHFEHRLAIPFLAQKQLEQALKDFIRGENRFSGQKSLLTSKKAPKLAFMCTGQGSQYPGMARELYETQPTFRQTLEKCDEILRSYGVKSLLQVLYGDEKTSQLINQTFYSQITLFSLEYALAQLWLSWGVKPDALIGHSLGEYVAACLAGVFSLEDGLKLIAHRGRLMQTLPKNGIMAAIFTDSDSVTNHLRKIRGICTIAAVNSRENTVISGETEAINHLIANFNQRGIESQTLAVSHAFHSPLMTGMVGEFAKIAETITYNSPRLPLISNLTGDVIDAEIATSQYWVNHLLSPVEFARGIERLGELNTEIFLEIGAKTTLISLGQQNLPDQGLWLASLSPKQSNWETLLQSLATLYVKGVKIDWNGFDLDYLREKIPLPTYPFQRKRYWLDYIDSQLKTPTVAAAFHPLLQQPLHLLGSKDVHYQSSLSPCSPSYLQEHQVFGQVVFPAAAYLEMIIVAAGQQYPNQQFTLGQLSLNRPLIFSDNQSKKVQLSLLAGGQFQILSLGEEEVSLLHLSGNLTNENQDLPSCNWTDIRNRCHQKIEIAQHYQDCLSKGVNYGESFRVIQELYRNQSEIVAKIQLSSHLLSQAVDYQLHPVLLDGCFHAMSALFPAGNSTYLPTNIDRLTFSGVKDTSIYCHGRFSHSNLQNGILIADLTIFSQSGQLISQIDGLTFQQARPETLFSQTNDLKDSLYEITWQATDLTGMDWTETGDWLIFADKKGVGQQLAEKLVQQGHRCQLITEKNRQTWQYLLKKPYQGLIYLWGIDDDQALENNQNLAVTQERICGTLLEIVQELGKIEVNYSPRLYIVTQSAQYIPSQPTVIALAQSSLWGLGRTIALEHPELRCLCLDGDKFQDSHTLALEVFQSLQSS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QKLTPDNNFIDVLRTVPIEERFAALTAHVQGIVAEILGIPAREFTKVDQGFFELGMDSLMTVELRNRLAKDLGKSLAATITFKYPTVTSLVDYLVAEVIDLDFSLNPLAIGANQDSNLDLLNEEDLSLEELSDLLLQELNSLS</t>
  </si>
  <si>
    <t>gi|1705981217|gb|TRU11548.1|</t>
  </si>
  <si>
    <t>Microcystis sp. Msp_OC_L_20101000_S702</t>
  </si>
  <si>
    <t xml:space="preserve">TubC; N-terminal docking domain (3-53:51)  -- Condensation domain (73-520:448)  -- AMP-dependent synthetase/ligase (540-952:413)  -- AMP-binding enzyme; C-terminal domain (960-1035:76)  -- Phosphopantetheine binding ACP domain (1064-1124:61)  -- Thioesterase (1149-1409:261)  -- </t>
  </si>
  <si>
    <t>MKVVEFLSYLKGLEIKLWLEGEKLRFQAPKGVMTPEIKEEIAAKKPEILDFLKAAKIPTNTVDLEIIPVSRDQDLPLSFAQQRLWFLHQLSPDSHSYNLLDALRLEGNLNLLALEQSLSELIRRHEILRTTFPMIEGQPIQRIAPPSPVSLPLEDLQGSSKNEQTEHLQEIAIAFSLKPFNLAKESLVQFKLLKLGSQEYVLLLKMHHIIYDGWSLSIFFDELSQLYAAFVRGLPSPLPELSIQYADFAVWQRQWLTGEVLERQLNYWQKQLQDAPTILELPTDYPRPPIPSFRGDGQVFRLNQDLTQRLKRLSQESGATLFMTLLAAFFVLISRYSGQLDVLVGSPIANRNSSAIEKLMGFFANTLALRGDMSRNPSFLELLERVKQTTLSAYAHQDLPFEMLVEKLQLNRDLSHNPLIQVMFSLQNTPQSEVSLSGLKMESLPLSVELKARFNLEVNFWEVSDRLEAVWCYSTDLFAAPTINQMGQHFQNLLTAIAANPNMGIFQLSMLSDEERYQLLSLWNETHTDYPSDKCIHQLFEEQVKRTPDAVAVVCSEQKLTYNELNCRANQLAHYLRKLGVKPDELVGICLERSLDMIVGLLAILKVGGAYVPIDPDYPQERISFMLQDTQVKIILTCESLQTSLPNHQAIVICLDKDWQQINQASQDNLNSTVSADNLAYVIYTSGSTGKPKGVGVIHRSVNRLLFGVNYAHLDATQRFLQMAPIAFDASTFEIWGALLHGARCVIFTEDIPTATSLRNAIDKHGITILWLTAALFNKIIDDNSQALSGIKQLLIGGEALSVAHVHKALETLPLTQIINGYGPTESTTFTCCYPIPKQLEATIKSIPIGCPISNTQVYILDNYLQPVPIGVVGELHIAGAGLAKGYLNRPELTQEKFIPNPFEKDEVIPPIPLNKGGNEPSKLYKTGDLARYLPDGNIEYVGRIDNQVKIRGFRIELGEIEAVLSQNQAVQSSCVIVREDNPGEKQLVAYIVPKLGVKLTSGDLRQFLSHKLPGYMVPGAFVLLESFPLTANGKIDRRALKAPSNTSDSDRFIEARNQLELNLVQIWSKVLKIDKISVHDNFFDLGGHSLLAPYLITQIKEQLGKEIAVTTIFQNPTIEQLATIIQTDADSSNQSCLVPIQPQGSKPPFFCVPGAGGRPFYFYHLGRCLGKDQPFYSFENDLYQQFGEITRIEDIASIYLQAMQDLQPQGPYFLGGHSYGGNVAFEMAQQLVNQGQQVALLAIIDSSAPTYKDKQILLDYIDWDHARWLAEVSKGIEVYLDKTIDISYETLQLLTVEEQLRYALNFFKLANMLPPNAETRQLEKIVQAYKTSCLCLIDYLPKQIYPGKITIIRAREELADDPNKDLIAGDCEDSSLGWSEFSTEPVEIHFVLGNHVSIMVEPHVQILAEELKVCLEI</t>
  </si>
  <si>
    <t>gi|424708123|gb|AFX86696.1|</t>
  </si>
  <si>
    <t>gi|424708137|gb|AFX86703.1|</t>
  </si>
  <si>
    <t>gi|260841916|gb|ACX51019.1|</t>
  </si>
  <si>
    <t>Arabidopsis kamchatica subsp. kawasakiana</t>
  </si>
  <si>
    <t xml:space="preserve">Chalcone/stilbene synthase; N-terminal (11-234:224)  -- Chalcone/stilbene synthase; C-terminal (245-366:122)  -- 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</si>
  <si>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</t>
  </si>
  <si>
    <t>gi|424707769|gb|AFX86519.1|</t>
  </si>
  <si>
    <t>gi|1706036243|gb|TRU62972.1|</t>
  </si>
  <si>
    <t>Microcystis aeruginosa Ma_QC_C_20070823_S13</t>
  </si>
  <si>
    <t xml:space="preserve">Beta-ketoacyl synthase; N-terminal (24-275:252)  -- Beta-ketoacyl synthase; C-terminal (284-400:117)  -- Polyketide synthase; C-terminal extension (403-516:114)  -- Acyl transferase (558-842:285)  -- Polyketide synthase; dehydratase domain (918-1189:272)  -- Polyketide synthase; ketoreductase domain (1418-1596:179)  -- Phosphopantetheine binding ACP domain (1699-1764:66)  -- </t>
  </si>
  <si>
    <t>MNQQKQAFLEQYKHLDAMVKAQTEPIAIVGMGCRFPAGVNDSASYWQLLVNGIDAVTEIPLERWNIDDYYHQDADVPGKMYSREGAFLDKVDEFDPAFFGISPREAAAMDPQQRLLLEVCWESLENAAIAPESLINSQTGVFMGICRDDYAQLCFHQGVVNHIDAYNSLGNSRAIAVGRISYLFGFHGPTLQIDTACSSSLLAVHLACQSLRGQECNLALAGGVNLMLTPATAISNCKLKAVSPQGRSKTFDASADGYGRGEGCGVVVLKRLSDALRDGNLIFAQIRGSAVNHDGKSNGLTAPNGQAQEALLRQALERAKIQPKDLQYVEVHGTGSSLGDPIEVLSLGKIYGRGHSQDNPLILGTGKTNMGHLEGAAGIAALIKTVLQLQNQQITPNLHFKNPNPYIPWEKLPVKIPTTLTPWLVREGVRRAGVSAFGMSGTNVHLIVEESNFERLGDEKPHLERPCHLITLSAKSEPALRELAQRYYDFFGQNSQTVMANVAYTANTGRSHFEHRLAIPFVAQKQLEQALKDFIRGENRFSGQKSLLTSKKAPKLAFMCTGEGSQYPGMARELYETQPTFRQTLEECDGILRSYGVKSLLQVLYGDEKTSKLINQTFYSQITLFSVEYALAQLWLSWGVKPDALIGHSLGEYVAACLAGVFSLEDGLKLIAHRGRLMQTLPKNGIMAAIFTDSDTVTNHLRKIRGICTIAAVNSRENTVISGETETINHLIANFKERRIESQALAVSHAFHSPLMTGMVGEFAEIAETIIYNSPRLPLISNLTGDVIDAEIATSQYWVNHLLSPVEFARGIERLGELNTEIFLEIGAKTTLIALGQQNLPEQGLWLASLSPKQSNWETLLKSLATLYVKGSKIDWNGFDLDYLREKITLPTYPFQRKRYWLDYIDSQLKTPTVAAFHPLLQQPLHLLGSKDVHYQSSLSPCYPSYLQEHQVFGQVVFPAAAYLEMIIVAAGQQYPNQQFTIGQLSLNRPLIFSENQSKKVQLSLLAGGQFQILSLGEGEVSLLHLSGNLTDENQDLPSCNCTDIRNRCHQKIEIAQHYQDCSSKGVNYGESFRVIQELYRNQSEIVAKIQLSSHLLSQAVDYQLHPVLLDGCFHAMSALFPAGNTTYLPTNIDRLTFSGVKDTSIYCHGRFSHSNWENGILIADLTIFSESGQLISQIDGLTFQQARPETLFSQTNDLNDSLYEITWQATDLTGMDWTETGDWLIFADKKGVGQQLAEKLVQQGHRCQLITENNRQTWQYFLKKPYQGLIYLWGIDDDQALENNQNLAATQERICGTLLEIVQELGKIEVNHSPRLYIVTQSAQYIPSQPTVIALAQSSLWGLGRTIALEHPELRCLCLDGDKFQDSHTLALEVFQSLQSSEEENQIVWRQGQSYVARLGRFIPKSSLKNREIAENATYLISGGLGALGQQVANWLRKKGATSLVLLSRRGITPETQPIIDQWRQEGTNVEVFAADVSDFGQMRRAFEIIEQQLPPLKGIIHTAGVLEDASLSKQTWEKFERVFSPKILGAWNLHLLSQEVDLDWFISFSSMASVLGSSGQSNYASANAFLDSLAHYRQAQGLPALTINWGPWAEGGMAENLGEKAKKRLIKQGFTPLDPQKCLHLLETLLKTSRTQVTVASLNWNSFFNSFENQKIPPLLRDFQSFSAQKLTPDNNFIDVLMTVPIEERFAALTAHVQGIVAEILGIPAREFTKVDQGFFELGMGSLMTVELRNCLAKDLGKSLAATITFKYPTVTSLVDYLVAEVIDLDFSLKPLAIGANQDSNLDPLNEEDLSLEELSDLLLQELNSLS</t>
  </si>
  <si>
    <t>gi|1772285863|gb|QFZ10927.1|</t>
  </si>
  <si>
    <t xml:space="preserve">Polyketide synthase; ketoreductase domain (12-235:224)  -- Polyketide synthase; dehydratase domain (293-566:274)  -- </t>
  </si>
  <si>
    <t>MNTNTKLNSSSVVVVSGGGRGITSECIIYLARQYKCRFILLGRSALAAEPEWSIACVDESELKKRIMQHLIEQKEKPTPIKVQNIYKKICQSREIYQTLADIKEGGGEAEYLSVDVTDASALKSALAPVAGRLGNITGIIHGAGNLADKLIENKTEQDFETVYNVKIEGLHSLINCVDISQLKFIALFSSFVSFYGNVGQSDYSLANEILNKYAYLLQIKYPECHVVSFGWGPWDGGMVTPQLKQLFAQKNIKLIPLSVGAEILAEELTQDHTKVPQLIIMSQGISVLPKAFSPEKRSYRLYRRLTLQGNPFVYDHVIGGNAVLPAVCALAWMTNICEQFYPGYHFLSCQKYKVLKGIVFDDNLANLYCLDLTEVEKSEEEIQLEALIWSETPKGIPLYHYRALINISQKSHAQQALTFEDFNYYESSLSLDPYQQGILFHNQRFRGIQKILEITPNKLIASCFLPEISPAEQGQFLTQSFNPYTTDMFFQCLLIWVRQTYGLGSLPLELTALKQFYTLPFNQEFLINLSIEEQSETKVVASAIACDTQGKVYLEATNMQVTTSARLNQLFLNNTVAAKNTVCM</t>
  </si>
  <si>
    <t>gi|303273142|ref|XP_003055932.1|</t>
  </si>
  <si>
    <t>Micromonas pusilla CCMP1545</t>
  </si>
  <si>
    <t xml:space="preserve">Beta-ketoacyl synthase; N-terminal (5-168:164)  -- Beta-ketoacyl synthase; C-terminal (179-228:50)  -- </t>
  </si>
  <si>
    <t>MRVAEAINTDPQQRVLLLTAVNADVMSCMEKKAIGVYTGMSYVDYAKIIARDINGFTSQTASGTSQSVASGRLAYTFDLKGPALSIDTACSSSLVAAHIGTRAVGTRECATAAISICGVNLTLLAYTTAMFQRAGMLAPDGRCKTLDASADGYVRAEGCEIILLAASSDDVTQLSVALGGSAVNQDGRSSSLTAPNGPTQHAVIKSALLDGRFSASDVTSLHLHGTGT</t>
  </si>
  <si>
    <t>gi|1129167743|gb|OLP78851.1|</t>
  </si>
  <si>
    <t xml:space="preserve">Phosphopantetheine binding ACP domain (866-930:65)  -- Beta-ketoacyl synthase; N-terminal (956-1130:175)  -- Beta-ketoacyl synthase; N-terminal (2920-2975:56)  -- Beta-ketoacyl synthase; C-terminal (2985-3096:112)  -- Acyl transferase (3174-3350:177)  -- Chlorophyll A-B binding protein (3507-3638:132)  -- Chlorophyll A-B binding protein (3589-3648:60)  -- Polyketide synthase; dehydratase domain (3873-4128:256)  -- Alcohol dehydrogenase; C-terminal (4468-4564:97)  -- Polyketide synthase; ketoreductase domain (4655-4830:176)  -- Phosphopantetheine binding ACP domain (4927-4989:63)  -- Beta-ketoacyl synthase; N-terminal (5011-5260:250)  -- Beta-ketoacyl synthase; C-terminal (5271-5385:115)  -- Polyketide synthase; dehydratase domain (5472-5767:296)  -- Pentatricopeptide repeat (6889-6948:60)  -- Pentatricopeptide repeat (6995-7053:59)  -- Polyketide synthase; ketoreductase domain (7222-7381:160)  -- </t>
  </si>
  <si>
    <t>MVGNGWHWGVASRLLGLLVMTTWAKPGHYSLAVPVLDSTAIGRLRLAWSAGGPWSRRLKPSLSFAGSGATISLASARTSSLSSGSAEDDTAAWLAALPAHVRATYITKDRPRPFQGIVFDRLLRGVGYPAADDLQQDVNVGFDMLGSVRPHALTSATPTLRGSTGFGGKSARPRNQEHTQALLDELVAETRLGRVIGPCAAPDHWAVPTVALPSVTGMGVLRSTRRSGHNATMGASDVPTHHFLGDIVDLVGPGGLWPRPPERLSPMGGGTFLPSAAGVTLWFHFAMCFGAAASVWNFNRAADAVQMLLRALLLVLLGHFVDDFNGVDAGDVADSAHYAVADFFALLGLQTKPSKAQAPAKNHVVQGVELAIRPEGVELSPTTKRVEKILGQIDDALARDSLSPDEASRLAGRLTFLSQSTFGTGRAAVKPLYALRRLVDGHRPRLVPWPGRVKGPFPVLYADAFFLDGDLRKKPGHLAPGDAVPRQARWQNGWGYVLLLDGHVFYDYGVIEPEHLAPFAARKAFIYVLEIVAQVLPLVTFARRLSPFWIAFIDNVAGQFALMKGYGKDPSVNGILASFWGLAADRQWSPDFHRVPSAANVSDAVSRGDDSRARAEGWTRVATPVGDIMDVLGRAASDIDFACADAVWGVGAPGGRRSAHPGPGTDFRAVRLAGRTNALRPKRTGAKKSRRITKSSVVLSTVTNAYVGPLDSLQLREPAMQPTGESRFLLAFLALFAGCIASLCLQADWRSGSAWYALLYTELFVLAFILAWLQKALHLLSGMPRREVFDEVLGRLLTWRVHQAVGIASLGLRDPGLVLVSWLVLSTLTEAAGSAIDSFLKATSEKKRAGEELLGRKQRSELLRLVQTVAADTLAIPIGHLPLAAPLGADSATAVRFSVALEKELKADLAGKRLPATLLFDFPTLTEIAEGLPELLAGKSAKSAHAQQVGSADLLISAFSCELPGASDWQEIWPRLQAEVDDVQEVPICRWDWADAEMPGARHGSFLEGADLFDASFFGLQLAEAQATDPQQRLLLRTSYKALAQSGHDKGTLLGAPHGVFAAVSNQDWYSWSFGEERATSAFTGTGIAAALASNRISFSLGLRGPSMTIDTACSSSLTALSAASAQLQRPAASGDVEMMMMVMMMMVMRCDLRVSLQLSIRKLWTGGKGMAYLSIRPGATLAHWYQDDSCWHERRALWRVKEGTWVIVTPDSDVYAEDLRGVPDGPSRVKIKGVHFKYWSRVGGACYKFASPIAESELKALIRRGYEEAALEEGFDSDWRPTEVVVGEDIRDFEEFFGGSFLPRRLRAKQALRHQEPVPDADPGTPRFKLDFIPPADAGSSWRVADPRGGVDLGRRVTPDADTDLALDSDNGVAKVEGHWVRVEKVPDKDLEAWKARRRDELAGIKGNGAGLEDDLGIRIDSKAAASGSEVAKEELEKGKVGEDVRTLWVLYDEQGERHREWRSVIQEASTHSFSDWPYQGPQSTLHISKHMQRHGGDPKLWMQIWMRKHNLSDSDRVVHELRTLVDTLYLAGTYDQLNVGSLGCLESVSRRIQTIVEAFSNSSGPTPDWSHARLYTGQATADDVVSPDLRSWAAKRGKEEVELYQARTKIREARRLGPEVAEAGDGNSEGGAPRGRGRGRAGKGLEAPARRRRELELVNLGIGTLNWMAGTPSQGSFEPSNLQTEMVERVVKLASDSFKLEGGFSSPPTPEAALTELLRGADDYSGPASTLAAYHRERVSMPDSLHNSPALSELLPEDALHFLEAPERMLRTEEDVDCDVVPYWDATLRNNPRAYKDFIKHLYGIGYLDVTRSPKERAGMFFVKKSDGVRIRLIIDARRGNARFRDPPGISLATSEAFARFELECQEDSTATEAGLGVAFGLSDVKDCFHRMVQPKWMREYFSLDPVPAEWLGLGGTILDGYRLKHDDLIWPMPAPLCMGFSWSLFFAQKANQHLMSKIPSLVSSRLFSDRSHPVVIKAGMEDEAQPSHHYVYVDNLGMISTNTGALKEALTQVTNEFYARGLDLHPGEVAQQGVDTLGCRVDGVNYCTTLKPTRVHKVRQALRGLLIRGKCSGRLLENMIGHLTYSFLMARPLLSIFDRTYKFIKRHYDAKVPLWPSVRDELTAALGGIIFCQADWTRTWNKVVSASDASLGGFGVCTAEWPLEIVQNVGRQQERERFRRTVGHSARESALECARIGPSGSLDHRDANEAGWDVDQNFPEVPHEWLREERWDVKLKGLWKHSEKIFELEILALLKSFSRLAKSRYGRDSRQLLLVDNMAARTLSAAKSGGPKQAQRTLNAGDLDHAMITKEASRVSILDQMEEAAEDKHRRKKRKPSSSSSSTTDPGSPEPARGKQRVQTLAKRQKRRLKKYLDKAFQADSRGTTLLEAQAVTAPVQKYYEKEVKQLLHFVKRQKLAFKHDVDIDAGIVKYMNRCFWLGEQAHKGEKLLAAFMHSKPDFGRLGSRKLPRSWRALKGWRRLTPARSRRPWPLAVWAAVAVELRRQGCTRMAVYTMVALSSYARPAELLRSTVYSLVPPVLLATAEWTLLLSPEHLGQPGKTGEYDLSVALDSCYLKPWGHTVFALLKNLPASTPLWDFNYGDYVAEFQKATKALSLDLSPYQMRHSGPSIDRANGWRSALEVQKMGGWKSAKSVMRYEKSARLGAAFLELPPRMRSYEYDTDHGPEFDLTERSVLRRIARNIARGSGPGGISLTLLAQPYPLCNGVVTYHFGYFGLDCEFLAHSKGLKLPRRDLGKVAGAFRLSLKLPRRDLGKVAGAFRLSLKLPRRDLGKVAGAFRLNPTLTMLIAVAAVLVTVSDDGDAYDVDTIDDSVVLLENSRKKWEKKKKNKKNRSTNYNYATGKDNGFDSMTLVAVMMGGDDDDAQLDLGVYAEAAVTDSNGECWTFTGRASRRRIRESVAAGCELLLGPKSMQLRHAAGMLSSSGRCKTFNSTADGYVRGEGSGAAVLTTGEHASWTGTVFLCAAAINQDGRSATLTAPNRHSQQDVILDALSMACVPAVAVGMVECHGTGTALGDPIEAGALAAVLGTSKAEDPLWLAAGKTNLGHLEAAAGFAGAAKVIACLKNGEVPANLHFAELNPHIDLVGLALPTEVTPLADSPNEKLMSGLSSFGFGGSNAHVLLANPKHASRKKGAGTSGRGHRVLVPEPQVAMLFTGQSRLRPGLGRELYAANTAFRAALDRCATLCSDLNEGLLDILFGDTTSAETCRTSFTATFCIQYALVEAWRSWGVHPYAVLGHSLGEYAAAVAAGVLSLEDGIRVVMARGRLLDEMCAPGEGSMAAVFAPSHEVRIAMEKIQSARSQGLTIAAINGPNQTVVSGRAGLVEDLCSLFPSRSRQLPSPLCAVQCSSADVIGALEMQEFLAGPIWRQAPTSVGEAHLSLPAGAVRSSPRTLQHRAQPSSWTSLCQATLSFAGVGAIQAIQRRRMWTTRRADKEESQDVTTDSLTLDTLSDDSVRQLLEACAAMDQPAALPFLDPPRYREFIVNVPGDAGFDPFCLAKDLATFKWMQEAELKHARVAMLATVLWPLSELWALKLPLPLSGAADAPMGLVLGTISLAVAIMELSKAPESPPGFYGFDPLNLKDFELPMACWLPQGRRWTAEAELKNGRLAMLAAVAFGFIEVTTKVPIIRHSPFHCCAQVIKMVKRELTHSRLEECAIKPGTTLINNCRLLAMHSELLAAVLPGLEKELQTCAFSSPAEGVIFVSCLSGARETLEVATPAYWLSHDTARPVKFDLAMRSLAELSCTVYLEIGPRPLLLPLGQSCIGQSAAAWLPSLEPDRCETESMLSALRSLKGTFFKPPDLQLQRVPWVRPCLHPLLGSVQMENGSEVFRSRIALWDDKAATAAPVIRLFRQHRVSGQAVLPAASHLLLLSSATLATQYRGNVGAYAQEMFVELNDTVFESAFVLPASPQSFAEVQILPTGAKLSSRSRDGHASHAQSRSTRVVGGPGARGSILQHSLVEWKSRCQSQHSALDAYRTLEKLGLEYGPSFRAISSWSTSGDGLRVLGRLSLNLETWDRSLELHPGILDGAIQLLLLASSSDSQQCFLPFSIDSCVIATTWPSSDVWVTVLVRTISAEAVSGDVEISTDDGVLIARLCRLTCRARRQPEPPESKQQQPPQLEHMYRVAFMEMESPSPDLPKKENAETANAIVWCSEQRQDQLLAALSWKEDMCQFARDSTRALSLLGSGKFGYIAFLAEDGQLEALYSALQVLQIASKSNTSVVLAAQAAQPPELDQNSFDPTHAGLWGLARSARLEMPEQSVICLDLPADGADITLMPVSSWREQELCLREKTAYAARLGKSSFFPRWPLQLSLPSRGTFASLVPVPQHSKSGFRVAAVGLNFRDVLNVLDLYPGDPGDPGLDCSGIAFDDGPDALALPGTRLFGISFGCLRTFATVKEPRLLVERPVSWSHVEAAALPTVFTTVDLALRDLQAGQRVLIHAGAGGVGLTAVQYALRLGALVYATAGKEDKRSLLRRMGVTCVASSRDGSKFEEELARALAKENSATIDVVLNSLSHDNFIGRSLAFVGAGGTFIEIGKRGIWTKDEMEKARPDVEYRTLAMDTVCEEDPAKFQELMKRLSARMMDGSWDPIPSRVFDGLESCSEALQTLRKADHIGKIVVKVPSNLQVREGATYLITGGTGALGLALSRALLEEGVDDLVLLSRSGTARSMPVWLARSAVRVSFWACDLSAADAHQILLQKDGWSTLAGVFHLSGLIQDGLLARLDRQDLEATFGPKVRGLRLLQEVLMETNRWQHLDFVLAFSSTAAILGSAGQANYAAANACLDAMMHKWRLAGQRTLSLQWGAWLNLGMAQPHSLRHLCQKGIPLDVGLAAMASAMAFLSVESAVSFANMDWETFLRPVQAREYFTFVDSRRDVGSIDDVAQEDANQKMRGIPPPYQNTLDWVLAVLAGLIGEIGPEDPLTAAGLDSLSAVEFRRKLSTDSGIPLPQTLAFDYPTAQQVSAFLECQGSAPQTGPVDFQKKVSFCAVQGNSCRFPGVDVSTASAAEASQAWQIFSKEVDAVTEVPLRRFDINECFDASMSGAEFVTYARHASMLEGTDLFDHRLFGISSNEASAIDPQQRNTLEVSYAACHDAGRLRKSLAKAAIGVFVGQCANDWAKTSRERKAGTFMGPGTHASIAANRLSFCLGLEGVSVAVDTACSSTLVALDLAILRLRAGLEAVICSGSQLNLIVEPFVAFSNGRLLSASGRCRTFDISADGFARGEGFGSLFIEEREEDLHGQGRGGHGTLLGSMANQDGRSSSLTAPNGPAQQRVINAALGLSGLQAAEVSAVECHGTGTALGDPIEVGGLRGTLGDGRLNTLFLMAGKTNVGHLEGAAGALGLQKCLAIVAQLEVPPNLHLSSLNPHVELQDFNAKPSTALEKLSGMVSANVGLSSFGFGGTNAHALLQSSRPHVREPPETLPALSFRRIPFPWATPVPRLLSLKRREGSTVIFEVQVDAELVGLCSHVVYGQTCISSALLIAFAMDACRHHAKQAVQLKNVQMVAPLFLPCEYDCQTWLRLALVEQQFQVLSKPRLSSDAWMVHCSGRYATQAASRPLAASLGGTLSILGSAAARQRQPAARGSETFEALCRNAEPVADAALEELKAKMAEGIPSPLGTSMELLSDVHVKKGELCARLRLPLDFANFAVHPALLQAIHCAVLGLGFFEEMSESISQDLASVVSCSVSNVDIPQGTEHFVLHVRRRGSMISSRSLPAAATVALDGGPTLLDMQDIHFRPLSQKQVVAAASMRQTRLDMPSTFEMNWVSGSSQGRTLADEGGIWLMLSPADPQLARGLQEACQSLEVHADEGHVSESESRAEEATSCPAEDTPADAASESASELSASAPSERRREEPCDAMVPCQVWLIARLGHRLDELVRSVKAAFAFGAECRVRVLLLSAESYRVLDLQSEDFEFAASELDWVRQIQAATGPEVSSLPDAVHSLTSKRGSCPVVLLDENAKEDWSWAAPLANPIVCLGVHEDFEEEMMAIRVAAPTHAAQLGPVALHSSACLHILSSVRLGAAGAPLSPVRPTVVQKDSAPRAVSARSFRRALPRRQSVRFFLRLDDSPISETTRAQVHQAIVGACLVSKSVYDDRDTRVCLVWPSKSGLRCVMVDRSLMDLAKGRLVPAEGPVIAALKLKVETDEKSVHECLHDLQAETRRLSLGQPAVVRVSVGEPNSWPKWQIQASWPSDPMIMMFLRWQGDLPIPETASIHVPAGTPAKAIITLQHWHNLGVLPATLTPRPRMEGEKGDTEVLKIIEECEELQPEHGIDVCLDTSIPFRGRVAGRVRMGHVLFADCGVKVMCKEQRLGASFHVVVGELHVGDTLHCRGYPGYEYKGDPAIFATEILAIEPACTEGLKPSDSVLFRDESILVVEKPAGKLAWEDNRHRHERGTALRVEAEHLLCAPEAEVSGPAVYTMTRQESPSHCLLEYFILVAGRPAGVSSCRAALRPARGKPKQDAETQLDTLWEGDDCSLLRASVRGPEAKSQVCRHLHLLGFPVWGDRRFGNQRANLRSRAVFGLARPWCHLGRLELFGSWGGLRLEHAPPPDLLRVLRAVGGDWQFSSTVQRLPPVMVLSHLENGLGVAYYVATRSTAEKAGKTRGRHHPFAAGIECSSELPREDLSRFAKIFVVASGDGSSRAVEVLQAAVEALKAISQMVQDAQSPQIWFVMAGTQASQAEDLAKRGVPFHAGLWGLARCARRERVMVGCIDVDSTCPRAIFSRLRAARSQQEDDDDCGPEMEMLVRKLTLDAEEESDSDEQDLERYVARIEQTSAEAWGVWPPPTLPSPGWFVISGGCSGLGLVSAAWLATQGSAGSAAWQAALQLFLEVRMLGLQEDTMLAGSMISACEKGRQWQWSLHLLNNFRSARLRLSVVMFNAAISACEKCGHWELALALLQEDMRVLHIVPDVITFNASISACEKATRWPNALWVLELAENQALQPDLITFSAAMSACAKASRWQQAVSLLHKLLSIHLETDIITYNAVLSALEHEGRWQQSLNLLAQLQDQNIFATRVTYNALISVCEKACQWQHAVRTTTVAKTKTRTDVITCNASISACQRVERWMSTLNFLEQVGHGRLHSDVVTYSSCVSACGAAALWKGAMFLCAKAQQQQLHDSVLYSTAVNACSADGRSWALILALLFTAKADKTVDMDAIGMALTACLKAGCASKPLTVSPLLDRPAVIVTENHNGLGVTHLALLSRTGQCKEDTQRQALEELCQAPDLRVCLRPCDVSLRKEVDEMLAALKDCDAVSVKGVLHAAGLLQDHALAHLESEHLATVISPKMDGAINLHESLSSADIEHFLLFSSVAALLGSPGQGNYAAANSFLDSFALFRQARGLPALSVQWGPWADVGMAARSGVGGPGFWAPKISPNNALQALSAVIAAGRGPAASAALSITRINWSALLKRMSSVPPAWAEWKSHWERPDTRTAAPVRPKRTGTEPAGRSLQGQRRPLGMSTGEGIPFGLGLSFGTGAGLRLPERSSGPPQTQGPRREETIKSFGSHSAPSNCCVAPRAAMAPTALQAMKSQRRLMALQARRIKATKLVAETQRPWWAPLASEAPRFLRTMPQVPDIDCHQMLGATRGASPTELKDAFLAKARQHDPLMDAQQDRTNFVVARMCYEFLAASQRSEEGRRSPQMPLADVDDLHDGPFQRWSGLQSTRAFFGSLMPKAALGQGLMSRRSRGDGQGRRGPGTGDAGIELRDGAAMGELNFRAAFGSDFDFIVFQVLGDRFERLGLAVGEVTAKYEVNTDGMFIDLKYCGTDSSYYQWFTDNDGKAGELPAKAYHHLCRRRVSRCHHNVKMNDVAHIQKWASISRAGASRDRRGARQEATQVLPAPKDEDAEVEDDEEKAEAEELRPVKKKCEKASRKEHTAFDVMLEDCLGDSTGKAEDTSKRAGVGVGGRAVEAAEKVKPKKARTGDSVACSIQWALVRGAEKTQAPEDHGGEAGQALPAGFQSMQEKLGQAAGDDTLDAMSPTMVRYFLTMVLLAHPVKAIDESKYRELRTYCQALDALLKGKVDAAGNILIQRFKCQVMSLRDNFEKFARFLELVPWDMVVVSPEEGRKVTFRESAEIEKVPRKMIMSVSQARKQTPSIAGETKKAWKASCFQIWRLLMVAMMNGEYLDWRLGLASPPSGAGHKEESEWVEFVDNVDKKIWKRIQAVGASGGEGPRVLAVSIFGDIGEEMEYHGGYKGTILINFDESVCCWVEAAYAEGGCNICVAASKQMPHRQIVDALMLR</t>
  </si>
  <si>
    <t>gi|424707809|gb|AFX86539.1|</t>
  </si>
  <si>
    <t>Cluster-13398.4725</t>
  </si>
  <si>
    <t xml:space="preserve">Beta-ketoacyl synthase; N-terminal (292-538:247)  -- Beta-ketoacyl synthase; C-terminal (556-671:116)  -- </t>
  </si>
  <si>
    <t>MPPRAGTKADVVLGQIPPESVGLEIVHKLAAKGFCVVAPSFTQDTLDTALEEVKGFDKLQRWSKVNAIIQDGLLGAEGSCKIAELESPDLDDEVRSDGEMLMKVDYTITHVCFRMEPYLDLLGFEISHRSLAVVHQTGEPDEDEESAALSEKTVMKWLSQFMRHKVMVIVFLGPTSGTLELQPYSTEDTELHEVLTTPGMIVVLRPDLMSHKHFSPGMSVAVSGFFLTGHLSKRAPTEGWTMIPPARELDEWTMSRLKVLKEQSQEDAVWSPDIPRDWQNAMNHIYHKGQMIAVRGTAIKSSMCDDMDTFWQVSTCGPDYVVDVPLMRWDHDEMYDPDLESWRYFKTYCKHLSFAEGIELFDCKMFNMSPNEARSMDPHQRLILEIGYMALHNMGLRKNTLVNSACGVYVGCGNVEWSMMPKEDSGAFGATGGALSISSGRFSFTLGLKGPSMTLDTESSSGATAVYLAAESIMKKGRAAANDLAVAIGSNIVLSAVNWPTLCATSSLSPEGRCMTFNASASGYVRGDGTAAATLKCLTEWIDGDFVTHDDDQLLGAIAGTTMNNNGKTASLTAPSGPAEQEAISDAIRNASISIFDIDSVEAFGSGAFLADAIEVSSLLRAHRTEDVKEPLALTAVKSSVGNQVETSGITGLLKTIFSAQWNVMTPNLHFMQANPHAEVVDQPCAFTAECLEYKMASTFAGTMSRGNGGSNVYLLSWGQINPEKVPPPPVGGTRELLTFWPGGGGQLESEKRPNREYTIVGSWGQWPEPMPMEPEGDGAYGFTVTLGENRWEWFVIWLDSDPRKVLHPGYAHASKDFPVLGPVEDAEGACWMINGRPESVYVPYNQADMIGEGAVEVFEDEYGQKVASYRVGTADVGYLGDQYRVHLRIAGKWRTVTWERMKRNDEEAPPPLGLRGKYYLAGDWSNWELDEMQADPDIPGVFFQDVKMPSSRNEFQIVRNKDWSQIIYPDVKKCVADGPFRVLGPDDLGSSHVWLIRCQPGALLRIEFQRIVSSDADTMKVSWRSVSNAQGSATGSVLAEGHPDELDGIVG</t>
  </si>
  <si>
    <t>gi|226462028|gb|EEH59320.1|</t>
  </si>
  <si>
    <t xml:space="preserve">Beta-ketoacyl synthase; N-terminal (1-144:144)  -- Beta-ketoacyl synthase; C-terminal (162-204:43)  -- </t>
  </si>
  <si>
    <t>MLLEATWEATTDACRAKAPLQSGVTVGISGSEYGRMADNVSAYTATGGALSVACGRISYTFGMQGICMSVDTACSSSLVGSHIAITSIVVGESDSVAAGGVNVTLNPMTSEMFSKAGMLSRDGRCKTLDSSADGYVRGEACVVFEICSLTIMKTSLELHSSTLVASAVNQDGRSSSLTAPNGPSQQRVIRSCLGSAKTDPGAVDGL</t>
  </si>
  <si>
    <t>gi|1733589853|dbj|GCA76291.1|</t>
  </si>
  <si>
    <t>gi|488877747|ref|WP_002789972.1|</t>
  </si>
  <si>
    <t>MSAQSSTSSLTALQKTPIAIIGMSALFAKAKNLQEYWENILGKVNGITEVPESAWNLEDYYDPDPKAPDKTYGKWGGFLPKIDFDPLEFGLPPDTLEALDSAHLLGLVMAKQALEDAGYNQGKEFNRETTGVILGGSGLWKSITPLTSRLQYPLWKKICQKSGLSQEQTDKIIENMKAAYVPWQENSFPGMLPNVVAGRITNRFDLGGTNCVVDAACASSLSALKMAISELIEGRCDMMLTGGFDTDNSILNYMCFSKTPAFSKKDCLNPFDATSDGMMVGEGLGMLVIKRLEDAERDGDRIYAVIKGIGTASDGRFKSIYAPRPEGQIRALRRAYQEAGFSPATLGLVEAHGTGTPAGDFCEFTALNEVFSENNAEKQTIALGSVKSQIGHTKAAAGAASLIKTTLALHHKILPATINITEPNPKFKIEDSPFYLNTETRPWLSKGETPRRAGVSSFGFGGTDYHVVLEEYTPKLPQGENRIHHRPQSILLWGQNPEELRQTCQKALEQLQSPQGSQVYIELQNQSKSAQLPLKVARVGFVATSLAEAIKLLQAAVKQLQKQPQAEAWEHPQGIYYRKTGLLLEGKVVALFPGQGSQYLNMGREIALNLPEIQTAYQKLDILRTKAGLTPLSAGLFPIPTFNEVDEKRQTSLLQRTENAQPAIGAFSVGLYKTLQKTGFKPNFVAGHSFGELTALWAAGVFTDDDYYYLIQARGQAMAAPKGATPQGAMLAVTGKVSQIAQWVEGMANVQIANYNAPEQVVLSGLASEIATIEKILSSQGYQVTPLPVSAAFHTSLVRHASQPFGKALDQVTFHAPQLPVYANVTAAPYPKDLSGMRQLLEAQLLNSVQFVQQIENIYAQGGYCFVEIGPRQILTNLVKQILGDRPHLAIALNPSRQKDSDVQLSQGVMQLRVLGLPLNDLENAALTVKNPSSKRKGMILKLNATNYISDKTKALIGAALQPDSPAEIEPSVDSQTVESKCEEVKGSENEEILASIPSVNPYPSDSQPLSEEIPTLNLSIVSRDQTVTMTMNNAISNNINPLLQAFYQYQQSLAKVHEEYIKHQSQSFQSVLQLLKEKEMTAVAQIDELSTPAAASENSKFDRQNSEVSSVSFPDPTLFKSEPQPLRTLEPQPLNIAPQPLPTPEPEPVHISPIVNYLEPRQPIAPISIPEPVSEVSEPSLDSIQDDALSQALLEVVSEKTGYPTEMLELEMDLEADLGIDSIKRVEIMGSLQEAFSGLPKLSPEALAEKRTLAHIVQYLREKMMVTEKKIA</t>
  </si>
  <si>
    <t>Unigene47219_All</t>
  </si>
  <si>
    <t xml:space="preserve">Beta-ketoacyl synthase; N-terminal (339-587:249)  -- Beta-ketoacyl synthase; C-terminal (601-714:114)  -- </t>
  </si>
  <si>
    <t>MAAGAALLRGQLVEIVGLKGPADTPEEWRAAGARYDGPRDVNGLRGQLAEWDEGNGHWIVATFGATFVAIQEAFLRPLTSSEVEDFDLALGPASDAEVMGEELAGRLASSGHALCKLFVSPEDLDLLVQTTERCVAAGMFSRLASELEPGYLGKECIGKTFAFDPEDDDLPDLIKESPISLVEDALALVGQLLQPVVEEQFDFSLYSRSNTMLSLPFEGDEETDFLPPDLENEDAAAFLSMMWRAKLHVIANVGPGTAQITLLPKNAGDKEAVLEVQPGMMAIFLVERFRFTCARESKALTASCWYLDVPKEYVIAELEGDISSLGMGVTGPPVPKPADPIAVVATGTRYAFGVDEAWKLWCAYGKGGFDSFIRHPFMRWDIDIYYRPDAEAGTGLSYTCHGGFSEGIELFDPKFFDISTWEARSMDPTQRQVLEVMYMSLHGGGFTKKMLQQKPANICGFVGLDKNEWNSMPKEGGAGFGATSSANAITSNRFNYCMNLRGASMTIDTACSASLVCTHTGKLYLLAKHYDPCVACITCGVNLLLSFGSFIGCCSAGMLSHLGRSFTYNFSADGYARGESTASHCMKPKPWAREDGDLVMLTGSQANQDGRSASLTAPNGPAQERCARAVMKEAGTRAPEIDSCECHGTGTSLGDPIEIGAYRKVMTEVPRYEPVAITCSKSNIGHCEGSAGIGGFLKIVLLGMHSECSPNMHLNCLNPHLDMEGFPGLITSENITLRADATFNSVLSFGFGGTNASAQVYGQNYVTTRGTFKGDVYRKLLQKIQAAPAQDVFLAGEDWEDWEMEGPEKDARPGDTWEIEIDEDGTVSFDRKEKEVLDLGDEVYITGTFNDWSYTLLEPDDQIVGLHTATVEIGSSGEELFQILCDQDPNRVLYPGAERCVVKSTSLMGPGKPPDRSFAWCIRAKAGDAYRVELFRSEASAVSVNWVREV</t>
  </si>
  <si>
    <t>gi|28951053|gb|AAO63450.1|</t>
  </si>
  <si>
    <t>MELFSLSSLLLLSTLFVFYIFKFVFKRRNQRNCYMLHYECYKGMEERKLDTETCAKVVQRNKNLGLEEYRFLLRTMASSGIGEETYGPRNVLEGREDSPTLLDAHSEMDEIMFDTLDKLFHKTKGSISPSDIDILVVNVSLFAPSPSLTSRVINRYKMREDIKSYNLSGLGCSASVISIDIVQRMFETRENALALVVSTETMGPHWYCGKDRSMMLSNCLFRAGGSSVLLTNAARFKNQALMKLVTVVRAHVGSDDEAYSCCIQMEDRDGHPGFLLTKYLKKAAARALTKNLQVLLPRVLPVKELIRYAIVRALKRRTSAKREPASSGIGLNLKTGLQHFCIHPGGRAIIEGVGKSLGLTEFDIEPARMALHRFGNTSSGGLWYVLGYMEAKNRLKKGEKILMMSMGAGFESNNCVWEVLKDLDDKNVWEDSVDRYPELSRIPNPFVEKYDWINDDTMSFVRVD</t>
  </si>
  <si>
    <t>gi|1706127367|gb|TRV48664.1|</t>
  </si>
  <si>
    <t>Microcystis panniformis Mp_GB_SS_20050300_S99</t>
  </si>
  <si>
    <t xml:space="preserve">AMP-dependent synthetase/ligase (42-487:446)  -- Phosphopantetheine binding ACP domain (651-717:67)  -- Beta-ketoacyl synthase; N-terminal (745-985:241)  -- Beta-ketoacyl synthase; C-terminal (993-1110:118)  -- Polyketide synthase; C-terminal extension (1114-1223:110)  -- Acyl transferase (1266-1542:277)  -- Polyketide synthase; dehydratase domain (1655-1937:283)  -- Polyketide synthase; ketoreductase domain (2194-2370:177)  -- Phosphopantetheine binding ACP domain (2471-2527:57)  -- </t>
  </si>
  <si>
    <t>MLKELQKSVVEEKMLYLSVESKSQGEGEIFQDISTFVDILNHRALQQAEQTAYIFLANGETETARLTYQQLEQKAKALAAQLQLQMSPGERALLLYPSEEEFIIAFFACLYSGVIAVPVYPPRRNQKLSRLQAITKDAQAKLALTTTSLLNTIEEKFSSDPELVTVPCLATNNIPDKQAENWQKPNLSLEDIAFLQYTSGSTGMPKGVMVSHKNLLHNEKLIASAFGHTSETIGVGWLPLFHDMGLIGNVLQPVYVGFPCVIMPPEAFVQKPLRWLQAISRYNATSSGGPNFAYELCADKINPQERENLDLSCWDVAFTGAEPVRAATLEKFANTFADYGFKREAFYPCYGMAETTLFVSGGIKNQSPVIAAVDKLALLENSAVTINSQHPNAQLLVGCGHAWLSEKIVIVNPESLTECRDGEIGEIWVSSDSVAQGYWNRPEQTAETFKAYLADTQVGPFLRTGDLGFLLAGELFITGRLKDLIIVQGRNHYPQDIESTVEKSYPGLRQGCGAVFSVEIAGQERLVVVQEVERSYLRKLDSPAVIEQIIRSVAEEHQLDVYAVALLKTASIPKTSSGKIQRQACRASFLAGTLNVIGDWSKNPEHKNGFKQLKSDINSLLKQVKSYQVVEEFSEVSQNQIVSDTQEAIEEWLIKKVADILQIAPEKIDIQQDLASYGLSSLAAVSLSGELEQWLGKSVSPMLVYEYPSIHAVARYLALNGLSSEALATTVSTVARKTSSQPQNEPIAIIGIGCRFPKAKDPETFWQLLRQGGDGITEVSSQRWNYQDFGHLNTRWGGFLENVYDFEPQFFGIAPREAVDMDPQQRLLLEVSWEALENACIAPETLAGSQTGVFIGISTNDHARLLSQDNESIDAYYGTGNAFCVAANRLSYFLDFHGPSLAIDSACSSSLVAVHEACKSLTDGECHLALAAGVNLLLSPQLTINFSKAGMLASDGHCKTFDESADGYVRGEGCGVVILKRLEDAIKDGDRIYAIIRGSAVNQDGHSNGLTAPNKQAQKAVIHQALAKAQVNPQDISYIEAHGTGTSLGDPIELNTLKEVLMQDRQLSNPCWIGSVKTNIGHLEAAAGIAGLIKVCLALQNREIPPHLHFQKLNPYISLEGTSLSIPTQLQPWKKGKKGRLAGVSSFGFGGTNAHVILEEFVPETLEQEQHEPSLAILTITAKTKSSLRELVSSYHNYLQANPQINLQDFCFSADVGRSHFHHCLAIQTESLTQLQSQLEAIIEGKEAGGILTGELSHQKHQKIAFLFTGQGSQYINMARELYETQPTFRRTLEHCQEILSIYLDKPLLSILYPQEGENSPIDETAYTQPALFAIEYSLAQLWKSWGIEPSAVMGHSVGEYVAACIAGVFSLEDGLKLIAYRGRLMQALPSNGKMVAVTADEETVRRAIISYEKQVSIAAINGPSSIVISGDSQTVDAVVANLDTEWVKTKTLQVSHAFHSPLMEPILAEFAKIAREITYSKPNISLISNVTGKIATAEIATPSYWVNHIRQTVEFAAGMNTLASHGYEVYLEIGPQPILIGMGSHCIPEGKGVWLPSLRSRKSDWQQMLQSLAELYVKGTPVNWTGFSKDYSYHRLSLPTYKFSRQLYCHESILSDCSTTRVESTNGKGHISHNNPQGTQQFELYSSNGNVHFHPLIGKRLHSPLKPIIFASQISQDCPNYLQDHRIQETTIFPATAYLEMAIVAGINVFKSDSIRIEDVTLEQPLFLEGNQVKNIELILTPQDSQTYTFEIFSLNPVEDSWTLHTFGKIIKVTELIQPSHSNLENLSIDSLESVNVEDYYQQLQQRGMDYGASFQAITDLWQDQGIALGKIQLPESLVNEVSNYKLHPVLLDASLQVLGAALSGQDQLDAYLPVGLEKYQVYGSVPLHLWSQVKLNQDYSQPSQTITADVDLFDDSGLLVAQIQGLSVKRVSSQILGRFLQKEEAENWLYEIVWRPQNRDLNLPLTGAENLGTWLLLTTGDGIGSSLANQLTQLGEYCIMVSVGSHYQKLTSQSYTVNPLVADDFTKLFQESLENKPPLKGIVHLWSCESHSSTDLSLEALQQAQVIGCGGVLSLVQALLQKQGSKLPRLWLVTQDTQSLDSSAKSLELQHAPLWGLGRAIALEHPELQCVCVDLEASENQIQSPLLAEILAPDSENQVIYRQGIRHVARLVQHSTKTSSTSKLEKIRSDSSYLITGGLGALGLKVADWMVSQGAKYLVLTGRSEPTAETQAVIEQLQQTGTQVLVLKADVSKQEDVIKLLNEIKSSLPPLGGLVHAAGVLDDGLLSQLDWPRFDSVMSPKVAGAWNLHCLTENLPLDFFVCFSSMASLLGSAGQANYAAANAFMDALAHYRRSLGQPGLSINWGPWALVGMAATLDTRFTSQGINPIGIEQGLQIFGELINQDLAQIGVLSVDWSKLLSSSPFILPLLAQLAQDVGENDALASTQSPILSEWQEADSNDRILILLTHIQGVVAKSLGIDAEQIHLEQPLKTMGFDSLMAVEMRTKLSVDLGVDIPITKFSEDVTAITLAVFVNEQLTEKISISPVSVINSVDEESISEELLAQLNQLTAQEIDALLNSVSS</t>
  </si>
  <si>
    <t>gi|1190995661|ref|XP_020878530.1|</t>
  </si>
  <si>
    <t xml:space="preserve">Chalcone/stilbene synthase; N-terminal (15-236:222)  -- Chalcone/stilbene synthase; C-terminal (245-392:148)  -- </t>
  </si>
  <si>
    <t>MLASARVEKQKEFGKSTKRVAYQGKATLLALGKAFPSNVVSQENLVEDYLREIKCDDLSIKDKLQHLCKSTTVKTRYTVMSRETLQKYPELATEGSPTIKQRLEIANEAVVQMAYEASLVCIKEWGRTVEDITHLVYVSSSEFRLPGGDLYLSTQLGLRNEVQRVMLYFLGCYGGLSGLRVAKDIAENNPGSRVLLTTSETTVLGFRPPNKARPYDLVGAALFGDGAAALIIGADPRESESPFMELHCALQQFLPQTQGVIDGRLSEEGISFKLGRDLPQKIEDNVEEFCKKLVAKAGSGSLELNDLFWAVHPGGPAILSGLETKLKLKPEKLECSRRALMDYGNVSSNTIFYIMDKVRDELEKKGTEGEEWGLGLAFGPGITFEGFLMRSL</t>
  </si>
  <si>
    <t>gi|424707631|gb|AFX86450.1|</t>
  </si>
  <si>
    <t>gi|45535399|emb|CAF04415.1|</t>
  </si>
  <si>
    <t xml:space="preserve">Chalcone/stilbene synthase; N-terminal (11-233:223)  -- Chalcone/stilbene synthase; C-terminal (244-391:148)  -- </t>
  </si>
  <si>
    <t>MVMAAGASSLDEIRKAQRADGPAGILAIGTANPENHVLQAEYPDYYFRITNSEHMTDLKEKFKRSDKSMIRKRHMHLTEDFLKENPHMCAYMAPSLDTRQDIVVVEVPKLGKEAAVKAIKEWGQPKSKITHVVFCTTSGVDMPGADYQLTKLLGLRPSVKRLMMYQQGCFAGGTVLRIAKDLAENNRGARVLVVCSEITAVTFRGPSDTHLDSLVGQALFSDGAAALIVGSDPDTSIGEKPIFEMVSAAQTILPDSDGAIDGHLREVGLTFHLLKDVPGLISKNIVKSLDEAFKPLGISDWNSLFWIAHPGGPAILDQVELKLGLKEEKMRMTRHVLSEYGNMSSACVLFILDEMRRKSAKDGVATTGEGLEWGVLFGFGPGLTVETVVLH</t>
  </si>
  <si>
    <t>gi|1705962339|gb|TRT93661.1|</t>
  </si>
  <si>
    <t xml:space="preserve">TubC; N-terminal docking domain (5-53:49)  -- Condensation domain (73-520:448)  -- AMP-dependent synthetase/ligase (540-952:413)  -- AMP-binding enzyme; C-terminal domain (960-1035:76)  -- Phosphopantetheine binding ACP domain (1064-1124:61)  -- Thioesterase (1149-1409:261)  -- </t>
  </si>
  <si>
    <t>MKVGDFLAYLKGLEIKLWLEGEKLRFQAPKGVMTPEIKEEIAAKKPEILDFLRAAKIPTNTVDLEIIPVSRDQDLPLSFAQQRLWFLQQLSPDSHSYNLLDALRLEGNLNLLALEQSLSELIRRHEILRTTFTMVEGQPIQRIAPPSPVSLPLEDLQNLSKNEQTEHLQEIAIAFSLKPFNLAKESLVQFKLLKLSSQEYVLLLKMHHIIYDGWSLSIFFGELSQLYAAFVQGLPSPLAKLSIQYADFAVWQRQWLTGEVLERQLNYWQKQLQDAPTILELPTDYPRPPIPSFRGDGQVFRLNQDLTQRLKRLSQESGATLFMTLLAAFFVLISRYSGQLDVLVGSPIANRNSSAIEKLMGFFANTLALRGDMSGNPSFLELLQRVKQTTLSAYAHQDLPFEMLVEKLQLNRDLSHNPLIQVMFSLQNTPQSEASLSGLKMESLPLSVELKARFDLEVNFWEVSDRLEAVWCYSTDLFAAPTINQMGQHFQNLLTAIAANPNMGIFQLSMLSDEERYQLLSLWNETHTDYPSDQCIHQLFEEQVKRTPDAVAVVCSEQKLTYNELNCRANQLAHYLRKLGVKPDELVGICLERSLDMIVGLLAILKVGGAYVPIDPDYPQERISFMLQDTQVKIILTCESLQNSLPNHNAIIICLDKDWQQINQASQQNLNSAVAADNLAYVIYTSGSTGIPKGVIVTHQAVNRLVLNTNYIQFTPDDRVVQASNIAFDAATFEIWGALLNGAKIIIIAKSVLLSPQELAVSLKENQISVLFLTTALFNQLANLVPQAFSNLRCLLFGGEAVEPKWVQEVLEKGAPQRLLHVYGPTENTTFSSWYLVENVASTATTIPIGKAIANTQIYLLDKNLQPVPIGVVGELHIAGAGLAKGYLNRPELTQEKFIPNPFEKDEVIPPTLLNKGGNEPSKLYKTGDLARYLPDGNIEYVGRIDNQVKIRGFRIELGEIESVLSQNQAVQSSCVIVREDNPGEKQLVAYIVPKLGVKLTSGDLRQFLSDKLPGYMVPGAFVMLEFFPLTANGKIDRRALKAPSNTSDSDRFIGARNQLELNLVQIWSKVLKIDKISVQDNFFDLGGHSLLAPYLITQIKEQLGKEIAVTTIFQNPTIEQLATIIQTDADSSNQSCLVPIQPQGSKPPFFCVPGAGGRPFYFYHLGRCLGKDQPFYSFENDLYQQFGEISRIEDIASIYIKAMQDLQPQGPYFLGGHSYGGNVAFEMAQQLVNQGQQVALLAIIDSSAPTYKDKQILLDYINWDHARWLAEVSKGIEVYLDKTVDISYKTLQVLTVEEQLKYALNFFKLANMLPPNAETRQLEKIVQAYKTSCLCLIDYLPKQTYPGKITIIRASEELADDPNKDLIAGDCEDSSLGWSEFSTEPVEIHFVLGNHVSIMVEPHVQILAEELKVCLEI</t>
  </si>
  <si>
    <t>gi|219734167|emb|CAW45975.1|</t>
  </si>
  <si>
    <t xml:space="preserve">FAE1/Type III polyketide synthase-like protein (56-352:297)  -- 3-Oxoacyl-[acyl-carrier-protein (ACP)] synthase III; C-terminal (370-449:80)  -- </t>
  </si>
  <si>
    <t>MVFFKILFISLMAGLAMKGSKINVEDLQKFSLHHTQNNLQTISLLLFLVVFVWILYMLTRPKPVYLVDFSCYLPPSHLKVSIQTLMGHARRAREAGMCWKNKESDHLVDFQEKILERSGLGQETYIPEGLQCFPLQQGMGASRKETEEVIFGALDNLFRNTGVKPDDIGILVVNSSTFNPTPSLASMIVNKYKLRDNIKSLNLGGMGCSAGVIAVDVAKGLLQVHRNTYAIVVSTENITQNLYLGKNKSMLVTNCLFRVGGAAVLLSNRSRDRNRAKYELVHTVRIHTGSDDRSFECATQEEDEDGIIGVTLTKNLPMVAARTLKINIATLGPLVLPLKEKLAFFITFVKKKYFKPELRNYTPDFKLAFEHFCIHAGGRALIDELEKNLKLSPLHVEASRMTLHRFGNTSSSSIWYELAYTEAKGRMKEGDRIWQIALGSGFKCNSSVWVALRDVKPSANSPWEDCMDRYPVEIDI</t>
  </si>
  <si>
    <t>gi|712037596|gb|AIW63289.1|</t>
  </si>
  <si>
    <t xml:space="preserve">Beta-ketoacyl synthase; N-terminal (344-576:233)  -- Beta-ketoacyl synthase; C-terminal (586-701:116)  -- </t>
  </si>
  <si>
    <t>MALVPRNGTLVDGLRVGMLVEINGTLGQLEAFSTSEGTFDCQLVNGTSCKAAPGDIKVPSDLGRPGMGGQPDSFDILVAPKMDQSAMGEEIFNCLFEKGFCVLKLCQSEEDMNSAVATMKEMGENGKLQRFPEEVEEGYLGQGGRGKVAWMDPREMDSPKDPMLEKSDQFLSTLCSVLQPYTLDLLGKEVVMRTPALVSLALTDDEEPEYPPQDADDACLGQFLQTYRRTVLKIVHFIGPESTAVTLDDKDDAAKLPFNPHKEGAISLNAEPGSILIFRTSVFTYSCSSDTEALSMTTSLLSPGQELELVDWKGDTSFLYAGSGAPGPDQLEQVNVVNTSTRLMCNFDEPEAYRAGLYGCCDGSVEIPILRWDANAYYEPDDAIRQPWQTFLKHQSYVEGLELFDNKYFEITNADARIMDPMSRHVLEVGAHNLFKLGITKKTANRTPHHAGCSVGLDKDDWDKRAATNFNCEGGCNVQAIISNRFSFVFNLRGPNYVADTACSASLCATHFAKFCLRDRVVDQIEFHVAIGIHQVLLPWGFDSGGSRMNSGSCKTFNDTANGYMRGDGCSGMTLKWGDLPEERDAVWRASMVNQNGKSATLTAPNGIAQGEVIMKTYQEAKISPPESTLWNCHGTGTSLGDPIEVGAVRRIHIKEERPCPLMICTNKTHTGHLEGGAAMTTLIGCALALKFCVAIPLCHFRVLNPNLEQSQFDAFINSENGPFNETCGNAHVSSFGFGGTNGHCIMWGISLLDCPDVPTLFMRRFQKMQPPEVRVNGSDPSEWEWDGPDLEAKAGEKYQIEINASDPIDIAMKLTKKEDAPTAPEEEDGEDDFYCITGPFNEWDTDRMEDGGVMGLRTISVEVPESGTLEFRFLKNGDEDEVIYPVVDKCTRRMAPILGPKKEDGGLEKNTWLAEGPPGSSMHVSLFVCRGRRSVSWTPEAITEKGE</t>
  </si>
  <si>
    <t>gi|61374306|gb|AAX44142.1|</t>
  </si>
  <si>
    <t>Anabaena sp. PCC 9109</t>
  </si>
  <si>
    <t xml:space="preserve">Beta-ketoacyl synthase; N-terminal (10-177:168)  -- Beta-ketoacyl synthase; C-terminal (185-241:57)  -- </t>
  </si>
  <si>
    <t>RIEFSGREFALAMDPQQRLALELAWEALEDAGQTLEDINGTKTGVFLGISSHDYYTRLIENPKNLDAYTGSGNTHCMAANRISYFFNFTGPSLSIDTACSSSLVSVHLACQSIWNKESDLALAGGVQVILAPWMTVSFAQAGFMVADGRCKTFDSRADGYVRSEGAGMVVLKPLSQAIEDKDYIYAVIRGSAVNQDGHSNGLTAPNPRAQEALLRAAYHQAGVSPSQVEYIEAHGTGTRANS</t>
  </si>
  <si>
    <t>gi|1370747690|gb|AVQ71830.1|</t>
  </si>
  <si>
    <t>Microcystis sp. MC19</t>
  </si>
  <si>
    <t xml:space="preserve">Phosphopantetheine binding ACP domain (15-80:66)  -- </t>
  </si>
  <si>
    <t>MTTVQSPCTVEDIQNWLVDQFAQQLDVDLDDIDIEEPFDNYELDSRKALVLLGRLEKWLGKELNPVVIFNYPTIAELATRLGELYL</t>
  </si>
  <si>
    <t>gi|424707851|gb|AFX86560.1|</t>
  </si>
  <si>
    <t>IVVVEVPKLGKEAAVKAIKEWGQPKSKFTHVVFCTTSGVDMPGADYQLTKLLGLRPSVKRLMMYQQGCFAGGTVLRIAKDLAENNRGARVLVVCSEITAVTFRGPSDTHLDSLVGQALFSDGAAALIVGSDPDTSVGEKPIFEMVSAAQTILPDSDGAIDGHLREVGLTFHLLKDVPGLISKNIVKSLDEAFKPLGISDWNSLFWIAHPGGPAILDQVELKLGLKEEKMRMTRHVLSEYGNMSSA</t>
  </si>
  <si>
    <t>gi|2005186445|ref|WP_206815786.1|</t>
  </si>
  <si>
    <t xml:space="preserve">Beta-ketoacyl synthase; N-terminal (2-249:248)  -- Beta-ketoacyl synthase; C-terminal (258-374:117)  -- Polyketide synthase; C-terminal extension (378-486:109)  -- Acyl transferase (528-838:311)  -- Polyketide synthase; ketoreductase domain (1150-1326:177)  -- Phosphopantetheine binding ACP domain (1425-1489:65)  -- </t>
  </si>
  <si>
    <t>MTPIAIIGIGCRFKSANNPEAFWELLKNGIDTITEIEQTRWDINQYYAPTATPGMMTTRWGSFLENIDQFEPEFFQISPREAEHLDPQQRLLLEVSWEALENAGIVPHQLKKSLTGVFVGISHGDYQRLIERNLSNINAYSGTGTGFCIAANRLSYLLDLKGPSLSVDTACSSSLVALHLACQSLNVHESNLCLVGGVNLILSPETTIAFSQAKMMASDGRCKTFDASADGYVRGEGCGVVILKRLEDALRDGDNIQAMIRGTAINQDGLTNGLTAPNGISQQAVIRQALQNADVLPSDITYVETHGTGTVLGDPIEIKALKAVLIEGRVQDQSCWFGSVKTNIGHLESAAGMASLIKVILSLQHQQIPPHLHLNQLNPYISFADTPFSIPTQLQAWQTNNQTRFAGVSSFGFGGTNAHLILEEAPKPTTNPKLSRPWHLFTLSAKSEPALQDLVKRYLDYLSEPSINLANLCFSVNTGRTHFNHRLAVLTQSTQQLQQKLEAHFNKEHPPKVFYSEITRQKKPKIAFLFTGQGSQSWGMARQLYETNFIFKQTFDLCDEILKPYLEQSLKDVLYTASEHQLIHQTLYTQPALFTIEYALCQVWQAWGIKPTAVMGHSVGEYVAATVAGVFSLEDGLKLIAQRAFFVQNLPSNGAMLAIMADETTVRQFIEQDLLQIDIAAINHQRNTVVSGEKNALEVLKELLEKQNIRTQYLTVSHAFHSRLMAPILEEFEQVARQITYHTPQIPLISNLTGDVATEEIATASYWCRHLLEPVRFANSINILQEQSMKIFLEIGAKPILLGMGRQCLPTHDGYWLPSLRPEQDDWLQLLESLAMLYTAGVPINWNAVDQDYALCRLPLPTYPFQRKRYWFSENVPQTRSSASNSINYLIEQGKTEELLSFLQKNHQFSTEELQVLPKLLEILKQLQQHQPPFHLPPLEDWLYQIQWQEQTLQNNNIVATPKTYLILADTQGWGKQLAEVLQIQGNICILVYPEQVWLETTVKIDVVIYLWGLEASNEQMNLDLLEQAQIFTCRKLLEVIQTLFKYQTPQLWLVTKGSVSINDSIPNLAQSFLWGMGKVIAWEYPKLWRGLIDLDGNSSSEQISQLVTEITTQSNENQIAFRNSKRFVARLAKAKYSVPQTIPLKSERTYLITGGLGALGIKTAQWMISKGVCHLVLMGRNKPSLDVISLLSQYQQQGSNIQVIQGDVSRREDVSRVLEIIKKTMPSLAGIIHTAGVLDDGILAEQTWEKFQRVMLPKVQGIWNLHELTKDINLDFFVAFSSLTSVLGSPGQSNYAAANVFMDTLMQYRQILGLSGLSINWGLWNILGMSASLTTYQQKRLAETGIQAISTEHSLYILEQLLGKVSGQIGVFSIDWSIFKNQLSEIHQAFLANFIAAPLEAQKSILFKLEEAKKDEVFDVLLVYLREQVAKVLKLDSEVKNNDTLNSLGFDSLMAVELRNQIIKELDVQFSVEQILAGITLSELTQLILNKMVLAQMTAQKVEKNEEEIEEIII</t>
  </si>
  <si>
    <t>gi|1039168904|gb|OBQ14115.1|</t>
  </si>
  <si>
    <t>Anabaena sp. LE011-02</t>
  </si>
  <si>
    <t xml:space="preserve">Beta-ketoacyl synthase; N-terminal (62-342:281)  -- Beta-ketoacyl synthase; C-terminal (350-467:118)  -- Polyketide synthase; C-terminal extension (470-581:112)  -- Acyl transferase (638-951:314)  -- Phosphopantetheine binding ACP domain (1305-1372:68)  -- Phosphopantetheine binding ACP domain (1423-1491:69)  -- </t>
  </si>
  <si>
    <t>MSSPLQKIDTINSSLTELEAQINSFEQAVLKFIEEGKMNSGNLENSINSMSTKEINRKLHTTPIAIIGMASLMPQSRTLRDYWQNIVNKIDCITDVPSTHWSVEDYYDPNPRTAEDKTYCKRGGFIPEVDFNPMEFGIPPSILEVTDVSQLLSLVVAKETMEDAGYSDSREFSRENIGVILGVAMGKQLGMPLTARLEYPVWEKVLKSSGVSDEDTKKIVDKIKSAYVKWDENAFPGMLANVVAGRIANRLNFGGTNCVVDAACASSFGALKMAISELVEHRSNMMLTGGVDTDNTIMAYISFSKTPAVTPSENVKPFDAKSDGMMLGEGIGMILLKRLEDAQKDGDKIYAVIKGIGTSSDGRYKSIYAPRKEGQVKALERAYDDAGFSPATVGLMEAHGTGTMAGDPIEFSSLRDFFGKHDTQKQHIALGSVKSQIGHTKAAAGAASLIKTALALHHKVLPATINITEPNPKLDIENSSFYLNTQTRPWIKAEGETPRRAGVSAFGFGGTNYHVVLEEYEPEQQSSYRLHGAAGEVLLFGATHAELISKLEATLNNLQANDGERFYSQLLLDCQSLAIPTTALRIGFVSENLQEACKLLQVSLGLLKSKPDAIYWEHPQGIYYRSSGMDLGGKVVALFSGQGSQYLEMGREAVMNFPSLRQLYGKMDHLFKRSNLQPVSEVVFPHSTFDEVEKKAQVATLQRTEYAQPAIGVFSAGLYGILQQAGFKADFTAGHSFGELTALWAAGVLSEADYLFLVKARGQAMAAPKDPDHDAGSMLAVKEDISKIEPVLKQFPKVSIANFNSPTQIVLAGPKLEIQKVQDACEKLGYSAVLLPVSAAFHTPLIAFAQKSFAIATKSVTFHNPQIPVFSNVTGKHYPQNAAAIQKNLESHLASSVLFKQEIENIYGAGGYCFVEFGPKRVLSNLVKDTLGDRPHFTISLNPSASKNSDRSLREAAVQLRVIGMNLGNLDPYKLPAVLHPISSKKTLSVKLTGINYISDKTKNAFKEALADGHKISGIQEFRSASSGGASLTEVQDSSRGLALLNPAINLEIETPVIAKIPPTNGHNGNGNGHKKQPLIETQLQPQMTTTATIIKEPQKEPRSELFTQQLEGKMQTPDKLINCQQILTSLETLLSQFQHNQSENLEVHSTYLNHQIEYAKTFFQLMQQQNTLFANAKSSAEAAQIKQVIMESLERSMIQFHSQQGETLRIHEQYLREQIEYTKHFFQLIQEEYSQLISDTQAAAPANIYAAPEEAPVAPTVTIIPPQALPVIEPEPIIIPQSPVAFIPEPATSSLNLDDLANNLLSITSEKTGYPIEMLELDMDMEADLGIDSIKRVEILGGLQELYPNLPKPNLEELAEKRTIGQVVEYLQGQQQVTAEITPEQIIIPQVQTQVIEEVIPESISIPQSPVPNPQYQDLGQTLLNITSEKTGYPVEMLELDMDMEADLGIDSIKRVEILGAMQEAYPDLPKPNIEELGDLRTIGQIVNYLQSLVGGEKKKPQFDVNQITPLNPPLFRGETTEVVDLTPPPIVDINLPRRPVKLRTLPRPDFLEAQLPQGHIGLITDDGSLTTTKLAHALIEQGWKVVVLSFPQSLVASQLPLPAGVTRVTLANMSEQHLQLLLQSVTTKHGAIGAFIHLHPQFTPEKPGHISYPEAEKAIIKQVFLMAKHLKTTLNNAASLAGRTSFCTVAHLDGEFGLGHQGNFSPISAGLFGLTKSLRWEWPQVFFRAIDLNPTLDPHESAEYIVAELHDSNRYIGEVGYSQQGRVTLVAKSE</t>
  </si>
  <si>
    <t>gi|424708023|gb|AFX86646.1|</t>
  </si>
  <si>
    <t>gi|1583945587|ref|WP_130758463.1|</t>
  </si>
  <si>
    <t xml:space="preserve">TubC; N-terminal docking domain (5-55:51)  -- Condensation domain (75-522:448)  -- AMP-dependent synthetase/ligase (542-934:393)  -- AMP-binding enzyme; C-terminal domain (942-1017:76)  -- Phosphopantetheine binding ACP domain (1046-1109:64)  -- Thioesterase (1132-1376:245)  -- </t>
  </si>
  <si>
    <t>MTKKIVEFVCYLQSLGITLEADENRLRAQAPEGVLTATLRQEIGDRKPELLQFLQRAKQSKSNAHLPIQPVARDGHLPLSFAQQRLWFLHYLSPDSRSYNTLEILQIEGNLNLTVLEQSLGELINRHEIFRTTFPTVSGEPIQKIALPSRFQLKVDNYQDLDENEQSAKIQQVAELEAGQAFDLTVGPLIQFKLLQLSPQKSVLLLKMHHIIYDGWSFGILIRELSALYEAFLNNLSNPLPPLSIQYADFAVWQRQYLSGEVLDKQLKYWQEQLATVPPVLTLPTDRPRPAIQTFQGGVERFQLDQNVTQSLKKLGQDHGATLFMTLLAAFGVLLSRYSGQSDLLVGSPIANRNQAAIEPLIGFFANTLALRINLSENPSFLELLKQVKQTTLEGYAHQDLPFEMLVEKLQPDRDLSRNPLVQVIFALQNVSQDAWNLSGLSIESLPLLVEETVRCDLEVHCWETSEGLAMDWVYSTDLFDSSTIERMNGHFMTLLEGIIANPCERVSQLPLLTKSEQQQLLIDWNNTQVDYPQDKCIHQLFEEQVERTPDAVAVVFENQQLTYTELNCRANQLAHYLQTLGVGAEVLVGISVERSLEMIVGLLGILKAGGAYVPLDPDYPTERLQFMLEDCEATVLLTQSNLKDKLPLAQVLQSDRVLYLDKDKFAQYPIYNPTVQNKPNNLTYVIYTSGSTGQPKGVMIEHQSLVNLSLSWGKLFHVKPQSRLLQFGSFSFDLSIGEIATSLSHGACLYLAKKETLLPTQTLVDFLEMNKITHSFLSPSALSVLPQANLSHLENMTVGGEACSINVIEKWANQRRLFNCYGPTEATVTATLSLCQANGQKPNIGKPLDNIRVYILDENQQILPTGIPGELCIAGVCLARGYLNRPDLTAEKFIEVNLLGRNERIYKTGDLATWQTDGNIEYLGRIDNQVKIRGFRIELGEIEAVLSQCPDVQNTAVIVREDTPGDKRLVAYVVLTSDSQITTSELRQFLANQLPAYLVPNTFVILDDLPLTPNGKCDRRSLPIPDDQTRKNIPKIGPRNLVELQLAQIWSEILGINNIGIQENFFELGGHSLLAVSLINRIEQKLDKRLPLTSLFQNGTIASLAQLLAQETTQPASSPLIAIQSQGDKTPFFAVHPIGGNVLCYADLARNLGTKQPFYGLQSLGLSELEKTVASIEEMAMIYIEAIQTVQASGPYYLGGWSMGGVIAFEIAQQLLTQGQEVALLALIDSYSPSLLNSVNREKNSANSLTEEFNEDLNIAYSFIRDLASIFNQEISFSGSELAHFTSDELLDKFITWSQETNLLPSDFGKQQIKNWFKVFQINHQALSSYSPKTYLGRSVFLGAEDSSIKNPGWHQVINDLQSQWISGDHYGLIKNPVLAEKLNSYLA</t>
  </si>
  <si>
    <t>gi|552813157|ref|XP_005843883.1|</t>
  </si>
  <si>
    <t xml:space="preserve">Beta-ketoacyl synthase; N-terminal (6-230:225)  -- Beta-ketoacyl synthase; C-terminal (245-361:117)  -- </t>
  </si>
  <si>
    <t>WAAANDGANLQKEVPLGRWEIDAGYHPSTTPQAMTIYRYVPASGVDLFDHGLFKLSRNEAAAMDPQQRLLLEGTLVSRTEASTYIIAPAASIPSPPAGVYAGCMYNEYTSVILSGGHKLPPQAVIGTGLSYMVGRISYTFGFTGPCVSTDTACSSSLVACHLAHKGLVLAECNAAVAAGSNVMLLANTTAAICQLQALSPVGRCKTFEASADGYGRAEGVATLMLCRQQLAQLQHPRTSETPSVIVQGSSVNQGGRSSGLTAPSGPAQTALVRTALASGSLSTSQLCMLSVHGTGTPLGDPIEVGALSLAMSGTSSGGIAAVTLLSNKSCFGHTEGTAGITGLLLSVAALHKQAAPEVMHLCNLNP</t>
  </si>
  <si>
    <t>gi|334188276|ref|NP_001190498.1|</t>
  </si>
  <si>
    <t xml:space="preserve">FAE1/Type III polyketide synthase-like protein (43-313:271)  -- </t>
  </si>
  <si>
    <t>MNQTIHRVSPISMSISELTTLLSSGVSVFEIFAGLLVVHLIYQRIRTRVKVYLLDFTCYRAPDSNRVPMSTLIETIYLDDKLDQESIDFQARILERSWLSNQTSIPRSLMEIPLKKSLSSVKIETMTTIFTSVEDLLRKNKLSPRSIDILITNCSLHSPSPSLSAMVINKFHMRSNIKSFNLSGMGCAAGILSVNLANDLLQAHRGSLALIVSTEALNTHWYIGKDRSMLLTNCLFRMGAAAVLMSSNDHDRDNAKYELLHVVRKNKAKDDRAYRCIYQDIDSDEKQGVSITKDVISVAGDMLKMNLTSLGPLEEEL</t>
  </si>
  <si>
    <t>gi|485637125|gb|EOD31649.1|</t>
  </si>
  <si>
    <t xml:space="preserve">FAE1/Type III polyketide synthase-like protein (119-432:314)  -- Chalcone/stilbene synthase; C-terminal (457-509:53)  -- </t>
  </si>
  <si>
    <t>MRRWESAGAPASEPADAPLTAGEWARVPSEWFAARRDIFRGYAARFDLASITMKAIACLLTVYSVYLLYCESCKDEYYAFARALIAALSDATFAQRGSVSAAALVLAASVWLLTVLWMRRRPEVLLVDFKTYRHASVGGDPRNTAGEPVAYDRFLAESRAARHLDGGECFTAKSLQFQEKILRTSSISERSLFPPSIFREEVGQDAVLAERDSLCMRGAREEAECMMFNAVEQLLEATHVAPHEVSILVVNCSLFCPTPSLSAMLVNRFGFRSDMPTRNISGGMGCSASLIALDLARKLLRSPDQHNALALVVSTENITQNWYRGNDRTMLLSNCLFRCGAAAILLSNRRADRRRARFRLLHLVRTHLGKKDDCYRSVFQEEDEEGVRGVRLSKQIMQIAGDALKGNITTLGPLVLPLSEQLFFLLNALARKALGRRLPLPPPLRPYVPDFTKAFEWICVHTGGRAVIDAIESNLALPPHYLEPSRLSLWKYGNVSSASIWYELELVAEHGNTCGEHRPDGTPPPGGAARRLRRGDRVWQIAFGSGFKCNSAVWQALRHH</t>
  </si>
  <si>
    <t>gi|428243259|gb|AFZ09045.1|</t>
  </si>
  <si>
    <t xml:space="preserve">Short-chain dehydrogenase/reductase SDR (7-198:192)  -- </t>
  </si>
  <si>
    <t>MSNLNGKVIIITGASSGIGEATAKLLAKNGARVVLGARRTDRLEAIAKDIGTEGGTVEYQALDVTQRSQIEDLVQFAQSKFDRVDVLINNAGIMPLSALEQLKVEEWDRMIDVNIKGVLYGIAAALPVMKAQKSGQIINLSSIGGHAVSPTAAVYCATKFAVRAISEGLRQEVGGDIRVTVISPGVTESELAESITDETARSGMQEFRKIAIPAAAIARSILFAIEQPDDVDVSEIIVRPTASPY</t>
  </si>
  <si>
    <t>gi|1149076606|gb|AQS99275.1|</t>
  </si>
  <si>
    <t xml:space="preserve">Beta-ketoacyl synthase; N-terminal (373-612:240)  -- Beta-ketoacyl synthase; C-terminal (627-740:114)  -- </t>
  </si>
  <si>
    <t>MRCPQCRSPLQHTEPALACGAGRVCGASPCSMAGSKSVAGHLDAKLVEVRDVSQEVDVRDRALNLLGETTDPNGCHGVARWDQDAGDYFVEMLDGLVLRIPEGNLHETGPVGPGACDARWPVISMSRAGPSFALKVAEVLGDKAYCFIDMPPQVEHHARFLSMTSTPCVLDKFSEELYLGPHPNARIFWMEEAQPPHDLEGEFVSRWYQPMQHLSYLLLPLTEGLLGFRASEHHVGTLFRMPIANNREASALSLEDEEGSVEKQLDFVRRRRLCFMYFVHSHDTLEFRWKENASADPVRVSTQSDQLLVFRHDVLSYRYEPASGTDMVLQTWMLEEPQQLEVQAYEGTQETLLALIGAPKLSTDRQVHVMNGICRFPAMAYRLERDWAAYVKQSDGFLEIPIVRFDVDVYYEAADQFNANGKSSTKHAGLLSDLEMILFDNDCFEMEPGMAQGIPCIQRVMLELALELFNLVGFSRQTLAGERIYAAIADIGLEWDPYMGMHDHTTWLKSSPLQMLSVNRLCHTFGLAGPAHQVDTACSASLVASNMAHAYLRKHDNKGVKMSLAMGLQHIIYPWPFIGLSGAGMLGRGGRCKTFDQSANGYNRGEGCGGLFCKVGDDLSVVQERLAAYLGSYVNQDGRSASLTAPNGPSQQLVVRGSLSQAEVSPESVSATENHGTGTALGDPIETGTIRSVFRRRDVPLPVTSGKTHMGHLEAGAGAVGLLKTICSLVHSAVPPNCHLRQPNAHCEFDGFPGVFTTEVLELPAEYHYAGANGFGFGGTNSRADFFGHRRDNIYIPCQHEMLAPKAVGEHRPVQPLVPKTNQLDWITVTCARCQGFMCWLCGVCPPERASGVKHHCVDVRAESASYEICSRCYEGEYLRGGPEKAMLDASAGYKVFLSGTWSAWTALDEMRQLPDRGDVAVYEGEAVLGDTRLEEFHLVVMRGSAKGFIQPSCKRAGQRARVMAPAEKEQLGKHWLLDGFCDGARQGTLYMIRLEWGDQQMVVTWTPAGMASKDWVPASGQRFVHRYFLASSVGGWVPTIGTNDNDDRYLWRWFLGRIPYSGRVELMFVRDQDQSQVIYPMSGNPTNESVAVVGPDDGGAGKRWVLQGTEAEQFFCFLRVCDGSLSVSLKTDTMGRCTWFGTTDRAYHVIGSWDRWDVAEMRKVEGASQLWRHHFRIGEHGREEFHILVNQNLNLRIYPAGGGSPGQDLACGPDRKGNQKQWQVVGPPGCTMQIVLDLGAEDQRSVVTCRPLDERELRLSLA</t>
  </si>
  <si>
    <t>gi|1706075216|gb|TRU99279.1|</t>
  </si>
  <si>
    <t xml:space="preserve">Beta-ketoacyl synthase; N-terminal (7-257:251)  -- Beta-ketoacyl synthase; C-terminal (265-382:118)  -- Polyketide synthase; C-terminal extension (385-495:111)  -- Acyl transferase (531-821:291)  -- Phosphopantetheine binding ACP domain (940-1001:62)  -- Thioesterase (1027-1289:263)  -- </t>
  </si>
  <si>
    <t>MENNLDKIAVIGMNCRFPGGANNPDAYWHLLQTGKDGIQPIPPERWRVEDYYSSEPDQPGKMYTRQGGFLEQIDHFDPVFFNIKPLEAVQMDPQQRLILEVGYLALENAGQPPGSLKGSKTGVFIGICFDDYARLTINSGFPERITPYSCLGNSKSIAAGRLSYVLGLQGPAMAIDTSCSSSLLAIHLACKSLLLGESDLALAGGVNLMLSPENTIGFCTLKALSPTDRCKTFDVSADGYVRGEGCGIVVLKRLEEAISHRDPILAVIRSSATNHDGPSNGMTAPNGLAQEAVIRQALLTAKVEPEYVQYVETHGTGTVLGDPIEVSALGNVLGKNRSKDNPLWIGSVKTNFGHLEGAAGVASFMKVVLALQHRAIPPHLHLTTPNPYIPWNKLPFKVPTELTPWPSGKPSRLGGVSSFGMSGTNVHVILEEAPTIPSLPSSRPWQLLVLSAKTPTSLERTSVKLTEYLHQHSSNIDLADVAFTLSGGRQVFPYRRIMLCRHLDQGSGRRIEMTQETSCESKVEGKRPLAFMFPGQGTQSINMGLDLYRNEPDFRQPFDRCAEILQPLLGFDLRRVIYPDCWQEKAVNLLQQTVVAQPALFVFEFALAQLWMEWGIQPQMMIGHSIGEYVAACLAGVFSPEDALRLVTVRAKLMQRCPTGAMLAVSLAPEEIQDLIERWNQENSSLKARLSLAAINSPQQCVISGDITAIESLAALLNSRNTPYHRLNTSHAFHSHLMESILDEFTDEVKSVNLNPPKIPVVSNVTGCWLSPEEAVDPDYWTKHLRHTVYFAQGVQQLLKNPDIIALEVGQGATLSQLAKKMASSSNHLFLSSLPKPGGQQITVTEDSFKHLLMTLGQLWLAGVSPDWEKFYSGEQRRYLQLPTYSFDYQRYWLDFKSSAPLAVSIQDSKEITATPSISSSNKKLANSPASVYNDLENLLITILQESLALESLDVKDNFFDLGGDSLLAIQLISQLNKQFQVQLNQNQLMKSPTVATLALMIEQARSGERGASNASLVEIQPKGNKRPLFCIHPAGGNVFCYLNLVNYLGSEQPIYGLEDPNLFLEEKRHFTFLEKAQYYMKLIQTVQNKGPFLLLGYSYGGNMAFEIALQFEKQGHQVLFLGLIDSFPPISYQNIAIEDTKLLAAIWQMIGLMFDKKQRSWFNELKQIKPHKRLDYVVKKLLSDASGIAIPDDFLNSSLLKVAMNNFRELHDYIPQEIYPGKITYFWAEQKIPQSLIRLLNYQIPDDLLGDGWSHFSSQAIENHYVPGHHFTLFNKANFPRLARIIQQCLVQSQETCQ</t>
  </si>
  <si>
    <t>gi|424708035|gb|AFX86652.1|</t>
  </si>
  <si>
    <t>gi|1706038894|gb|TRU65384.1|</t>
  </si>
  <si>
    <t>MKPIAIIGIGCRFPQANNPHEFWQLLSQGKDGITEIPKERWNINEYYDENPETQGKMNSRYGGFLSQVDGFDANFFGISPREAVLMDPQQRLLLEVAWETIEDAGITREQLAGSKTGVFVGIATNDYSRIHAGYSHHPQGYDLTGNCTNIAAGRLSYLFNLKGPSLAVDTACSSSLVAVHLACQSLWNDESSMAIASGVNLILSPIGNIALSKLKALSPDGRCKTFDESANGYVRSEGVGCIILKPLAQAIADNDSIYALIRGTAINHDGRSKGLTVPYGPAQESLVRSALKNAEIEPKELNYVELHGTGTSLGDPIEAIALGSVLEEGRDKDNPCLVGSVKSNIGHLEAAAGIASVIKMALSLKNKQIPPSLHFNKPNPYIPFDKLPLKLQSSLITWPQQETSAKVGISSFGFSGTNAHLILEEANLSHQEPIALTFPHLLPLSAHSQEAVRDLAQNYEDFLKDQALTPEFVQNLCYSASLRRTHHAHRQAVVVHSPEELLKGLKELETIDLSTQSKPSKRKTNIAFVFSGQGPQWWAMGRELLATEPVFRSVIKQCDTLIQKYANWSLLAEFNASEAQSRLQETEVSQPALFALQVGLAKVWQSWGINPKSVVGHSLGEVAAAHFAGILTLEEAIHLICQRGQLMQQATGNGKMLAIELPVNEVENLIAAWENKLEIAAINSPYSTVVSGESQSIDQLIAELSQNHPHIFYKELPVNYAFHSQQMTNFADNLVKKLGELQPQKSTIAIFSTVTGDQQEGTLFNDAYWGQNMRQTVRFNPAIEAMIKSRHTIFVEISPHPVLLGYIKSTLREQDTEGFVLPSLRREHSERGTLLNSLGKLYTWGQSINWEKLYPENCQFVKLPLYPWQHESYWVNDAKPQFKSVFSASSLLNLLVEGKTEQLTEQLNQSDQLSPEIKQFLPQLLQLLVGEDATITGKMPILQDVSKNCYQVEWQLSPLNLKNKPSQGDRWLIFNDNQGVGKALATTLNDAYILVSSGQTYQKLVSGHYQINPNNDKDFQRLLQDITEPITKVVYLWGLDSDINSQPSQTRSYASLLYLTQALAQFKTKEPPKLWVITQQAQPVNDAVKPLKIAQTSLWGMGQVIALEYPNLWGGLIDLEEKQPSSQAIIAEITENLGEDRIAFRDHQRYLARLVPNKAIKSSNINFKKTEASYLITGGLGSLGLSLADWLIEKGANHLILTSRRALADHSTDKQVKIKALEDKGAIIQVIAADVSDYQQTRQLFNQIQENCPPLQGIIHAAGVLSDRTIDKMALDCFESVFNPKAAGAWNLHQLSQDLSLDFFVCFSSMSALIGSRGQIHYAAANHFLDGLMHYRRESGLTGLSINWGPWAKGGMATQGYEEGLKRLGISPLQPNLALDTLGTLINGNVTQTMVAEIDWSKFKTIVAAKGRVAFLEALFKQDQDNFVQTVENFPQTIQKNPPHRRVTLLTTRLQQEVAQVLGIHGDTLPDTDKGFFEMGMDSLMSVELKHRLESLFSVTLPSTFAFEYPTIGDVVQYFVEEVFAWEDNSENSQISSETESTDAVVLHQALAELESLSEAETEALMERELAELEALL</t>
  </si>
  <si>
    <t>gi|1747419289|ref|WP_149989452.1|</t>
  </si>
  <si>
    <t xml:space="preserve">Beta-ketoacyl synthase; N-terminal (6-291:286)  -- Beta-ketoacyl synthase; C-terminal (299-412:114)  -- Polyketide synthase; C-terminal extension (423-534:112)  -- Acyl transferase (619-841:223)  -- Polyketide synthase; ketoreductase domain (1219-1397:179)  -- Polyketide synthase; dehydratase domain (1472-1773:302)  -- </t>
  </si>
  <si>
    <t>MKASPQIAIVGMACLYPDADSPQELWENVLSQRRAFRRFPSERLSLSDYYSPDKSAPDVIYSTQAAVIEGYEFDRIAYKVVGSTFRSADLAHWLALDIASQALNDAGFPG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HQARLTEDKARLQVLKEGQIWPNSLPLRAAVSAMGFGGINSHIIIEGLSQIRRHTLTPQEQKLIHSPQDAELFLLSANSQEDLQAQVNRLLNIVPRISQSEMTDLAVELAKKVNPHLPYRLAIIASSPDSLTNHLVGAQGLRSLIPAGQNLDNIFTNNEKQINKIGFLFPGQSAPVYLHGGLWERRFPVIKQLYNKAQLAKGKDNTVTNIAQPAIITACLGGLQLLENLNIKADLAIGHSLGELCALFWANAYDKTQLINLAKIRGQAMAQLGHPTGRMASINADAETVKSLLNGRIVEIAGLNSPYQTIISGEALGIKDVVEKAQNQGIKTVYLPVSHAFHSPLVAPAVQPLEDYLQTYPLNSLEKTVISTVTGEKLPLNTDWRSLLLEQITSPVRFIDAVKSAEKEVDLFIEVGSGSILSRLVADITDIPVISLDSSSESLQGLLKTVAVMFVNGVKVNYQGLFEDRFSRPFNLDYQPHFIANPCEIKAKGKSQQAKVENIDLLLPNHSQKLKPETSNLKPETSKIEVIRQLLAQKTELPLETIENHHRLLADLHLNSISVSQLVIEAARQLDLSPPHSPTDYANATIQDLAAALEELGKNNPQIPQESIPMGVDNWVRAFTVELIEKPLIKSDKKQINREKAVNWHIIAHADHPLLPNLSVLQPTLKHEQEKGIIICLKPYPDESEIGLLLKGAKLSIKEKKPLILIQQGGGYASFARTFYLENRQIPTCVIDIPFHHPNAVNIILSEITATDSYTEVYYDENGKRFLRQLNLLGLEKDTDNPKQKKALKRSNKSKIKELLLVTGGGRGIASECALSLAKENKATLAILGRSQPEDNRELAENLARMKSANIQVHYYSCDVSDAESVQQTIAEIKTNLGEITGILHGAGVNTPKLIQHLEPEDFLATLAPKVKGLQHILTGINPDSLNYLITFGSIIAETGLKGEADYGLANEWLGNIVAEFSQKYPNCRCLNLEWSVWSGIGMGERLGTVEKLRNEGITPISPDIGIKYLHLLLNQSLPTASVIIAGRFGEPPTLSLKPQELSFLRFLETKKVHYTGIELITEAELSLDNDPYLQDHVYQGEYIFPGVLGLEAIAQVATALLPTLARKEDQTLNKGENQDPPSVPLNKGETGGLRFESVKFNRPIVVSADQPLKIQIATLITDSGKVKAVIRCANTGFSIDHFEAIISHSPVGAPDCRPLIPPVPLKEGKNNPQINPDKDLYGHLLFHKARFQRIKGYSHLKATECIAEIKIEPKTAWFSRYLPQSLILGDAGARDAVIHALQACVPHATILPTGIERLTVYSVNLGENQFVSAKERLHQGDTFVYDLEVLDDDGNLLEVWQGLELKVIKHRNPQDPWIPALLPCYLERKIKEVMPNVDLTLILDQDATVERRVRSDRSLGMLTSSPSVIQRRGDGKPELSDNEAVSVSHAEDLTLVLKGASGCDLEPIIPRDVQMWRDLLGENSFNLAEVISQENHEDFNMAATRIWSAKESIKKAGLSLDIPLTLSSFSQQLTPLSPILWLSSGKDLIITLPVSFREIKTAFILAIFVQTVQKKSDLLQTEPAKVF</t>
  </si>
  <si>
    <t>gi|1447322279|gb|REJ53385.1|</t>
  </si>
  <si>
    <t>Microcystis aeruginosa DA14</t>
  </si>
  <si>
    <t>MTQIPAKTDQMSLIKDALNQIKVLKTKLHTLEKAKNEPIAIIGMSCRFPQGANSPETFWELLQSGTDAISEIPPQRWNIDNYYDPKPDARGKVYTRHGGFLNQPIDQFDADFFGLSPREVAQMDPQQRLLLELAWEALENAGISPLNRRGSQTGVFIGMMTQDYSHFSHHPA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SESALIKLAQKYANYLENAKNIALSSICATSNRSRSQLPHRFTCIVSSHCQLQEKLTAFVQGEPSSFRPKSEFNGKNRAKIAFLFPGQGSQYPGMGRELYQCYPLFRQTLDRCAEILRQYGDYCLTEIIDQENHLNQTFYSQPALFALEYALFKLWESWGISPHGVMGHSLGEYVAACVAGVFSLEDALKLVFYRAKLMDSVGKSGSMVVISASEAEISPLIAPYQSQVAIAAINGQDNIVLSGAAETIETLVKQLQVKNLKITRLNVSQAFHSPLMEEILDEFRQIAETITYHPPQRALISNLNGNLVNFEVTTPDYWCRHLRCSVRFADGIKTLLDNGYELFVECGSHPVLSGMGSLLDKNYSCLWLPSLRRQTSDRQQILESVSQLYLRGFALNWQEITANQDSKPCILPTYTFERSSYWLKTGDLTPEEAQLLPELSKYLLETPPQPPEVVKTTTASSSGHLITLDSLLATPAEKQLKQLETYIIGVLEQITGLSVVKLHTKQPLSSLGLDSLMSSQLRRQLEEDLKIIVPVEYLAGLSIEQFLPQIFNLITQNSQPATSNKTPLPSKQKKPIKTTKAENISNDPKLWLIRKQANPNARIRLFCFPYAGGGASVFQNWLNYCPKQVELWAIQLPGRETRLQETAITSLKSLINRLIPILTPYLDQPYAFFGHSMGSLISFELTRELAKTRQNLPQHLFMSGFRAPQIVNPDLPIHRLGDEQFLAALGHFQGTPETLLKNPDLMAAFLPILRADFKLLETYSYQQGQPLNCPITVFGGHNDAKVSADQLQQWQLQTNQDFVLHTLPGGHFFINQHTEKIMKIIGQSLREFPEQMTA</t>
  </si>
  <si>
    <t>gi|1705961174|gb|TRT92548.1|</t>
  </si>
  <si>
    <t>MTQTPAKTDQMSLIKDALNQIKVLKTKLHI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SRLAGVSSFGLNGTNAHIILEEYPYEPQTTAAPDSSPYLFTLSAKTESALIKLAQKYANYLENAKNIALSSICATSNRSRSQLPHRFTCIVSSHCQLQEKLAAFVQGEPSSFRQKSEFNGKNRAKIAFLFPGQGSQYPGMGRELYQCYPLFRQTLDRCAEILRQYGDYCLKEIIDQENHLNQTFYSQPALFALEYALFKLWESWGISPHGVMGHSLGEYVAACVAGVFSLEDALKLVFYRAKLMDSVGKSGSMVVISASEAEISPLIAPYQSQVAIAAINGQDNIVLSGAAETIETLVKQLQVKNLKITRLNVSQAFHSPLMEEILDEFRQIAETITYHPPQRALISNLNGNLVNFEVTTPDYWCRHLRCSVRFADGIKTLLDNGYELFVECGSHPVLSGMGSLLDKNYSCLWLPSLRRQTSDRQQILESVSQLYLRGFALNWQEITANQDSKPCILPTYTFERSSYWLKTGDLTPEEAQLLPELSKYLLETPPQPPEVVKTTTASSSGHLITLDSLLATPAEKQLKQLETYIIGVLEQITGLSVVKLHTKQPLSSLGLDSLMSSQLRRQLEEDLKIIVPVEYLAGLSIEQFLPQIFNLITQNSQPATSNKTPLPSKQKKPIKTTKAENISNDPKLWLIRKQANPNARIRLFCFPYAGGGASVFQNWLNYCPKQVELWAIQLPGRETRLQETAITSLKSLINRLIPILTPYLDQPYAFFGHSMGSLISFELTRELAKTRQNLPQHLFMSGFRAPQIVNPDLPIHRLGDEQFLTALGHFQGTPETLLKNPDLMAAFLPILRADFKLLETYSYQQGQPLNCPITVFGGHNDAKVSADQLQQWQLQTNQDFVLHTLPGGHFFINQHTEKIMKIIGQSLREFPEQMTA</t>
  </si>
  <si>
    <t>gi|1543234734|dbj|GCE60725.1|</t>
  </si>
  <si>
    <t xml:space="preserve">Nitronate monooxygenase (333-671:339)  -- Beta-ketoacyl synthase; N-terminal (698-963:266)  -- Beta-ketoacyl synthase; C-terminal (971-1087:117)  -- Acyl transferase (1259-1551:293)  -- Phosphopantetheine binding ACP domain (1880-1925:46)  -- </t>
  </si>
  <si>
    <t>MDKFNCFSLSPIELEHPGLAIASIRAGGIGILDREFCQPENLERAISNLEQVLALKNAPGAAGLRLNLIQIEQSSQLLARLELESHWLILSGWQEATAETLREKLQLLSGENRLILLEITDANQLALLASLFPFLAGLVAKGQESGGWVGEDPAFILTQKLLKTSSPPIYVQGGIGIHTAAACRAAGAAGVVLDDQLWLMPESPLPGEWQEYLRYLNGQEAIAIGERLGRACRVLSRPGFAAVAKLQEMAAQIEIQEETSVSGQIWRQRATSLIGWANPATQAWPMGQASGLAADFRKRYQTTGKFLQALIKGSQEQVQTALELKPLQAETPLAVSHGTKYPIVQGPMTRVSDTAEFAHAVARSGGLPLLALALMRGKQVGELLQKTQALLGELPWGIGILGFVPQAIRQEQLQEVQKIKPPFALIAGGRPDQAAKLEAQGIATYLHVPVPALLKMFLEQGARRFIFEGRECGGHVGPLSSFVLWESMIATLLDKVPAGAEQQIHAIFAGGIHDALSAAMISAMATPLAVRGMKIGVLMGSAYLFTEEAVACGAILPEFQAQALSCQSTINLETGPGHASRCAVTPFAREFYDTRRQMAARGSSAEEIKNVLEDLTLGRLRIATKGLRRDETGQIVSVNQEQQVSEGMYMIGQVATMRHQVISVSSLHQEVAEGSGQLLTSLSPAGEEKVPAPTRPSDIAIVGMATLVPKADTPETFWKNILSRVKAIGEIPAHRWDWRLYYDADPQTRDKVYSKWGGFIDEVPFDPLRFGIPPVSLKSIEPLQLLTLEAVRRALEDAGYGGGDFDRERTSVILGAGGGIGDLGGQYAARAEVPRVVENPSPQIWDRLPEWTEETFPGLLLNVAAGRVANRFNCGGSNFTVDAACASSLAAIDLAVTELETGRSNLCIAGGIDTGQSPFAYFCFSKTHALSAQGQPRSFDKAADGIVISEGIAIVVLKRLADAERDGDRIYAVIKAVAGSSDGKALGLTAPLPAGQKRALQRAYDKAGFSPASLGLYEAHGTGTVAGDRAELETITSSLQASGAGQKSCAIGSIKTLLGHTKSAAGVVGLMKVALSLHHQVLPAHFGVDTPLDPIVEPESPVYLLKDNHPWLTNPNQPRRAAVSAFGFGGTNFHAILEEYGGAVQRPAVGGDNWPWELVILAAENRQELLPKVRSLLTALQGGAKPRLGDLAYSCALTATNHLGRGATLAIVTSNLSELVASLSSALSYLAGDSASPLPPEIQFSEGHTPTGTKALTAFLFPGQGAQYPGMAREVALYRQEMRQALEFADSHLDHRFPKLLSQYIYPPSAYSEAAEISNEQQLKQTQVAQPALGAVESGYLALLANLGIKADLAAGHSYGEYTALYAAGVLSQAQFLNLSALRGQIMSQACQGVEGAMAAVQITREELAQYLDSFPGVVVANHNAPLQSVISGPQAAIEQAINSLNANGITARKLPVAGAFHSPLLAEVQEELTRQLNSGCFESPQFPVYANATALPYPSDADGIRGQLSQQALRPVEFVSQIQALYEAGARTFIEVGPKSILTKFVGQILGDKEHTCVSLDGQGGGLRGFLLGLGTLITRGQEVQLLSLFAGRQVQQLELSRLAELTGPSQLAPTTWLVNGGGVRSLGATNSYSGKLPPLSLATSILGRQEKKGQNGNTEAKPDLGIERFEPVKPPSPAPHAHSPSQLTGLNPIVPTNSNPQPKIQRTMSEQNFPPLSQPATPQTYSNSQEPSVAGSVALQAYQAYQQTMRQFLTLQEKVMLQFLQASQVEGMTPSRSVAMPERSLPAAQPVLSLGSNGGGSANLSPASPPVPPRISSPPSRPAAPPQISVSPTPVSPTIQQQEPMLKPQPATASPNLPTAADAVVPSVLLERESVTKTLLQLVSERTGYPIDMLGLDQDLEAELGIDSIKRVEILGAIQKSLPAAVAEGMQSQMENLTKVKSLNGIVQQVLCLSPSGTVEPSKSLGKF</t>
  </si>
  <si>
    <t>gi|488864193|ref|WP_002776432.1|</t>
  </si>
  <si>
    <t>MSKHSISFGGQLEDNWRTLSEVLETATKHNNHGITYIRNDATEYFQSYQDLYQDALVILNGLEQKGIKLGHKVILQIAKNQDFIPALWACFLGGIIPVPLTVAPSYDLENSAVKKLENVWKILDNPLILSDSELITEIEKLGTYSHLEGWQVISVNELRKAPSKIEQLPILDPQDAALLLFTSGSTGMPKGVILTHHNILSMTAGTVVMNHFTQQEVTLNWMPLDHVGAIVFLGIMAVDLACHQIHVPMELVLRQPLQWLELIQKHQVSISWSPNFAFSLINQQAEELKHVSYNLSSMKFLVNAGEQVSVKTIRLFLEILEKHQLQDRAIKPAFGMTESCSGITWSAGLSKNELTEENSFVSLGKPIPGATIRIVDQENNPLPEREIGRLQIQGNSVTKGYYNNNELNQEVFQEGWFTTGDLGYLSKGELFITGREKQEIIINGVNYFAHELETTIEELEGVKVSYTAAFAVFDKSRETDLLIITFSPESEQFEQGIKVVRKIRSHVTQKFGIAPAYVIPLERNLVPKTSIGKVQKSKLKKDFEQGLFSSRIQEIDQYLAKERQKNQTLPQSENERQIAAVWSEVLQLTSVGLEDNFFELGGHSIHLIRVQNELEKLFNRQLSLAEMFKNPTVATLARFLSEESNTNQVIAQKSRQRAENRSRRHNETHDIAIIGMAGQFPGAKNLTTFWENLKNGIETISFFSEKELQESGVSSELFNQPNYVRARPILEQVEYFDSEFFGYTDREAELLDPQQRLLLECSWECLENAGYNPNTYQGSIGIFAGASMNTYLINNCYPNRGKLDSNDELQPFTLDSMGGFQTMVANDKDYLTTRISYKLNLHGPSVNVQTACSTGLVVVHLACQSLISGESDMALAGAASINSPQKIGYLYQEGMIMSPDGYCRAFDAEAKGTIFGSGVGVILLKRLSDALADHDHIYAVIKGSAINNDGGQKLGFTAPGGEGQIAAATEALAFAGVDANTISFVEAHGTGTPLGDPIEVDALAKVYQGANEGECALGSVKTNIGHMQIASGIAGLIKATLALKYKIIPPTLHFQNPNPQINFSQTPFYINNEAISWTTKQDKSEKLPRRAGVNSLGIGGVNAHVILEEAPPIIPQDNQSQRPYHLLTLSARTEPALTELVSRYIDFLESQPEKDLSDVVFTANTGRVHFSNRLALTGYKNSDFIEQLRQFKQLDYESTIYGIVDEKRPSKIAFLFTGQGSQYLGMAHQLYQTQPTFRKTLDAGEKYYQKLTGKSLLNVVFADTDDSLNQTAYTQPALFLIEVALAQLWHSWGIQPAAILGHSLGEYSAACFAGVFDLESGLKLVSYRGNLMGQLPQNQGEMAAIFLDKNSVVEHCQSQGIKIAIAAINAEQHTVISGEKNVIQKLCNHFTNAGVKVRKLKVSHAFHSPLVEPMVAEFKTILQEISFSQPQISLVSNLTGEIADDSIMTPEYWLQHLLNTVQFHQGALFLQSLGCDTFIEIGPQPILSGIIQSSLSSSEPLTLPSLRSGFSDWQVLLESLGKLYVRGAKIDWFSFDQDYHPRRCALPTYPFQKRQHWISLKTPSATVPRESNLVKMLSEKDKTTLMQTLLETGHYSEDEKPTISAIVQQLIKLYYQEKEDFDFAKLLYQVAWLPCDLANGKLENLTSLKTDLEVYLEPQLQSSELMGVSLAFSEMEKLAADFVVKALKDLELFQMNTFIDPDQGFIQAELKQEYKSFWNHLLEILAKVGILEKQNTLWKIVKEPEHSNPDLAVEDLINHYPNAQIELNLFRQVATNLAAIITGKIYPLSILFSQDGQGGASEFYKNTSSAKILNLGISKTVELLLSSYPPSASLRILEIGAGTGATTQQVLKACNSRQITYTFTDVSPFFLEKARDNLAEFFGLEYKVLDIEKDPKLQGFCCHSYDLIIAANVLHSTANLQEETLPHIQSLLRPGGHLLLLELTQQSSWIDLIFGVTQGWWRFSDYHLRPNHPIITASTWESMLLKSGFSQVEFVSPDQKIGTALFQQSIILAQSSEISPNTAKNWLIFTDVEPQQNTFVLGIQEQLLKKCDSCRIIYQGEKNTQISSSESCLNANQLQQLEEWFASNPSPDRIIYLLNSDGKDQPESILLNRCNYLLNLLKAIQKIPNPPQLFLVTQGAQPFELEQPSLGFQSPLWAMGRVIALENPQLWGGMLDLDPDVDINQNITALLLGLTHAHDEDHLVFRKGQGYVARLLPLKSLETKTVKIQPEATYLITGGIGHLGLELAEHLVNLGAKHLILTTRRSLPVRFLWDSAAELAQISEKIRKLEEKGASIAVISADVGNFEAMQAIFTQIEKTAYPLRGIFHLAGISGRQAQLKDCTLQDLEAVFQAKVKGSWNLHQLSLGSQLDYFVLFSSAGAIWGAKEQGLYDTVSHWLDALAHFRHLQGLPATTLNWALLAGHGIVSQDYEDWLKQIGIREIAPDMALRVMDAIMASNQTQVLIADVDWVRFKNIYEFKGEKPLLKNLGLSEVAIKSVQESDSVLHLLEEMPFGERREYLLEYVSKQVRIILGIKSMPDTEQGLIEMGIDSLSSIELKNRLEKRLEVLLPTSLVFDFPNIRRLVDYLLDRIFGEKVQKTAEKKMINFTEVQQEISEDLILQELTDLEAFLGD</t>
  </si>
  <si>
    <t>gi|257709849|emb|CBC60874.1|</t>
  </si>
  <si>
    <t xml:space="preserve">FAE1/Type III polyketide synthase-like protein (43-332:290)  -- 3-Oxoacyl-[acyl-carrier-protein (ACP)] synthase III; C-terminal (350-431:82)  -- </t>
  </si>
  <si>
    <t>MNQTIHRVSPISMSISELTTLLSSGVSVFEIFAGLLVVHLIYQRIRTRVKVYLLDFTCYRAPDSNRVPMSTLIETIYLDDKLDQESIDFQARILERSWLSNQTSIPRSLMEIPLKKSLSSVKIETMTTIFTSVEDLLRKNKLSPRSIDILITNCSLHSPSPSLSAMVINKFHMRSNIKSFNLSGMGCAAGILSVNLANDLLQAHRGSLALIVSTEALNTHWYIGKDRSMLLTNCLFRMGAAAVLMSSNDHDRDNAKYELLHVVRKNKAKDDRAYRCIYQDIDSDEKQGVSITKDVISVAGDMLKMNLTSLGPLVLPYLEQFQYVIQHILCKKLKIYESNSSYTPNFKTAFEHFCIHTGGRAVIQAMEMNLKLTKVDIEPSKMTLHRFGNTSSSSIWYALSYLEAKRRMKKGDRVLQIAFGSGFKCNSAVWRCIRKVEPNTENKWLDFIDSYPVDVPDSTNIRPG</t>
  </si>
  <si>
    <t>gi|1733569709|dbj|GCA80573.1|</t>
  </si>
  <si>
    <t>Microcystis aeruginosa NIES-2521</t>
  </si>
  <si>
    <t xml:space="preserve">AMP-dependent synthetase/ligase (6-446:441)  -- Polyketide synthase; ketoreductase domain (812-1006:195)  -- Phosphopantetheine binding ACP domain (1145-1208:64)  -- </t>
  </si>
  <si>
    <t>MAEILQKAAKNHSNKGIIYIQSNGLKIFQSYQQLWEDAQQIQAGLQKQGLQAQDKVILQLSENYDIISAFWGCLLGGFIPVIISVPPSYKDFNNEIHKICQVWQLLDDPIIITNQSRQQEIKYLEQCLPNKTLRLSFIEELKTHSPHQPPIGQPDDIAFFNLTSGSTGIPKCISLTHKNVISRARGTNIICEHQNDDIILNWLPFDHIGSISDWNIRCVELGCQMVYVQTEYILGRPLNWLDLIDQYRITHSWAPNFAYNLINEALKKEPDQNWNLDCVKFFLAAGEAVSGQAVGEFINTLHLQYNLKKTAMRPAFGMAEMGSGITYYQPTEQQPLLFHTVDKSSLNSSLKRVHPEHPNGATFTDLGLPIPGISIRIVNTDNYLLPEETIGHLQVKGDAVSPGYYKNPEANQDAFLKDGWFKTGDLAFISNGHLVITGRSKETIIINGVNYYSHEIETVVETIEEVQASYTAACAVYDPRNSTDQLALFFSAETFDHQHLAELLKKIRRKVINSFGVNPEYLIPLNKTEIPKTSIGKIQRSQLTKRFGNGEFNSILKEIDLLLENAQTLPDWFYQKVWKPRSPVNLKPELSKYCSLIFLDSLGLGASLAEKIQGQNLPCITVLAAEEFSQISQNCYTLRPGTANHYQQLMASLSERKIILGNIIHLGTYQDYQGEISTIEQLEKAQERGIYDLLFLVQALAKIHDFNSKIQLLFVSSYSQFVIETDEIAYEKSPVLGLIKTLAQELAWLNTRHVDLPLDQTEINVSYLLQELSVLSKEREIAYRNGKRLIAGLEKVNLLQHSQQELPFKSGGIYLITGGLGGIGRQIAQYLLKNYQARLLLIGKTPLPEKHLWSEYLKVEDQLSLKIKNLQALENLRGEVIYQAVDVANFTQVKQAVEQVKKQWQGELNGVIHLAGIYKDCLLLDENQEGLSTILRPKVIGTWVLHQLLKESQGIFISFSSLASFFGGAALGSYAAANSFLESLNSYQKSKNLFPSYCYSWTTWQETGISQGYQMQYITRSQGYYDMTVRQDLDSFLTSLYHNQRQLIIGLDGSNSKINRFTSRSEGCQKLTAYYTRKSTVQSVNLPNHVSLKDRLGTSYQCPLVLRQSLPIKDNGDIDKRQLLKELQGKENNELIAPRTEAERQVAKIWQKVLNLSQIGIHDNFFELGGHSLLASQVISRLRDVFSVELSLHSLLEYPTVASLTQTIEVLNVANNSQSVSKSGKVMTTASENYEEGEL</t>
  </si>
  <si>
    <t>Cluster-13398.34346</t>
  </si>
  <si>
    <t xml:space="preserve">Phytanoyl-CoA dioxygenase (30-131:102)  -- </t>
  </si>
  <si>
    <t>MTNHHHADDLLVSFSGAFVTRSGDIVSGTLGYHLDQHPLSRPPYDCVQGLLALTASSPNTGGLAFVPGTHRWFPSYWLNRYGGDLHRYKREYLPVPDNDVDLHTYLNGRVVFPRLAPGDLVVWWSHLLHRGVPSAPHLPPLDGGVQRVAALVTMTPRSKASAAVLAARQAAVCLGQTTSHWPHLFHPVFWPPLPRAARARTPQQCAPAQLSAAQWRLVGATPGEYFVTATWNKWRLSRMVPLSKEGSIHKILVQIGEEGYEEFQIVVDKDTSQRLYPDRQAALLHQGEICGPDDKGEGLHWYLEGIPGDTFEVLLDLDEEDLFKKVSWKQIT</t>
  </si>
  <si>
    <t>Cluster-13398.18000</t>
  </si>
  <si>
    <t xml:space="preserve">Beta-ketoacyl synthase; N-terminal (340-587:248)  -- Beta-ketoacyl synthase; C-terminal (599-713:115)  -- </t>
  </si>
  <si>
    <t>MSAEVPGGFPPGALVAVSGVAGKVASIEGTSSSELIDVNGEKAQLIEWNAERREWLAVTFQGCVFHVAQHCCFLLTPEELEGCDLTVGPSSVSQELARQMSDLLVEKGFATLKVLLSSQQRAEVFSVVKGLEEDDLFARLPTHFEAGYLGKGGKAKVALLESFKDETPAGLLASALPAQDQTYTLFSQLLQPFVQEHFGFSIYSRTNLLLRLSFSSPADEAKYLPPPAQSKEADAFLAMMSRKRLCLLHFLGPAGGELRLIPRTLEGAEVSLAAEPNTLVLFVTDQYDYSYEAQGESLTLQTFFLSEPLQFEYQGMGGSHIEVLGKEKESVPEAPPPAGEHVVVAGMASRDPCCADMHEKLWSAVRHAGCDGFLAIPVTRFDVGTYIDYDDQQRAVSQGKSYCRHQGQVEGIDIFDAGFFNVPEQEAYGMDPEQRVLMETGWLSMAHAGFDKRKLHKDSAHLGVFVGISGSDWRDCCQVPSANGIPETFIANRFSYAINLKGPSFIMNTACSASLVATHSAKIHLLLPTDPLDGCVCAGISLNLSPGTWAGNCAGNMLSFGGRSFTFNGSADGYGRGEGSAAMVIQKGGYSPHGDPPTYALLAGSHTNSDGRSASLTAPNGPAQQRLLRAVLTETQLQPVEIDVYEAHGTGTSLGDPIEVGAVRKVLNQRLHPCMISCSKTNLGHLEGGAGMSAFCKCIMAVMHSECAPNQHLREQNPHLDIEGWPANLLMEAQPMKADASYVGVSGFGYGGTNSHALAYGKNMVTSRGTNQKFMMKSVYKRIKAASVVPEVWMDGDDYEDWATSGVPHLSAAPGKTYHIELLPDGKAVWREAALPGISDTTNVAFHILGSFSNWEMLTLAPSREVEGLYTHEVTLGTKGQESFQIALDSDRELILYPEMPRCTRKAAPVLGPSPAPSQEHAWVIKGDSGARYRVEVFKSGQVTSVTWLRVVDPVEMVQDLVQE</t>
  </si>
  <si>
    <t>Cluster-13398.4384</t>
  </si>
  <si>
    <t xml:space="preserve">Beta-ketoacyl synthase; N-terminal (300-549:250)  -- Beta-ketoacyl synthase; C-terminal (571-686:116)  -- </t>
  </si>
  <si>
    <t>MASKSKSKAVKKVEVSEIVDLSEGKDDTNPYVFSEEILKSLLKKGYCVIDGGLSEVALAEILGEVKQFHDVGRFDRPPDEVVEGLLGAAGSVRIATVEPDAQNDENSPIGRLDKKMLDMAGNMEVLSHQYFGFDLSTRSPSYVLEAGQGTEMPPTALTAQECMKWLNIFQWHRFMCIFFLGPGTGTLELQPLDEVSGAHSLPTRPGLCILVRADVLAHRFSAGSPSYTLSSFFMQVNSDAEMRRKQTNFPPVPAALSLDRWLSNSMRELRETIETQEQLEQLAGREVTRLTNHMYHRGQQIAIRGCACRFGAQSSYEPCMQSVLFSGCDAAESIPFMRWDNEIYFRAEPQDGYMVRDTYTCSHGTFIEGIELFDHKFFGLSVNETRGMDPSQRTMLEICYETCYNAGFRKPTLMRSHMGVYTGGPAGELEWTWVPKSAESGALASTSGSPAILSNRISYTFGMNGPNYLMDMEAASSLLAFQQAVDCCLPQRPQADSAVALGVDSILHPQAYMRLCWAGLMSTRGRCLSFDHTADGYIRGEGCGGVHVNPLLNEVDGEFVMDDRMPMIGIASGAYCNNSGKTASLTAPSGNLDQELIAGTLKRAEISPLDVECIDPHATGSLLNDAVEITALVKSYRIHGVAGEEMLGISAVKSIYGNCKPASGILAVLKTLISVAFGHMISSAHLMRVNPHMLLDDVPSFFASDHVPNRMNSAFYGISAKGIGGSNAHAIVWGKVDSKRVSAHTSVLIREPISYWPGGGGELDDEAAPNRNYTIVGSWSAWSDPQPMEQEGKGVYGYKVVLGEHAFERFQILLDGDANKVLHPKRADGPNDTPVYGPDKSADSESMHWMINGQPQYIALLDRGADGGSSNALAVVDSDLEWVQVNRKDAGSPGDVYHIQLCVNGQYRIVTWEKVMDESGDGPARGSVPVSKYYVTGSWNNWSFTEMTTDPSSEDVFFTEVQIMRESGGTFNIVRDQDERQTIYPLTPYADEANINPVLGPDEHGRAYYWWLTGRPGDRVRIQLERVTEDGNVSMKMSWKRLGSEKLSAEQLHAASRSQFYIVGTLGRWKKRHKMTWNGHCFVFEYALRIGNTESFQILMDGDWNLMLYPLGEDGTKDSNIMGPDEFGQGKFWTIGQSQDERSGRFEVQLHCWQGRPAKLTWVRK</t>
  </si>
  <si>
    <t>gi|159028728|emb|CAO88200.1|</t>
  </si>
  <si>
    <t xml:space="preserve">Phosphopantetheine binding ACP domain (133-200:68)  -- Phosphopantetheine binding ACP domain (233-301:69)  -- Polyketide synthase; ketoreductase domain (551-734:184)  -- Polyketide synthase; dehydratase domain (813-1091:279)  -- </t>
  </si>
  <si>
    <t>MTYSSDSKQAVGNQEIVKLLSHYFSNRSQFLSQVIKADIQSYVLLKSPATNVIPFQNSDQVNRPVNSNSHSTVNSNGHSTVNSNGHSTVNSNGHSTVNSNGHSTVNSNGHSNGNSKRIPETTVIQTNLTVEKRLIELVAEKTSYPVASINLDAKLLDDLNLDSIKAGELVATAAKTFGVSGKIDPSALANATLQEVKQAIDAVVSVEMLTEVPEQIEVAPLVLPPSDSLDITQKLLELVEEKTGFPKDTLSLDLRLLDDLNLDSIKAAELVATAVKQVGATGKLDPSALANGTLADVIAALEKVSNQPSVKTAASEKTPVLQGSQNNPPPESNWVRNYAIEYVPQPLTPPTIATDWSQAQVLIVSDAATSIAKILTKQLEQLGAQVQQKTYAEIAAAEPASIGSFSHYLGILPDISPSSSELPLAAMVTRLSSVATISHTNPSATLAYVQFGGGRFGTSEGEYHPAVASAAAFARSVHLERQEARVRVIDLAAAIEPTQAGKLVIQELAGDEGITTVGYDARQVRLIPQAQLQQPIDYTPRSLTWSASDVILVTGGAKGITAECALALGKETGVKMALVGRAAVPAAGDSNSEIAQTLKRLAAQGLTGAYYRCNIADPTEVQQLVDQVTQELGPITGVIHGAGLNQPRRVEQVRPQDAQAEVSPKLLGAYNLLQALASNPPKLFIAFSSIIGVTGMPGNAWYAFANESLSLLLQQYQRQHPQTQVLALAYSVWDEIGMGARLGSVKHLERMGIKAISPREGVSRFLQLFQTAPSTSQVVITARLGGLDTWLPTPLPSPAGLRFIENVQYVEPQVALTVRTHLSLGKDIYVKDHLWRGSYLFPTVFGLCAMAQAVAYLTGTSNPPIVRLEDISLRRPIVVNSETGVEIQIEAEIAEATSNGERRVKVGIYTEQTGFSLAHFSANLILGELTSASQEKPELGEPLPIAPKTDLYGDLLFQGERFQRLGEIYTLSEKQSVFRSHAQLSGEDLSNQSFSKGLNHSLILGDPYFRDVLLQSVQLTIPQDICLPVEIAKIERFKPASSDQGRRLVTVNLLAREDREYISEVIATDEQGNLIERLSGYRLRILEEHQENPTAAELGNPETRDRQHLRQVLQTTCQGFEIPPPTVALGYAPNLQGKSLEQRRQQEKPIVERALKTKLGLKPEQKLVFELESLPSGKPQLSGTQVSGLNVSLSHCDRYCLCTVAETPQGCDIEAITPRSTEDWVALLSDRRSQLMEQLVRQGDNQERAGMRIWSATEAVRKAFNGSDPQFSLVAKQGDGVLLSTSTPEGESQVLTVPVKLTRPPERMVAIVVSHTPVSVPTEANFQSPQATEAAIIPATPGKIDSHSSRYTHDGPQGQLVYEQRYQVSFKDSGSISRHVYFAQYFRWIGKIRELPMESIAQQMLADFLTGDWGMVTNSVSLRVVGEATSYDVIQARAWVGNIVGSSFETYIEFCKVLPDNSLERLAIAEVKATWVRLVSYGVPAPMPFPPYLQDYLARFAADKPASLDLKHPETLPLAPLPASLASLKPGAVIDDIPQQESRYGRLLRSEVFQTTLEESNLVGNVYYGNYFIWQGRILDLFLYSVAPEYLRISNPCGEMVCLYTRMDYLREAMPFDRIRTLLYVRSVSECGASFNFEFFREQPDGTLEKLHVGQQDVAWVERRKDGTAVAAPWPEAVKQSLVARATTKEAALLMV</t>
  </si>
  <si>
    <t>gi|330252719|gb|AEC07813.1|</t>
  </si>
  <si>
    <t xml:space="preserve">FAE1/Type III polyketide synthase-like protein (113-400:288)  -- 3-Oxoacyl-[acyl-carrier-protein (ACP)] synthase III; C-terminal (445-525:81)  -- </t>
  </si>
  <si>
    <t>MGRSNEQDLLSTEIVNRGIEPSGPNAGSPTFSVRVRRRLPDFLQSVNLKYVKLGYHYLINHAVYLATIPVLVLVFSAEVGSLSREEIWKKLWDYDLATVIGFFGVFVLTACVYFMSRPRSVYLIDFACYKPSDEHKVTKEEFIELARKSGKFDEETLGFKKRILQASGIGDETYVPRSISSSENITTMKEGREEASTVIFGALDELFEKTRVKPKDVGVLVVNCSIFNPTPSLSAMVINHYKMRGNILSYNLGGMGCSAGIIAIDLARDMLQSNPNSYAVVVSTEMVGYNWYVGSDKSMVIPNCFFRMGCSAVMLSNRRRDFRHAKYRLEHIVRTHKAADDRSFRSVYQEEDEQGFKGLKISRDLMEVGGEALKTNITTLGPLVLPFSEQLLFFAALLRRTFSPAAKTSTTTSFSTSATAKTNGIKSSSSDLSKPYIPDYKLAFEHFCFHAASKVVLEELQKNLGLSEENMEASRMTLHRFGNTSSSGIWYELAYMEAKESVRRGDRVWQIAFGSGFKCNSVVWKAMRKVKKPTRNNPWVDCINRYPVPL</t>
  </si>
  <si>
    <t>gi|42572585|ref|NP_974388.1|</t>
  </si>
  <si>
    <t xml:space="preserve">Alcohol dehydrogenase; N-terminal (3-57:55)  -- Alcohol dehydrogenase; C-terminal (120-253:134)  -- </t>
  </si>
  <si>
    <t>MIAAPINPSDINRIEGVYPVRPPVPAVGGYEGVGEVYAVGSNVNGFSPGDWVIPSPPSSGTWQTYVVKEESVWHKIDKECPMEYAATITVNPLTALRMLEDFVNLNSGDSVVQNGATSIVGQCVIQLARLRGISTINLIRDRAGSDEAREQLKALGADEVFSESQLNVKNVKSLLGNLPEPALGFNCVGGNAASLVLKYLREGGTMVTYGGMSKKPITVSTTSFIFKDLALRGFWLQSWLSMGKVKECREMIDYLLGLARDGKLKYETELVPFEEFPVALDKALGKLGRQPKQVITF</t>
  </si>
  <si>
    <t>gi|57638627|gb|AAW55351.1|</t>
  </si>
  <si>
    <t>Spirulina major PCC 6313</t>
  </si>
  <si>
    <t xml:space="preserve">Beta-ketoacyl synthase; N-terminal (1-173:173)  -- Beta-ketoacyl synthase; C-terminal (181-235:55)  -- </t>
  </si>
  <si>
    <t>MDPQQRVFLECAWEALEQAGYAPGSSDQTIGIYGGASISLYLLNNIIYDNHVYAGHMTSSRESAVFGGNVPESLTTRVAYKLNLTGPAVHLSSACSTSLVAVHSACQSLLNGECEMASAGGVSYLGSQTQGYLYEEGLVLSPDGHCRSFDAQGKGTLWGNGVGLVVLKLLEDAIADGDYIHAVIRGSAVNNDGNLKVSHSAPSVDGQARAIYQAQDIADIDPATITYIETHGTGT</t>
  </si>
  <si>
    <t>Cluster-13398.41274</t>
  </si>
  <si>
    <t xml:space="preserve">Acetyl-coenzyme A synthetase; N-terminal domain (77-108:32)  -- AMP-dependent synthetase/ligase (117-652:536)  -- AMP-binding enzyme; C-terminal domain (676-744:69)  -- </t>
  </si>
  <si>
    <t>MAGAFDLDDDLDEALDAQEDVACAPASRVVSSVVYFQQAAARNVFWFHPDSKAWLKTSEADGRWCGWSADTAESASVDAWTPWEKVLDDSDPPFYRWFAGALTNAAFNEVDRHILEGHGDQVAYIEEPDPSVPGDAPAQITRWGLLARSAAAARVLGNDLALGVGDRVLFFLPAGIEQIVWVEACKRLGLIYCCCNPNLPAEQIADRIHVLRAKLVVTAEHPDWSYVVHKALNNFVPVDAAVDRAATALGLSRDELKIKWTNRVCVSVHEPPFSEKGADAFGEKSALLDAKVLILGTVKVPMNELQAKVPPEHVRAETRTVPALELPPDDVKGTEGLRAVWKDYGAPVPLEANHPLFVIFTSGTTGKPKGVCHVHGYTVGLVETMRVVFNADPHVDRMLTIGALGWITGQSYQIAAVLGSGITSVLMRGNPVKPSRSRFCEVIQKHGVTIFKAGSAFLREVMSTPEAMQEVKGSSMPMLRIATFCAEPVSEAVQAFAMSAVCKMYINSYWATEHGGIAWSRRYNDSEQPLKADAHSWPLPWVDADVYAYDETSKPADLGGLWKARPAECGERADVVCTNPYPYMFRYVWGDVDRFGQPQWTGDRTTMLTKYWRRTEVPGRGEHWAYTQGDFAVKYPDGAYTFHGRSDEVLNVNGILFGTEHVEGAILRDKQLNPDSPVGHCVVVGYPDEISGEVPMAFLTPGDSARPLGNKDFMRLFRLVEETVGPLSLKFVVVSALPQTFSGKFMRRLLQAISREQPLGDMSTIANPECIPKIQADFAKWKLEVGK</t>
  </si>
  <si>
    <t>gi|513476863|gb|EPF23557.1|</t>
  </si>
  <si>
    <t xml:space="preserve">Chalcone/stilbene synthase; N-terminal (40-142:103)  -- Chalcone/stilbene synthase; C-terminal (165-314:150)  -- </t>
  </si>
  <si>
    <t>MQMYEKYGLPLAEDVTRRVLLAASEQQKKHNPLSTEKIEDSIGLIVFVTSTGFVAPGIDAQLIKSLGLRRNIARVPVNFMGCAAAMNGLRVACDHVKANPEHKALVICLELSSINAVFQDDLNDIIIHSIFGDGCAAVVIGAYEPEQIQGRGKFIIRDNFSYLAENTEDGITLGIRDNGITCLLSRQLPDYIESGVGRIITNFLNSHEITKEDIDLWMVHPGGTKIIEKVQLSLDLNDEQVADSWGVLRQYGNLLSCAILFVMERMILRLEQGCGTQALKPNKSGVTRKNAAALTGLAFSFAPGVGIEGILLEKI</t>
  </si>
  <si>
    <t>gi|388330372|gb|AFK29464.1|</t>
  </si>
  <si>
    <t>gi|45535433|emb|CAF04433.1|</t>
  </si>
  <si>
    <t>gi|198444913|gb|ACH88371.1|</t>
  </si>
  <si>
    <t>Karenia brevis</t>
  </si>
  <si>
    <t xml:space="preserve">Beta-ketoacyl synthase; N-terminal (1-166:166)  -- Beta-ketoacyl synthase; C-terminal (174-228:55)  -- </t>
  </si>
  <si>
    <t>PQQRVFLGSSWKALEHAGYVPDNYPGLIGVFGGVDFSKYLIPLFTNPQLLESMGAFQVLMGNDKDHFTTRVAYKLNLNGPAVTVQTACSTSLVAVCLACQSLLQYQSDIALAGGSSINLPQTTGYLYQEGGINSPDGHCRPFDARAQGTNVGSGVGTVVLKRLEDAIEDGDTIHAVICGHGLNNDGANKVGYTAPSIEGQSEAIASAHAMAGFPPESVSYIETHGTGT</t>
  </si>
  <si>
    <t>gi|1159273850|ref|WP_079206641.1|</t>
  </si>
  <si>
    <t>MKVGDFLAYLKGLEIKLWLEGEKLRFQAPKGVMTPEIKEEIAAKKPEILDFLRAAKIPTNTVDLEIIPVSRDQDLPLSFAQQRLWFLQQLSPDSHSYNLLEALRLEGSLNLLALEQSLSELIRRHEILRTTFPMVEGQPIQRIAPPSPVSLPLEDLQGLSKNEQTEHLQEIAIALSLKPFNLAKESLVQFKLLKLGSQEYVLLLKMHHIIYDGWSLSIFFDELSQLYAAFVQGLPSPLAKLSIQYADFAVWQRQWLTGEVLERQLNYWQKQLQDAPTILELPTDYPRPPIPSFRGDGQVFRLNQDLTQRLKRLSQESGATVFMTLLAAFFVLISRYSGQLDVLVGSPIANRNSSAIEKLMGFFANTLALRGDMSGNPSFLELLERVKQTTLSAYAHQDLPFEMLVEKLQLNRDLSHNPLIQVMFSLQNTPQSEASLSGLKMESLPLSVEIKARFDLEVNFWEVSDRLEAVWCYSTDLFAAPTINQMGQHFQNLLTAIAANPNMGIFELSMLTDEERYQLLSLWNETHTDYPSDKCIHQLFEEQVKRTPDGVAVVCSEQKLTYNELNCRANQLAHYLQKLGVKPDELVGICLERSLDMIVGLLAILKVGGAYVPIDPDYPQERISFMLQDTQVKILLTCESLQNFLPNHQAIVVCLDKDWQQINQASLENLNSTVSADNLAYVIYTSGSTGIPKGVIVTHQAVNRLVLNTNYIQFTPDDRVVQASNIAFDAATFEIWGALLNGAKIIIIAKSVLLSPQELALSLKENRISVLFLTTALFNQLANLVPQAFSNLRCLLFGGEAVEPKWVQEVLEKGAPQRLLHVYGPTENTTFSCWYLVENLASTATTIPIGKAIANTQIYLLDKNLQPVPIGVVGELHIAGAGLAKGYLNRPELTQEKFIPNPFEKDEVIPPTPLNKGGNEPSKLYKTGDLARYLPDGNIEYVGRIDNQVKIRGFRIELGEIEAVLSQNQAVQSSCVIVREDNPGEKQLVAYIVPKLGVKLTSGDLRQFLSDKLPGYMVPGAFVLLEFFPLTANGKIDRRALKAPSNTSDSDRFIEARNQLELNLVQIWSKVLKIDKISVHDNFFDLGGHSLLAPYLITQIKEQLGKEIAVTTIFQNPTIEQLATIIQTDADSSNQSCVVPIQPQGSKPPFFCVPGAGGRPFYFYHLGRCLGKDQPFYSFENDLYQQFGEITRIEDIASIYLQAMQDLQPQGPYFLGGHSYGGNVAFEMAQQLVNQGQQVALLAIIDSSAPTYKDKQILLDYINWDHARWLAEVSKGIEVYLDKTIDISYETLQLLTVEEQLRYALNFFKLANMLPPNAETRQLEKIVQAYKTSCLCLIDYLPKQIYPGKITIIRAREELADDPNKDLIAGDCEDSSLGWSEFSTEPVEIHFVLGNHVSIMVEPHVQILAEELKVCLEI</t>
  </si>
  <si>
    <t>CL10767.Contig2_All</t>
  </si>
  <si>
    <t xml:space="preserve">Beta-ketoacyl synthase; N-terminal (337-588:252)  -- Beta-ketoacyl synthase; C-terminal (595-709:115)  -- </t>
  </si>
  <si>
    <t>MANLTVGTVVEVVGLEGVRVVPGTESFGMQISPEKTFVGVRAQLLEYHSTQERWFAVTPQGVLLMVAGKNITPVRDLGGFDIFLGPASQPELIATEIAQCLVDNGFARIQMVMAEHHRHELIDLADQLERSLLLARMPISLEKGYLGKDGKGKTLQVDFQDKNLPPPVRASAVLAQQDKNISIISGMLMGYAEEHLGFVLHSRTPLLLRQSFTDALEEAFLPRTATREESTQFLSIMHRKKVAVLQFLGPGGGEVTLVPRREDTLDEISVDAPPGSLLIFLCDAYDFSYRTEGKSLVLQAWFLDQPPEFTLKGEVAGNLDALSLGSRGPEPPRSAHKIKVVGTGVRMPGQSDNINQYYNCYRHAGVDGMLEIPFTRYDMNAYSEWRWDRQTAVSQGKMYSRHQGHIEGIELFDNLYFHVSNAEAGGMDPEQRQTLEVGWKTLLDGGYQKDQLVRKGGHIGVYVGQNESDWGFVPLPGGNGGAMNCQAIIAGRFTYVFNLKGPCTIMNTACSSALTALHNAKLNTRSTDGDPVESFLIVGVSMNVTYHVFYGNCVTNALSFMGRSFTFDAGADGFGRSEGCTGCLIKEGDMDEESYAMLAGTGINHDGRSASLTAPNGPSQAALLKAAMKMGGLQPAEVTAAECHGTGTALGDPIEIGALQNALSKRDRAILKTSAKSNMAHLEASAGMAGFAKCIMMILSSATPPNQHLKTLNPHLTVEGYPVYFTSEITPWGQNSGYCGVSSFGIGGTNARGEVMGRCLRGSEATMGGEELKSRALQELDHVCVPCPVCLGPMNWLDGAAVPKPATPGKHVPLIRQDGSDYTICSDCYVDAGGEFRYGVQPKGLRNPQGDIYIRGTWDAYSSTLKMEETRTGVYECQVMLGETRCERFQLFLEQARNLAIYPARDDGNQQTRVQGPDSDARGQHWLIDGRDDETPGGTIYQIIFEWRGERKKISWTPLDADDTTKTSSQEIAGGSFLHRYFISGSWNSFSLSEMVRDPKVVGLWQTTLRIGPYGREEFQIVRDRDTAAQTLHPAECTSTGMTPTRVPARGPDGFGAGKTFLVQGTESEQASVKLQVSDGLMTVTYSSPSCPSCTWRSEAGWARRSFHLTGSFNNWTFLEMFAVDGEPGVFGCHLTLLDEEAEFRVAVDRDPMQMMYPQTHAAGSGEGFLEGPAGLSPDEAEKAWLLRGWPGSTFDVRLDMLATDRRRMITWSQVS</t>
  </si>
  <si>
    <t>gi|1149076544|gb|AQS99244.1|</t>
  </si>
  <si>
    <t xml:space="preserve">Beta-ketoacyl synthase; N-terminal (340-589:250)  -- Beta-ketoacyl synthase; C-terminal (599-717:119)  -- </t>
  </si>
  <si>
    <t>MLSSPRGMEEQWEGSWEGHLVEIFGVEGKLRSFHSVEELDDDETGQTNVDPNGLTGRAIHFASWDQKYIVMTFDRLLFKVAEGNVRGFEPLDPVDGGFDVVWPDEPGGQDLFALAMVDALSRKDFCVVQMWMSEQERNAAIDEARGKTTWNLPDPLIESAMLGRENTTKYHLLDAHAPNAESNEMLKECDRNFTILLSMLEPYAEMLGCNLWGRMNGMLRVPLTNADHNLRPLTMNDQEKILGHLTFLERRKLLLMHLIDNAGGELQLFAREGSTPAVSIPLTGNRLVVLRNDRLAFAYRPQGSSVLMQAWSLSEPLAPSGIRDDVVELPLQMQGRRAHIMAAVTRYPGNVSSQEDYWAMTTSGTDSSTRVPATRFDIDLYFSESKDEGHTYTCHGAFVSAEGVAWFDNKRFKISRREAEMMSPAQRVALEVAYTALYQACWRDAAGGKEWGVFLGDSGSFWPFSPRQGDPYRLTGVSKCHTGGRLSQCLGLSGPCVAVDTACSSSLVAVSLAHTAVRRHQEDQVKPNVRTCTDNALAVGVGLLLAVREYISYSGPGMLSPRGRCFTFNESADGFGRGEGCGSLVMRSSDEDVDTEGMLACLVGSAVNQDGRSASMTAPHGPSQQMCIRASMQELELQAKEITMAECHGTGTALGDPIEVGAIRAVMADKQTPREAPILNTSAKTHIGHLEAAAGMAGVIKCVLSVVNSTSPPNAHLQSLNPHMDTTGYPACFVNEPSDHSTGSSIAGVSSFGFGGTNARGDIWGRCLSGPRRTDELFTGSVFQQRLAFYDRVEENGFPGPQESDEVFVVGSWDACRELLPMEHGDLGEYSVTVRLGETCRERFYIVLNEDLNQAIHPTHHRANQSAQIRGPQINKQDLCWLIDGKEDGVASGTFYKIRFAWSFSWELGEHMKVAWQPTTAPLSELQLPCYSHVYSITGTFTSWKGREMDRSTEQGGKWSTSVRIGLSGEEAFQFTRDNDTKQMIYPAEPQARKTCIPVRGPDEHGQSKHWLLRGPPGEVVTVHLVVSNGDISVITASATKERTWTSVDQTWSVYSVAGSWNDWKSAVMVADRKAQEAYSYRLRLGDTGQEEFQIVEGEEGRRLHPHMPRAQLGEGMLCGPDTKGHDLNWLIQGDPGKEFEIVLDFGVSNGLWVVSWMEVNEEEPSTTLETAGDKGQQEVSLASAE</t>
  </si>
  <si>
    <t>gi|1149076472|gb|AQS99208.1|</t>
  </si>
  <si>
    <t>MGSLEQLLVRIHDLDAPVQPEQLGESASQKPSLDVNGKVGRAVWWNDETAKYMVHLLEAVYVSVPEVNLERYDPPKAQDGGFDIVWPSHQESLPDFAWSMSEVLQKKGWCLIQMIVDEDVRKGAVKQVGEFTKFKALREEFVSDYLGHGGKGKVGFVDTEIPDPDRLSSLRSDALSLFDRNLTNLAAAAAPLTFDMMDFHFGDRTKGMLWTQFSSGKEEQTLKPERISEEDVDEGKVEEHIMFLQRRKLCCMTCLENEGGNITLMSRPDLNANHVVLPLAPRKILVFRSDRMTFRFEPVGRFAVLQSWILEEPPKLSALKIEGDVVSKAEAHGILKGRPYPEGDKVHVMSVMTRLPGDGFGPNEYWSMLLEGTDGEVPIPFLRWDVDLYCTKEGEPHQFGKAYAQHGGFCRHEQIFSFDNKFFDISDHEAKYMSPGQRVFAEDGYTVMYRAGHSRESINGQAIGVFIGDTGSDWTPFNVVEYDIDIGGGQMMRVGGPATTAITGGNNSVTVSRLMHLFNMTGPTGTADTACSSSLVATGVAMSWMRERRMAATMVHAESRIKESIAGGVCVQIGPGSYIAMCGLNMISPVGRCFTFDESGDGYARGEGTGLMFLRGSTEFEDTLEQNACILGCCINQDGRSASMTAPNGPSQQACIAASMREAELEARMINLAECHGTGTALGDPIEVGALRNAMEPRDFALCLTSSKSNIGHLEGGAGIAGLLKCILMLMAGTCPPNAHCRQLNPHLSVGGFPCFFDTEGIDTHLNSALTGVSSFGFGGTNGRCDIWGQARFGVNRCGELDVEELDQITVTCPVTLGPINSVTGEPALRPSGERKRYKADVLRDEFAPYDISRYAYTGGFRYRMTELPEEREEDLPSDVSPYICGSWSGFTEMEEMESQGNGWYLATVVLGESRCETFDLTLNRERSLSMYPAQHRATSKIWINGPDGGSDGRKWIIDGRDLEIPAGTTYRIHFRWSAERMEIFWEEASQTADATALSFEHTYYVAGTFSKWRCMALARGAKEGAWEGSFTIGSQGKEEFQFVRDRDWQQVVYPAKPKTAKPGVPVRGPDDLGKGKHFTVRGQPGETIQVELSIVDAKVAVRATSPTRGTVEWHSLEGWERHEYSAVGSFNEGVPLPMSMDLMKPGIFKCRVKVGDSFYPEYNAFLELFQVTVDDDVQHTFYPDKNLSRSGEAIVRGPDSGGSDKNFLVRSLLPYKAFEIVLDLTAEDRRRVVTWSWVSDELEDGSST</t>
  </si>
  <si>
    <t>gi|1039199563|gb|OBQ40489.1|</t>
  </si>
  <si>
    <t xml:space="preserve">Phosphopantetheine binding ACP domain (22-85:64)  -- </t>
  </si>
  <si>
    <t>MNSNLSTYLIKNQENTSKIQAWLVSEISSLLAVNPEEIDIREPLDSYGLDSAQTIIIASKAEKFLGCKLSLIHLWYYPTIQELSIRLSEELENSLSEIIQI</t>
  </si>
  <si>
    <t>gi|1398324898|dbj|GBL09888.1|</t>
  </si>
  <si>
    <t xml:space="preserve">Beta-ketoacyl synthase; N-terminal (11-296:286)  -- Beta-ketoacyl synthase; C-terminal (304-421:118)  -- Acyl transferase (597-863:267)  -- </t>
  </si>
  <si>
    <t>MPKTQSDKIAHPIAVVGMGCHYPGAKQLSELWENILARRCQFRQFPDQRLPLSEYYDPDPATPDKTYGTRGAFIDGFQFDWINRRVPKKTVDGTDIVHWLALEVADKAIEDAGYRRDTIPTQKTGVILGNSLTGEHTRSNVMRLRWPYVRRALRAAAEVKGLSGTIVEELLETMEKFYKSVFPPITEDTLAGGLSNTIAGRICNFFNFDGGGYTVDGACSSSLIAVVTAANALSNGDLDMALAGGIDISLDTFELIGFAKTGALTAQDMKVYDRRASGFVPGEGCGFVVLKRLEDAQADGDYIYALLDGWALSSDGKGGITAPSKVGQSKALLRAYEKAGYSPQSLHFIEGHGTGTPVGDRAEIEGVALAMNASKPAPPRSCGMTSFKSLVGHTKAAAGIGGFIKAVMAVNQRIVPPTVNCQEPNPVFEESAQCLYPVQLGEVYPETEILRAGVSAMGFGGINSHVTLSSGDPATTRLKSGIAERALFVSNQDTELFVFGANSTTDLFKIVEKLKPQLEGMSLAEMPDLAAKLAQELPEHCPTRAALIAATPRELSTGLDRLSLLLTESSLRSGEMRVSPQKDLWLAEKVQRTKIGFLFPGQGSQRLNMARMLVERYPWAQDFLSQADQWLQEAGLAPIGPVIYRPLDRAINREEVENWFQALTQIAPQTVCFVSLLWQKYLQRLGIKPVAVGGHSLGELTAFQAADCYDEKTLLCFAALRGQVMTESSSTTGTMASLACSRSQAEELLRGVAGYVTIANLNSPRQTVISGEVDSVLAVLERALVRGIQGKKLPVANAFHSKMVAAAAEKLRQTCSFAEYPTPKLWLVSSKTGQQVSQVISLSEHFADQITAQVDFISLYQQIARQCDFLLEVGPGKVLSGLTAEIAEFTLCLPLESQVGNTRDLNTAIAAIFVQGTGINWNFFYENRLIRPFIPASERLFIDNPCERSFDFEREELDQIIPFPLQTTSKSASLENLPALSTEEMSDLLSHYFSQRSSFLAELIRADLENLSFL</t>
  </si>
  <si>
    <t>gi|1705978408|gb|TRU08882.1|</t>
  </si>
  <si>
    <t>Unigene39117_All</t>
  </si>
  <si>
    <t xml:space="preserve">Beta-ketoacyl synthase; C-terminal (2-48:47)  -- Polyketide synthase; dehydratase domain (151-442:292)  -- Alcohol dehydrogenase; C-terminal (818-917:100)  -- Polyketide synthase; ketoreductase domain (1008-1181:174)  -- Phosphopantetheine binding ACP domain (1286-1350:65)  -- Thioesterase (1405-1672:268)  -- </t>
  </si>
  <si>
    <t>MEVGALHAAVGTRDRRQPLLIGAVKANCGHLEGGAGMAGLVKLAASLRGLRGGSFGAVPNLHLRALNDHIYGDNKDFLSQYPTEPVQLRRLGHLAASVSSFGFGGTNGNVLLHSSAADDPPVRAEAAAAPLAARPKAEFNRLAFPWREPQHPLIQRRIVRPDGATVFSCFIQGHVLELLSHHIVHGEIVVPGACYLEMILAAGAAYMGRDTAWCVEQLGFAKPLVLRMVEEKLEEPVELRLSLWPDGRLELESEVGADPEESTVSMHVEATLVRQPGGWESNRVEPDQQNLNALRAKCPKEMDLDVMYSMGVNSGLPLQRRFRAVRHVQTGDKQGLARLEMERDGTHVGFLLGPSLIDSSFQALMALADPEVGLGSLKIPLSIRKLQPTGRQLSIGVWSYFELLEYTEHSTVFRCWHMNDAGEVLLYFDNVQLQEVREEHLQRVLQASGRVGAEQQALYSVAWEPIEEKAPAGDGEAAQPPAKVLALGTEAEASLLRLQDHDVHVELKTHGRDDVDLMNEDCVLALLLSKDWTTILFLGGLGEEADTEALAFALSLLRAALRAPRPICPIWFVTCGGQPGASEDAATRQAGELPDHAGLWGFARAARMEDPEKLQVCCLDLDPQEGARGSTPVALENLRALTSAGDYEVALRAGQMRGARLGRSSVRARGGLRLNMPARGSLTNLRPVAQNERRAVAPGFVQLRIRAIGLNFRDVLNVMGLYPGDPGPPGADCAGTVLELGDRVTTLRPGEDVFGEAPGCLGSHCPGPEALLSPKPGAWGFGEAAAMPVVFVTVEESLGDLAKLKSGERVLIHAAAGGVGLVAIQYAQMVGAKVYATAGSEEKRAHLRSLGVEYITTTRSGGQFEREMAGLLQDSGADGVDVVINSLSHDDYIRRSLAVLRKGGRFMEIGKRGVWSHEEMRRSRPDVMYEKIAADTMMEKEPWRYNSYLKRLLARVESGALRPINLHIFEGLEEGVHALQFLQRAQNIGKVVISEGSRMLCQPEETPVVSGGTGALGVVAAQFLVEEGAKSLFLLTRSGQHPMAVRARWEWLQASTADVIVRRCDISDRDAVSALKEAPTQKLWGLLHLAGVLADGMLPSLTKEMCEKSYGPKVHGLYHLTDLPFSAEAPFLLFSSTSALFGSPGQANYSAANAVLDSLATYWVAKGAHRARSIQWGPWAEAGMAVEKNTLQRAKASGLAGLSSAQGMTILGSVLAGNECSLGAAHIRWSKFLPTVYDAPPPFLDAFEAEVKRAAESQGVGATDVAQQSSLARLPPELREAAVRDAVLALAREVVGNDALGSDEALLESGMDSLSGVEFRNRLQKEFGGLRIPNSAVFEYPTAGALAGLIDGMLAAKAGGPAAEPGGREGPSSGHIDPSLPTPSSSSRSQPSLLERLNNRKGGMPVFLVPGAGMQAAAFQVLAELLPVPAHGVVWPKGFLPRDEWPGSLTDFAELLLRYIRGVHPEGPYVLVGHSFGATVCLELARIAEAAGHSIPLVALLDARSLPPVGQSDEPPGSEGLLGTLALLSQTVENGAHYAAQMEELSRLDAAEHMATLEQRWSPAAAATLRHVQETTQWYAGMLRGWSGDLAGRPALRARKVLLHTAETWLRAPEGPESLAEAAVRAVQAATFQSDEDVTERLRAWCGGEEVPAARLPGDHFSMLRDPHVTSTALRLCHALVDAGAAGSLW</t>
  </si>
  <si>
    <t>gi|159154215|gb|ABW93507.1|</t>
  </si>
  <si>
    <t>Anabaena sp. 18B6</t>
  </si>
  <si>
    <t xml:space="preserve">Beta-ketoacyl synthase; C-terminal (1-84:84)  -- Polyketide synthase; C-terminal extension (87-194:108)  -- Acyl transferase (234-414:181)  -- </t>
  </si>
  <si>
    <t>LKAAKLNPEQIDFIEAHGTGTALGDPIELESMAAVFGKRPQNRPLIIGSVKTNLGHLEGAAGIAGLIKTVLALQHHKIPPHLHFQQPNSHFDWSSQIFEVPVHGKNWHPSQRERIAGVSSFGFSGTNAHIIVGEIASNSPQPSEQKFYLLPLSARSQKSLKELAKNYQYALNESVNFADTCFTASTGRAVFQHRLCVLADSNTTAEKALADFQKGEDSDNLITPITSETQTKVVFLFSGQGSQYSGMGQTLYNQEPVFKNTLELCDNILQPILGKSLLDLIFQLQNSEQLEQTQITQPALFSLEYALAKLWQSWGIQPAALLGHSIGEYVAACLAGVFSLEDALQLVVQRGRLMGELPHNGAMAAIYADYQTVADHLTPYGNQVNIAADNGAINVISGLSEIVEQLEKSFMEQGYKTRRLAV</t>
  </si>
  <si>
    <t>gi|428682008|gb|AFZ60774.1|</t>
  </si>
  <si>
    <t xml:space="preserve">TubC; N-terminal docking domain (6-54:49)  -- Condensation domain (74-520:447)  -- AMP-dependent synthetase/ligase (540-946:407)  -- AMP-binding enzyme; C-terminal domain (954-1029:76)  -- Phosphopantetheine binding ACP domain (1060-1122:63)  -- Condensation domain (1144-1590:447)  -- AMP-dependent synthetase/ligase (1610-2009:400)  -- AMP-binding enzyme; C-terminal domain (2017-2095:79)  -- Phosphopantetheine binding ACP domain (2125-2185:61)  -- Condensation domain (2202-2636:435)  -- </t>
  </si>
  <si>
    <t>MKTTTEFLAYLKSLDIQLWVNGDKLHYSTPTGTLTPTLLGQIKEYKPEIIKLLQNTTLDSSYSTGAIVPVTRDTDIPLSFAQQRLWLIEQIAGNSAIYNESGVVKISGSLQIAVLQQSFAEIVQRHEVLRTSFKNVDGQPIQEIAPNLNITVPVVDWRSLTKTEQELEVQRLIAEEAKRPFDLTQAPLLRVTLLQLEETEYLLQLTIHHILADFWAINLLLDEFTLLYQAFAQGKASPLPPLPIQYADFTVWQRQYLQTDLLETELAYWKQQLHNAPNLLQLPIERSRPPIQTYPGKIHNFSLSKTLTESLKATSRSVGATLFMTLLATFKTLLYRYTGQEDILVGSPIANRNRAEIEKLIGIFANTLVLRTSLSGNPSFRELLIRVREVTLNAYTHQNLPFEKLVEELQLPRDLSYSQLFQVMFSFLNVPQTSLEIPGLTLEILPTHNQTSRFDLTLEFAETESGLIGEVEYNTDLFDAATISSMVGHLETLLTAVAANPDQRLLELPILTPKEENQLLVEWNQTQVDYPQQSCIHQLFEQQVELTPDAIALVFEDEQLTYRELNTKANQLAHYLQKLGVKPETLVGICIERSIEMIVGLLGILKAGGAYVPLDPAYPPERLEFMLADAQVPILLTQASLLTTLPTHSALVVCLDTDWDKITLHSPQNPTSNVKIGNAAYVIYTSGSTGQPKGVLVNHSNIVRLFAATQAWYNFNSQDVWTLFHSYAFDFSVWEIWGALIYGGKLVVVPYLVSRSPEEFYQLLCEERVTVLNQTPSAFRQLIKAEESLGISPELNLRLVIFGGEALELPSLKPWFDQHGDQWPQLVNMYGITETTVHVTYRPLTMVDLNNTASVIGRPIPDLQIYLLDQHFQLVPVGVPGEIYVGGAGVTRGYLNRPDLTKEKFIPHPFSQKLDSRLYKTGDLARYLSNGDIEYLGRVDYQVKLRGFRIELGEIESVLSQHPDIREVVVIVHSDQADFQRLVAYLVPRSKQDLAISELRQFLELQLPDYMIPNVFFTLEALPLTPNGKVNRKALPAPDPIQLSPKTDFVPPSSPVEEILAGIWADVLGLEKVGIHNNFFQLGGHSLIATRVISRIRQVFLQELPLRRLFELPTVAQLAKEIKKSSKSGTGLEIPSIKPHFWTGELPLSFAQQRLWFLTQLEPDSPFYNIPIAVRLQGQLNYDVLEQSFHTIVQRHKTLQTNFQTVAGQPIAFISPTRPIQLNILDLSALPTQQRETEIKQLVLAEAQSPFDLNHDFLLRVKLLNVGEKEHILLLTIHHIIADGWSIGVVMREVSQLYTAFCAGQTPTMPELPIQYTDFASWQRQWLKGEVLQEQILYWRKHLEALPPKLELPTDRPRPAVQTFQGAIHAFTISPELTIALNMLSQQTGSTLFMTLLTAFKVLLGRYTNSTDIVVGTPIANRNQGETEQLVGLFVNTLVLRTDLSGDLTFRELLGRLREVALGAYAHQDLPFEQLVEELQPQRSLSHTPLFQVMFVLQNAPMSALKLAGLTVSAVETELGSAKFDLTLYMEQEDSGLRAAFEYNTDLFDASTISRMAGHLETLLTAITANPDQRLLELPILTPKEENQLLVKWNQTQVDYPQQSCIHQLFEQQVELTPDAIALVFENEQLTYRELNTKANQLAHYLQKLGVKPETLVGICIERSIEMVVGLLGILKAGGAYVPLDPAYPPERIAFMLADAQVPILLTQTSLLETLPTHSAQVICLDTDWDKITLYNPQNPQSSVTSENLIYVIYTSGSTGNPKGAMNTHKGLCNRLLWMQDTYKLTPQDRVLQKTPFSFDVSVWEFFWTLITGAKLVIAQPGGHQDSAYLVQLIAREQITTVHFVPAMLQVFLEESGLETCRCLKRVICSGEALPKTLQDRFFALLDADLHNLYGPTEAAIDVTFWQCQPHSQLPFVPIGRPISNTQIYILDGQGKPTPVGVPGELHIGGVGLARGYLNRPDLTNEKFIPHPFSQELDSRLYKTGDLARYLSNGDIEYLGRVDYQVKLRGFRIELGEIESVLSQHPDVREVVVLAREDLPGEKRLVGYVIRNGEDHKTGYFLGELRSFLKEKLPDYMVPSAFVILDALPLTANGKVDRRSLPAPDATRPDLATAFIPPHNSVEEALAGIWSHVLRREPIGIQDNFFELGGDSILSLQIIFLAHRAGLQLTPKQLFQHQTIAELATVVGKNQLVQPEQGLVIGTHPHTPIQQWFFEQEFLEPYHWNQAVLLEVRQPLNTMLLEQALQHLLVHHDALRMRFERLGDSWRQVNGDLNADVPFTKIKLSTLSEIEVIATQLQASLNLSQGSLVRVCLFDLGANQSSRLLLVIHHLVVDGVSWRILLEDLQTVYEQLILDQVVHLPPKTTSFQDWSKRLTDYAQSEKIKSELDYWLRDAYRNISKLPVDYLGGENIEASVSTVSIFLTVEETQLLLQEVPQAYKTQINDVLLTALVQSFRRWTGTESLLVELEGHGREAIFDDVDLSRTVGWFTNLFPILLELKQTSDLGEELKSIKEQLRRIPNRGIGYGLLRYLSQDGEIKAQLREMPQAEVVFNYLGQIDQVFSNSALFLPTKESCGLTYSLKASRSHVLAVNGIVVNSQLRMDWTYSQNIHKKTTVEQLAQYFLERLRSLIAHCQSSHIGGFTPSDFPLAQFDQKELDAVLAMVEFEGGAIG</t>
  </si>
  <si>
    <t>gi|226462026|gb|EEH59318.1|</t>
  </si>
  <si>
    <t xml:space="preserve">Beta-ketoacyl synthase; N-terminal (1-150:150)  -- Beta-ketoacyl synthase; C-terminal (168-219:52)  -- </t>
  </si>
  <si>
    <t>LDPQQRMLLEATWEATTDACRAKAPVQSGVTVGISGSEYGRMADNVSAYTATGGALSVACGRISYTFGMQGICMSVDTACSSSLVGSHIAITSIVIGESDSVAAGGVNVTLNPMTSEMFSKAGMLSRDGRCKTLDSSADGYVRGEACVVFEICSLTIMKTSLELHSSTLVASAVNQDGRSSSLTAPNGPSQQRVIRSCLGSAKTDPGAVDGLEMHGTGT</t>
  </si>
  <si>
    <t>gi|1149076630|gb|AQS99287.1|</t>
  </si>
  <si>
    <t xml:space="preserve">Beta-ketoacyl synthase; N-terminal (352-596:245)  -- Beta-ketoacyl synthase; C-terminal (608-721:114)  -- </t>
  </si>
  <si>
    <t>MAWVWEPLINGLRPGCLVEIYGLNAKQIEELEKDVNGELGQLVCYSGDKEKFYVNLICGVEGYFSPANVKATAEQKRPGEGGSEHSFDLLMGPRTESETLGHEISMCLFEKGFCVLRYCQSYKDMDKTIEMLRDMSSDGSLARLPEEVEEGYLGQNCRGKVTWLDYANKELTSDKSLVKADETLSYIASAFQPYSVDVLEEGIDERTPGLICLSLTDDEEPEFPFPEADNTTLGTFLKTWRRTLVRAVSFSGPGSPDVTLDVKDTAKAAQVPKKQESVSIIAQANTVVLFRPDIYEYSCDAREETLMLMTNFLAQAAELTLTKIEGETAWLAEVGEGPPPPPGAEAIHVLNSVARLPGFMDCQWSYYAALMAATDAVIKVPLARGDVDPYWTPNEETYESWQTTSKHQSYCEGVDMFDNKHFEISNAEAAGMDPVQRLVLETGAQSLAMIGLTKKITNRKSVHAGCAVGNDKLDWGRIPKEVQIGAACGGTSTVLAIISNRFSFCFNLKGPNFVCDTACSASLTSTHCVKGMLKDRLIDPLEWFLSMGAHLVLDPVGGLIGGTQSHMGGPYGRCLTFNASASGYLRGEGVCGMMLKWGNFKGESDSILRATQVGQDGRSASLTAPNGPAQYEMIARAVKEAQMTPPESTVWECHGTGTSLGDPIEVGAVRKIQVRVPRSEPLMLTSNKTNIGHLEGGAAMGGLVKCVLQCKYGRCLPTLHLRTLNPHLEHEAFDAIFETEGASYHYNQGHSQVSSFGFGGSNGHGILWGGKNEILNDHHKLLMAKIKRMAPEEVRVTGRDFDEWEADFPDPRCKNGDEFVMEIRQDDPKNKAAKWEKVIKDEEDDGDFYSIVGNFNEWTDDRMATGDVDGVFTVTVEVPSSGSLEFRFLQDGDSEKVICPHVPVSSRKTDKIIGPSKETNKWQIRAKPGSDMRIELFVKGGKKSVIWLPEKYDS</t>
  </si>
  <si>
    <t>gi|389767925|emb|CCI06833.1|</t>
  </si>
  <si>
    <t>Microcystis aeruginosa PCC 7941</t>
  </si>
  <si>
    <t>MVESIDYKKLMATTLSKMEVMQARINELETRQSESIAVVGMACRFPGGINSPEKYWSFCQAGLDAIVEVPKSRWDISKLYSQEPTLGKMNTAYGGFLQENITEFDARFFSISAKEAASMDPQQRLLLEVAWEALENANLPLKNLADNKVGVFVGITSIDHALKVYGTNYDQIDSFFGSGNALSAAAGRLSYFLNLHGPCLSIDAACASSLVAVHQGIRSLRNRECELALVGGVNLILEPAITISLSQSGMMSPDGRCKTFDASANGYVRGEGCGVLILKTLSEAQKNGDHILALLRGSAVNHNGAAAGLTVPSGPAQQELLRQALVDARIVPEDVSYIEAHGTGTSLGDPIELNAIASVYGKRSDPLYVASVKTNIGHLEAAAGMAGIIKTILILQQGEIPSHLHFQTPNPLINWEDHPIKIPTQNIPWPNNNKVPIAGVSSFGFSGTNAHVIVQQAPVSKISEIQQQLPSHLLTLSAHNKTALKELVKHFHTLLESRPEIGDICYSAAVGRIDLPERLAIVGDTCPELQQRLAAFAEEKPLDDLTFYQRFTSEKSPKIVFLFTGQGACYPGMGHQLYQTQPTFSQYIDQCAEILAKYLDHPLTEILFGEQTDLLNQTAYAQPAIFALEYSLTMLWKSWGITPSLLIGHSVGEYVAACIAGVFSLEAGLALVVKRGRLMQTTTPGKMASIFADEETVSSLIKNYTQTVSIAAINHPQQIVIAGESASIEEVISTCKKQKIPAQYLPVTQAFHSPLMEPILKEFEKEARQISYQRPQILLLSGLDGELLENAPDAAYWSKQCREPVRFLSSLITAFNKGYNLFLEVGPRPILAEQGRRYKDEVIWLSSLNRGLDNWHTILSALGQLYLNGAPFNPEQFNRNYGYKKVRLPNYPFQRKPFQFQPNPRTENQSIDKIFLDAQTSNLTDTETTVFNMQKHQQEIRNQLKSILALLLKEDENDLPEDETLLNLGADSIILTDFSRKVEEKFQVKVKIDQLFTDLQTLADIAEYLCQFVNEKPLENASEITTKVINDETELSNYLQVIEQLQPIATAYIIKALESLGKKLNQGEQCTIETLRQTLPVAPKYHILLNRYLQDLEQANILQNQGNIWTVKNLPESFSLPQALQKLEKTCPSAKPELEMLQRCGENLAEVLKGNIDPLTLIFPEGSVAHAESIYGNSPVSRLMNQRVAQAINQILTNFSNSDRPYQILEIGGGTGATSEAILNHLNLDHITYSFSEVSPFLLHQARQKFQKKYNLNFHQLDIEKSPISQGIPARTYHIVVAANVLHATRNITETLTHIRELLRPGGYLVLLETVENNSWLNLTFGLTPGWWRFQDQQLRSDTPLLRGENWCSVLKSCGFATANSFSKQNNIPINNGQELILACVPDEPLSIPARTKLTVSGESSGKEALMMAQLQSLKDLKDLHEKTIIKQLEVLQTATVSPSIAPEILTNQTQIIPTQSSKTETYLPVSQEKPKSPEKPSSPNLNPLALKLTENKSLTEQQQAFIQNLQSIYNQKTAKSKAYSQNSRKTMVDVKPTIDFRMALKEFQYPIVSESAQGAYFKDIDGNNYIDLAMGFGVNFFGHSPDFVIEAVQEQMNRGIGLGMQSNLAAETAALISEMGRVERVAFSNTGTEAIMAAVRIARSRTKRQKIVMFAGSYHGTFDGILARVGEDKTTTQPLSLGTPLGMVEDIIVLSYGVEENLDIIATHADDLAAVLVEPVQSRKPDLQPQEFLQKLRQITHKEGITLIFDEIITGFRIAPGGAQEWFNVEADIVIYGKAIGGGLPISMICGKADFLDTVDGGFWQYGDDSHPQTELTAFGGTFCRHPLALAACRAVLLHLRQNSPTIQEKVNQLTHRLATEVNQFFQEIGIPIRVVNFGSLFRFEPFGAYSIFLQPIELPLFYYLLNLKGIYTWEKRVCFLSTCHTNEDIDKVIVAVKEAITELQQAGFFANTKRPQVKKEEKKPLSEDEDGRGHLPSLNQSFPTSEAQRQLWLLAELDRNASASYNVTTSLELLGSLDVYILEKTINQVINRHEALRTKIIEQGELQEVVNEVNIKLNLIDFKDEDNPEATALALRSQFSQKPFDLSIAPLFAVILMRLKSDHYLLSLKTHHIVADGWSLGLILQEIGQLYSSQNNTTKEVLTPPMQFRQYLTLRAQETQSPQMLEHRDFWLKTYQEDIPTFELPTDFPRPAVKTYTGGQESRVIPSEVGQNLQKVGRKNKATLFMTMFAAYTAFLRRISGHKDLVIGIPISGRQIEGSDNLVGFCSQFLPMRIQVDATTSFIEHLQHTKQTLIDAFRHQSYTLEDLLAALQLPRDFSRSPLISVSFNMDPSLTLPEFKDLKVSLPPSPIGYTPFDLGFNLIELNDNLIIYCNYNTELFKKETIKQFIESFEILLRAIIDDANHLLYQLPLLTPVQQEKLLRQLTGKTRKLPEKATIIDDFVAQVKLTPNAPALIAGKISLSYQELNEKVNRLTHYLQQEYQLGVGKVIGVMLQRDHNLIIGILATFKTGATYVPIDSQYPHSRIEFILKDSGCHVCLTESNFISKLPEKMQKICLDKIDPIVEKYDKDEPKIFRNSSQTAYIFYTSGSTGNPKGVMGCHISILNVIQSLRLTFDLDKHPEWRYIFTAAVTHDPSIRNIFLPLTIGASLYMYEIKYIGHLVSFLQENQINALHTTPSIYREILGLLEPGETISSLKYISVGGEKLDRETALALRKRFPAEIVSNVYGSTETCVGVSQYEIKENLDSEIPLGQVFHNNRLGVLDEFNNPVPLHVIGEICVEGAALASGYHNQPEMTQEKFKPSFLDETKTLFRTGDLGKQTAPGIIEFMGRKDNQVKVNGYRIDPGEIEYQLTRYAPIERAIVLPVQVNNQTQLSAYCQTDKTLEIAEIRELLAKFLPVYMIPSYFIFLKQFPLTRHGKLDLHSLRELRETGKSLVNSNYVAPRNYLESNLVSIWEKILSKHPIGIFDNFFEIGGHSLLLSRVVTRVHKELNVSVKLADFFKVPTVAGLATLISQTQYNYQEPISAIPPQKSYPMSHGQRRLWALEFLDQNHNAYGMPSAYQFKGNLNIDAFENAFQQLIQRHEILRTTFTLINNQPRQVVHNQMNFVIKQIDLTAYVSTEQENLIEEAISHNAKTTFDLEVGPLLKVNLLKLSQENYIVLFNMHHIIFDGWSAGVLIKDFLTHYHAYGQENSQLMPPLRIHYKDYTSWQESQLETSKLQDQRDYWLAKLTPVPVRLNLPVDYPRPPVKSFQGNTITWQPEPELIDTFEKLVKAQEASLFMGLVSLVKSFLFRYTEQNEITIGSAIAGRNHPDLEDQIGFYVNTLVLRDQITDHDSFTDVLSKVKTTTLEAYDHQDYPFDQIVSDLNLQRDPSRNALFDVAIVLQNNQNVDLALDGITVNSIDPKMITAKFDLEFIFVEEEELYLKLIYNTDIFIHERILLIIDLFKNWLEQVLKFAHEPLINLSLASSENLTQEGQELFTEDFNF</t>
  </si>
  <si>
    <t>gi|1772285661|gb|QFZ10725.1|</t>
  </si>
  <si>
    <t xml:space="preserve">TubC; N-terminal docking domain (5-54:50)  -- Condensation domain (74-529:456)  -- AMP-dependent synthetase/ligase (549-952:404)  -- AMP-binding enzyme; C-terminal domain (962-1035:74)  -- Phosphopantetheine binding ACP domain (1067-1127:61)  -- Thioesterase (1152-1387:236)  -- </t>
  </si>
  <si>
    <t>MKTLDELLSELRQRNVQLWLEGDRLRYRVAKDSLTPELLTELKSQKAEIIDFLRRITTVASSQIPPIVSCERNGSLPLSFGQQRLWFLHQFEPDSSSNNMPVVVRFTGNLNVTILEESINEVVRRHEVLRTTFPAVNGKATLLIAPDISLQLPIIDLQSVSDEEREAEAYRLATNEAHRPFDLANGPILRVLLLRLSEQEHLLIWNMHCIVCDGASSDVFYQDLTTIYKALAEGKASPLSPLPLQYADFAHWQHQWLQGEVLESQVNYWKQKLEGSLPIIQLPYDRPRPAGAQTYRGDRSALLLPKSLNYALTELSQKWGVTLFMTLLTVFELLLYRYSGQEDLLISFASAGRGQVETERLIGFFSNTLVLRSNLAGNPTFRQLLGRVRKDCLEAYAHQDLPFERLIEELRPEQRNRSTSPLFQVKFSLNPPWSNGRGMASVELPDLKITSLFGYIYHGKTKYDLTLVLREQDNGLGMVFDYNADMFESSTIERMLGHFQNLLEGIVANPDCPISELTLLTQPEQHQLLVEWNHRQTADIKDICIHQLFEAQVRRTPHNIAVIEDNQQLNYQELNERANQLAHYLQTLGVGAGICVGLYLEPSLEMIVGLLGICKAGGTYIPITPTSHPNDLAFILNDAHVSLLLTKKSWSEKLPECESSIICLDSDEEVIAPHSRQNLVTQVTSGNLACVIYAPNPINKPDGIAMSHSNLVNHAVAIHQLWEVSAGDRILVFSGISSDTTIESLFPCWMNGASAVIQPQTTQNSITNFFSFIAQQQITVLNLPTFFWYKILKEISTSQAPLLESLRLVMVGGEKVSRTAYESWIELVGKQTRWLNAYGSIATTFTATVYDPQTASSETEILIGQPIANTQIYILDQLLQPVPVGAPGEVYISGVGVAKGYFRRTDLTSERFIPHPFSDNTHERLYKTGDLARYLPDGNIEYLGRTDNQVKICGVCVDLEQIEALLHQHQAITQAVVIATEVTSGEKQLVAYLVTQPEQTPTIDDLQTFLSQKIPHYWIPSDFIFLESLPVNTNGQVNRGALPEPNFIKQKSGANFVAPRNQLEIELTKIWENVLGKHPIGLKDNFFGLGGHSLLALRMFSQIETIFGKNLPLAILFQAPTIQQLSDILQQEGCSTSWSSLVPIQLNGSKPPLFLIHPIGGNVLEYSTLTHYLGEEQPIYGLQSLGLDGKQAPLNRVEDMANAYLQEIRSIQPNGPYFIAGYSFGGLVAYEMAQQLYTQGQKIGLLALLDTSCPNLQITRPSLNKFVRVHVNNLWKLQPQEKLIYIRNWLKWYLKKKNTRDVLIQDWQEVLENSHIVNVIDANVQAYENYTAQPYAGAMTLFRSSIQPVKLSDNIDLGWHDLVTGGLEIHHLTGDHSRLLKEPHVQKLTKQLKICLERSLTDNTLLFDDLNKFQPRLISHVGTTQTSSQFSINVSK</t>
  </si>
  <si>
    <t>gi|1705953350|gb|TRT85321.1|</t>
  </si>
  <si>
    <t>MNSSSNLNNLVQNWLVKQLADQLSLDAKTINVTEPLTRYGLDSIDAVTMVGDLEDWVGQELPSTLFWDYSTIEKASLFLVENYDLSNLSGEETPAEVAPVAEKAEPAVSGGKGWSLFGRR</t>
  </si>
  <si>
    <t>gi|428240406|gb|AFZ06192.1|</t>
  </si>
  <si>
    <t xml:space="preserve">Alcohol dehydrogenase; N-terminal (29-144:116)  -- Alcohol dehydrogenase; C-terminal (186-306:121)  -- </t>
  </si>
  <si>
    <t>MYNTKAYSAASATSPLASDTIARRDPTDRDVQIEILFCGICHSDLHSVRNEWGGAVYPIVPGHEMVGRVTQVGSAVTKYKPGDLAGVGCMVDSDGTCPQCKANLEQFCPNLTLTYNSPDQHKTAPVTYGGYSDSIVVDERFVLRVPDNLDLAGVAPLLCAGITTYSPLRHWGVTKGKKVGVVGLGGLGHMGVKFARAFGARVVVFTTSPDKTEDALRLGADEVVVSRNADEMQKHAGSFDFILDTVSANHDINAYLNLLRLDGNITLVGAPENPLEVSAFSLIVGRRSLSGSSIGGIAETQEMLDFCGEHNITADVEVIPIQKVNEAYERLLKSDVKYRFVIDMASLKSE</t>
  </si>
  <si>
    <t>gi|1706111409|gb|TRV33605.1|</t>
  </si>
  <si>
    <t>MITDREPIAVIGIGCRFPSSPTPEAFWENLRNGIDTVSAVPGDRPELAALSTVPLDDPDDRSYRWGGFLEGIDRFDPKFFGIHPQEAPSLDPKQRLFLEVAWEALEDAGQIPERLAGSPVGVFVGVSSVDYYALLMNQPEQVDGYTVPNNSNCIIANRLSYTLDLTGPSLAIDTACSSSLVAVHLACQSLRMGECCLAIVGGVNVNLLPGVWLGLSRGGMISPNGRCRSFDASANGYARSEGAGVLILKPLSRAIAEGDRVYASIRASATNQNGRGQRLTAPNPKAQETLLRQVYDRAGISPSRVQYIEANGTGTVLGDYMELKALGEFFSSEDSSMPPRAVGTVKTNIGHAEGASGMAGLIKVILSLWHRQIPPSLHFREPNPHVRFDRLPLAIHTHLTEWPESEEPAIAGINSFGFGGTNAHLVIEERPARLSAPSPSERPLEILTLGAKTEAALRELALCYHEFLSAHPELSLADVCFSANTGRSPFDHRLAIVADSLEQLGDRLHLFATGHPGQGIIHGKINRRRPAKVAFWFPGQENPRVGTGDNLYRTQSTFRSALAHCERILLPYLEKPLLSLLYPEDDREAPDTFPRYTPVLSFALEYALAEVWKSWGIVAEASLGYGIGEAIAACLTGTVSLETILPAIATGEYQETPRTGRAEKLAELAGTECDLYLEIGRHWEFPATDPKLPGTWLSSWQDACSEWESLLLCLAHLHTRGIGIDWSAFEGDRPRQRLSLPTYPFQRQRYWIETEEVKGDFARPVEDSVCRTLSSSPGQELEEMYVAPRDRWEAELIEIWENTLHLRPIGIHNNFFELGGDSKLIASLLVAIEKTYGRQFPLALLYEAPTIEQLAAILRQENWSVPRKSLVPIQPNGSRPPLFGIHVLGKGLKTYRSLLPYLGAEQPVYGLHYRLGVVPTERYAEALTTVPDLAAHYIQEMQLLQPKGPYHLCGHSFGGFVAFEMARQLQDRGEPVALLILFDTIVPDSFKRLSLAKRILQHWQSVRHSGTNYITQKIRGKAYQLIRKSKQSSSHRNTLLLEKPAPAIVVRADADDPGLQMLSDHTQMAEKYLQELPTYSGKVTFFQALEQPLGQGWYIEEKFGWGKFAVGEWESHLISGNHKTMFHEPHVQKLGETLKSCLDNLP</t>
  </si>
  <si>
    <t>gi|389717012|emb|CCH98829.1|</t>
  </si>
  <si>
    <t>MSAQSSTSSLTALQKTPIAIIGMSALFAKAKNLQEYWENILGKVNGITEVPESAWNLEDYYDPDPKAPDKTYGKWGGFLPKIDFDPLEFGLPPDTLEALDSAHLLGLVMAKQALEDAGYNQGKEFNRETTGVILGGSGLWKSITPLTSRLQYPLWKKICQKSGLSQEQTDKIIENMKAAYVPWQENSFPGMLPNVVAGRITNRFDLGGTNCVVDAACASSLSALKMAISELIEGRCDMMLTGGFDTDNSILNYMCFSKTPAFSKKDCLNPFDATSDGMMVGEGLGMLVIKRLEDAERDGDRIYAVIKGIGTASDGRFKSIYAPRPEGQVRSLRRAYQEAGFSPATLGLVEAHGTGTPAGDFCEFTALNEVFSENNAEKQTIALGSVKSQIGHTKAAAGAASLIKTTLALHHKILPATINITEPNPKFKIEDSPFYLNTETRPWLSKGETPRRAGVSSFGFGGTDYHVVLEEYTPKLPQGENRIHHRPQSILLWGQNPEELRQTCQKALEQLQSPQGSQVYIELQNQSKSAQLPLKVARVGFVATSLAEAIKLLQAAVKQLQKQPQAEAWEHPQGIYYRKTGLLLEGKVVALFPGQGSQYLNMGREIALNLPEIQTAYQKLDILRAKAGLTPLSAGLFPIPTFNEVDEKRQTSLLQRTENAQPAIGAFSVGLYKTLQKTGFKPNFVAGHSFGELTALWAAGVFTDDDYYYLIQARGQAMAAPKGATPQGAMLAVTGKVSQIAQWVEGMANVQIANYNAPEQVVLSGLASEIATIEKILSSQGYQVTPLPVSAAFHTSLVRHASQPFGKALDQVTFHAPQLPVYANVTAAPYPKDLSGMRQLLEAQLLNSVQFVQQIENIYAQGGYCFVEIGPRQILTNLVKQILGDRPHLAIALNPSRQKDSDVQLSQGVMQLRVLGLPLNDPENAALTVKTPSSKRKGMILKLNATNYISDKTKALIGAALQPDSPAEIEPSVDSQTVESKCEEVKGSENEEILASIPSVNPYPSDSQPLSEEIPTLNLSIVSRDQTVTMTMNNAISNNINPLLQAFYQYQQSLAKVHEEYIKHQSQSFQSVLQLFKQKEMTAVAQIDELSTPAAASENSKFDRQNSEVSSVSFPDPTPFKSEPQPLRTPEPQPLNTAPQPLPTPEPEPVHISPIVNYLEPRQPIAAISTPEPVSEVSEPSLDSIQDDALSQALLEVVSEKTGYPTEMLELEMDLEADLGIDSIKRVEIMGSLQEAFSGLPKLSPEALAEKRTLAHIVQYLREKMMVTEKKIA</t>
  </si>
  <si>
    <t>gi|113204663|gb|ABI34078.1|</t>
  </si>
  <si>
    <t>Prorocentrum micans</t>
  </si>
  <si>
    <t xml:space="preserve">Beta-ketoacyl synthase; N-terminal (1-165:165)  -- Beta-ketoacyl synthase; C-terminal (173-226:54)  -- </t>
  </si>
  <si>
    <t>AMDPQQRLLMETSWEALERAGWTDSSLSRKTGVFIGWMHNDYQNEASDSFLNLNPYIATGAAGSFLSGRLAYYLGLEGPSLAIDTACSSSLVALHLACLSLSSGECDAALVGGVNVIVSPTTNILTCKLQALSPHGHSLAFDARADGYVRGEGCGVVAIKRLEDAERAGDPILAVIRGTAVGHNGMSNGLTVPNSQAQERVIREALQRARVSPSEIDYLETHGTGT</t>
  </si>
  <si>
    <t>gi|501222819|ref|WP_012265837.1|</t>
  </si>
  <si>
    <t>MSAQSSTSSLTALQKTPIAIIGMSALFAKAKNLQEYWQNILGKVNGITEVPESAWNLEDYYDPDPKAPDKTYGKWGGFLPKIDFDPLEFGLPPDTLEALDSAHLLGLVMAKQALEDAGYNQGKEFNRETTGVILGGSGLWKSITPLTSRLQYPLWKKICQKSGLSQEQTDKIIENMKAAYVPWQENSFPGMLPNVVAGRITNRFDLGGTNCVVDAACASSLSALKMAISELIEGRCDMMLTGGFDTDNSILNYMCFSKTPAFSKKDCLNPFDATSDGMMVGEGLGMLVIKRLEDAERDGDRIYAVIKGIGTASDGRFKSIYAPRPEGQVRALRRAYQEAGFSPATLGLVEAHGTGTPAGDFCEFTALNEVFSENNAEKQTIALGSVKSQIGHTKAAAGAASLIKTTLALHHKILPATINITEPNPKFKIEDSPFYLNTETRPWLSKGETPRRAGVSSFGFGGTDYHVVLEEYTPKLPQGENRIHHRPQSILLWGQNPEELRQTCQKALEQLQSPQGSQVYIELQNQSKSAQLPLKVARVGFVATSLAEAIKLLQAAVKQLQKQPQAEAWEHPQGIYYRKTGLLLEGKVVALFPGQGSQYLNMGREIALNLPEIQTAYQKLDILRAKAGLTPLSAGVFPIPTFNEVDEKRQTSLLQRTENAQPAIGAFSVGLYKTLQKTGFKPNFVAGHSFGELTALWSAGVFTDDDYYYLIQARGQAMAAPKGATPQGAMLAVTGKVSQIAQWVEGMANVQIANYNAPEQVVLSGLASEIATIEKILSSQGYQVTPLPVSAAFHTSLVRHASQPFGKALDQVTFHAPQLPVYANVTAAPYPKDLSGMRQLLEAQLLNSVQFVQQIENIYAQGGYCFVEIGPRQILTNLVKQILGDRPHLAIALNPSRQKDSDIQLSQGVMQLRVLGLPLNDLENAALTVKTSSSKRKGMTLKLNATNYISDKTKALIGAALQPDSPAEIEPSVDSQTVESKCEEVKGSENEEILASIPSVNPYPSDSQPLSEEIPTLNLSIVSQDQTVTMTMNNAISNNINPILQAFYQYQQSLAKVHEEYIKHQSQSFQSVLQLFKQKEMTVVAQIDELSTPAASSENSKFDRPNSEVSSVSFPDPTPFKSEPQPLRTLEPQPLNIAPQPLPTPEPEPVHISPIVNYLEPRQPIAPISTPEPVSGVSEPSLDSIQDDALSQALLEVVSEKTGYPTEMLALEMDLEADLGIDSIKRVEIMGSLQEAFSGLPKLSPEALAEKRTLAHIVQYLREKMMVTEKKIA</t>
  </si>
  <si>
    <t>Cluster-13398.38814</t>
  </si>
  <si>
    <t xml:space="preserve">Beta-ketoacyl synthase; N-terminal (311-532:222)  -- Beta-ketoacyl synthase; C-terminal (551-671:121)  -- </t>
  </si>
  <si>
    <t>MAIKGVDMDLSTEQMAPEVLGLTVSQALSVKGFCVISPDFDASHLNAVLKDIDTIEQQGRFVQPPEEILEGLLSMAGSSRIAEIELPNADEGERPDGESVRYFDGLMTEMSLAVAPYLPSLQIEVKTRTVGIIHEAGMPPSEGPELDEETCAKWITVFAHHKIMCLWALGPDQGTLELQPFDDESNGHAVTMKPGTFVILRADALSHRFSAAGKAYCLSCWLQKDSRACKHRNNSKMEITPCCKALEDWAEAKIKEYKESFPEEQARIHLPRHWELVMNHTNFVGQHIAVRSCSIKQSASYEPGPWACSFMSGVDLCQEIPMMRWNHEWHYDPNPEGWNWNKTNCKHGSFIEGSELFDNTLFRISRAEAAGMDPGHRLTLETGYEALVRDGYKISSIMNTRGGVYVANPPPTEWGCADKDCIASGVCGGGGSIACGRFSFVHGMKGPCISIDVEAASSLVAVNFCSTNLSRTGKWEPIPYGLCQSWNLVLTPLFLVHGSAGGRLNPAGRTFAFDACANGFVRGEGAISLCLKAMTSVVDEQIVVNDGKVLGALAASAVNQSGRRSHITAPDGNAMQEVVYEAVRQAEISPLDIDAVECASDGKILEDALESAAAAKGFRPEGMPGVEDTCPISLVCSKTSWGNQIEANGLTTILKVLIGNHWGANHPFVHLRLLNPHMDIEVCDRPAYVGTEALEFRMASCYFGVTNRSIGGTNCHCVTWGQVSDGCSKPFPEPAFNREKIIFWPEGGGALEDEQVPKRGYSIIGSWNRWEPESMESEGNGVFSSVVTLGENRWERFQILLDGDKRRVLFPSYERLEQATKGAPVAGPEDAFQSDSWTIDARPYLAYSQDGGALAVADAGSVLDRQDVGEPGDRFKVRFSVKGKWRMVDWENLDVGRAQAPPAVGLGSYQISGSWSHGVLEEMKPDPAAMPGLFAAEVTLLTKGRSTFQIFRNRDWGQAIFPDYPMADNSALILGPDEQIGHQWAMNGRVGDVFRVEFQRAVEGVKDNKTVSWTYMRNVELTPAQRDMARRPMFFVVGTWDDQTGKHRMHWTGEYFQFYIQLGSRARESFQIQQNGNEFQCIYPGTPDATPYEKHELKGPDRLSGGFSWTIGVDDADDAAPGKRYEIRLRISDEDYHPEKVDWMPVKGIEGLEDAKGRGFLLFGQ</t>
  </si>
  <si>
    <t>gi|57638629|gb|AAW55352.1|</t>
  </si>
  <si>
    <t xml:space="preserve">Beta-ketoacyl synthase; N-terminal (1-174:174)  -- Beta-ketoacyl synthase; C-terminal (182-236:55)  -- </t>
  </si>
  <si>
    <t>AMDPQQRVFLECAWEALEQAGYAPGSSDQTIGIYGGASISLYLLNNIIYDNHVYAGHMTSSRESAVFGGNVPESLTTRVAYRLNLTGPAVHLSSACSTSLVAVHSACQSLLNGECEMALAGGVSYLGSQTQGYLYEEGLVLSPDGHCRSFDAQGKGTLWGNGVGLVVLKLLEDAIADGDYIHAVIRGSAVNNDGNLKVSHSAPSVDGQARAIYQAQDIADIDPATITYIETHGTGT</t>
  </si>
  <si>
    <t>gi|966028630|gb|ALT22104.1|</t>
  </si>
  <si>
    <t>Anabaena sp. XPORK13A</t>
  </si>
  <si>
    <t xml:space="preserve">Beta-ketoacyl synthase; N-terminal (14-263:250)  -- Beta-ketoacyl synthase; C-terminal (271-389:119)  -- Polyketide synthase; C-terminal extension (392-506:115)  -- Acyl transferase (538-855:318)  -- Polyketide synthase; ketoreductase domain (1154-1355:202)  -- Phosphopantetheine binding ACP domain (1445-1508:64)  -- </t>
  </si>
  <si>
    <t>MPLANSDYSINDADIAIISLAGRFPGAKDIESFWENLKAGVESISCFSEQELLAEGVKPALLNNPHYVKSSGVLEDIDLFDANFFDFSPREAEILDPQQRLFLECAWEAIEKAGYDPQIYKGLIGIYAGVGINSYLLNNLIYHRDLLESIGEYQVILDSDKDFLPSRVAYKLNLKGPAVNIQTACSTSLVAVHFACQSLLSGECDMALAGGITLRVPHKNGYLYQEGMILSPDGHCRAFDAQAKGTVGSNGLGIVLLKRLEDAIADNDCIYAIIKGSAINNDGAVKVGYTAPSIEGQAVVITDALAVADVEADTITYLEAHGTGTELGDPIEIAALNKAFRQKTQKTHFCAIGSLKSNVGHMDTAAGVGGLIKTVLALQHKLKPPSLHFQSPNPKIDFAQSPFYVNTQLSPWESRDDIPCRAAVSSFGIGGTNAHVILEAAPSLSDSETSRPWQLLLISAKTNTALDQATTNLGAYLQKKSHLNLADVAYTLSCGRRGFDQRRFLVSENINESAVLLNTLNSPELVTNTQEIKERSVVFMFPGQGSQYVNMGLELYQTESDFREQVDLCCEILKPQLKLDLRDILYPKPAQIPAAEQQLQQTALSQPAIFVIEYALAQLWQSWGIIPQAMIGHSIGEYVAACIAGVFSLETALSLVAARGQMMQQLPAGTMLSVPLSASQIKPLLDQELSIAAINEPSRCVVSGTTAAIEKLETQLTAKGVECRRLHTSHAFHSQMMAAILDPFTRLFTQVTLNPPKIPYVSNLTGTWITTEQATDPNYYSQHLRQTVLFAQGLENFFLEPEQILLEVGPGRVLSSFAKKHPRKPVSQQVFTSIRHPQENQSDVGFLLTTLGNLWLAGVNIDWSNFYSQEERYRVPLPTYPFERQRYWISPPENLNLKNETSVSLVKNPDIKNWFYIPSWKRLPLSPNQLATSVNQVLLFIDECGLGTELKQQLQAQNKQTIYVKVGVAFTKQKEGIYTLNPQNPEDYIALIKELQNLNFIPDKVIHLWNLTTETLNQELDTALIATAQYLGFYSLLFFVQACGKQVFLHDCEILSIANNIHEVTGSEILYPEKSTILGTVQTIPQEYPNFNCRLIDIIIPEEKQQIIKQLIAEITTKSAEKNIAYRGQHRWVQTFASFPLELPTTNHKLKENGVYFITGGLSYLGFILAKHLAKTVKAKLILTGRSAVIEKANWQQWLATHDAEDSISNQIRKVQELEALGAEVMVISADVANLQQMETAVKQAEQRFGKINGVIHAAGAGAIWGQSINVIENITKTECENQFTAKVYGTLVLAKILKNKELDFCMLTSSLSAILGGLGFVAYAAVNTFMDTFVHNYNKTTNHPWISVDWDGWKSNQQVIINNQGFGEEISELEITAEEGVTAFQHILADYQCHQLIVSTVDLEPRINFWVKRGLAKNQNLQAANRKISASSNYIAPRNETEEKIANIFEFLLGVNQVSIHDSFLELGGDSLTGTQLLSKLKQTFAMNLPISTVFESPTVAQLAELIDSKQESGQDDMDKINDILNMMELLSDDEINSLVE</t>
  </si>
  <si>
    <t>gi|1705943085|gb|TRT76024.1|</t>
  </si>
  <si>
    <t>Microcystis sp. M_OC_Ca_00000000_S217Cul</t>
  </si>
  <si>
    <t>gi|45535407|emb|CAF04419.1|</t>
  </si>
  <si>
    <t>MVMAAGASSLDEIRKAQRADGPAGILAIGTANPENHVLQAEYPDYYFRITNSEHMTDLKEKFKRSDKSM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</t>
  </si>
  <si>
    <t>gi|1832801958|ref|WP_168534930.1|</t>
  </si>
  <si>
    <t>Anabaena sp. UHCC 0253</t>
  </si>
  <si>
    <t xml:space="preserve">Beta-ketoacyl synthase; N-terminal (10-286:277)  -- Beta-ketoacyl synthase; C-terminal (296-407:112)  -- Polyketide synthase; C-terminal extension (417-510:94)  -- </t>
  </si>
  <si>
    <t>MNIKQNLTAKMAIVGMDAFFGGCEELDAFESSIYDGKQHFIPLPESRWHGINEQETLLREYGLEAGKAPQGAYIHNFDVDTLAYKIPPNEVEKINPQQLLLLKVADRALKDANISPNSNVAVIIAAETELSVHQLQQRWNSSWQIRDGLNGAEIALLPAKITQLESVVQDSIHHQVELSEYLSYVGNIMASRISSIWNFSGPSFTISAVETAAFKALELAQMLLSTNEVDAVVVGAVDLAGGVENVLLRSQFGKINTGINTLSFDENANGWNVGEGAGAVVLKRHDIALANNQRIYAVIDGISIGQAPSMAVDSDTITQVCQQAFQQAGIEPTKVNYLEVCASGIPTEDEAEINGILQAYPPVGDGLHCAIGSVKANIGHAFVASGIASLIKTALSIYHRYIPGTPNWSGVKTPQVWEGSPFYVATESRPWFLQKEAKSRISAINSIGCDGSFAHVILSEETQQPERISKYLESRPLHLVPIAADDQSSLLAALDNLQQTVENTDSLKDIASQTFVKFQQNSQTKYTLSLIGRNQKELLKEINSAKKGVTNAFTNGKDWQTPIGSYFTPKPLGKDGEIAYIYPAAVNTYLGIGRSLFRLFPKVLDDVIIKSLDERAADVEKLVFPRSLSKLSTRQLETLEKKLLSDSLAMFEAEVLFTRLISTIITDDFQIKPKYIFGYSLGETSMMVAQGVWSNFYEVSHTFNSSALFGDRLSGQKNAVREYWGLPKTSTTPENNLWSNYVLMASPAQVRECLKAENHVYLTQINTPEEVLIAGEPAACERVIKTLGCNAFPAPFDHVIHCPAMQSESQELEKLYTLPAQNIPGIKFYSAAEYQSIALDSQVIAHNIAKGLCQQLDFPRLLNRVYADGAKIFIEAGAGGICSRWIDKNLGNQEHLTVSLNRRGTDDHSSLIKALAKLLSHQVNLNLAPLYNLSSENTQRKQAALRKVTLGGNSMTSAILSAENRQLFTNNKQQTIPNYQEYRIINSLQTADKIAPSEIFSQPQLEKNPMKTIMENGLKLPEKLKSSESTGTSEPILPLTYNQSVIAENSTSINQESGEIISMNDLKIPQYQKLSVNNAKLTKAHSSFLEARQEFSQQMSEIMQLQLACAQNLLNEEK</t>
  </si>
  <si>
    <t>gi|222424703|dbj|BAH20305.1|</t>
  </si>
  <si>
    <t xml:space="preserve">FAE1/Type III polyketide synthase-like protein (3-266:264)  -- 3-Oxoacyl-[acyl-carrier-protein (ACP)] synthase III; C-terminal (283-363:81)  -- </t>
  </si>
  <si>
    <t>IAVDSFLTMTEENGSFTDDTVQFQQRISNRAGLGDETYLPRGITSTPPKLNMSEARAEAEAVMFGALDSLFEKTGIKPAEVGILIVNCSLFNPTPSLSAMIVNHYKMREDIKSYNLGGMGCSAGLISIDLANNLLKANPNSYAVVVSTENITLNWYFGNDRSMLLCNCIFRMGGAAILLSNRRQDRKKSKYSLVNVVRTHKGSDDKNYNCVYQKEDERGTIGVSLARELMSVAGDALKTNITTLGPMVLPLSEQLMFLISLVKRKMFKLKVKPYIPDFKLAFEHFCIHAGGRAVLDEVQKNLDLKDWHMEPSRMTLHRFGNTSSSSLWYEMAYTEAKGRVKAGDRLWQIAFGSGFKCNSAVWKALRLVSTEEMTGNAWAGSIDQYPVKVVQ</t>
  </si>
  <si>
    <t>gi|9965356|gb|AAG10057.1|</t>
  </si>
  <si>
    <t xml:space="preserve">Beta-ketoacyl synthase; N-terminal (1-169:169)  -- Beta-ketoacyl synthase; C-terminal (177-226:50)  -- </t>
  </si>
  <si>
    <t>REALAMDPQQRLLLETTWQALESAGQNPQKLRNSQTGVFIGCMTQDYAQLSYSPQAINAYTGSGTSVSMAAGRLSYVLGLQGPSMTIDTACSSSLVAIHLAYNALLNGECDLALAGGVNIILTPIISLIESRAHMLAPDGHCKTFDESANGMVRGEGCGIVVLKRLSQAVKNGDQILAKIYGTAVNHDGPSSGLTVPNGQAQEKLLYQALKRANLNLNKSIIIEAXG</t>
  </si>
  <si>
    <t>gi|1149076530|gb|AQS99237.1|</t>
  </si>
  <si>
    <t>MAPSPVGSGNLLRPGTLVQISGPAEEAGKEQLVGKLGQIVCYDLAAEAFKVCSVNAGEGYFKATSLKLPDDLRRPGLGGTAESFDVLVGPRLQEDLLAEEIASCLFEKGFCVMRICQQQEDVDEAFSAMKELAKAGKLQRLPEEIEEGYLGTGNRGKIAWLDPDDKEVPHPLLKKSDAFISMIAALIQPFCADTVGKTVDERSPGLVSLSLTDDDETDYPPQDANDAILGSFLGTWRRSLLRVVHFMGPGTGAVTLEAGEGDDAKSLPFAQKIVDINAVPNTIIIFRKRVFDYSCQYEEETLSLSSEFLEQTGPLVVTEWDGDARWLRFGNGPPGPDEENINVINLSSRLMACWDEPEMYRAGLYGGGDAGQQIPITRWDVSFYFNPDSEAVMPWQTSTKHMSVVEGIELFDNKYFEIIASEARSMDPMQRHVLEVGAHNLFKMGITKKYSNRNPHHAGCSVGLDKDDWDRVPDKMYEGGQNVQAIISNRFSFIFNLRGPNFVADTACSASLCATHLAKFTLVDRVIDKVEFHVALGIHQCLSPLPFVGCSQTHMTSPIGRCLTFNASAGGYMRGDGCSGMTLKYGYLPDDRDAIWRASQCGQNGRSATLTAPNGLAQEDVIWKSIREAKITPPESCVWNCHGTGTSLGDPIEVGAVRKVQIKQERSTVLAVTSNKTHTGHLEGGAAMTSLIGAVTQVMMGCAIPICHFRQLNPHLESSAFDALFNDCMNSYRYTQGNVHVSSFGFGGTNGHVIFWGEAVLATISDVETLFAQRLRKMAPPEVRVNGSDFSLWEWDGPDKDVKKGDKYTITIRSDEPLDKPVQWIKEEDAAAIEDGEEETHVITGPFCDWQGEMMEDGPITGMQTITLEVPENGLLEFRFLRNGEEDQVIYPSIDKCRKRSAPILGPKREDKGLEKNVWCAEGTPGSHVKIDLFMCRGKRSLMWTAV</t>
  </si>
  <si>
    <t>gi|1705964889|gb|TRT96053.1|</t>
  </si>
  <si>
    <t>MKVGDFLAYLKGLDIKLWLEGEKLRFQAPKGVMTPEIKEEIAAKKTEILDFLRAAKIPTNTVDLEIIPVSRDQDLPLSFAQQRLWFLQQLSPDSHSYNLLEALRLEGSLNLLALERSLSELIRRHEILRTTFPMIEGQPIQRIAPPSTVSLPLEDLQGLSKNEQTEHLQEIAIAFSLKPFNLAKESLVQFKLLKLSSQEYVLLLKMHHIIYDGWSLSIFFDELSQLYAAFVQGLPSPLAKLSIQYADFAVWQRQWLTGEVLERQLNYWQKQLQDAPTILELPTDYPRPPIPSFRGDGQVFRLNQDLTQRLKRLSQESGATLFMTLLAAFFVLISRYSGQLDVLVGSPIANRNSSAIEKLMGFFANTLALRGDMSGNPSFLELLERVKQTTLSAYAHQDLPFEMLVEKLQLNRDLSHNPLIQVMFSLQNTPQSQASLSGLKMESLPLSVELKARFDLEVNFWEVSDRLEAVWCYSTDLFAAPTINQMGQHFQNLLTAIAANPNMGIFQLSMLSDEERYQLLSLWNETHTDYPSDKCIHQLFEEQVKRTPDAVAVVCSEQKLTYNELNCRANQLAHYLQKLGVKPEELVGICLERSLDMIVGLLAILKVGGAYVPIDPDYPQERISFMLQDTQVKIILTCESLQNSLPNHQAIVICLDKDWQQINQASPENLNSTVSADNLAYVIYTSGSTGKPKGVEVIHRSVNRLLFGVNYAHLDATQRFLQMAPIAFDASTFEIWGALLHGARCVIFTEDIPTATSLRNAIDKHGITILWLTAALFNKIIDDNSQALSGIKQLLIGGEALSVAHVHKALETLPLTQIINGYGPTESTTFTCCYPIPKQLEATIKSIPIGCPISNTQVYILDNYLQPVPIGVVGELHIAGAGLAKGYLNRPELTQEKFIPNPFEKDEVIPPTPLNKGGNEPSKLYKTGDLARYLPDGNIEYVGRIDNQVKIRGFRIELGEIESVLSQNQAVQSSCVIVREDNPGEKQLVAYIVPKLGVKLTSGDLRQFLSDKLPGYMVPGAFVLLESFPLTANGKIDRRALKAPSNTSDSDRFIEARNQLELNLVQIWSKVLKIDKISVHDNFFDLGGHSLLAPYLITQIKEQLGKEIAVTTIFQNPTIEQLATIIQTDADSSNQSCLVPIQPQGSKPPFFCVPGAGGRPFYFYHLGRCLGKDQPFYSFENDLYQQFGEITRIEDIASIYLQAMQDLQPQGPYFLGGHSYGGNVAFEMAQQLVNQGQQVALLAIIDSSAPTYKDKQILLDYINWDHARWLAEVSKGIEVYLDKTIDISYETLQVLTVEEQLKYALNFFKLANMLPPNAETRQLEKIVQAYKTSCLCLIDYLPKQIYPGKITIIRAGEELADDPNKDLIAGDCEDSSLGWSEFSTEPVEIHFVLGNHVSIMVEPHVQILAEELKVCLEI</t>
  </si>
  <si>
    <t>gi|718249539|dbj|GAL93430.1|</t>
  </si>
  <si>
    <t xml:space="preserve">Phosphopantetheine binding ACP domain (16-81:66)  -- </t>
  </si>
  <si>
    <t>MMTTVQSPCTVEDIQNWLVDQLAQQLDVDLDDIDIEEPFDNYELDSRKALVLLGRLEKWLGKELNPVVIFNYPTIAELATRLGELYL</t>
  </si>
  <si>
    <t>gi|1402648097|ref|WP_110544705.1|</t>
  </si>
  <si>
    <t xml:space="preserve">Beta-ketoacyl synthase; N-terminal (6-291:286)  -- Beta-ketoacyl synthase; C-terminal (299-412:114)  -- Polyketide synthase; C-terminal extension (422-534:113)  -- Acyl transferase (620-841:222)  -- Polyketide synthase; ketoreductase domain (1219-1397:179)  -- Polyketide synthase; dehydratase domain (1472-1773:302)  -- </t>
  </si>
  <si>
    <t>MKASPQIAIVGMACLYPDADSPQELWENVLSQRRAFRRFPSERLSLSDYYSPDKSAPDVIYSTQAAVIEGYEFDRIAYKVVGSTFRSADLAHWLALDIASQALNDAGFPG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PQARLTEDKARLQVLKEGQIWPNSLPLRAAVSAMGFGGINSHIIIEGLSQIRRHTLTPQEQKLIHSPQDVELFLLSANSQEDLQAQVNRLLNIVPRISQSEMTDLAVELAKKVNPHLPYRLAIIASSPDSLTNHLVGAQGLHSLIPPGQNLDNIFTNNEKQINKIGFLFPGQSAPVYLHGGLWERRFPVIKQLYNKAQLAKGKDNTVTNIAQPAIITACLGGLQLLENLNIKADLAIGHSLGELCALFWANAYDKTQLINLAKIRGQAMAQLGHPTGRMASINADAETVKSLLNGRIVEIAGLNSPYQTIISGEALGIKDVVEKAQNKGIKTVYLPVSHAFHSPLVAPAVQPLEDYLQTYPLNSLEKTVISTVTGEKLPLNTDWRSLLLEQITSPVRFIDAVKSAEKEVDLFIEVGSGSILSRLVADITDIPVISLDSSSESLQGLLKTVAVMFVNGVKVNYQGLFEDRFSRPFNLDYQPHFIANPCEIKAKGKSQQAKVENIDLLLPNHSQKLKPETSNLKPETSKIEVIRQLLAQKTELPLETIENHHRLLADLHLNSISVSQLVIEAARQLDLSPPHSPTDYANATIQDLAAALEELGKNNPQIPQESIPMGVDNWVRAFTVELIEKPLIKSDKKQINREKAGNWHIIAHADHPLLPNLSVLQPTLKHEQEKGIIICLKPYPDESEIDLLLKVAKLSIKEKKPLILIQQGGGYASFARTFYLENRQIPTCVIDIPFHHPNAVNIILSEITATDSYTEVYYDENGKRFVRQLNVLGLEKDTDNPKQKKALKRSNKSKIKELLLVTGGGRGIASECALSLAKENKATLAILGRSQPEDNRELAENLARMKSANIQVHYYSCDVSDAESVQQTIAEIKTNLGEITGILHGAGVNTPKLIQHLEPEDFIATLAPKVKGLQHILTGINPDSLNYLITFGSIIAETGLKGEADYGLANEWLGNIVAEFSQKYPNCRCLNLEWSVWSGIGMGERLGTVEKLRNEGITPISPDIGIKYLHLLLNQSLPTASVIIAGRFGEPPTLSLKPQELSFLRFLETKKVHYTGIELITEAELSLDNDPYLQDHVYQGEYIFPGVLGLEAIAQVATALLPTLARKEDQTLNKGENQDPPSVPLNKGETGGLRFESVKFNRPIVVSADQPLKIQIATLITDSGKVKAVIRCANTGFSIDHFEAIISHSSVGAPDCRPLIPPVPLKEGKNNPQINPDKDLYGHLLFHKARFQRIKGYSHLKATECIAEIKIEPKTAWFSRYLPQSLILGDAGARDAVIHALQACVPHATILPTGIERLTVYSVNLGENQFVSAKERLHQGDTFVYDLEVLDDDGNLLEVWQGLELKVIKHRNPQDPWIPALLPCYLERKIKEVMPNVDLTLILDQDATVERRVRSDRSLGMLTSSPSVIQRRGDGKPELSDNEAVSVSHAEDLTLVLKGASGCDLEPIIPRDVQMWRDLLGENSFNLAEVISQENHEDFNMAATRIWSAKESIKKAGLSLDIPLTLSSFSQQLTPLSPILWLSSGKDLIITLPVSFREIKTAFILAIFVQTVQKKSDLLQTEPAKVF</t>
  </si>
  <si>
    <t>gi|1721254675|ref|WP_146184309.1|</t>
  </si>
  <si>
    <t xml:space="preserve">AMP-dependent synthetase/ligase (1-77:77)  -- AMP-binding enzyme; C-terminal domain (85-160:76)  -- Phosphopantetheine binding ACP domain (189-249:61)  -- Thioesterase (274-534:261)  -- </t>
  </si>
  <si>
    <t>LHIGGMGLAKGYLNRPELTQEKFIPNPFEKDEVIPPTPLNKGGNEPSKLYKTGDLARYLPDGKIEYLGRIDNQVKIRGFRIELGEIEAVLSQNQAVQSSCVIVREDNPGEKQLVAYIVPKLGVKLTSGDLRQFLSDKLPGYMVPGAFVLLESFPLTANGKIDRRALKAPSNTSDSDRFIEARNQLELNLVQIWSKVLKIDKISVQDNFFDLGGHSLLAPYLITQIKEQLGKEIAVTTIFQNPTIEQLATIIQTDADSSNQSCLVPIQPQGSKPPFFCVPGAGGRPFYFYHLGRCLGKDQPFYSFENDLYQQFGEISRIEDIASIYLQAMQDLQPQGPYFLGGHSYGGNVAFEMAQQLVNQGQQVALLAIIDSSAPTYKDKQILLDYINWDHARWLAEVSKGIEVYLDKTIDISYETLQLLTVEEQLKYALNFFKLANMLPPNAETRQLEKIVQAYKTSCLCLIDYLPKQIYPGKITIIRAREELSDDPNKDLIAGDCEDSSLGWSEFSTEPVEIHFVLGNHVSIMVEPHVQILAEELKVCLEI</t>
  </si>
  <si>
    <t>gi|323447185|gb|EGB03125.1|</t>
  </si>
  <si>
    <t xml:space="preserve">Beta-ketoacyl synthase; N-terminal (2-155:154)  -- </t>
  </si>
  <si>
    <t>MSHSEVSAVDPQQLILLEMSYVAFADNASGACRARLINTDVGVYLGVSGSTANTVSVYSGTSTSMAVASGRISYTLGLTGPCFPVDTACSASLVALHLAECSSACVCGEGLLEVTAFAAFSAAGMLSAFGRCHTFDRRGDGYCRGEGCGAFLLDSEVSTKVAVLGTAVQQDGPSASLTAPNGSSQR</t>
  </si>
  <si>
    <t>gi|676397131|ref|XP_009041843.1|</t>
  </si>
  <si>
    <t xml:space="preserve">Beta-ketoacyl synthase; N-terminal (1-174:174)  -- Beta-ketoacyl synthase; C-terminal (186-233:48)  -- </t>
  </si>
  <si>
    <t>DAAAFGISRMESQGMNPQMLVVLETTTATLCALSCRASLANTPVGFFLGVGGAFSSEGASKGAAKTQAPSVYSGTSGALSVASGRVSFTLGLSGPCLTLDTACSSALVATHLGASAIKLAECPQAAITGVGMLTQAVSIAFSAAGMLSAFGRCHTFDRRGDGYCRGEGCAAFLLDCGASTKVAVLGTAVHASLTAPNGSSQRRLVSTVRDSDTENRALEAHGTGTALGDPIEVVYRCQTRGRAIRLRSGQLWEPCV</t>
  </si>
  <si>
    <t>gi|45535411|emb|CAF04421.1|</t>
  </si>
  <si>
    <t>gi|1842959110|gb|QJU71796.1|</t>
  </si>
  <si>
    <t xml:space="preserve">Beta-ketoacyl synthase; N-terminal (91-339:249)  -- Beta-ketoacyl synthase; C-terminal (347-462:116)  -- </t>
  </si>
  <si>
    <t>MLMQATPAAQHGSLLPAPSSASATTTAPAMAKAWSGAGASPCGGAAASASAAAGTVAATAVGFGVATWRGPKWRLRATRAKVQRAAEGHKHRVVVTGLGLVSPFGTEPDEFYDKLCAGTSAVKTIDKFDTEGLPTRIAAQIDGFSAVGYVDRKSERRMDDVVKYTIVSGKRALEDAGLELGSEAFKALDKERCGVLIGSAMGGTSLQTSIENMDKLLKGKRLSPFFVPYTLVNVPGGLLAIDLGFKGPNYAVVTACATGNYCISAAAGHIERGECDVALAGGAEAAVTRAGIAGFNACKALSTRNDEPQRASRPWDKARDGFVMGEGAGVLCLESLEHAQRRSAPIYAEYIGGAYSCDAHHMTEPHPKGEGVARCIGLALKNAGVSAEDVGYLNCHGTSTPAGDMAEVRAIQRAFDGKTDGLVVNSTKSMVGHCLGAAAGVEAVVTIQALRHRKVHPTINLEDPEDGFDLRTPSEALELPRLEVAASNSFGFGGHNSCLLFKRFEG</t>
  </si>
  <si>
    <t>gi|485613663|gb|EOD11673.1|</t>
  </si>
  <si>
    <t xml:space="preserve">Acyl transferase (179-435:257)  -- Beta-ketoacyl synthase; N-terminal (614-844:231)  -- Beta-ketoacyl synthase; C-terminal (852-958:107)  -- Enoyl-CoA hydratase/isomerase (1229-1452:224)  -- Enoyl-CoA hydratase/isomerase (1524-1666:143)  -- Hydroxymethylglutaryl-coenzyme A synthase; N-terminal (1946-2115:170)  -- Hydroxymethylglutaryl-coenzyme A synthase; C-terminal domain (2215-2322:108)  -- Phosphopantetheine binding ACP domain (2406-2470:65)  -- Beta-ketoacyl synthase; N-terminal (2511-2756:246)  -- Beta-ketoacyl synthase; C-terminal (2767-2880:114)  -- Enoyl-CoA hydratase/isomerase (3152-3375:224)  -- Enoyl-CoA hydratase/isomerase (3447-3589:143)  -- Hydroxymethylglutaryl-coenzyme A synthase; N-terminal (3870-4038:169)  -- Hydroxymethylglutaryl-coenzyme A synthase; C-terminal domain (4138-4267:130)  -- Hydroxymethylglutaryl-coenzyme A synthase; N-terminal (4296-4466:171)  -- Hydroxymethylglutaryl-coenzyme A synthase; C-terminal domain (4566-4695:130)  -- Phosphopantetheine binding ACP domain (4757-4821:65)  -- Beta-ketoacyl synthase; N-terminal (4862-5107:246)  -- Beta-ketoacyl synthase; C-terminal (5118-5228:111)  -- Polyketide synthase; dehydratase domain (5310-5549:240)  -- Polyketide synthase; ketoreductase domain (5766-5945:180)  -- Phosphopantetheine binding ACP domain (6035-6098:64)  -- Beta-ketoacyl synthase; N-terminal (6122-6371:250)  -- Beta-ketoacyl synthase; C-terminal (6383-6496:114)  -- Polyketide synthase; dehydratase domain (6575-6815:241)  -- Polyketide synthase; ketoreductase domain (7366-7542:177)  -- Phosphopantetheine binding ACP domain (7635-7697:63)  -- Beta-ketoacyl synthase; N-terminal (7745-7968:224)  -- Beta-ketoacyl synthase; C-terminal (7980-8093:114)  -- Enoyl-CoA hydratase/isomerase (8364-8585:222)  -- Enoyl-CoA hydratase/isomerase (8658-8797:140)  -- Hydroxymethylglutaryl-coenzyme A synthase; N-terminal (9081-9250:170)  -- Hydroxymethylglutaryl-coenzyme A synthase; C-terminal domain (9350-9457:108)  -- Hydroxymethylglutaryl-coenzyme A synthase; N-terminal (9509-9678:170)  -- Hydroxymethylglutaryl-coenzyme A synthase; C-terminal domain (9778-9885:108)  -- Phosphopantetheine binding ACP domain (9969-10033:65)  -- Phosphopantetheine binding ACP domain (10080-10144:65)  -- Beta-ketoacyl synthase; N-terminal (10185-10426:242)  -- Beta-ketoacyl synthase; C-terminal (10445-10560:116)  -- Polyketide synthase; ketoreductase domain (10829-11007:179)  -- Phosphopantetheine binding ACP domain (11112-11175:64)  -- Beta-ketoacyl synthase; N-terminal (11200-11441:242)  -- Beta-ketoacyl synthase; C-terminal (11452-11553:102)  -- Polyketide synthase; dehydratase domain (11645-11911:267)  -- Polyketide synthase; ketoreductase domain (12429-12605:177)  -- Phosphopantetheine binding ACP domain (12698-12760:63)  -- Beta-ketoacyl synthase; N-terminal (12795-13031:237)  -- Beta-ketoacyl synthase; C-terminal (13043-13156:114)  -- Polyketide synthase; dehydratase domain (13235-13477:243)  -- Polyketide synthase; ketoreductase domain (14026-14202:177)  -- Phosphopantetheine binding ACP domain (14295-14357:63)  -- Beta-ketoacyl synthase; N-terminal (14392-14630:239)  -- Beta-ketoacyl synthase; C-terminal (14641-14754:114)  -- Polyketide synthase; ketoreductase domain (15024-15202:179)  -- Phosphopantetheine binding ACP domain (15307-15370:64)  -- Beta-ketoacyl synthase; N-terminal (15396-15636:241)  -- Beta-ketoacyl synthase; C-terminal (15647-15748:102)  -- Polyketide synthase; ketoreductase domain (16031-16209:179)  -- Phosphopantetheine binding ACP domain (16314-16377:64)  -- Beta-ketoacyl synthase; N-terminal (16403-16643:241)  -- Beta-ketoacyl synthase; C-terminal (16654-16755:102)  -- Polyketide synthase; ketoreductase domain (17038-17216:179)  -- Phosphopantetheine binding ACP domain (17321-17384:64)  -- Beta-ketoacyl synthase; N-terminal (17410-17650:241)  -- Beta-ketoacyl synthase; C-terminal (17661-17762:102)  -- Polyketide synthase; ketoreductase domain (18044-18221:178)  -- Phosphopantetheine binding ACP domain (18326-18389:64)  -- Beta-ketoacyl synthase; N-terminal (18415-18655:241)  -- Beta-ketoacyl synthase; C-terminal (18666-18767:102)  -- Polyketide synthase; dehydratase domain (18859-19097:239)  -- Enoyl-CoA hydratase/isomerase (19194-19377:184)  -- Thioesterase (19746-19857:112)  -- Polyketide synthase; ketoreductase domain (20198-20376:179)  -- Phosphopantetheine binding ACP domain (20473-20535:63)  -- </t>
  </si>
  <si>
    <t>MVHPGCSGRCGITGYEAVNISSTAHGWGGLEYSGLRHRIPAVAVAVAVAAAAICRAVAAAAAAVAAAAVAVAVALALAVAAALAAVVATAALAVVLAAPPSPPPPPPPSPPPSPPPPPTPPSPCPAAAVAAATLAGRCVILVVVILLIVLLVLLDLPPALALDHHGEVCLPPSATTHRYENDRVFRETMQKIDEYTAHLLPVRLVEVLYPGARDEAMYAAVMQQPQYSLLSTFAIEVALAMLCKANLREEDELYATLGHSVGEFASAVISGALSLESATALVCERGRLMEQHPTRGSMMAVRASSTDANRAIDRAGERGRVVVACDNGPRAAVLSGVWGALSTVLQGLAPGVQVTRVSATHADHSPAMAPLAALLGAYAVQLYAQEKPQSPEVLWVSTVTGHAMAEENAIDPMHWSRHFTAPVLYQDALSTLLEGCSETGRPTVVLEMGEGMLERFGAHTSIEFAVAALRFVPLLARGDTTVQSVYQRMRGEVSSKPAFLTQGSSSSSPLRAAAEAANVEAVGLDVPLMDAGLDSEAVPQLVRSLSRMSHLSGMDSSDVNASLIFEEGSVRAIAARMSSDGSASIAAGAANLPLDVAPIDSSEYAVVGIWSCGGARLPAAPHGVPSFAPKLAAGFDAIGSVPGRWEPLADELLPGCAACLRHGGFIAGAEYFDNAAFGISISEASSIDPQQRILLESGEAALHAAGLRRAGLRGSETEVYLATSNVDFRELMPKQSVYAATGASTAVAAGRLSFTLGLQGACITIDTACSSSLSALHAAVLSQQALDGANVALVTAVNLVLTPSISVAYARAGMLSADGRCRTFDRRANGYVRSEGVGSLVLGSGGDAANRVAFSSIAQDGRSASLTAPSGSAQAALLGRAAAQLAGGQRLCLHESHGTGTALGDPIELKAASKGYGSLDGILVGTLKASVGHLEPAAGLAGLLGLAIALKARSGAPNGQLRVLNPQVSAHVLGQGAALLTQGSQTTSGVAGGVSSFGYSGTIAHAVLEAAPAASAGPPSLPPLVYKRRSFPWYEAKDKGPAPSCRLAGGMRASSALRRLRRLPDAAALVQLQSLTLDASEELSEWLRARREPLVLLCRGLVGGAGALLLLDAATVVVADTTFTLSMQPEGSLRLQRRRAGTATATTLSASDAAQAGLVDSALSPATAAAESRRLVQRLSSLPAPLLKACRSLLPAPSVDAALVAMGSLFPRPPRSIGKRLVRLYVDGESKVAVVELNDPSRMNSFSAELAEDVAEAAASIGRDPLVKAIVLQGAGPHFSVGGNPFQREKAAAPLAAVALGMQVWYDGFGALYKLGVPLIAAVHGKLIGGGVAACLHADYIVADSKATFEHGNLVRGVCPLGMLSQTLPNAVGRARALSIYLTNDTLDAAAAREARLANEVCTEGVEATQRRAFDVACEIVRADAAQALLQSRVAADVAHRAAEAVGHAECRLANGGAFAKAPITDSYAVPPLDLSSFLLEPPSVAAPPEFTVHTVFVPASLGGLELDWPDNALLVFRGVEGSEHFCLGADPSPANLKSGSFLDGLPAFGQLLERLRDAPMPKVVVCHGATRGGGMLFPCLGTAVLAHSDATFGFPEIRRGALPGVVSVAARRRLSPAACEWLFCTGDAIDAATAQRLGLVDFVGSWEELDAELARLERHFVSSAPRLRAPSPLPASEVTIEADADSRVALLEVTAASVGGLWRDALLVLDKLSPTLRVLVLSAEGQGGPSDSLSREACHRLDAAMSRLSEAGVVVVCCVRGQAAGLLLHACLGAHYRIVEAGAAFSFDGESECTRAAAFHLLQADDAKCLLQEGAVSSARALELGLASERVEGAGERALRFAHWLVQHPAVGVRHMLRLTCRPAADEAAQEARRSNEALLLEGLSSPPRALPAAKREGLHLRSLQPPSERLLAGAAARRKLSSPPPAPAPALLPSPHPPSETTSRHAGLHALEVYVPRHAVSAAELETAHGVPGKYTVGLRMAEWAACDEDEDVVSMALTAVRRLVEAHGLRYEDVGMLQVGTESLLDRSKSVKSHLMALFAPHGCANVEGIDCYHACYGGTAALLACANWVESSAWDGRWAIAVCTDVSDAPKQYPFMNGAACVAMLVGPDAPLALEAGRVSHIVHEWDFYKPVGWPTMGPIYDGPGSMEVYFSCLAACQREAEARGGGTFVDAHDFLVFHLGSGPKFVRHAFESAIAAAHGEGSVGEEEVEAMFERLVAPSLRLASRIGPMHTAATYVNLASLLLHASPPVGSRIGVFSYGSGAASTMYALRVRGEARVDAAALVGMLDAREVLPPSDFVAVCDRFSATYGRFDWTPRVRGVSPARSYRIKAVGVLGRREYEYVPFDEVQLRAPDVAAAQATESAVQAASASSLALQQLLGSLAGGGSQGPAATAAPSVDVAAVVASVASEVAGGEVDADAPLMEAGLDSLGAVELRTRLASELGDASLPETLVFDFPTLRQLEAHLSVRVTPTAATQYPDGAALLAMLIGQASGASHSNQNQLPLQQITVTGTCCALAGGIASLEGLVATSVTGCDLVNEVPATRWDVDDSPPGYGAEVLGRARHGGFMQGAELFDNARFNVSPAEAAATDPQQRLLLEHGYAALHASGFEKASLMGSGAGVAVGIYTTEFSHVLAAGPLQRSVYTATSSSLSIASGRLSFVLGLQGPCAAFETACSASLVGCHSALRALQHGECEQHLAAGVNAMLVQGTALWIAAAGMSSITGRSHTFDSRADGFARGEGCCAAVLAMREESSGFLELSLLGSCVRQDGKSASLTAPNGQAQQALLRAALADGGVEPAALSAYEAHGTGTPLGDPIEVRSLTAAVLAARAPSPPLCVGSLKANCGHAEPAAGLAGLLRLAAGLLEAQAPPNAQLRRINPHVGSAVVGAACALPTQLARGLDAAAGGRGGVSSFGYSGTIAHAVLEAAPAASAEPPPLPPLVYKRRSFPWYEAKGKGSAAPSCRLAGSMRASSALRRLRRLPDAAALVQLQSLTLDASEELSEWLRARREPLVLLCRGLVGGAGALLLLDAATVVVADTTCTLSVQPEGSVRLKRRPAGIATATTLSAPDAAQAGLVDSTLSPATAAAESRRLVQRLSSLPAPLLKTCRSLLPAPSVDAALVAMGSLFPHPPRSIGRRLVRLYVDGESKVAVVELNDPTRMNSFSAELAEDVAEAAASIGRDPLVKAIVLQGAGPHFSVGGNPFQREKAAAPLAAVALGCQAAFDGFGALYKLGVPLVAAVHGKLIGGGVAACLHADYIVADSKATFEHGNLVRGVCVLGMLSQTLPNAVGRARALSIYLTNDTLDAAAAHEARLANEVCTEGVEATQRRALDVACEIVRGDAAQALLQSRVAADVAHRAAEAVGHAECRLANGGSYSTAPLTDSHAVPPLDLTPLLLEPPTIATPPEYSVHTVFVPASLGGLELDWPDNALLVFRGVEGSEHFCLGGDPSPANLKSGSFLDGLPAFGQLLERLRDAPMPKVVVCHGATRGGGMLFPCLGTAVLAHSDATFGFPEIRRGALPGVVSVAARRRLSPAACEWLFCTGDAIDAATAQRLGLVDFVGSWEELDAELARLERHFVSSAPRLLGPSPLPAPEVTIEADADSRVALLEVTAASVGGLWRDALLVLDKLSPTLRVLVLSAEGQGGPSDSLSREACHRLDAAMSRLSEAGVVVLCCVRGQAAGLLLHACLGAHYRIVEVGAAFSFDGESECTRAAAFRLLQADDAKCLLQEGAVSSARALELGLASERVEGAGERALQFAHWLVQHSAVGVRHVLRLTCRPAADEAAQEARRSNEALLLEGLSSPPRALPAAKREGLHLRSLQPPSERLLAGAAARRKLPSPPPAAAPALLPSPHPPSETTSRRAGLHALEVYVPRHAVSAAELETAHGVPGKYTVGLRMAEWAACDEDEDVVSMALTAVRRLVEAQGLRYEDVGMLQVGTESLLDRSKSVKSHLMALFAPHGCANVEGIDCYHACYGGTAALLACANWVESSAWDGRWAIAVCTDVSDAPKQYPFMNGAACVAMLVGPDAPLALEAGRVSHIVHEWDFYKPVGWPTMGPIIDGPGSMEVYFSCLAACQREAEARGGGTFVDAHDFLVFHLGSGPKFVRHAFESAVAAAHGEGSVGEEEVEAMFERLVAPSLRLASRIGPMHTAATYVNLASLLLHASPPVGSRIGVFSYGSGAASTMYALRVRGEARVDAAALLGMLDARERLPPSDFVAVCDRFSATYGRFDWTPRVRGVSPARSYRLKAVGVLGRREYEYIGLAVDATPQICFCPIALPPSSPPLPPRHAGLHALEVYVPRHAVSAAELETAHGVPGKYTVGLRMAEWAACDEDEDVVSMALTAVRRLVEAQGLRYEDVGMLQVGTESLLDRSKSVKSHLMALFAPHGCANVEGIDCYHACYGGTAALLACANWVESSAWDGRWAIAVCTDVSDAPKQYPFMNGAACVAMLVGPDAPLALEAGRVSHIVHEWDFYKPVGWPTMGPIVDGPGSMEVYFSCLAACQREVEARGGGTFVDAHDFLVFHLGSGPKFVRHAFESAVAAAHGEGSVGEEEVEAMFERLVAPSLRLASRIGPMHTAATYVNLASLLLHASPPVGSRIGVFSYGSGAASTMYALHVRGEARVDAAALLGMLDAREVLPPSDFVAVCDRFSATYGRFDWTPRVRGVSPARSYRLKAVGVLGRREYEYVPFDEVPLRAPDVITAEGTESVVQAASPSSPALLQLLGSLAGGGSQGPAATAAPSVDVAAVVASVASEVAGGEVDADAPLMEAGLDSLGAVELRTRLASELGDASLPETLVFDFPTLRQLEAHLSARVTPTAATQYPDGAALLAMLIGQASGASHSNQNQLPLQQITVTGTCCALAGGIASLEALVATSVTGCDLVNEVPATRWDVDDSPPGYGAEVLGRARHGGFMQGAELFDNARFNVSPAEAAAMDPQQRLLLEHGYAALHASGFEKASLMGSGAGVAVGIYTTEFSHVLAAGPLQRSVYTATSSSLSIASGRLSFVLGLQGPCAAFETACSASLVGCHSALRALQHGECEQHLAAGVNAMLVQGTALWIAAAGMSSITGRSHTFDSRADGFARGEGCCAAVLAMREESSGFLELSLLGSCVRQDGKSASLTAPNGQAQQALLRAALADGGVEPAALSCYEAHGTGTPLGDPIEVRSLAAAVLAARAPSPPLCVGGLKANCGHAESAAGMAGLLLLAAGLLEARAPPNGQLRRINPHVGSAVEGVACALPTQLARGLDGAAGGRGGVSSFGYSGTIAHAAIEAAPPSLGSISPPPLAYARRRYAWREAPHPLLQRREADAVGRQADAFSSPASGPLLALVADHVVRGRVVFPAAAYLEMARAACVALYGGGGGASLRRVLFLQPLVLDGGQSEAQVRVGAIKGRFEVTYEGGGEASTAHCAGDASAASGPLLGLSLAAARASCGEAVDAASLYSLLRSVGLEYGPRYRTLELAAVSRAAGVAVGRLCRRSRKEGTRVHPADLDGSLHLSSLLALTAEGETRLPFSVGEAALADASGTAWPVAEREGGGAVGVVVASGAASAGVRLAGFESRVLKASLDASAQRVRHLYVTEWEGSETPVTATASVLVLGSRRGERGFDEASPSPAGSTERFGGLSFVAPAAAGRAAFPPLAALDAALSLLRVRLASTAPPRLVLLTAGAHAHGASAAPGSHHAGSLGLARTARAEGASDLHQLDLAPASAAHALAVASALPLDEPDLLLRKGLLLAPRLQPCTQPPSAETDAPTLGSHLLTGGLGGLGLVTASWLAESGAGRLILASRSGAVAPGGAADRLPPRCTVLAAACDAAQPSSVARLLCCAASGDGDAAPLSGVWHAAGVLADAVLASQTAATLQRVYAPKAVGGWGLHRACAASPLDACVLFSSVAALLSGGGQANYSAANCCLDALAASRHARGSVATSVQWGPWAEVGMAAGQGVNARLQAGGIGLLSPAQGLAALGASLLLPFSPVVAAIIVDWRRFLRGARVAPAFFRAVAPAVASTSTEAVASRARASAVGMDEVLEMVKQTAGAEVDADAPLMEAGLDSLGAVELRNQLERASGATLPSTLVFEHPTVRQLATHLGSLSGAAPAGAAAATIHSADERVVGLVSMCAVAPDGAQGDGIRGLWRMAAAGHDAASEVPASRWDTSDLSRFSSAAVSEPVAARQRCASFLADAELFDNSFFGVSPAEAATMDPQQRRLLECGYEALHGAAMRKAELLGSVTGVFLGIWNPEFGELMARSPSLASSAYSATAATCSVAAGRLSFVLGLQGPCSSIDTACSSGIVASHGGSRALQMRECTAALALGVNMIFSQAACISMAVAGMTSPRGRSHSFDSRADGYGRGEGCHAAVLQPSGDGDTPGLSLLGSCVRQDGKSASLTAPNGQAQQALLRAALADGGVEPAALSCYEAHGTGTPLGDPIEVRSLAAAVLSARAPSPPLCVGSLKANCGHAEPAAGLAGLLRLAAGLLEARAPPNAQLRRINPHVGSAVEGVACALPTQLARGLDAAAGGRGGVSSFGYSGTIAHAVLEAAAPSLSTSSPPPLAYARRRYAWREAPHPLLQRREADAEGRQADAFSSPASGPLLALVADHVVRGRVVVPAAAYLEMARAACVALSGGGGGASLRRVLFLQPLVLDGGLSEARVRVGVIKDRFEVAYERGGDTSTAHCAGDASAASGHLPGLSLAAARASCGEAVDAASLYSLLRSVGLEYGPRYRTLELAAVSRAAGAAVGRLCRRSRKEGTRVHPADLDGSLHLSSLLANTEEGETRLPFSVGEAALADVSGTAWPAAEREGVGAVGVVIASGAASAGVRLAGFESRALKAPLKAAPAARATHLYVTSWERSAEAFEAAPAALVVHAAPSVKRGGAAASGAPISRPPPSSLLLATSLAGGALASDALAGLASSFVAARAHTLTAASAPVWMLTSCTLAARPTAAGASSHAGLLGLARSARAEAPASRLPIIDLDVLRPGTAELAAVSKLAGKLGLGYNGTPEPEVAFNGSSQRVPRLTEAAGSLGGPIRLHFDARGAISNLRLVPQEGDESEPAHGEVRLRVGAVGLNFRDVLNVLGAYPGDPGPPGGDCAAHVAATGGGVGHLSVGDAALGHGIAALASLSKSDARLMAAITDSLSFDQACTLPTTWSTVHMSLLAARPAAGHDVLLHAGAGGVGLTSQEYCLFIGNRAMANVGRPYKHFYLHKMGLAGRTLSSRDGSAFALGASKLLGSRRLRFSLNSLSADFIACTFALLRQDGALCEIGKRAVWSYERHEAACSNDFTMIALDSTIDQTPWWMCGTLRTLSARADASVLHGLPMELFDLERDVLAAFRTLQSGTNTGKVVVRIPKTAPTPPRGAHLLSGGTGGLGLVTGRWLGESGASSVVLAARGGKVAPADGEKLKKIAECSFSVVKCDAAELVDSARMVGAIVAKGSPLAGVWHAAGVLSDGLLRGQNASTIKRVFAPKVAGAWALQRAAATTPLDTCVLFSSIAALIGAGGQSNYAAANGMLDALGACRRVRAINATSVQWGPWAAVGMAADESINARLQAGGLGLISLEQGALALQATLQPAVSGVMSLVVLTWGKFLGAMPEVPPLLVSYSGRRAAGAAAVSRDAQGEVRAVTLEAILQVVKATAGAEADADAPLMESGLDSLGAVELGNQLRSMSGAALPSTLVFDYPTARQLAGYLREQAADAAEGGRAEGGPAAQAAAHSGGQAWALSLAASLPSDIATLSQLRHLAAASSDGIGEVPPERWSVEAALAGVDQVVGQRVRHGGFLSGADLFDNARFGVSPAEAAAVDPQQRLLLERGYEALHGAGMDKAALGGSLAGVFLGIAANDWQSVAAQSAVGKSVYAATGGSMSVAAGRLSFVLGLQGPCVSYDTACSAALVATHAALRALQLDECSPALSVGVNLMLLPGVGFSFAVAGMTSPTGRCHTFDAAADGYARGEACCAAVLAMDRESSSSGLSLLGSCVRQDGKSASLTAPNGQAQQALLRAALADGGVEPAALSAYEAHGTGTPLGDPIEVRSLAAAVLAACAPSPPLCVGSLKANCGHAEPAAGLAGLLRLAAGLLEARAPPNAQLRRINPHVGSAVEGVACALPTQLARGLDAAAGGRGGVSSFGYSGTIAHAVLDAAPAASAGPPPLPPLVYKRRSFPWYEAKGKGLPPSCRLAGGMRASSALRRLRRLPDAAALVQLQSLTLDASEELSEWLRARREPLVLLCRGPMGGAGALLLLDAATVVVADTTFTLTVQPEGSLRLHRRPEGIVTATALSASDAAQAGLVDSALSPATAAAESRRLVQRLSSLPAPLLKTCRALLPAPSVDAALVAMGSLLPGPPRSIGKRLVRLYVDGESKVAVVELNDPSRMNSFSAELAEDVAEAAASIGRDPLVKAIVLQGAGPHFSVGGNPFQREKAGVPLAAVAFGCRTLYDGFGALYKLGVPMVAAVHGKLIGGGVAACLHADYIVADSKATFEHGNLVRGVCPLGMLSQTLPNAVGRARALSIYLANDTLDAAAAHEARLANEVCTEGVEAMQRRAFDVACEIVRGDAAQALLQSRVAADVAHRAAEAVGHAECRFANGGAFAKAPVTDSYAVPPLDLTPFLLEPPTVATSPEYTVHTVFVPASLGDLEPDWPDNALLVFRGVEGSEHFCLGGDPSPANLESGSFLDGLPAFGQLLERLRDAPMPKVVVCHGATRGGGMLFPCLGTAVLAHSDATFGFPEIRRGALPGVVSVAARRRLSPAACERLFCTGDAIDAATAQRLGLVDFVGSWEELDAEVARLECHFLSSAPRLRAPSPLPASEVTIEADADSRVALLEVTAVSVEGLWRDALLVLDKLSPTLRVLVLSAEGQGGPSASLSREACHRLDAAMSRLSEAGVVVVCCVRGQVEGLLLHACLGAHYRIVEAGSAFSFDGESECARAAAFHLLQADDAKCLLQEGAVSSARALELGLASERVEGAGERARQFAHWLVQHPAVGVRHMLRLTCRPAADEAAQEARRSNEALLLEGLSSPPRALPAATREGLHLQSLQPPSERLLTAAAARRKLSSPPPAPAPALLPSPHPPSETTSRHAGLHALEVYVPRHAVSAAELETAHGVPGKYTVGLRMAEWAACDEDEDVVSMALTAVRRLVEAQGLRYEDVGMLQVGTESLLDRSKSVKSHLMALFAPHGCANVEGIDCYHACYGGTAALLACANWVESSAWDGRWAIAVCTDVSDAPKQYPFMNGAACVAMLVGPDAPLALEAGRVSHIVHEWDFYKPVGWPTMGPIIDGPGSMEVYFSCLAACQREVEARGGGTFVDAHDFLVFHLGGGPKFVRHAFESAVAAAHGEGSVGEEEVEAMFERLVAPSLRLASRIGPMHTAATYVNLASLLLHASPPVGSRIGVFSYGSGAASTMYALRVRGEARVDAAALVGMLDAREVLPPSDFVAVCDRFSATYGRFDWTPRVRGVSPARSYRIKAVGVLGRREYEYTGPSADATPQICFCPIALTPSSPPLPSRHAGLHALEVYVPRHAVSAAELEAAHGVPGKYTVGLRMAEWAACDEDEDVVSMALTAVRRLVEAQGLRYEDVGMLQVGTESLLDRSKSVKSHLMSLFAPHGCANVEGIDCYHACYGGTAALLACANWVESSAWDGRWAIAVCTDVSDAPKQYPFMNGAACVAMLVGPDAPLALEAGRVSHIVHEWDFYKPVGWPTMGPIVDGPGSMEVYFSCLAACQREVEARGGGTFVDAHDFLVFHLGSGPKFVRHAFESAVAAAHGEGSVGEEEVEAMFERLVAPSLRLASRIGPMHTAATYVNLASLLLHASPPVGSRIGVFSYGSGAASTMYALHVRGEARVDAAALVGMLDAREVLPPSDFVAVCDRFSATYGRFDWTPRVRGVSPARSYRIKAVGVLGRREYEYVPFDEVQLRAPDVAAAQATERVMQAASASSPALQQLLASLAGGGMQGPAATAAPSVDVAAVVASVASEVAGGEVDADAPLMEAGLDSLGAVELRTRLASKLGDASLPETLVFDFPTLRQLEAHLSARAAPAAAGPQLGDGSAALQQLLASLAGGGSQGPAATPAPSVDVAAVVASVASEVAGGEVDADAPLMEAGLDSLGAVELRTRLASKLGDASLPETLVFDFPTLRQLEAHLSARVTPIAATQCPDGAALLAQLIEQASGASRSNQNQLPLQQITVTGTSCALAGGIASYEGLVTTTATGYDLVNEVPATRWDVDHSPPGYGAEVLGRARHGGFMQGAELFDNARFNVSPAEAVAMDPQQRLLLEHGYAALHASGFERASLMGSGAGVAVGITQTEFNHLLAAGPLQRSVYTATSSSLSIASGRLSFVLGLQGPCAAFETACSASLVGCHSALRALQHGECEQHLAAGVNAMLLQATTFSIAAAGMSSITGRSHTFDSRADGFARGEGCTVAVLVSPGERGPASVPHRGAGLVLRGSCVRQDGKSASLTAPNGQAQQALLRAALADGGVEPAALSAYEAHGTGTPLGDPIEVRSLAAAVLAARAPSPPLCVGSLKANCGHAEPAAGLAGLLRLAAGLLEARAPPNAQLRRINPHVGSAVEGVACALPTQLARGLDGAAGGRGGVSSFGYSGTIAHAVLDARAPLSSPNGAATSPLRYKRRRFAWREAAPSAEAAAASVEAAASSHSYVTEFVPLVAAPAAALPTLVLGARARPVISLPTAPLPLEAGAAAGALATASKASALPAVEAALRFVLSQPASQPLPAWLLSSGGSQPCSAAARVCPSHAGLLGLARTARAEAPGSSLSHVDGAGLSAAELVAVASALPPTEPEAVAGNGGARVPRLSRLDALPEGSSGVGGLQLLTGGTGGVGLLVAEWLGDRGAAGLVLASRGGWVAPAEGARLASLAGCAVRAAACDAAEEAEVRRLVARASAGGDGARLAGVWHAAGVLADGLLRSQTAQAFRRVYAPKAVGGWGLQRASAASPLDACMLFSSVAALLGSAGQANYAAANCCLDATSALRRAVGLASSSVQWGPWGEVGMAAEESINARIQASGFTLITLAEAAPALAASLGAAGPAVQMLLLVDWSRFLGLLPVVPKALSAFAPSHSAAAAAAVPAVESEMGRALSRLPPAARQPHVEAAVLSVLEDLTGAGGLTADTPLMEAGIDSLGATEAVSRLREATGADLAPTLIFDEPSARAIAAHVVGQLLGTEAAAAAPSTAASAQLALAVQGLVARWPASSGGRGALWAGLSASADAIGAPPASRWSVEEHEGVSEKQRAAASHGGYLCRVEHFDNRSFGVSPAEAAAMDPQQRLFLEVGYAALHGAGERRASLLGGDAGVFLGIERPDWALLASLRPAGASASAYAVTGDTISIACGRVSFALGLQGPCMSVDAACGSGLVALHSAALAAAGGECGLSLAGAVSLKLSPLPFFVTAAAGMLSVDGRCKTFDARANGYVRSEAAAALVLRGAAASQAGLALRGSAVRQDGRSASLTAPNGSAQRALLLAALGKAASEAAAVAGVEAHGTGTPLGDPTEAGSLAAALGGAGGAALCLGTHKANAGHAEPVSGLLGLAKAAAAVGCSTWLGNAQLRSLNPLVGERLGAAARPTALPTQGLARRAGGGEGVVGVSSFGYSGTIAHAVLEAAPPSRGTSSPPPLAYARRRYAWREAPHPLLQRREADAVGRQADAFSSPASGPLLALVADHVVRGRVVFPGAAYLEMARAACVALSGGGRGASLRRVFFLQPLVLDGGLSEVRVGVIEDRFEVTYEGGGDTSTAHCAGDASAASGPLLGLSLAAARASCGEAVDAASLYSLLRSVGLEYGPRYRTLELAAVSRAAGAAVGRLCRRSRKEGTRVHPADLDGSLHLSSLLAEAGAGETRLPFSVGEAALADASGTAWPVAEREGGGAVGVVVASGAGSAGVRLAGFESRALKASAARATHLYVTSWERSAEAFEAAPAALVVHSAPSGKRGGAAASGAPISRPPPSSLLLATSLAGGALASDALAGLASSFVAARAHTLTAASAPVWMLTSCALAARPTAAGASSHAGLLGLARSARAEAPASRLPIIDLDVLRPGTAELAAVSKLAGKLGLGYNGTPEPEVAFDGSSQRVPRLTEAAGSLGGPIRLHFDARGAVSNLRLVPQSSDESEPAHGEVKLRVGAVGLNFRDVLNVLGAYPGDPGPPGGDCAAHVAATGGGVGHLSVGDAALGHGIAALASLSKSDARLMAAITDSLSFEEACTLPTTWSTVHMSLLAARPAAGHDVLLHAGAGGVGLTSQEYCYFIGNRAMANVGRPYKHFYLHKMGLAGRTLSSRDGSAFALGASKLLGSGRLRFSLNSLSADFIACTFALLRQDGALCEIGKRAVWSYERHEAACSNDFTMIALDSTIEQTPWWMCGTLRTLSARADASVLHGLPMQLFDLERDVLAAFRTLQSGTNTGKVVVRIPKTAPTPPRGAHLLSGGTGGLGLVTGRWLGESGASSVVLAARGGKVAPADGEKLKKIAECSFSVVKCDAAELTDTARVVGAVVAKGSPLAGVWHAAGVLSDGLLRGQNASTIKRVFAPKVAGAWALQRAAATTPLDTCVLFSSIAALIGGGGQSNYAAANGMLDALGACRRVRAMNATSVQWGPWAAVGMAADESINARLQAGGLGLISLEQGTLALQATLQPAVSGVMSLVVLTWSKFLGAMPEVPPLLVSYSGRRAAGAAAVSRDAQGEVRAVTLEAILQVVKATAGTEADADAPLMESGLDSLGAVELGNQLRSMSGAALPSTLVFDYPTARQLAGYLKEQVKDAAEGGRAAGGPAAQAAAHSGGQAWALSLAASLPSGIATLSQLRHLAAASSDGIAEVPPERWLVEAALAGVDQVVGQRVRHGGFLSGADLFDNARFGVSPAEAAAVDPQQRMLLERGYEALHGAGMDKAALGGSLAGVFLGIAANDWQSVAAQSPIGRSVYAATGGSMSVAAGRLSFVLGLQGPCVSYDTACSAALVATHAALRALQLDECSPALSVGVNLMLLPVVGFSFAVAGMTSPTGRCHTFDAAADGYVRGEACCAAVLAMDRESSSSGLSLLGSCVRQDGKSASLTAPNGQAQQALLRAALADGGVEPAALSCYEAHGTGTPLGDPIEVRSLAAAVLSARAPSPPLCVGSLKANCGHAEPAAGLAGLLRLAAGLLEARAPPNAQLRRINPHVGSAVEGVACALPTQLARGLDAAAGGRGGVSSFGYSGTIAHAVLEAAAPSLSTSSSPPLAYARRRYAWREAPHPLLQRREADAEGRQADAFSSPASGPLLALVADHVVRGRVVFPAAAYLEMARAACVALSGGGGGASLRRVLFLQPLVLDGGLSEARVRVGVIEDRFEVTYEGGGDTSTAHCAGDASAASGPLLGLSLAAARASCGEAVDAASLYSLLRSVGLEYGPRYRTLELAAVSRAAGAAVGRLCRRSRKEGTRVHPADLDGSLHLSSLLALTAEGETRLPFSVGEAALADASGTAWPVAEREGVGAVGVVIASGAASAGVRLAGFESRALKASLGAAPAARATHLYVTSWERSAEAFEAAPAALVVHAAPSVKRGGAAASGAPISRPPPSSLLLATSLAGGALASDALAGLASSFVAARAHTLAAASAPVWMLTSCTLAARPTAAGASSHAGLLGLARSARAEAPASRLPIIDLDVLRPGTAELAAVSKLAGKLGLGYNGTPEPEVAFNGSSQRVPRLTEAAGSLGGPIRLHFDARGAISNLRLVPQEGDESEPAHGEVRLRVGAVGLNFRDVLNVLGAYPGDPGPPGGDCAAHVAATGGGVGHLSVGDAALGHGIAALASLSKSDARLMAAITDSLSFDQACTLPTTWSTVHMSLLAARPAAGHDVLLHAGAGGVGLTSQEYCLFIGNRAMANVGRPYKHFYLHKMGLAGRTLSSRDGSAFALGASKLLGSRRLRFSLNSLSADFIACTFALLRQDGALCEIGKRAVWSYERHEAACSNDFTMIALDSTIDQTPWWMCGTLRTLTARADAFVLHGLPMELFDLERDVLAAFRTLQSGTNTGKVVVRIPKTAPTPPRGAHLLSGGTGGLGLVTGRWLGESGASSVVLAARGGKVAPADGEKLKKIAECSFSVVKCDAAELVDSARMVGAIVAKGSPLAGVWHAAGVLSDGLLRGQNASTIKRVFAPKVAGAWALQRAAATTPLDTCVLFSSIAALIGAGGQSNYAAANGMLDALGACRRVRAINATSVQWGPWAAVGMAADESINARLQASGIGLISLEQGALALQATLQPAVSGVMSLVVLTWGKFLGAMPEVPPLLVSYSGRRAAGAAAVSRDAQGEVRAVTLEAILQVVKATAGAEADADAPLMESGLDSLGAVELGNQLRSMSGAALPSTLVFDYPTARQLAGYLKEQAADAAEGGRAAGGPAAQAAAHSGGQAWALSLAASLPSGIATLSQLRQIAAASSDGIGEVPPERWSVEAALAGVDQVVGQRVRHGGFLSGADLFDNARFGVSPAEAAAVDPQQRLLLERGYEALHGAGMDKAALGGSLAGVFLGIAANDWQSVAAQSAAGKSVYAATGGAMSVAAGRLSFVLGLQGPCVSYDTACSAALVANHAALRALQLDECSPALSVGVNLMLLPVVGFSFAVAGMTSPTGRCHTFDAAADGYARGEGCCAAVLAMREESSGFLELSLLGSCVRQDGKSASLTAPNGQAQQALLRAALADGGVEPAALSAYEAHGTGTPLGDPIEVRSLTAAVLAARAPSPPLCVGSLKANCGHAEPAAGLAGQLRLAAGLLEAQAPPNAQLRRINPHVGSAVEGVACALPTQLARGLDAAAGRRGGVSSFGYSGTIAHAVLEAAPPSLSSTSGAATTPLRYKRRRFAWREAAPSAEAAAASVEAAASSHSYVTEFVPLVAAPAAALRTLVLGARARPVGSLPAAPLPLEAGAAAVALATASKASALPAVEAALRFVLSQPASQSLPAWLLSSGGSQPCSAAARVRPSHAGLLGLARTARAEAPGSRLSHIDGAGLSAAELVAVASALPPAEPEAVVSYGGARVPRLSRLDALPEGSSGVGGLQLLTGGTSGVGLLVAKWLGDRGAAGLVLASRGGRVAPAESARLASLAGCAVRAAACDAAEEAEVRRLVARASAGGDGARLAGVWHAAGVLADGLLRSHTAQAFRRVYAPKAVGGWGLQRASAASPLDACMLFSSVAALLGSAGQANYAAANCCLDATSALRRAVGLASSSVQWGPWGEVGMAAEESINARIQASGFTLITLAEAAPALAASLGAAGPAVQMLLLVDWSRFLGVLPAMPKALSAFAPSHSAAAAAAVPAVESEMGRALSRLPPAARQPHVEAAVLSVLEELTGAGGLTADTPLMEAGIDSLGATEAVSRLREATGAALAPTLIFDQPSARAIAAHVVGRLLGTEAAVAAPSTVPSAQLALTVQGLAARWPASSGGRGALWAGLSASADAIGAPPASRWSVEEHEGVSDTQRAAASHGGFLCRVEHFDNRSFGVSPAEAAAMDPQQRLFLEVGYAALHGAGERRASLLGGDAGVFLGIERPDWALLASLRPAGASASAYAVTGDTISIACGRVSFALGLQGPCMSVDAACASGLVALHSAALAAGGGECGLSLAGAVSLKLSPLPFFGAAAAGMLSVDGRCKTFDAGANGYVRSEAAAALVLRGAAASQAGLALRGSAVRQDGRSASLTAPNGSAQRALLLAALGKAASEAAAVGGVEAHGTGTPLGDPTEAGSLAAALGGAGGAALCLGTHKANAGHAEPVSGLLGLAKAAAAVGCSTWLGNAQLRSLNPLVGERLGAAARPTVLPTQGLARRAGGGEGVVGVSSFGYSGTIAHAVLEAALPSLSSPNGDATTPLRYKRRRFAWREAAPSAEVAAASVEAAARSHRYATEFVPLVAAPAAALPTLVLGARARPVISLPTAPLPLEAGAAAVALATASKASALPAVEAALRFVLSQPASQPLLAWLLSSGGSQPCSAAARVRPSHAGLLGLARTARAEAPGSRLSHVDGAGLSAAELVAVASALPPTEPEAVASYGGARVPRLSRLDALPEGSSGVGGLQLLTGGTGGVSLLVAKWLGDRGAAGLVLASRGGRVAPAESARLASLAGCAVRAAACDAAEEADVRRLVAWASAGGDGARLAGVWHAAGVLADGLLRSQTAQAFLRVYAPKAVGGWGLQRASAASPLDACVLFSSVAALLGSAGQANYAAANCCLDATSALRRAVGLASSSVQWGPWGEVGMAAEESINARIQASGFTLITLAEAAPALAASLGAAGPAVQMLLLVDWRRFLGVLPVVPKALSAFAPSHSAAAAAAVPAVESEMGRALSRLPPAARQPHVEAAVLSVLEDLTGAGGLTADTPLMEAGIDSLGATEAVSRLREATGAALAPTLIFDQPSARAIAAHVVGRLLGTEAAAAAPSTAASAQLALTVQGLAARWPASSGGRGALWAGLSASADAIGAPPASRWSVEEHEGVSETQRAAASHGGFLCRVEHFDNRSFGVSPAEAAAMDPQQRLFLEVGYAALHGAGERRASLLGGDAGVFLGIERPDWALLASLRPAGASASAYAVTGDTISIACGRVSFALGLQGPCMSVDAACASGLVALHSAALAAGGGECGLSLAGAVSLKLSPLPFFGAAAAGMLSVDGRCKTFDARANGYVRSEAAAALVLRGAAASQAGLALRGSAVRQDGRSASLTAPNGSAQRALLLAALGKAASEATAVAGVEAHGTGTPLGDPTEAGSLAAALGGAGGAALCLGTHKANAGHAEPVSGLLGLAKAAAAVGCSTWLGNAQLRSLNPLVGERLGAAARPTVLPTQGLARRAGGGEGVVGVSSFGYSGTIAHAVLEAALPSLSSPNGDATTPLRYKRRRFAWREAAPSAEVAAASVEAAARSHRYATEFVPLVAAPAAALPTLVLGARARPVISLPTAPLPLEAGAAAVALATASKASALPAVEAALRFVLSQPASQPLLAWLLSSGGSQPCSAAARVRPSHAGLLGLARTARAEAPGSRLSHVDGAGLSAAELVAVASALPPTEPEAVASYGGARVPRLSRLDALPEGSSGVGGLQLLTGGTGGVSLLVAKWLGDRGAAGLVLASRGGRVAPAESARLASLAGCAVRAAACDAAEEADVRRLVAWASAGGDGARLAGVWHAAGVLADGLLRSQTAQAFLRVYAPKAVGGWGLQRASAASPLDACVLFSSVAALLGSAGQANYAAANCCLDATSALRRAVGLASSSVQWGPWGEVGMAGGEAASAHLKARGYGLITIAEAAPALAASLGAAGPAVQMLLLVDWRRFLGLLPVVPKALSAFAPSHSAAAAAAVPAVESEMGRALSRLPPAARQPHVEAAVLSVLEDLTGAGGLTADTPLMEAGIDSLGATEAVSRLREATGAALAPTLIFDEPSARAIAAHVVGRLSGTEAAAAAPSTAASAQLALTVQGLAARWPASSGGRDALWAGLSASADAIGAPPASRWSVEEHEGVSDTQRAAASHGGFLCRVEHFDNRSFGVSPAEAAAMDPQQRLFLEVGYAALHGAGERRASLLGGDAGVFLGIERPDWALLASLRPAGAAASAYAVTGDTISIACGRVSFALGLQGPCMSVDAACASGLVALHSAALAAGGGECGLSLAGAVSLKLSPLPFFGAAAAGMLSADGRCKTFDARANGYVRSEAAAALVLRGAAASQAGLALRGSAVRQDGRSASLTAPNGSAQRALLLAALGKAASEGAAVGGVEAHGTGTPLGDPTEAGSLAAALGGAGGAALCLGTHKANAGHAEPVSGLLGLAKAAAAVGCSTWLGNAQLRSLNPLVGERLGAAARPTALPTQGLARLAGGGEGVVGVSSFGYSGTIAHAVLEGRAPLSSTSGAAPAQLLYKRRRFAWREAAPSAEAAAASVEAAASSHSYVTEFVPLVAAPAAALRTLVLGARARPVGSLPAAPLPLEAGAAAVALATASKASALPAVEAALRFVLSQPASQSLPAWLLSSGGSQPCSAAARVRPSHAGLLGLARTARAEAPGSRLSHIDGAGLSAAELVAVASALPPAEPEAVVSYGGARVPRLSRLDALPEGSSGVGGLQLLTGGTSGVGLLVAKWLGDRGAAGLVLASRGGRVAPAESARLASLAGCAVRAAACDAAEEADVRRLVAWASAGGDGARLAGVWHAAGVLADGLLRSQTAQAFRRVYAPKAVGGWGLQRASAASPLDACVLFSSIAALIAGGAANYSAANCCLDATSALRRAAGLASSSVQWGPWGEVGMAGGEAASAHLKARGYGLITIAEAAPALAASLGAAGPAVQMLLLVDWSRFLGLLPVVPKALSAFAPSHSAAAAADVPAVESEMGRALSRLPPAARQPHVEAAVLSVLEELTGAGGLTADTPLMEAGIDSLGATEAVSRLREATGAALAPTLIFDQPSARAIAAHVVGRLLGTEAAVAAPSTVPSAQLALTVQGLAARWPASSGGRGALWAGLSASADAIGAPPASRWSVEEHEGVSETQRAAASHGGFLCRVEHFDNRSFGVSPAEAAAMDPQQRLFLEVGYAALHGAGERRASLLGGDAGVFLGIERPDWALLASLRPAGASASAYAVTGDTISIACGRVSFALGLQGPCMSVDAACASGLVALHSAALAAGGGECGLSLAGAVSLNLSPLPFFGAAAAGMLSADGRCKTFDARANGYVRSEAAAALVLRGAAASQAGLALRGSAVRQDGRSASLTAPNGSAQRALLLAALGKAASEATAVGGVEAHGTGTPLGDPTEAGSLAAALGGAGGAALCLGTHKANAGHAEPVSGLLGLAKAAAAVGCSTWLGNAQLRSLNPLVGERLGASARPTALPTQGLARLAGGGEGVVGVSSFGYSGTIAHAVIEAAPPSLTTSSPPPRVYARRRYAWREAPHPLLQRREADADGRQADAFSSPASGTLLALVADHVVRGRVVFPAAAYLEMARAACVALSGGGGGASLRRIFFLQPLVLDGDLSEARVRVVVSKEQFELTSEGGGDASTAHCAGGASAASGPLPGLSLAAARASCGEAVDAASLYSHLRSVGLEYGPRYRTLELAAVSRAAGVAVGRLCRRSRKEGTRVHPADLDGSLHLSSLLAEAGEGVTRLPFSVGEAALADASGTAWPVAEREGGEAVGVVVASGAASAGVRLAGFESRALETSLDASAQRVRHLYVTEWHSLATSEPSVDPTLDLLAPSALSVCPEEALLLSEPPTLPSGDGSLVKLSVDRAARVAVLELNDPEHFNAISAEMADDMLRAVQWLRSQPPTRVKAVVLQGRGSHFCPGGNTHRLGRDTFKTSTAAARRSIDLFAGFVALRTLPVPVISAVHGTVLGGGMAIALHTDCIVASEDATFQYGELSRGLTPAGLFTRSLSEVVGHATAMQLYLRDEKLSASQAQGVGLVQHVCTTAAAAQARAWRLAAAVDTAPTGAALRLSPLERSTLAKEAFAQVRSMRAMKEQGARRGTEKAPTNPTLEWRAVATEADSDGTVPPARFALDDTTGVAAVELTSVRASLLARQLEAALQELLSTSRQQGARALVLTSTSWKGSADDSSTELSAALAGLLALHLPLVCALHGEVSGPGMVLSEAADYRVAEAESIAARGGQSQESRQGVEAASERALEFAAWLAAQPRVGLAGTLGLMRQPSQRLSPTVLARQPLRAALDAATPRDDAAEPSGRPVAYTLMRAAESGSAPPAAAASEAQVEASGLALSLAAAIAEEPGVEPLEALRAVWQDRRTTTPDDDPPPTAHAAEERVQPSVVDPRHPSLLLLRRAKASSTQPPLVIAHGLLGDHRGYGRLWSGALETCDVYALRHRGLDGSEAFALDPAGAADMVSEYAAALVAVFAETPFDLLGASFGAVLAQHVANAAREKGGSPRRVVLLDPPPAVPEELPVPKMLTSLRLAAMGVLLIHLRVEMGADVWTRFPQLRSLPEGALPHFIAAQLLPAGASNEDLEALVVQLERLLPVYRQCRHALHMLAASVKPFSTGGGGEPAVLMPLSTGRWSTWLEMFPGVTEDSLSLYGPAVALRLEGMHIDVINRCLANRDAAFTEALERFLANGLREGWWQSKPDKPLPHVASLTVGAARPPLARVAASVTAQGTSSGAVAALALSSPPAAPSLPCIEAALHLVRPQLAAQPLPLWLLGPGSQAVRAATRVRPSQAGLLGLARTVRTEAPGSRLSHVDGAGPSTAELLAMASLLPPTEPEAVASYGGARVPRLSRLDAPPESSSGVGGLQLLTGGTGGVGLLVAEWLGDRGAAGLVLASRGGRMAPVGSARLASLAGCAVRAAACDAAEEADVRRLVAWASAGGDGARLAGVWHAAGVLADGLLRSQTAHAFRRVYAPKAVGGWGLQRASAASPLDACVLFSSVSALLGSAGQANYAAANCCLDATSALRRAEGLASSSVQWGPWGEVGMAAEESINARIQASGFGLITMATATPALASALGAVGPAVQGMFIVRWDRLLGGAAAVPAMLSLFTPTKPAVAAPALDSPTTPAAARNAVSLDAILDVVRSTAGSDVDADAPLMEAGLDSLGAVELRNQLQAAAGEATVLPATLIVDYPTTRQLAHFFAPAASADADTAAPVLLDATPSAGGLAPAQPGAGFERLGDCLLMLRSGASESPPLFAVTSFHGSATLFSTLTTEGDLYALQHEHLSTGDPAALAEATLPEVALKYAELIIGEMRRRAAGDAFLLGGASFGSFLAHHVAVAAGVLGLPAAGIVLIEPWPVPPLLSPPTSEKRAAQAASDLEGSYRANLGALAEEDVLSAYTGQSEDALGPLLAERLARLGVQPFSTANILKAGRQIRVVVHHTRMYATALGQPLAPLPAPTQVFAAFASDSEREDFYLLTFGAAPEESDVSTIRRFYGTAMRDELVIDGSHLEVCVRCATGREPLFDERLAAFEARARGLPFAAADTDGDGVLSAAEEAFASLAE</t>
  </si>
  <si>
    <t>gi|338858900|dbj|BAK42860.1|</t>
  </si>
  <si>
    <t>gi|305387496|gb|ADM52206.1|</t>
  </si>
  <si>
    <t>Microcystis wesenbergii AICB702</t>
  </si>
  <si>
    <t xml:space="preserve">Polyketide synthase; ketoreductase domain (1-37:37)  -- </t>
  </si>
  <si>
    <t>SPGQSNYAAANAFMDALMQQRQSLGLPGISINWGAWETGNQIDQQRFANWGLQMMPSEQAFQYLSQVILGDITQGIVLDIDWSIFNQTFNISQPFFSEE</t>
  </si>
  <si>
    <t>gi|424707981|gb|AFX86625.1|</t>
  </si>
  <si>
    <t>gi|1543234743|dbj|GCE60734.1|</t>
  </si>
  <si>
    <t xml:space="preserve">Beta-ketoacyl synthase; N-terminal (9-285:277)  -- Beta-ketoacyl synthase; C-terminal (293-408:116)  -- Polyketide synthase; C-terminal extension (414-527:114)  -- Acyl transferase (579-885:307)  -- Polyketide synthase; dehydratase domain (1077-1367:291)  -- </t>
  </si>
  <si>
    <t>MNSASSPAQIAIIGMAGLFPGAKDLATYWQNILSKVSAIREAPDDWNPANSSDDNGGLYTRKGGFLDDIAEFDPLEFGIMPNSIEGGDPDHFLSLKIARDALKDADYLDRPFNREKAGIILGRGTYFNRGFGTVIQHGLIADQTIELLQQIVPTLDAQTLGQIRQELKASLPPFNAEMSPGLVPNVVTGRIANRLDLMGPNYLVDGACASSLIAVDLAIQELLSGRCDMMLAGGVQASTPPQVHMVFSQLDALSRSTIKPFDQSADGTLLSEGLGILVLKRLADAQKDGDRIYAVIQGIGTASDGKGLGLLAPRWQGQVLAIQRAYENSGIAPDTVTLVEAHGTGMPLGDRTEIKSLTHIFGQRQGEMPHRAIGSVKSAIGHCIPASGAASLIKMALALYYKVLPPTLCQQPHPCLEEEKTSFYVNTEARPWINGQSKEPRRAGIDAFGFGGIDAHAILEEYDRSPDLPERKLPCSWPTELFIFSGEETANLIDLVEQVERRLQSSPNLLLSDLAYTLANRNPSPHRLAIVASEKTDLQAKLQLAKSKLAEPGRTRFQTRSGIYYAQVHPETEVGKTAFLFPGEGSQYTNMLSDLCLHFPKVRAWFDFLDDIFGKNRNYPPSYFIFPPPTGLSEEQRLLAAKELYNLDLATETVFTASMALYELLKDLEIQCDVMVGHSTGENTALIASGTIQLASRREMGQKILELNQIYLDLTAEDRIPRGTLLTVGAVETAILAEMVAQSSGQLYLAMDNCPNQAVLFGNEDAIKQAANQLRELGGICTRLPFDRAYHTPLFNQVAEALREYYQGLTVGPGHTQLYTCATAGPFPPTPPEIRELALSQWSSQVRFRETIGHLYEQGVRTFVEVGPSSNLSNFVRDILSGQDCLVLASSSQRRSGLEQIQHLLAQLFVNGRALNFAPLYQYRQVDLVNLETASLEAAGNGRQKRLLDLTMPKMKLTSAFVHTLEQKLPSVPPVATGREGQVPESIELPSTLPVFPPEKPPLQEQISSPSFSALFPDIRLRGFLSHLDLMEEFLNSQARTISSFYTNPFSHQQQEAVGLPWVDVESVPLSFSEAWPFLGEIIEKGEGYLYCRRHFDLHWDDFIYDHMLGGPWSHRQAGEFPLPVIPFTVSMEIIAEAAAFLCDGQQWVSQVDNVRSYRWLALEQGHLVLDIVAQLQEQLAPDIWDVHVQLFQPSRGSERRLVFEGDVRLTSQLNPSPPATPCQWQDSQPSRWSDEQLYTEGMFHGPRLQGVKHIRQVSQQGIEADLEVMRVDNFFRDIARPIFQIDAPLLDAAAQLVAYWGSEFFGVNFHTFPFSVRVFEQYAPPLPAGTPISCRGWLSFDGERQLQGNFEFLNSEDLVIARVFGLLEIFIRVPLEYHQLRREPQVAYWSEPWQEEVGMLSRRLTLVPVNFLDELGGVIKYIIAHLIFTQSEREFWYSLPEQGSERKQWLLGSLVAKETIRQFALQKFDLALGPLDVQLFPTESGNLQVYCPPLERMGVVPEVSISQNQNVFVAAAVEPSIDNQEN</t>
  </si>
  <si>
    <t>gi|1039168905|gb|OBQ14116.1|</t>
  </si>
  <si>
    <t>MTATVQVSPSSVFVVSGGAKGITAQCTIKLAQHQPCKFILLGRSEITTEPEYAHNCLDDSALKKRIMENLISQGEKPTPMMVQKIFNQINSSREIKKTLAAIEATGGKAEYISVDVTDTVKLQAKLQEISDKVGQITGIIHGAGNLADKLIEKKTEDDFEKVYTAKVQGLENLLSCVNPQQLQHLVLFSSVTGFYGNIGQSDYAIANEILSKSAHLMKQYNPNCHVVAINWGGWDSGMVTPQLKKAFAERGISIIPVEVGTQMLVNELHPAYQDHPQVVIGSPMKLPPAPLGLELRSYRIRRRMTLAENPFLHDHTIAGSPVLPATCAKSWMVNGCEEIYPGYTYFSCQDFKVLKGITFNSTLAKEHILEIQEVAKVDGDFVEFQTKILSKTPEGRTHYHFSSLIKLVKNMPEAPIYEAMDLREDNIVTDTAKDFYQNGDLSLFHGPAFQKITKVLNISPEKLTAECCWQEITAKEQGQFPVKWHNPYIIDLSTQTLWLWLNYIHKEVCLPGQLTYCEQYLAVPFNVPFYVSCEIIGKTDTGATVNFIIHDRQGKIYSKILGAKAVIWPIKMLNKK</t>
  </si>
  <si>
    <t>gi|1797777175|ref|WP_159247368.1|</t>
  </si>
  <si>
    <t>MNQQKQAFLEQYKHLDAMVKAQTEPIAIVGMGCRFPAGVNDSASYWQLLVNGIDAVTEIPLERWNIADYYHHDADVPGKMYSREGAFLDKVDEFDPAFFGISPREAAAMDPQQRLLLEVCWESLENAAIAPESLINSQTGVFMGIFRDDYAQLCFHQGVVNHIDAYNSLGTSRAIAVGRISYLFGFHGPTLQIDTACSSSLLAVHLACQSLRSQECNLALAGGVNLMLTPATAISNCKLKAVSPQGRSKTFDASADGYGRGEGCGVVVLKRLSDALRDGNLIFAQIRGSAVNHDGKSNGLTAPNGQAQEALLRQALERAKIQPKDLQYVEVHGTGTSLGDPIEVLSLGKIYGQGHSQDNPLILGTVKTNMGHLEGAAGIAALIKTVLQLQNQQIAPNLHFKNPNPYIPWEKLPVKIPTTLTPWLVREGVRRAGVSAFGMSGTNVHLIVEESNFERLGDEKPHLERPCHLITLSAKSEPALRELAQRYYDFLSQNSQTVMANLAYTANTGRSHFEHRLAIPFVAQKQLEQALKDFIRGENRFSGQKSLLTSKKAPKLAFMCTGQGSQYPGMARELYETQPTFRQTLEKCDEILRSYGVKSLLQVLYGDEKTSQLINQTFYSQITLFSLEYALAQLWLSWGVKPDALIGHSLGEYVAACLAGVFNLEDGLKLIAHRGRLMQTLPKNGIMAAIFTDSDSVTNHLRKIRGICTIAAVNSRENTVISGETEAINHLIANFNQRGIESQTLAVSHAFHSPLMTGMVGEFAKIAETITYNSPRLPLISNLTGDVIDAEIATSQYWVNHLLSPVEFARGIERLGELNTEIFLEIGAKTTLISLGQQNLPDRGLWLASLSPKQSNWETLLQSLATLYVKGVKIDWNGFDLDYLREKIPLPTYPFQRKRYWLDYIDSQLKTPTVAAFHPLLQQPLHLLGSKDVHYQSSLSPCYPSYLQEHQVFGQVVFPAAAYLEMIIVAAGQQYPNQQFTIGQLSLNRPLIFSENQSKKVQLSLLAGGQFQILSLGEGEVSLLHLSGNLTNENQDLPSGNWTDIWNRCHQKIEIAQHYQDCLSKGVNYGESFRVIQELYRNQSEIVAKIQLSSHLLSQAVDYQLHPVLLDGCFHAMSALFPAGNSTYLPTNIDRLTFSGVKDTSIYCHGRFSHSNLQNGILIADLTIFSESGQLISQIDGLTFQQARPETLFSQTNDLKDSLYEITWQATDLTGMDWTETGDWLIFADKKGVGQQLAEKLLQQGHRCQLITEKNRQTWQYLLKKPYQGLIYLWGIDDDQALENNQNLAVTQERICGTLLEIVQELGKIEVNYSPRLYIVTQSAQYIPSQPTVIALAQSSLWGLGRTIALEYPELRCLCLDGDKFQDSHTLALEVFQSLQTS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PKLTPDNNFIDVLRTVPIEERFAALTAHVQGIVAEILAIPAREFTQVDQGFFELGMDSLMTVELRNRLAKDLGKSLAATITFKYPTVTSLVDYLVAEVIDLDFSLKPLAIGANQDNNLDPLNEEDLSLEELSDLLLQELNSLS</t>
  </si>
  <si>
    <t>gi|924654765|ref|WP_053537786.1|</t>
  </si>
  <si>
    <t xml:space="preserve">Beta-ketoacyl synthase; N-terminal (10-288:279)  -- Beta-ketoacyl synthase; C-terminal (296-407:112)  -- Polyketide synthase; C-terminal extension (417-510:94)  -- </t>
  </si>
  <si>
    <t>MNIQQHKTAKMAIVGMDAFFGECQELDAFENSIYDGKQHFVTLPESRWHGINEQETLLREYGLEAGKVPQGAYIDNFEVDTLAYKIPPNEVEKINSQQLLLLRVADRALKDAGLSPNSNVAVIIAADTELSVHQLQQRWNLPWQIKDGLNGAEIVLSPEKIHQLEGIVQDSIHNQVELSEYLSHVTNIMASRISSLWNFSGPSFTISAVETAAFKALELAQMLLDTNEVDAVVVGAVDLAGGVENVLLRSQFGKINTGVNTLSFDEKANGWNVGEGAGAVVLKRHDTALANNQRIYAVIDGISIGQSSSMAVDSHTITQVCQQAFQQADIEPTKVNYLEVCASGIPAEDEAEINGILQAYPSVGDGLHCAIGSVKANIGHTFVASGIASLIKTALSIYHRYIPGTPNWSGVKTPQVWEGSPFYVATESRPWFLQKEVKSRISAINSIGCDGSFAHIILSEETQQPERTSKYLESRPLHLLPIAADDQSSLLAALDHLQATIENADSLKNIASQTFVKFQQNSDSKYTLSLTGRNKKELIKEINSAKKGVTNAFANGKDWQTPIGSYFTPKPLGKDGEIAFVYPAAVNTYLGIGRSLFRLFPKVLDDVIIKSLDERAADVEKLVFPRSLSKLSTRQLEILEKKLLDDSLAMFEAEVLFTRLISTIITEDFQIKPKYIFGYSLGETSMMVAQGVWSNFYEVSHTFNSSALFGDRLSGPKNAVREYWGLPKTDIVPENKLWANYVLMASSAQVRECLKNETHVYLTQINTAEEVLIAGEPAACERVIKTLGCNSFPAPFDHVIHCQAMQSESQELEKLYTIPAQKIPGIKFYSAAEYQSIELDSQEIAHNITTGLCQQLDFPRLVNRVYGDGAKIFIEAGAGGICSRWIDKNLANQEHLTVSLNRRGTDDHSSLIKALAKLLSHQVKLNLAPLYNLFSENTQQKKAALRKVTLGGSSMTAAILNAENRQIFANNQKQTISTQPEYKIINSLQTSEKIAPTEIYPKPQPKLQKNTIKTIMENGLELSKKLKFFESTKILKPNINQESGEKISMNDLKKAQYQNLSNNTAKLTKTHTNFLAARQDFSQQMSEIIQLQLACAQNLLKEEK</t>
  </si>
  <si>
    <t>Cluster-13398.20236</t>
  </si>
  <si>
    <t xml:space="preserve">Polyketide synthase; ketoreductase domain (314-497:184)  -- </t>
  </si>
  <si>
    <t>MGDPALPNSPMDSFPREEMDTTRQALTMVGEMDPARMQAAYEKVMKEHADKVAGETCWPVDWFPEPMPIENSAGNATSFYLQAFADPVGIQNGQWPPVESALPSKEDVLVFSDGYGYCKEVMDQAPPNRLGIVNVQGRQASKYSDKEVKNLVTMHPWDLIIFGLGIDPPATNRVEDLHRHQLDVVMVFLMILKTIGDDPSRCKRLAVLTVDTFAEEREIHEECGIGLICNCTLFGMSNTARLEVQCPVQYIDTEWALSSENTKYIVAEIFRHQSFGYNAVRILNSGRYVLRQMPSKPYENLPDWQLPDHGIIGISGGNGALGLVMGMWLLNQAMRQGGKKISLQFLSRSCKIADENMANWKEVQRLGEELGIPVSQERCNCGSQESVDEYIQSVTPNLVGFIHSAGVLADSMLMNQSKEKFETVYQAKSRAALFIHDALERFENPDLKFFWLFSSGAVYGNMGQLNYSSSNAFLDGLARHRRALGKPCMAPQWGAWGEVGMAVNLDDASRRRMANAPMPYFSNAEGLYGLECGLRTNLPYFSVFKVNLQLLFALVQGDDVPIQNYSRNFTSEFCPPHPGDPNKSHYNTLSYELRKRNNWIANGLVFSHHWAKLAEEMKYYGDR</t>
  </si>
  <si>
    <t>gi|45535429|emb|CAF04431.1|</t>
  </si>
  <si>
    <t>gi|1543234872|dbj|GCE60639.1|</t>
  </si>
  <si>
    <t xml:space="preserve">Beta-ketoacyl synthase; N-terminal (4-235:232)  -- Beta-ketoacyl synthase; C-terminal (243-360:118)  -- Polyketide synthase; C-terminal extension (363-473:111)  -- Phosphopantetheine binding ACP domain (799-860:62)  -- Thioesterase (885-1105:221)  -- </t>
  </si>
  <si>
    <t>MIKQPIAIVGMGCRFPGANNPSEFWEILQNSVHTITKDPIDRPTQMTGWAGFLDGIDKFDAAFFGISSEEAIKMDPQHRLLLETSWEALEDAGLVPANLAGTDTGVFIGLSGSEYPNLLIEDSTFNTTIGTLDCMLANRISSYFDFQGLSITINTACSSVLVAIDSACQSLWNEDICLALVGGTHLTFSPVIASRYVNAGLISADGLCKTFDAKADGYVRGECIGVVVLKLLSQAQADGDRIYAVIRGSGVNHNGSGNGLTAPNMQAQIALLQKVYQRAEINPNSINYIEANGTATPIGDALEMKALGTVVGKDRTADNPCRVGSVKTNIGHTEGASGIAGLIKVALSLYHRQIPPTLHCQEPNPAIPFAKLGLKVQQTLETLPEETGPIRAGVSSFSLGGTNAHVILESVPSQAKAEPNLSPLQVFTLTAKTSTALQALVQRYQSFLEDNPEVALSDICFMANTRRSQFSHRLAMITESKEQLQEQLNMIVRQEALSSVFSGQVIRQKSAPICFIFSGKSQKLKLIIKSLAQSHPAIYSLLEELQPLISSYSTRSFFQLIEEENLETPFLSQVVNFICEYAMTQLWQYWGIKPAICIGYGLGNYAALVLAGILTVEEAISLIIEDKKFESPPKFQPAKIPVILPLSGKTIKIHETIDYKQWQKEFNINNMNAENLPSLLSDSNVILLDLCSLEIKSHDYLKQPDDYNIKSSERIKSFDYLYYLFSTLIKFWLMGVKIDWSKVANYQQCYPISVPTYPFEGQSYWIDVSPKIPNKQSIHNQENYLKEKFIAPRDNLEMQLTEIWQEVLGIKVIGVRDNFFDLGGHSLLAVKLFAQIEKAFDKKLPLTTLFQAPTVEQLAKVLRHQGGTSPWYSLVPIQPGGSRPPLFGIHHVYFRDLVRYLGQEQPVYALHYGMAEPTDRALSLPKIEDLAAHYIQEMRTLQPEGPYFLMGLSFGGLVAYEMAQQLVAQGQQVALLALFDSYIEGRGKLLPLPQRLSNLLRLSPAEWLERIKKRMEMKLIRLRYGDQYLPHIYNPDPITQISKAYTPKAYSGRVTFFKAMDKFSVSYSIESPEEGWRKFVDGELEIYEIPGSHIGILEEPNVQVLAEKLKVCIDKALTG</t>
  </si>
  <si>
    <t>gi|1158729228|gb|OPF15008.1|</t>
  </si>
  <si>
    <t>Microcystis aeruginosa KW</t>
  </si>
  <si>
    <t xml:space="preserve">Polyketide synthase; ketoreductase domain (12-236:225)  -- Polyketide synthase; dehydratase domain (294-563:270)  -- </t>
  </si>
  <si>
    <t>MINDTQLNSSSVVIVSGGGRGITAQCVIYLAQQYHCKFILLGRSQILDTEPEWSLSCQDESQLKKQIMQHLTTQNEKPTPKKVQALYQQLCQSREIKQTLSEIEKVGGKAEYCSVNITDSQQLKATLRPIIQRWGQITGIIHGAGTLADKLIENKTEQDFDKVYTVKIDGLNSLLGSVEVNRLKFIALFSSFVSFYGNVGQSDYSLANEILNKYAYLLQQKYPNCHVVSIGWGPWDGGMVTPQLKQLFEQQNIKVIPQQTGAQMLAEELTQTQAKTPQIIVMSNPISPSPKLVTPQKHSYRLYRRLTLRGNPFVYDHVIGGNAVLPAMCALAWITNSCEQLYKGYHFLSCHNYQVLKGVVFDKSLANLYCLDLTEVEKTEDEIKFEALIWSETAKGIPLYHYRAIINITKQVIAERKLDESIQPVTEPYLNLQPYQEGVLFHQPRFQGIKKILEINNNELLFNCYLPPISTQDQGQFSVQSFNSYTADLLFQCLLVWVRKNYNSGSLPLKLNELKQFSSLPFNQEFWIKLSINEHSDTKVIANALSYHSQGKIYLEATNMEVTLSSCLNVLFLNNTVNSSNTVCL</t>
  </si>
  <si>
    <t>gi|424707975|gb|AFX86622.1|</t>
  </si>
  <si>
    <t>Cluster-13398.40400</t>
  </si>
  <si>
    <t xml:space="preserve">Beta-ketoacyl synthase; N-terminal (341-584:244)  -- Beta-ketoacyl synthase; C-terminal (595-709:115)  -- </t>
  </si>
  <si>
    <t>MARCLRFGSLVELHNLPSGKSEGGAKDGDRGQLLGYTRATDVYEVMMVGGRSEQIPAQHVRTPTDVKKSGGDEFGFDMLVGPRTPDLALAEEMATCIFEKGFCVLRMCCGGGAGDVERTLEAVREAGDEGRLGRLPQEVEEGYLGTGGKGKIMWLDPDQPDKLADEVLDATDRTFSHLAAIFQPFSEDALGKCVEERTPALVSLSLQEGEEDDYPFPMADDKTLGDFLGTWRRGLLRVVHFMGPGACDVLLESKDGPKSAALPGRQESLGITAEPNTVLLFRPDCYGYSCSSETEVLTVATSFLSSAPHFVLSGWEGDTELLSAVTGGPPPPNWNEHINVMNCNTRLGACWDEPEMMAAGLQGGCDTVVEIPYSRFDVNFYFCDEPDEVLFGPPRTIQRHTSFVDAIDLFDNKYFEITTNEATGMDPLQRQVLEVGGACLYQQGITKKVSNRSSHHAGCSVGLDKADFPTLGIDTGGSAGNNALAIIANRFSFTFNLKGPNYICDTACSASLTATHLAKLMLLERVWDPLDFHIAIGTHLCLAPGPWIGCSMSHMVSPQGRCFTFNATANGYLRGEGTSGQFLKFGPDQKEKDAIYRASQCGQDGRSASLTAPNGPAQEEIINKAIREAHMTPPESTVWECHGTGTSLGDPIEVGAIRKIQIKHERPEPLMMTTNKSNIGHLEGGAAMAGMVKCVQTVMHTQCFAVLHLNQLNPHLEHSTFDAFMETESSAFPYEQGHCHVSSFGFGGTNGHVIYWGRNQARQAGTVKEQILRRMSKMAPPEVRPVGDNPDEWESDLPDADVKPGDTFVINFSSEDPPDAPIKWQRKEAALEAVEEDDDDAFFSITGNFNTWEEDRMAPGDVPGQNVTTVTVPASGLLEFRFLKDGDPEKVICPEVPNCNRKCAPIVGPEAGLTNCWVVKAEEDAEVQVEILSLKGKYSVLWFKL</t>
  </si>
  <si>
    <t>gi|1909517396|ref|WP_190407220.1|</t>
  </si>
  <si>
    <t>Anabaena subtropica</t>
  </si>
  <si>
    <t xml:space="preserve">Beta-ketoacyl synthase; N-terminal (11-289:279)  -- Beta-ketoacyl synthase; C-terminal (307-407:101)  -- Polyketide synthase; C-terminal extension (416-512:97)  -- </t>
  </si>
  <si>
    <t>MFETENNNTAKIAIVGMDAFFGECNSLDAFERSIYDGKQHFISLPLKRWHGIDEQKDLLSEYGLADGKAPVGAYIKEFDVDALAYKIPPNEVEKLNPQQLLLLTVADRALKDAKISEGGNVAVIIGAETELSIHQLQQRWDASWQVKDGLNAAEITLPPEQVTQLETIVKDSIHHQVEIGEYLSCITNIMANRISSLWNFTGPSFTVMAAESSAFKALEVAQMLLMTGEVDAVVVGAVDLAGGVENVLLRSQSAKINTGTNTLSYDQKANGWTPGEGAGVVVLKRHQQAIENGDRIYAVIDAISIGQSHTNVDGTSISQGCQQALQMAGVQPEQVKYVEVCASGIPQEDEAEIAGLVQAYPSVGDGLHCAIGSVKANIGHTFVASGIASLIKTALCLYYRYIPSTPNWSGVKTPQAFEGSPFYVATESRPWFLSKNASRRIAAINGIGCDGSYAHVILSEETSEQERPNKYLEQMPFYLFPVTADDRTSLVEALDKLQKCIAESAALSNSASQAFNTFEQQSQAPYAISIAGRNKKELLREIESARKGINAAFDKGTDWQTPVGSYFTANPLGKKGEVAYVYPAAVNSYVGIGRNLFRLFPKLHDNPFVQSIYKRAADVERLVFPRSLNKLTTRQLEQLEKKLLNDSLAMFEAEMFCTKLLTTIIRDDFQVRPKYVFGYSLGETSMMVAQGVWSNFYEGSNSFNSSALFGDRLSGPKNAVREYWGLPKAATASGDNLWGNYVLMASPVQVRDAIRNETRVYLTQINTPEEVLIAGEPAACQRVIKTIGCNAFPAPFDHVIHCQTMRSEFDELVKLNTLPSQDISGIVFYSAAQYQTITLERENIARSIATGLSQELDFPKLVNRIYDDGAKIFVEAGAGSVCSRWLDKILEDKEHITISLNRRGLDDHTSFIKALAKLVSHRVAVNLSPLYSPVTEISQLNKVMLRTVTLGGDAITGKILSAENRQLFQEIAEKFKQESAQRQQQHDILGITSLKLPQALANSATLPQPVENSPENIIEHVLEPEEQLKSSELTATQPTTPQDFSSLITTDIEFATIINMLELNKAQYQKLNANNARITQNHTAFLKAREDFSKQLSEIIQLQMVCAEDLLQEEVK</t>
  </si>
  <si>
    <t>gi|1705935348|gb|TRT68981.1|</t>
  </si>
  <si>
    <t>Microcystis sp. M_QC_C_20170808_M2Col</t>
  </si>
  <si>
    <t>gi|424707729|gb|AFX86499.1|</t>
  </si>
  <si>
    <t>gi|1149076412|gb|AQS99178.1|</t>
  </si>
  <si>
    <t xml:space="preserve">Beta-ketoacyl synthase; N-terminal (416-665:250)  -- Beta-ketoacyl synthase; C-terminal (675-791:117)  -- </t>
  </si>
  <si>
    <t>MAQVAALVHERAVCRTPPKAHGADSPPSTLASRRAMTTDTSRWLPSTGEAAAQDGYHVGALVALRGLRRGARLIPGTENLSGSALQTPTTVDFNSTLAQLVEYHEEQKRWLLVTMQGVLLMASSKNFGLAVRSELGEIDVVMGPASEPRHIASRMAQVLLDKGYANCSVVLRSEDRQEVLDVAKQLENKGHFTRLAKGFEDGYLGKGGRGKTIMLDLQAADTPLAARESQALALIDGNIAVLSSMLSGYAVEHMGFLIHSRTPLLLQRGMAGPEDEAKYPLKAATQQEANNFLGIMQRRRICVLHFMGPSPGTVKLVPLMPGSDEQENEEEDEEEDEDAVEKPDEVRLTAKPGQMLVFLCNQYEFSYTAAGDSVVLQAWFLDNPPDFVIAGPVSGNLEAIASVAPGPPLPRGGEQTVSLVGHGYRNPGCSDSAEKYWQCCRNGGADGMLQIPITRYDLEYYAEWRLDRQAALNMGKMYCRHQGHLEGIELFDGSFFNISKAESGGMDPEQRLTLETGWCALYDAGYDRRKTQQAGAHIGVFVGISGSDWHWVPLPPDVNAGMGATEAVIAGRVTFALNIKGPAQIINTACSASLVSMHSGKLHLLFPHDRMEAVLTTGISINTTPHVFMGNCYTNALSFGGRSFSFDKAADGFGRSEGTSASLFKLLPWNHEEVYGILAGSQSNHDGRSASLTAPNGPAQERCIRSVLAETKLEPPEIDCFECHGTGTSLGDPIEVGAFKRLYNRKPRNNPVLATTSKTNLGHTEGGAGIAGFLKCILMCMHCECCPNIHTRELNPHLDNEGFPCYFVSEAEIMTGDTCYSGVSSFGVSGTNGHCLGYSRNYMTSRGTRQQDYNRTMVGKIKDTIPNILLDNRDWKNWVNLGKPHFERPGQEYEVEALRDGSVTWRPLERRGLRKPEGPFFIRGSFNSFTMDQMTVDSSVIGLHTFEIEMGDTGQETFQIVYNLDENMIFYPAEQNCRRKTVPIMGPDTPGSNADAWLIKGSPGAYYKVEFFVFEQGARQTITWMAVKD</t>
  </si>
  <si>
    <t>gi|413971865|gb|AFW95954.1|</t>
  </si>
  <si>
    <t xml:space="preserve">Beta-ketoacyl synthase; N-terminal (62-342:281)  -- Beta-ketoacyl synthase; C-terminal (350-467:118)  -- Polyketide synthase; C-terminal extension (470-580:111)  -- Acyl transferase (638-951:314)  -- Phosphopantetheine binding ACP domain (1331-1398:68)  -- Phosphopantetheine binding ACP domain (1449-1517:69)  -- </t>
  </si>
  <si>
    <t>MSSPLQKIDTINSSLTELEAQINSFEQAVLKFIEEGKMNSGNLKNSINSMSTKEINRKLHTTPIAIIGMASLMPQSRTLRDYWQNIVNKIDCITDVPSTHWSVEDYYDPNPRTAEDKTYCKRGGFIPEVDFNPMEFGIPPSILEVTDVSQLLSLVVAKETMEDAGYSESREFSRENIGVILGVAMGKQLGMPLTARLEYPVWEKVLKSSGVSDEDTKKIVDKIKSAYVKWDENAFPGMLANVVAGRIANRLNFGGTNCVVDAACASSFGALKMAISELVEHRSNMMLTGGVDTDNTIMAYISFSKTPAVTPSENVKPFDAKSDGMMLGEGIGMILLKRLEDAQKDGDKIYAVIKGIGTSSDGRYKSIYAPRKEGQVKALERAYDDAGFSPATVGLMEAHGTGTMAGDPIEFSSLRDFFGKHDTQKQHIALGSVKSQIGHTKAAAGAASLIKTALALHHKVLPATINITEPNPKLDIENSSFYLNTQTRPWIKAEGETPRRAGVSAFGFGGTNYHVVLEEYEPEQQSSYRLHGAAGEVLLFGATHAELISKLEATLNNLQANDGERFYSQLLLYCQSLAIPTTALRIGFVSENLQEACKLLQVSLGLLKSKPDAISWEHPQGIYYRSSGMDLGGKVVALFSGQGSQYLEMGREAVMNFPSLRQLYGKMDHLFKQSNLQPVSEVVFPHSTFDEVEKKAQVATLQRTEYAQPAIGVFSAGLYGILQQAGFKADFTAGHSFGELTALWAAGVLSEADYLFLVKARGQAMAAPKDPDHDAGSMLAVKEDISKIEPVLKQFPKVSIANFNSPTQIVLAGPKLEIQKVQDACEKLGYSAVLLPVSAAFHTPLIAFAQKSFAIATKSVTFHNPQIPVFSNVTGKHYPQNAAAIQKNLESHLASSVLFKQEIENIYGAGGYCFVEFGPKRVLSNLVKDTLGDRPHLTISLNPSASKNSDRSLREAAVQLRVIGMNLGNLDPYKLPAVLHPISSKKTLSVKLTGINYISDKTKNAFTEALADGHKISGIQEFRSASSGGASLTEVQDSSRGLAMLNPSINLEIETPVIAKIPPTNGHNGNGNGHKKQPLIETQLQPQMTTTATIIKEPQKEPRAELFTQQLEGKMQTPDKLINCQQILTSLGTLLSQFQHNQSENLEVHGTYLNNQIEYAKTFFQLMQQQNTLFANAKSSAEAAQIKQVIMESLERSMMQFHSQQGETLRIHEQYLREQIEYTKHFFQLIQEEYSQLISDTQAAAPANIYAAPEEAPVAPTVTIIPPQALPVIEPKVQLAAPIPPVIEVAKPVIAAPVIEPEPIIIPQSPVAFIPEHATSSLNLDDLANNLLSITSEKTGYPIEMLELDMDMEADLGIDSIKRVEILGGLQELYPNLPKPNLEELAEKRTIGQVVEYLQGQQQVTAEITPEQIIIPQVQTQVIEEVIPESISIPQSPVPNPQYQDLGQTLLNITSEKTGYPVEMLELDMDMEADLGIDSIKRVEILGAMQEAYPDLPKPNIEELGDLRTIGQIVNYLQSLVGGEKKKSQFDVNSINSLNPPLSRGETTEVVDLTPPPIVDINLPRRPVKLRTLPRPDFLEAQLPQGHIGLITDDGSLTTTKLAHALIEQGWKVVVLSFPQSLVPEQLPLPAGVTRVTLANMSEQHLQLLLQSVTTKHGAIGAFIHLHPQFTPEKPGHISYPEAEKAIIKQVFLMAKHLKTTLNNAASLAGRTSFCTVAHLDGEFGLGHQGNFSAISAGLFGLTKSLRWEWPQVFFRAIDLNPTLDPHESAEYIVAELHDSNRYIGEVGYGNQGRVTLVAKSE</t>
  </si>
  <si>
    <t>gi|424708085|gb|AFX86677.1|</t>
  </si>
  <si>
    <t>gi|1129190288|gb|OLP95547.1|</t>
  </si>
  <si>
    <t xml:space="preserve">AMP-dependent synthetase/ligase (32-441:410)  -- Beta-ketoacyl synthase; N-terminal (679-918:240)  -- Beta-ketoacyl synthase; C-terminal (923-1039:117)  -- Thioesterase (1416-1508:93)  -- </t>
  </si>
  <si>
    <t>MNVLGIFEDDGLRKGINEKPCFVHVDQQTGEALSTTSYSQLNALVDDFARNLARSHETEDGCPLLLGLCFPLGTPVHYLVALLGATKHGSRCVAMPLNIHAQFLSDEELSDAFELVEVAIFPEVDLASLDPQSREAVTTFAGVAAARGVPTWRLSLCTDVACPSVKLRRDKEAPTHMSRSPLPEDTVLLLRTSGSTGKPKSIPLTRGNVAAAIGSVIDAYELTQDDITYISQPMVTVGGLVTPLLSTLASAGTVIFSKFNAANHWNVVLKQGVTWYTAVPEMHKQIIEQQREQVLERSAHRVRFIRNGSGCLPQEFVDQMRHLFNTQVVVAYGMTEATQLVCANPVRAPKPSSVGKPAKHLRLRFFDENLRPVGHGIQGEICLAGPSMFEGYWGPATEEVNKRVFFTDADGTRWYRTGDIGTQDADGYVFLVGRLNNMMKINGYKVFPERMEQELEKRFPSLRFVLVRQSDENSGDSLALMVQKRHPEPGDVDMAAICREVAAVARFGVSFPLPQTAHLVSEELSMITKSSSKIDRKLAAALAHDHEQTTEHHVLDLALFGGEPLEQQKPLDWWIALATKLLHALGIDELDATTPIATLGLTSLQVMAFTNMMSIYTSEFLNSRVLVSNVLHAGTLKELVESFGATPSSRSLPAESVRRITRAKTAGGREAPLRVQTEDPVHIVGVSCRFPGHCNHLDALAQLLADKRCGITHRMDWDSDRHPEIAFAGFIEGKELVDRALFGLSPLEAAEMDPQQLAVLEGAYESVVNSGVKVHSLAGKDVPVVVAVNHADAEIDFYSHFHGVNGVPPHIRAYKALSAIAGRVSQLLDLRGSTFCVDAACASSIVAVHESFHMLRRSRCKSAIATAVNHLTSMNVSLSMAPSGLLSKTGRCHTWDASADGFVRGEGSASVFLASDEAADSLGEICNTMVKHNGKTSHLTFPERKAEADLVYQCIDASNVGFGEINYVEAHGTGTTIGDATEAHALQDVFGTWRKRKSNPVLVGSVKANLGHLEASSGMAGLLSVLTVFRRRAAPGNAELRQLSSFVAGTGDAVGLEFPMHSTPLPEGRLTACCNSFGFAGTIGTAVLASEEPPSVVPQCHRRTAFIFALSNELPQLVQEVCASLQAASYLNAVDTLTKKLPEMPKMAVDGLTLSALSGVLRGQADCPKQLQLTAYAAFQLCLASVWRDHGVNPDVLAVAAPAGLLEVPEPWRTLCQHEFGFECQLKGQYDMAIILAASDTRPFQDAVRCVEADTKATVVPGVVTAPQLFSSIGHVARCRVFNLSALNREPSIPTLRKEPGFEVEQEKPASQSSCDSSQAFCLVQKLLQEVDYHEEEFEPSTVPFQELDSLQWATFTSLLRSRCQLRDISMDATVAMIAQQLQKAPLTPGHVPHVPQEIETLQALTSLEAEDSTNTLIGVHGIEGDPLSLQFKTLAMRLSGEVAVYALKVTATVREACSSLEDLAQLHVETLQARFGYSSYNIYGHSFGAMVAHKMAELLEQKGVAVTLFLGDFEVAYPPERFMDNPRDDEFTDRCRMGSWEGPEMEAYKILLRRHMFSHREDAEYCRKLLHEVSDPQRREHELKGFVLTRARPSSMPMETYFSMISEFSANMGFHEQLVMHSCTLEATGRGYMDSNNFFDRHTYQPGKLPAAMLFVSNSQEFSCCIEVNKQFYNDLEIVHVLDHEHYNLLESQDIIPHTVLQELRRKFDTPRTRKPN</t>
  </si>
  <si>
    <t>Unigene17341_All</t>
  </si>
  <si>
    <t xml:space="preserve">Polyketide synthase; ketoreductase domain (1688-1868:181)  -- </t>
  </si>
  <si>
    <t>MGPLVEDDWASELLGTWAYGKPEPSKYQISRTQAGRLKISERLPTGVKVTGSLELQGRHYQAALCTVDGKKLGSIRVRYDEERRAAVSNVRGPGSSVWGQDIVAEKDLTARPPVRREKALQLQKCADFEIRAGAVDEAAQAAERLSKFFDSMGRLPAPDAASTKGRRIAARRPDAVEASPGDDDGGAPVARPPGRGLAAPGDTVATAGNSLAPFGYLVNRLEFSREAAGMVCAEATPAGTPLLVLPLSSCWTAGTARSESPALEMALSEAAARNPQSKLLQSSTTWLALHLMQESRSGGRSPHSAHLALLPEAPETLLAWSARDVESLHGSRWKEAAKQRQAQVTADFRALAADLGPAVVERLGLDEAGYRWARHVLQAHGLHFRAADGGSTLQLLAPGLELLSPDTEVAPKTDVLRIEYGLDPAPALVLYAGRDLQAGDRVALEHAGLACSSGYRLLGCGLLLEANPMDSVDLLLKLPVVRENVAASARFWQILESLEEALGAGRPKARPGDCLPLEAAEGQSSVKVVEGRKGPEVRVQVRLSLASPLPSRAALGILGVVILADSGRLEKIMLEEKGLTNVLGQDACERRAITYLSKRIRWALEEIPSRCAADAAKLMQGHTASGPPPPRRARGARLVAKERQILESSEEAAKAHLATPPSLEEEKALLQLPGEPVGGVPALVAELLALELGQEPLPGSELATQLAQVRGCTRALEQVADRFRSLLSGRQLEEASGKPLKDELAVLGQLLAASPLGPLQADLPPGAQRAADVAIRACGEAFSAAMNASLANAEWEAASADRAGDTDRLERVLQEGARTRMRQFDFAGAFADLKRCLQLKPATPEDKTSPMYLAGQCAQAIAARSEAVLGPAGGKDAWKGCGPALCGLREKMRKVGYMKAGLRWPQPKRVPPVENLALSFEAEWAPVVAAAAEAARSGRLPTKGGSAESPEPWWWFAEGVTEDLRLFIHLFILRRTLSLAAVKELLGKDACKLLLERSAISCYTTKTAELIEASAAAKLVDAPQKGDEGPDVFANVSLYPVEEDVVVAVDFDQRPAVGAFEPVAYCAEDTQALIVAAPRRSSAKEVLDLYCGSGAHGLVALRHYAKKAAFLDSNPRALRFAAFSAVLNGLEESASFHLGSMAEGLPKGLEGPFDAVLAGLPQLPQPEGLGGGAGPLIGGADVEKAVSALLSKAPSLLAPGGWLTATATIAEAGAAGKRMERYLDAGGSRGCEGTLFRSTPVPVESFVGLVTGGCSEVQRICYARGLSRGSSLRSVSQVVLLLWSRPNSQRAARVEVEAEERLGLLSDAAGYLKAAVPRLLDSLLIGVGEDEPLYSLDWAELKLYPDDPTEGAPIVPAPTPGALARQRPPGAKGQQPASKGAAAALKANRGIEGATWVDFAAGAIYGFSLPVLCDVFWQEAPGPLKETLSSAPAALPQVYRAAPPRLPFSMALLELQGGLIPGPLFEACSSTGLTDKLTLQGDRMQIHKDFFKNVMAGGIQAGIGLGSAATVLNPYDVVVVPLIGWYGRDMLEVPCEVLKVLRLTSEAAAKRTKPLRLVLLTCGSMGPSYIEETFGEVPGAGPALGVVRCARAEVPQVPILCIDSDALLESGTGAELGSQLRFEIDHSTPREAHHLLGLAERAKVLLAANREVAYRDGKRYLLRVDLSPRGPIYAGRQVPPLPAATAAGAIVITGGTGGLGLVAAEALVELGAENLVLTSRTGNVPPGQGFDRRIEALRDAGATIIVERCDTGSENEVAELLERVRSGAFRSITAVVHSSGLSEDKPLAQQDAASMRHVFQPKAYGAWHLHRQTLDDSLHAFLLFSSSTALRGGAGQANSASANAYLDDLARLRRSEGLPAISVQWPLVDFTGRANPSKDALESTIGVGTVKQVVKQMFCGWEKIEPVQAVLPEAYLTPSTPMMRSLLEPLSQKMKEPPRPLNPEKLGEIGMALVM</t>
  </si>
  <si>
    <t>gi|332003374|gb|AED90757.1|</t>
  </si>
  <si>
    <t>gi|1909506214|ref|WP_190396337.1|</t>
  </si>
  <si>
    <t>Anabaena sp. FACHB-1250</t>
  </si>
  <si>
    <t xml:space="preserve">Beta-ketoacyl synthase; N-terminal (10-287:278)  -- Beta-ketoacyl synthase; C-terminal (296-407:112)  -- Polyketide synthase; C-terminal extension (417-509:93)  -- </t>
  </si>
  <si>
    <t>MNIQQQKTAKMAIVGMDAFFGECQELDAFESSIYDGKQHFIPLPESRWHGINQQENLLQEYGLEVGKVPQGAYIDNFEVDTFAYKIPPNEVEKINPQQLLLLRVADRALKDAKISPNSNVAVIIAADTELSVHQLQQRWNSSWQIKDGLNGAEITLSPEKIHQLESIVQDSIHNQVELSEYLSYVTNIMASRISSLWNFSSPSFTISAVETAAFKALELAQMLLDTNEVDAVIVGAVDLAGGVENVLLRSQFGKINTGVNTLSFDEKADGWNVGEGAGAVVLKRHDVALQNQERIYAVIDAVSIGQSASMAVNDTIITQVCKQAFQQAGIQPQEVNYLEVCASGIPAEDEAEINGILQAYPSVGDGLHCAIGSVKSNIGHTFVASGIASLIKTALSLYYKYIPATPNWSGVKTPQVWEGSPFYVATESRPWFLQKEVKCRISAINSIGCDGSFAHVIISEETNQPEPQNRYLESKSFHLFPLVANDQSSLLAALDHLQATIENTDDLKNTATHNFLKFQQNSDTKYTLSITGRNQKELIKEINSAKKGVTNAFENGKDWQTPIGSYFTPKPLGKTGEIAFIYPAAVNSYLGIGRTLFRLFPKAFDDVIVKSLYKRAADVEKLVFPRSLGKLSTRELETLEKKLLADSLAMFEAEMLFTRLITTIISDDFQVKPKHIFGYSLGETSMMVAQGVWSNFYQGSNTFNSSNLFGDRLSGYKNAVCEYWGLPKNSTNSHNNLWGNYVLIASPAQVRECLKSENYVYLTQINTSEEVLIGGEPAACERVIKKLGCNAFPAPFDHVIHCQAMQSEYPELVKLNNLPAQQIPGVTFYSAAKYQPISLKSESIAHHIATGLCQELDFPRLVNRVYADGAKIFIEAGAGGICSRWISKNLGNQEHITVSLNRRGTDDHSSLIKALAKLLSHQVKLNLAPLYNLSSKNQKQNKLTLRKVTLGGNSMAAMILNPENQKLFANNQQQKTFPHEGYKIINSLQTVEKIAPTEIYPKPKPKPEKKSMKTIMENGLELSKKLKFFESTKILKPNINQEPTEKISMNDLKISQYKKLSNNTAKLTKTHTSFLAARQDFSQQMSEIIQLQLACAQNLLKEAP</t>
  </si>
  <si>
    <t>gi|1733575681|dbj|GCA83647.1|</t>
  </si>
  <si>
    <t>Microcystis aeruginosa NIES-2522</t>
  </si>
  <si>
    <t>MMTTVQSPCTVEDIQNWLVDQFAQQLDVDLDDIDIEEPFDNYELDSRKALVLLGRLEKWLGKELNPVVIFNYPTIAELATRLGELYL</t>
  </si>
  <si>
    <t>gi|424708245|gb|AFX86757.1|</t>
  </si>
  <si>
    <t>Cluster-13398.40923</t>
  </si>
  <si>
    <t xml:space="preserve">Beta-ketoacyl synthase; C-terminal (30-143:114)  -- </t>
  </si>
  <si>
    <t>MWRIFHEDQQRSPGDTREASVLRVIRDRVACCLSSYINQDGRSASLTAPNGPSQQAVIRGSLLDAQISAGDLVTTENHGTGTALGDPIEHGSIRACFRNREAGLQITSGKTNVGHLEAAAGSVGILKIICALAHAAVPPNNHLRTLNSHIETAGFPCHLTTETCNLHTEYHYGGANGFGFGGTNSRADLWAHREYRVQDDRRVLEGQLISIDKVLEDKPAPWLTKLDYLAVTCARCLGQMCWLDGVATSQMQPGKHRCAVVRKDLGSYAYCSECYTGGYYGAQPLETVPAEIPTTGVYMAGTWSAWNTLEEMKASPAPDGTVVFEGEISLSDVRVEQFHVVVQTEAGQEILHPIAKKASSAVHIAGPHASAEGKHWLIDGRRDGVPAGTVYVVRLAWGPTHKSITWSATERQTPAVDDWDSKYHHKYYIVDSLGGWSPYVGGNPKPGVWTWEVGVPHLNLPPARIPASGQTQFFFLRDKDPTQMIYPRQAAPRNVSVPVMGPDEGGDGKRFVAWGEEGEPLRIRMDIVDGVIAITTMTPTMGAMTWRSLPGPAQTYFVAGSWTAGALEEMTPSPDDPDVHTLRFVVSLGGMEEFQILINQNTNLRLYPANNGDLPGEGLLCGPDRKGAKKKWRVHGFPGQPQEIVLNFCAEDFRSVVTCKPCDN</t>
  </si>
  <si>
    <t>gi|2065818552|gb|KAG7587082.1|</t>
  </si>
  <si>
    <t>Arabidopsis thaliana x Arabidopsis arenosa</t>
  </si>
  <si>
    <t xml:space="preserve">Beta-ketoacyl synthase; N-terminal (132-377:246)  -- Beta-ketoacyl synthase; C-terminal (385-499:115)  -- </t>
  </si>
  <si>
    <t>MVGASSSYASPLCTWFVAACMSVAHGGGDTRQAVALQSAGRSRRRRQLSKCSSASGSASIQALVTSCLDFGPCSHYNNNNNNALSSLFGSNSVSLNRNQRRLNRAASSGGAMAVMEMEKEAMVNKKPPTEQRRVVVTGMGVETSLGHDPHTFYENLLQGNSGISQIENFDCSEFPTRIAGEIKSFSTEGWVAPKLSKRMDKFMLYLLTAGKKALADGGVTDEVMAEFDKTKCGVLIGSAMGGMKVFYDAIEALRISYKKMNPFCVPFATTNMGSAMLAMDLGWMGPNYSISTACATSNFCILNSANHIIKGEADVMLCGGSDAVIIPIGLGGFVACRALSQRNNDPTKASRPWDTNRDGFVMGEGAGVLLLEELEHAKKRGATIYAEFLGGSFTCDAYHMTEPHPDGAGVILCIERALASAGISKEQINYINAHATSTHAGDIKEYQALAHCFGQNPELKVNSTKSMIGHLLGAAGAVEAVATVQAIRTGWVHPNINLENPDSGVDTKLLVGPKKERLDIKAALSNSFGFGGHNSSIIFAPYK</t>
  </si>
  <si>
    <t>gi|9955391|dbj|BAB12210.1|</t>
  </si>
  <si>
    <t xml:space="preserve">Beta-ketoacyl synthase; N-terminal (40-291:252)  -- Beta-ketoacyl synthase; C-terminal (300-416:117)  -- Polyketide synthase; C-terminal extension (422-529:108)  -- Acyl transferase (595-703:109)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(2495-2596:102)  -- Acyl transferase (2643-2918:276)  -- Polyketide synthase; dehydratase domain (2999-3279:281)  -- Polyketide synthase; ketoreductase domain (3521-3696:176)  -- Phosphopantetheine binding ACP domain (3792-3857:66)  -- </t>
  </si>
  <si>
    <t>MDFQDKKNLSENDQSIQTRVFKALSEAKEKLKAFESQQREPLAIVGLGCRFGHNIATPESFWSFLKAGKNHLRAIPKERWNQQDFYDSDRNKVGKIYVSQGGFLDDVSQFDAHFFGIAPKEAVAMDPQQRLLLEVAYEALENAGMATTTARRGKTGVFIGITNNDYARILTSNEDYNAIGAYHISGNHTNAAAGRISYLLNLNGPSLAVDTACSSSLVAVHLACRSLRSQECRQALVGGVNLVLTPEVVIALCRNQMLAPDGQCKTFDESADGFGIGEGCGVILLKRLSDALEDGDHIWAVIRGTAVNNDGASGGFTVPNGPVQRELIREALADARLDAEAIDYVEAHGTGTSLGDPIEIKAIAEALCVNRRKSNPLLVGSLKTNLGHLAAAAGISGLIKTALSLHYREIPAHLNLKKPILHINWDALPISIVTQNCPWNVNNGKLKAAGVSSFGASGTNAHVILSEPPQPQPQNPKISPILVTFSAKEPERLRLFTTQFVDELEQKTYLNVKDIALSLNTGRFPHKHRLALLVSNQENLRQGIQAFLNSNGDEKQFQNIQNNSFDIIYGEAQSHPKIAFLCNYEEEISPEIIENLLNNEPVFHEAFRQCEHLFKKYLEFSLQELLSSKKALEPQISLSVQPVLFAYQYALCELWKSWGISPSAILGSGLGEYLAAQQAGVFSLEDTVKLVAKRTRISPQNPNSEDLLSLLKSTPEVDSNSPDITLIYQGEVVKKSLRNLVNRGEKIRQKSDEIAQGISTLHQMGYQIFLEMGIGANLINIGRQKLRVNSILWLSSLGKDCHSDQHEQRVLGQLYVRGFNINWEAFHRSHPGQKISLPNSPFIRKRYWINSGNKSESSSYKNPNYYSGHPLLGDRFPSPLALRQYRGSISQHKPAFLGEHQVFDQAILPASALIEMALAAGENQRVILENVEFKKALILKDTEDALQLIIEQKSFKIYHELEPNWEILVTGKIEELKSTNLTHCHLEEIAKNCPEEVDINSFYETYQKSGINYGSNFRLIHQLKRGENTAFAQIKLTDRLEREKYHFHPAMLDACFQGIAAILFKEESSVTYVPVRLGKLAFFYPPDEQVISAVRLKNSSPNPNIIIADIDIYSPQGQPLASLTNLELKAVQSQEIIPQEIPPQIYLEEWIPCEELLGNGRDTLVAPQVIKNQIHPAQLEQQLGEKLAQYERLMEALEKLSVVYIWEALTKLNGQPKLGQTYSEAQIANQGQIVDFYRPLLSRCLSILAEEKIVNQTKDGWLFLKKLEAPSSQSQIKILRQEFADYPAEISLMERCGSALAEVMRRQVDPLELLFPQGDLEAIASIYSEAAGAKLMNQLVATTISRAIENLPPYYPLRILEIGGGTGAATTGLLPHLPKEHIEYVFTDISSSFLTRAKENFRNYPFIKYQTLDIEKNPFTQDFLPGSFDIIIAANVLHATANLQKTLENVRSLIAPKGLLILLESTGARRWVDLTFGLTEGWWLCSQDLRRNGYPLISTKDWQNLLIENQFEDINIIEPSQVKTRNLLNQSVIIGRSSEQLPSLPAKSYSHQIIWADSQGIANGLIPLFQQRGISCSCVFTQDINPEIAEDYLSILRNSITSETRQILYFWGLEKIPGEIDQQVEIHCQRFLFFLQALLQQENPPTLILVTQGAVPAKAIKTLISPSQASLLGIAFSLVLEHPELNFKAIDLDPDEVNAADKLLQEIYSNPQENRIALRGEQRFYPRLVQRKLEDGKINFSPDAYYLITGGTGGLGLATTRWMIEKGARNLVLCSRRGAEGISPEILANFSSSGAEITLKKLDITDAEKLHAVLEECRSKYPIQGIFHIAGTLDDTTLLRLTPERFNYVLAPKVKGTWLLHQLTLNDPLEFFVCYTSAVSLIGSAGQANAAAANALEDAFIYYRQAHHLPGTVINWGPWSEIGAAVDRNVLERLAAKGYGAMKPDLALNALEKILLNQIIRAGVIKIDWQQFPYIHQSFYKNFLPQGKTQAAPSSEFLKQWQNLTLKERPNWLTNHIIMRVSTVLGRSNDETFSPQQGFFDLGMDSLTSTELRNLLQTDFNCSLPSTITFRFPNVEALANYLQQEVLDNCQPVLTPQIKAEISQKQPEKSSVEKSQLDDDPIVIVGMACRFPGGAKNLQSFWELLEQGKDAITEIPQDRWDQETWYDPNPDVPGKIYAPYGAFLEQIEEFDGEFFGIIPRESVAMDPQQRLLLETTWQALESAGQNPQKLRNSQTGVFIGCMTQDYAQLSYSPQAINAYTGSGTSVSMAAGRLSYVLGLQGPSMTIDTACSSSLVAIHLAYNALLNGECDLALAGGVNIILTPIISLIESRAHMLAPDGHCKTFDESANGMVRGEGCGIVVLKRLSQAIKNGDQILAKIYGTAVNHDGPSSGLTVPNGQAQEKLLHQALKCANLKPEQIDYIEAHGTGTALGDPIELESMSAVFGQRSPNRPLIIGSVKTNLGHLEGAAGIAGLIKTVLALQHHKIPPHLHFKNPNPRFDWSSHIFEVPVQGKPWDISERPRIAGVSSFGFSGTNAHIIVGEIDADLPQASENNFYLLPLSARSEQSLQELARSYQDILTESINLADVCFTTSTGRGIFPQRICILADSITTAQRALIDYQDGENSDSLIRPILSETPQKIAFLFSGQGSQYSGMGETLYNREVVFKETLDLCDQILEPLLEKSLLDLIFQEQNSELLEETQITQPVIFSLEYALAKLWQSWGIQPSALLGHSIGEYVAACWAGVFSLEDALKLVTQRGKLMGKLPQNGSMSAIYADYETVANALTSYENQVNIASANGSITVISGFKEIVEQLEKEFIDQGHKTKRLAVSHAFHSPLMQPILDDFSQVLKTISFHEPSLTIISNLTGKAVGSEITTPDYWVDHLRNTVQFSQGFQSLIDQGYRCFLEVGSKPVLLSMARLIAANQYLLWLPSIVPGQDEQAQMYRSLATLFVNGYSVEWTKVFKQGKRISLPTYPFQRERYWLSNSEFSLGQIKTQLHPFIRDFKKLATGDMIFEGEVSSLNPSYLEEHKVFENIVFPATGFIEAILAASQKIFNGHFVTLENVSIHQGLILSPTPSIIQIIFKPKKSSQLIYTFEIFSSDSAQEQWLLHVTGEVKPKDIQSLAASELTQTKLERENPKESISIREFYELYQQMGIRYGEQFQAIQELYSFKKGSQAKISINPSLADRRYYFHPVLLDACLQSIGAAFPEIHGQELHLPYGFSSLEIFLNPTSQVWTEVQVISDTNGEMRVNVNIYDEQRQLCARFTDLTARRINPAILQSLWQEQSNNCFYKVAWKKLSFMPTVAVDPQNSWLVLVRPETDLNSLINLYKKAGEKVITVEMGQNYQCYSQDSFVINPAQKSDFQRLYQEAYPSGEFPTGVVFCWESSEAEDVLDTVYQSSHAVLNLVQTLTNNWEKLPHLWLITRGANKISNDTALSPQQSHLWGLGAVINQEYPKMGCVCLDLPIHKEANEAELLFNELKCFPHEFRLALRQGNRYAARLVSASLPISEKRQFINQSGAYLITGGGGKLGGLVAQWLSEMGASHLVLCSRHVKSSTELIAPLVEKGTKVTLIEADITSPTDMKNLFSRFGADLPVLRGIIHAAAVLEDGLISNQSWQKYQKVISPKVAGTLLLDRYTRSLSLDFFVSFSSAAVILGSPGQSNYAAANAFMDALMQQRQSLGLPGISINWGAWETGNQIDQQRFANWGLQMMPSEQAFQYLSQVILGDITQGIVLDIDWSIFNQTFNISQFFFSEVLTLNNQKQTSPAKLLEQLKSVSIDERITALVEGLEKILREVTGLNENKVIPQQTSFLDLGLNSLMVIEFKNRLERDLGCKLPSSIIFDYPNLLSLSIYLREEILANHLDFEIKINPIPDNHNPYDSLSEDELARLLNQKLTELDQYGG</t>
  </si>
  <si>
    <t>gi|21536949|gb|AAM61290.1|</t>
  </si>
  <si>
    <t>MDLLFLFFSLLLSYLFFKIWKLIDSKQDKDCYILDYQCHKPTDDRMVSTQFSGEIIYRNQNLGLTEYKFLLKAIVSSGIGEQTYAPRLVFEGREERPSLQDGISEMEEFYVDSIGKLLERNQISPKDIDILVVNVSMLSSTPSLASRIINHYKMRDDVKVFNLTGMGCSASLISVDIVKNIFKSYANKLALVATSESLSPNWYSGNNRSMILANCLFRSGGCAILLTNKRSLRKKAMFKLKCMVRTHHGAREESYNCCIQAEDEQGRVGFYLGKNLPKAATRAFVDNLKVITPKILPVTELIRFMLKLLIKKIKIRQNPSXGSTNLPPGTPLKAGINFKTGIEHFCIHTGGKAVIDGIGHSLDLNEYDIEPARMTLHRFGNTSASSLWYVLAYMEAKKRLKRGDRVFMISFGAGFKCNSCVWEVVRDLTGGESKGNVWNHCIDDYPPKSILNPYLEKFGWIQDEDPDTFKVPDAFM</t>
  </si>
  <si>
    <t>gi|194354510|gb|ACF54734.1|</t>
  </si>
  <si>
    <t>Prorocentrum hoffmannianum</t>
  </si>
  <si>
    <t xml:space="preserve">Beta-ketoacyl synthase; N-terminal (1-153:153)  -- Beta-ketoacyl synthase; C-terminal (161-213:53)  -- </t>
  </si>
  <si>
    <t>YEAFADAGLRPSRYRGSRSGVFVGISSFDHGAREMRRFADIDAYVGPGSAFSIAANRVSYTFDFHGPSLAVDTACSSSLVALHQAVRSLRAGESELALAAGVNLILGPAFGMNLAQLSATSPDGRCKPFDARADGIVRGEGAGVVLLKPLDRALXDGDRVYAVINGTAVNQDGRTNGLTAPNPAAQARVLXEALRDAGMSAMDIDYVXAHGTG</t>
  </si>
  <si>
    <t>gi|61374300|gb|AAX44139.1|</t>
  </si>
  <si>
    <t>Oscillatoria sp. CCAP 1459/26</t>
  </si>
  <si>
    <t xml:space="preserve">Beta-ketoacyl synthase; N-terminal (10-180:171)  -- Beta-ketoacyl synthase; C-terminal (188-245:58)  -- </t>
  </si>
  <si>
    <t>RIEFSGREFALAMDPQQRVFLETAWTALEQAGYDPQRFAGAIGLYGGATLSGYLFNLFSNSHLMQTVGQFPLMLGNGREFLTTRTSYLLNLRGPSVNVQTACSTALVAVHLASQALLSGECDLALAGGVSIRLPLKGGYLYQEGGISSPDGRCRAFDARAQGTVGGSGVGLLVLKRLEDALGDRDTIYGVIKGSAINNDGADKISYTAPRIEGQAAVIRAAQQVAEVDPDSIQVIEAHGTGTRANS</t>
  </si>
  <si>
    <t>gi|1832768526|ref|WP_168502222.1|</t>
  </si>
  <si>
    <t>Anabaena sp. UHCC 0187</t>
  </si>
  <si>
    <t xml:space="preserve">Beta-ketoacyl synthase; N-terminal (10-288:279)  -- Beta-ketoacyl synthase; C-terminal (296-407:112)  -- Polyketide synthase; C-terminal extension (417-509:93)  -- </t>
  </si>
  <si>
    <t>MNIQQNKTAKMAIVGMDAFFGECQELDAFENSIYDGKQHFVTLPESRWHGIDQQETLLREYGLEAGKVPQGAYIDNFEVDTLAYKIPPNEVEKINSQQLLLLRVADRALKDAGLSPNSNVAVIIAADTELSVHQLQQRWNSSWQIKDGLNGAEIALSPEKVNQLEGIVQDSIHHQVELSEYLSYVTNIMASRISSLWNFSGPSFTISAVETAAFKALELAQMLLDTHEVDAVVVGAVDLAGGVENVLLRSQFGTINTGVNTLSFDEKANGWNVGEGAGAVVLKRHDTALANNQRIYAVIDGISIGQSPSMAVDSHTITQVCQQAFQQAGIEPTKVNYLEVCASGIPAEDEAEINGILQAYPAVGDGLHCAIGSVKANIGHTFVASGIASLIKTALSIYHRYIPGTPNWSGVKTPQVWEGSPFYVATESRPWFLQKEVKSRISAINSIGCDGSFAHIILSEETQQPERTSTYLESRPLHLLPIAADDQSSLLAALDHLQATIENADSLKDIASQTFVKFQQNSDSKYTLSLTGRNQKELIKEINSAKKGVTNAFANGKDWQTPIGSYFTPKPLGKDGEIAFVYPAAVNTYLGIGRSLFRLFPKVLDDVIIKSLDERAADVEKLVFPRSLSKLSTRQLETLEKKLLDDSLAMFEAEVLFTRLISTIITEDFQIKPKYIFGYSLGETSMMVAQGVWSNFYEVSHTFNSSALFGDRLSGPKNAVREYWGLPKTDINPENKLWANYVLMATPAQVRECLKNETRVYLTQINTPEEVLIAGEPAACERVIKTLGCNSFPAPFDHVIHCQAMQSESQELEKLYTIPAQKIPEIKFYSAAEYQSIEIESNQIAHNIATGLCQQLDFPRLVNRVYGDGAKIFIEAGAGGICSRWIDKNLGNQEHLTVSLNRRGTDDHSSLIKALAKLLSHQVNLNLAPLYNLSSENTQQKKAALRKVTLGGNSMTSAILNAENRQIFANNHKQTNPTHQEYKIINSLQTSEKIAPTEIYPKPQPKPQKNTMKTIMENGLELSKKLKFFESTKIIKQNINQESSGKISMNDLKIAQYQNLSNNTAKLTKTHTSFLAARQDFSQQMSEIIQLQLACAQNLLNEEK</t>
  </si>
  <si>
    <t>gi|1705950422|gb|TRT82634.1|</t>
  </si>
  <si>
    <t>MSKHSISFGGQLEDNWRTLSEVLESATQHNNHGITYIKNDATEYFQSYQDLYQDALVILNGLEQKGIKLGHKVILQIAKNQDFIPALWACFLGGIIPVPLTVAPSYDLENSAVKKLENVWKILDNPLILSDSELITEIEKLGTYSHLEGWQVISVNELRKATSKVHQLPILDAQYPALLLFTSGSTGMPKGVILTHHNILSMTAGTVAMNHFTQQEVTLNWMPLDHVGAIVFLGIMAVDLACHQIHVPMELVLRQPLQWLDLIQKHQVSISWSPNFAFSLINQQAEELKHASYNLSSMKFLVNAGEQVSVKTIRLFLEILEKHQLRERAIKPAFGMTESCSGITWSAGLSKNELTEENSFVSLGKPIPGATIRIVDQENNPLPEREIGKLQIQGNSVTKGYYNNTELNQEVFQEGWFTTGDLGYLFNGELFITGREKQEIIINGVNYFAHELETTIEELEGVKVSYTAAFAVFDQSRETDLLIITFSPESDQFEHWIKVVRKIRSHLTQKFGIAPAYVIPLERNLVPKTSIGKVQKSKLKKDFEQGLFTSLIQEIDQYLAKERQKNQTLPQSENERQIAAVWSEVLQLTSVGLEDNFFELGGHSIHLIRVQNELEKLFNRQLSLAEMFKNPTVATLARCLSEESNTTQVIAQKSRQRAENRIRRHNETHDIAIIGMAGQFPGAKNLTTFWENLKNGIETISFFSEEELQESGVSPELFNQPNYVRARPILDQVEYFDSEFFGYTDREAELLDPQQRLLLECSWECLENAGYNPSTYQGSIGIFAGASMNTYLINNCYPNRGQLDSNDELQPFTLDSTGGFQTMVANDKDYLTTRISYKLNLQ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TDLVSRYIDFLESQPEKDMSDVVFTANTGRVHFSNRLALTGYKNSDFIEQLRQFKQLDYQSTIPDIADEKRPPKIAFLFTGQGSQYAGMAHQLYQTQPTFRKTLDAGEKYYQKLTGKSLLNVVFADTDDALNQTAYTQPALFLIEVALAQLWHSWGIQPAAILGHSLGEYSAACFAGVFDLESGLKLVTHRGNLMGQLPQNQGEMAAIFLDKNSVIEQCQSQGIKIAIAAINAEQHTVISGEKSVIQKLCNHFTNAGVKVRQLKVSHAFHSPLVEPMVAEFKTILQEISFSQPQISLVSNLTGEIADDSIMTPQYWLQHLLNTVQFHQGALFLQSLGCDTFIEIGPQPILSGIVQSSLSSSEPLTLPSLRSGFSDWQVLLESLGKLYVRGAKIDWFSFDQDYHPRRCALPTYPFQKRQHWIPLKTPSATVPQESNLVKMLSEKDKNTLMQTLLETGHYSEDEKPTISAIVQQLIKLYYQEKEDFNFAKLLYQVAWLPWDLANGKLQNLTPLKTDLEVYLEPQLHSSELMGVSLAFSEMEKLAADFVVKALKDLELFQMNTFIDPDQGFIQAELKQEYKSFWNHLLEILAKVGILEKQNTLWKIVKEPEHSNPDLAVEDLINHYPNAQIELNLFRQVATNLAAIITGKISPLSILFSQDGQGGASEFYKNTSSAKILNLGISKTVELLLSSYAPSASLRILEIGAGTGATTQQVLKACKSRQITYTFTDVSPFFLEKARDNLAEFSGLEYKVLDIEKAPKLQGFCCHSYDLIIAANVLHSTANLQEETLPHIQSLLRPGGHLLLLELTQQSPWIDLIFGVTQGWWRFSDYHLRPNHPIITASTWESILLKSGFSQVEFVSPDQKIGSVLFQQSIILAQSSEIPPNLAKNWLIFTDVDPEQNTFPLGIQEQLLKKCDSCRIIYQGEKNTQISSSESCLNANQLQQLEEWFASNPSPDRIIYLLNSTPKEQPESILLNRCNYLLNLLKAIQTIPNPPQLFLVTQGAQPFELEQPSLGFQSPLWAMGRVIALENPQLWGGMLDLDPDVDINQNITALLLGLTHAHDEDHLVFRKGQGYIARLLPLKSLETKTVKIQPEATYLITGGIGHLGLELAEHLVNLGAKHLILTTRRSLPARFLWDSAAELAQISEKIRKLEEKGASIEVMSADVGNFEAMQAIFTQIEKTAYPLRGIFHLAGISGRQAQLKDCTLQDLEAVFQAKVKGSWNLHQLSLGTQLDYFVLFSSAGAIWGAKEQGLYDTVSHWLDALAHFRHLQQLPATALNWALLAGHGIVSQDYEDWLKQIGIREIAPDMALRVMDAIMASNQTQVLIADVDWVRFKNIYQFKGEKPLLKNLGLSEIPIKSVQESDSVLHLLEDIPLGERREYLLEYVSKQVRIILGIKSMPDSEQGLIEMGIDSLSSIELKNRLEKGLEVLLPTSLVFDFPNIRRLVDYLFDRIFGEKVQKTADKMINFTEVQQEISEDLILQELTDLEAFLGD</t>
  </si>
  <si>
    <t>gi|1149076482|gb|AQS99213.1|</t>
  </si>
  <si>
    <t xml:space="preserve">Beta-ketoacyl synthase; N-terminal (198-447:250)  -- Beta-ketoacyl synthase; C-terminal (469-583:115)  -- </t>
  </si>
  <si>
    <t>MGCYQRQPSQRFLRRGSSSTXXXIEPEAQADETSPIGRLDKKMLEMAGNLEVLSEHYFGFGLSTRSPSYFLEAGQGTDMPPATLDAKECMKWLNIFQWHRFMCIFFLGPASGTLELQPLDEVSGVHXSSFFMQVNSDAEMRRKRTNFPPVPVAQSLDRWLSSSMREMRETIETQEQLEATAGREVTRITNQMYHRGQQIAVRGCACRFGAQSSNEPCLQTVLFSGCDAAECIPFMRWDNELYFRAEPQDGYMVRDTYTCMHGTFIEGIELFDNKFFGLSVNETRGMDPSQRTMLEICYETCFSAGFRKPTLMRTHMGVYTGGPAGELEWTWVPKSSESGALASTSGSPAILSNRISYTFGMNGPNYLMDMEAASSLLAFQQAVDCCLPQRPQADSAVALGVDSILHPTTYMRLCWAGLMSTRGRCLCFDHTADGYIRGEGCGGVYMSPLLNEVDGEFVMDDRLPIIGIASGTYCNNSGKTASLTAPSGNMDQELIAGCLQRAEISPLDVECVDPHAAGSLLNDAVEITALVKSYRAHGFAGEEMMGITGVKSLFGNCKPASGILAVLKTMISTAFGHMIASSHLMRANPHMLLDDVPSFFVSDHVPERLNSAFYGISAKGIGGSNAHAIIWGKVDPQRVSAHKSVLVSEPISYWPGGGGELEEDAAPSRNYTIVGSWSAWSDPQTMEQESKGVYVYKVVLGEHAFERFQILLDGDANKVLHPKKADGPNETPVYGPDKGADSESMYWMINGQPQYVALVDSAVAESDLEWVQVNKKDAGTTGDVYTIRLHVNGQYRMVSWEKAMETSEDALVPVRSGVPLSRYYVTASWNDWSYTEMMADDETEGRFYADVQVMREGGGTFNIVRDKDERQTIYPETPYATDSAVNPVMGPDENGRAYYWWLSGKPGDRVRIELLRVYEEGTVSLRMAWERLGAEKLSADVLHAASRSQFYIVGTLGRWKKRHKMAWNGSCFVFEFALRIGNTESFQVLMDGDWNLMLYPPAEDGTKGSTLMGPDELGQGKYWTIGQSQDERSGRFEVQLHVSRGKPGKLTWVRK</t>
  </si>
  <si>
    <t>gi|424707995|gb|AFX86632.1|</t>
  </si>
  <si>
    <t>gi|1706126628|gb|TRV47975.1|</t>
  </si>
  <si>
    <t>Microcystis panniformis Mp_MB_F_20080800_S26D</t>
  </si>
  <si>
    <t>gi|1004138199|gb|KXZ46216.1|</t>
  </si>
  <si>
    <t>Gonium pectorale</t>
  </si>
  <si>
    <t xml:space="preserve">AMP-dependent synthetase/ligase (26-527:502)  -- AMP-binding enzyme; C-terminal domain (536-621:86)  -- Phosphopantetheine binding ACP domain (1055-1117:63)  -- Phosphopantetheine binding ACP domain (1179-1229:51)  -- Phosphopantetheine binding ACP domain (1270-1336:67)  -- Beta-ketoacyl synthase; N-terminal (1393-1634:242)  -- Beta-ketoacyl synthase; C-terminal (1651-1764:114)  -- Polyketide synthase; dehydratase domain (1924-2241:318)  -- - (2670-2782:113)  -- Polyketide synthase; ketoreductase domain (2804-2990:187)  -- Phosphopantetheine binding ACP domain (3124-3187:64)  -- Beta-ketoacyl synthase; N-terminal (3291-3519:229)  -- Beta-ketoacyl synthase; C-terminal (3535-3595:61)  -- - (3963-4096:134)  -- Polyketide synthase; ketoreductase domain (4113-4307:195)  -- Phosphopantetheine binding ACP domain (4435-4494:60)  -- Phosphopantetheine binding ACP domain (4538-4603:66)  -- Beta-ketoacyl synthase; N-terminal (4653-4904:252)  -- Beta-ketoacyl synthase; C-terminal (4917-5041:125)  -- Polyketide synthase; dehydratase domain (5171-5392:222)  -- Polyketide synthase; ketoreductase domain (5816-5940:125)  -- Phosphopantetheine binding ACP domain (6088-6141:54)  -- Beta-ketoacyl synthase; N-terminal (6228-6480:253)  -- Beta-ketoacyl synthase; C-terminal (6499-6623:125)  -- Polyketide synthase; dehydratase domain (6766-7008:243)  -- Polyketide synthase; ketoreductase domain (7416-7599:184)  -- Phosphopantetheine binding ACP domain (7738-7801:64)  -- Phosphopantetheine binding ACP domain (7868-7934:67)  -- Beta-ketoacyl synthase; N-terminal (8027-8272:246)  -- Beta-ketoacyl synthase; C-terminal (8284-8393:110)  -- Polyketide synthase; dehydratase domain (8548-8840:293)  -- </t>
  </si>
  <si>
    <t>MASPVTAPNPLPITTTAAANNNALSADRLFTYRQLHDRSLAAGAALLAAGVRRGGRVAVLLRNCSEVLELHYAAAALRAVIVNVNVNLAPPELSYVLRDSGAEVLVTHGAEFGPLVAAAMADPGPSAAAAAAAGGGGVSPFRLHTVFLVDADSAAAAAAAAGTSLAASAAVAAATEAAPPVPLRIKSYHDELAAVRPGRHVEELRAAAGAADIAISSANVPAVLDPDEPYHMYYTSGTTGLPKGVLLSHRIVMLHAIGTIAEMRLHGGDVWGHFAPLFHLVDVFAVYAITLVGGRHVITRAFAPADAILAIERERITASNVASTMLTMIANNPLLPLANTSSLRVLSCGGSPQSPAILMRAVAALGCEVFLSYGMTECCGKISMSILPYGWWRRAEAQPLGGTAAAQEPAGPAAGAGIHGALPAAGRLSAPQLLDLVISSGRPFLLMQVRVVGEEAPGVYRDVAPGSGEVGEVWCRGPTVFAGYWRREEATREAFAPGGWFRSGDLASVEASGYIRVVDRKKDMILVGGENVYCSEVEAVLQAHPAVAQAATFGLPNALLGEVVAAAVVLRQPIAAAPAPASAAAVSEAELVAWCRERLAHYKVPAKIHLMDRLPVTGSGKVLKTELRNRFQPSGAVPINSAAAAAAAPAPAPAAPRAAATAAAPARTAYSVRAAAAAPARAIAPSASDRFTAAVRSALGPLSPASGLQPPTGPYGQPLLPLVACHGANDARATYLLVIPPSPFSDNACGLVEAALDAVSVTAGASTTAADVEAALARLLYGGARNVVLVIPGQPGEGLQAAVADASRFYPGADVKVVAVDPAACLSDPRVIRFAVLSAKRGMPPLAAAAMVTSGDAPVKETHSAVRVPWAIAEADAPPAPPAGQLRLFSAVHNALPRLAVLPPFPAGGRALQMASDKTHILPVALEAAAVVTDAENLLLPAVMSALAAGARHVLVASLGLPASSDALWVAIQRKAAAAGATVRLVALSTEAMADPALLRYALLSSARGLAPLGAILFPAVRHAAAAPSPFQPGQLAAAPATAAPQPRPVGALLGEVVAEVLGVAAPPSGDAPLMSVGLNSSAAVQLVSRLEERLGLQLPPTLAFDYPSMDEIAAFLSGLAAPSAAASGGAAATTAVAAPPPPASPVQGIVPRVLNVVQNVLMGGDVAAAGAAAPPLPGLAADTPLMSAGVNSTAAVSLTSALEAEFGAQLPPTLVFDYPTVADIAELLASLGAAPAGRALGPTGGAEPPVRAPPAAAQVAPQADAASCVRQVVAEVLGGAAAASLADDTPLMSAGLTSSAAVQLTSSLETALGGVQLPPTLAFDYPSIAAIAEFLTESGAVSALPPAAPAPAPGVTPAAALAPLAPAIALSRVVTAPVERQSAAGRAAGGVIVITAAASRAPGGTVADPWVGASADRTTRVPLSRWDLDTLSEPTLPAQLGCFLADVDAWDPTPFGVSRAEAVLMDPQQRLLLDAFAEALAADRAGPGAVLAAPAAVGPAAAPTGVFVGVSQLEYARLTLEQNIDVNAFYATGAHLSVTSGRLSYTFGLRGPAVTVDTACSSSLVATHLAARSLAAGEVAAAAALGVNLTLVSSWTQACNRAGMLADDGRCKTLDDSADGYVRAEGVGAIMLRLLPTGQAAAASAAGAVALLAGTAVNQDGRSSSLTAPNGPAQQAVIRAALAAGGCDPRAVSCLEMHGTGTPLGDPIEAYAAVSVYMRGGAAAATGASVGAGQARKAQEALRMTALKSHMGHAEPAAGTRACWGALRLAWQLQQRASQPLLQLRTLNPHLHATLEMAVAPGSGESLALLPRGAAPWATSPGATAASDNAVLSHEMLLAGVSAFAFQGTNAHAVLAAAPPYQQGLGAGGSSGGGGGDVYADAAATFAPSGVATRHWVHPTVHPMLASLRVTAVPEAAGRRVLVAECRLSSLARLSYLWDHVVSGRALLPAAAMLELCLASAATALAESPDTAEAQWGLSGLTILSPIIMPTPGRDTSASDNTVVLCHVDTATGAVQLSVSAAQKNSSGAGGRLVARGTVARVDASALAAATAASSAPGGGAAGVAAAVAPATSAETPDRRIGLHLIARLFGMSALAATAAAASVAAAAAVAVGSPIGQIGAASDSSAAAPAAVPFAGSSAHLARGEDGYLSHPADVDAAFHLGVLQPGSPARIPVSVGFFTAKRRHAGGAAGTGAWAAGGLPRAVRQQRQESQHRRGVSSFYLWDEEGGAPLVVVSDLETVEMLPAARGGSPVATAAAAAAVGSAAAASAAADAEAPEVLYETEQVVDEPVRSVCEGMPQGSAAAAATVTVALPGGVQTASLSVAPSGDGVAATASVVQMLQGLQAAGAAVESLAASAATGLCGGAEAAASAAVVAAVDGVLRTAASEMPSTPMSITFSPSSTFEAPSAACGAGGGVLDAFAQDSPAGRALAVRQLRSAVDVPPPGPEAFHIAAKPRGAFSNLAVVPTPLEADGVGTPCGPGEVAVAVKAVGLNFRDVLNVLGMYPGEPGPPGSDCAGVVQSIGAGVGPDEAQPLAVGDAVFGLAHGCLGTRVVGPAAMLARLPPHVAFADAASVPTVFVTVVAALQAAAGVQAGDRVLVHAAAGGVGLAALQVIRSLGAEPIATAGGPAKRSLLRREGVRAAAASRDTSFVEPLLVAAAAAGDQSRRRGGAYDVVLNSLTSPGMVSASLAALSRGGRWVEIGKRDIWSPARVQSERPDARYGLLAVDFMPPQVLQSKLRHVSALLSRQAITPLRTLAYPLAAVATALRALAQASHVGKVVAVAPPVAAPAGPTHGSVLSRARVLVTGGTGGLGLLIARWLAGCGPVGHLCLVSRSGRVAEGAPLAEVLLQDSGAAVSVAALDVASAEDARALGSMPWGLGDAAAGGGWGWDAVVHASGVLADAMLPKQSLQRARQVAAPKLSAAFNLSAAGAAASPVGQLVLFSSVASLIGAAGQANYVAANAGLDVLAKEWSGAGRPVLSIQWGAWASGGMASAAVLTRLERIGQGALPPAVGLSALAAILSAASAAGRGATALPALPPPPTPSALTVNPFRWSKYLAQHGREHPLYGKFYDAVRQDREKQRRQEQVATQLAEAAAIAAPAASVPAAPAEPRFSRESVRREVEAALVEVLGSALPENEPLMSGGLDSLGAVEYVNLVSRRLGGVQLPATLIFDYPTTAAITAYLADKLATAAPAAATAAARQAVAAASAAEPGTGEDADSFIQQLVMGFEPLPPPRPPPAALAVSDGAARNPAVGVLSFEMAPLMPSATSGQMALPGGAASSGLPMYDTIRPVPLNRWDRAAAHAAAGAALPAQFGAFLAGVEDFDAAVFGLSQAEAVAMDPQHRLLLKLAVMATAAAAERTAHGAAVQAAAQSRAGVFLGISWTEYHRLCEAYGANTGPYAAQGAVLSVAAGRISYHMGLGGPSLAVDTACSSSLVATALAYDYLSAPAVAGGSGTAEAAAASALVGGINMMLMPSTTAMFQKAGMLSPDGRCKAFDSAADGYVRSEAASMLLLAAMPPAGASFPSSPAPLAVLLGAAVNQDGRSSSLTAPNGPAQQALIRSVLRAADLAPAAVAALQMHGTGTPLGDPIEEVVPAAAAAMTTMKVAQAAETAEEDEVEPEAMYVIVQAAVEPAGVTPLGQATAAPHFTVPASESDTLPLVAIGLAQQVVSAGAPGLRLAASASATASGPKTASGEVAAALLRSVEAETGVRCASLEVDSHKAALLGRGRAEKLKIEVTAVAEDEDAYGAERAGGVLQRTMMVPVSATEAVRPVGDFQLVPRPRGALGNLVPQPLPSPTMGGAVPDGKVALRVRAVGLNFRDVLNVLGMYPGDPGAPGGDCAGVVVAAGSGAEGMLPPGTAVFGLAIGSLGTLVHSSPHTLVAMPGCLSFEEAATMPTVFITAHQVFGDAAGLRPGERVLVHGGAGGVGLASLQVVGAMGGEVVATAGSPSKRALLRGLGVRHVSTSRDLGFVEELTAGGAGVDIALNTLTSPGLVSATLGLLRRGGRFVEISKRDVFSVSRLQSERPDVSASFVAVDFLPDTAVQSAMLRVSAGAARGVLRPLPLAAHGLSSAAAALRQMSQARHVGKVVISTPTMDAISPSSPSPDGTILIIGGLGTLGLLTASWLLAQGARHIHLTGRSGRPAAASAEQLRALVATHGSLITITAADAACAADQGVLLHLQDQAEVDEAVGDSAATDAAARPLLAVLHAGGVLADSSLGRQTAGGIRAVSAAKSSAASLLRRLGAAIPVAQHVLFSSVASLLGSAGQASYSAANAGLDALAASGRHAGLGVTALQWGAWAGAGMAANATVARKVERLGMAMLEPEQGLGALERALCGLRALGAAVAGLGGSSGGGVLPVVPFRWRRFLTAAARRRGGVLPTMFGHYAGRLAAATAAEVNAAVAAAPAGPSAVEALAAMRASVLATVHETIAGVVGSSVPSDAPLMGSGLDSLGAVELRNALEGRLGLQLPGTLVFDYPTPAAVADLIVSRLPPPAATVAPATARPPAKTPAAAAAAQPPQPAVAAADLTRDVLRVVADVLGSSGADVDADAPLMAVGLDSLAAVELRNQLQAAFQLQLPGTLVMDYPTPAAIAALIASRTAPAGAVAGVAGAVTAAASGTGILPAAARGIAAPAVHRAAGGSLSAAIVGMSVSLPGSESGAAGAAVTSGSGIDAIGVVPYNRYDVDSAALSALFDGTPVRFGAFLGAVSAFDATAFGLSDGEAALMDPHQRLLLAACGEAFVPRAGDMAPGGGAPLHGIGRERWGVFVGTSALDYGKLVSRLSRAPTAYSATGALSLSVTSGRLSYTFGLRGPAVTVDTACSSSLVATHAALSALAMGGCGAAVAAGANLMLIPDTPAMFQRAGMLSPEGRCKTLDAAADGYVRAEAVGALCLAPLSGSSSSGGASPAPLAVLLGASVNQDGRSSSLTAPNGPAQQAVVREALSAAALAPSALTALSMHGTGTPLGDPIEFGAAAAVLDSPGSPTSSFVAARRPVTMLSSKSSYGHAEPGAGVVGIAQAMSAATHGSALPIMHLRTPNEHIAAVVSQSTPGAWSLPRQQQPLLGRRPEAEPAGGQATVTEAKVLCLGVSAFAFQGTNAHVLVGSADASDETPATTVMTIDERLPWRKQHHWLQPAANVLVEAVAVSVPARAGPATALFECHVTRSSHLSYMWDHRVRGRAVFPGAGFLEVAAACVAALTAAPGGANDTDGAGTAVSLADATIPAPLVLPSPNSGADGSAPAAAVVLRCAVSLTSGRVAVRSEIAGTTAPTVHFRATAAALILPGGGARPAPQPQGSSTPFQAPGFSSRLVELAAVLLNGVKRTGAGPSPVPAARTVATLASPADCSGCLLHPALLDCSLQAGAVPVADGEAAVLRVPAGVGLVRLPLYAEGAAGVGANTTELEFLASWVTAGPAAKTELRAVAAAASSEDGEQARSKELDYGITSGGGTELYSIRRLLAKELNGPAAATVAAATASPASLTTTTGVGGVPGMLYSKELLVSEPAANTDAAECSVPSLELLAPSGAVPGVAALLAALQASTVAPAAPGPIRLSSAPGGAQVFDRQRLIAAGPLQGMLRSVALEQGGRAFAAEILDAQASEATQPDRPQIHLVAQAQDQRGPAADIHGVIHSAGTIAFPHLLPSMEQAPGLDASDFQLVPRPRGALGNLVPQPLPSPTMGGAVPDGKVALRVRAVGLNFRDVLNVLGMYPGDPGAPGGDCAGVVVAAGSGAEGMLPPGSAVFGLAVGSLGTLVHSSPHTLVAMPGCLSFEEAATMPTVFITAHQVFGDAAGLRPGERVLVHGAAGGSRGVVEVVKVDVSSAEDCGLAFSPGSADSKPVLAVLHAGGVLADAVLRNQTAASARRVFAPKLAQLVRWSALVSQQPGATHVLFSSVASLLGSPGQANYSAANAGLDAAAAALSSQGLGFVSVQWGAWAGGGMAAQDTQTAARVERMGMSLIQPQQGLAALASVLQADAASGSVASTARTPVVAAVPFNWPPFLKRQQRNRPTILFNAVSLSSAAGAPTVAAPKPAADAALVAPVGATQSSAGAADAQAAPLAGPASPEAHLARVLAEVEDAVRGVVGSSVPSDAPLMGSGLDSLGAVELRNALEGRLGLQLPGTLVFDYPTPAAVAGYISSRVQAAPSAAAQATGAADAPSAVIVSSRGAMIGVEEDDLFGSLLGHEEKHQTAGLQYALAGMPAARSGLAVPAPALRIREQARSGAVAIVGFSQRLPGSGPASLGAWSGRLKEADAVSRIPLNRWDVEQLGPLLGGEVPVPFAALLVGVEAFDAAAFGISAPEAAILDPQQRLLLEAAAEALSAAPGGLGAAFTEPGTTTDSRQLWGTYVGVSSQDYRTLTSRVAPAVTAFNATASALSVTSGRLSYTFGLRGPAVTVDTACSSSLVAVHAALAALATGSCGAAVAAGVNLAVAPDTPLHFQRAGMLSPEGRCKTLDASADGYVRAEAVGAVALRPLEGLLAAAAAASAGGAGAGILAVLLGASVNQDGRSSSLTAPNGPAQQAVVREALSAASVLATSVAALSMHGTGTPLGDPIEVGAAAAVLMPSDGLSTAATGSTRSLALLSSKSWYGHSEPGAGLVGVAHAYAALTHRAALPLGHLRNLNPYVSNALELSAGGGAGTAWQLPLQPMPLGGAMAPSAASAGGGAAPLEAMVVGVSAFAFQGTNAHVLVAPAPAPQAEAPALTTLSEAAPVPTVAWQRRRLWVAPPLSAMVGSAIALSAASGGAAASLRCAFEITLGPMGRLAFLLDHQVAGRAIVPAAALLEMAAAATVLALGAGTSGGEFSAAGALAAAKTAGGGTTTASAVGMSLALTDVRILAPVVLETLTAGSAGASRPAPVTLRCTVDPAAGNFRISSSSGGARTRSRAHAHVTGFASLVGTPLAPSLSPPPAAATSYSPLKNASSSPSTTSQSLAALYQLLFKVNRSPSLPAAAQAPAAAVLQLPASHPDFLIHPAMLDSAFHLGAVREPLNGRLMVPASVDCLLVPLADMLTHGSRIAAAGGDLERAEGQAGDGLTCIARAAGPRSGATAGAGETRTDVALASFGAGLGAGAVVRGLTAKPMAKAPAAGSAARSSLTAPQRQPQPQEDSAAATAATAAGGSITYATILVAEAVQDQLKASTGVPSTTAAAAALQLPLVDSLLDYGRLLPVVQSVAAAAAAVELPGRSAASVPYPQVSNLDGLVRTAAMELRGSEFSARFRPCGVIKIAAAGSSSQSPQKGIEPGMHELEGVGFTPRLVPVLESTSGAGVDFQLVPRPRGALGNLVPQPLPSPAAGGAVPDGKVALRVRAVGLNFRDVLNVLGMYPGDPGAPGGDCAGVVVAAGSGAEGMLPPGTAVFGLAVGSLGTLVHSSPHTLVGMPGCLSFEEAATMPTVFITAHQVFGDAAGLRPGERVLVHGAAGGVGLASLQVVGAMGAEVVATAGSPSKRALLRGLGVRHVSTSRDLGFVEELTAGGAGVDVALNTLTSPGLVPGSADSKPVLAVLHAGGVLADAVLRNQTAASARRVFAPKLAQLVRWSALVSQQPGATHVLFSSVASLLGSPGQANYSAANAGLDAAAAALSSQGLGFVSVQWGAWAGGGMAAQDTQTAARVERMGMSLIQPQQGLAALASVLQAAGASGSVASTPPTPVVAAVPFNWPTFLKHRFPEVARAGALPAFFESFSGSLAALAPAPSPFPPTSRRSAPPVARARRSRTAAAPAAAEETPALAQREVQQRVSEAAAAILGVPSVPLDAPLMEAGLDSLGATELRTSLELSFGLALPGTLVFDHPTVAAISALLMERTAPTASSTATARAPALRAAARPGRRLRPAVARTTGSAAAGAMSASVRSHPQQGPAGEQLAGVQQRVTEAAAAILGLQPGALSADAPLMEAGLDSLGATELRTSLESSFGMALPGTLVFDYPTVAAVSAFLHSAVADESPEARPQELPAGESALEEELEEDNGEAGFDSSVYDSEFDSEGQALSEAASEAWLPAAPGRRSRVPPALRGRLAAPRAALVGIMSGAFRLPMDVATGADLSAAVHACDAVTAVPLDRWDVDADAVVMLSAAGAAPPPRFGSFLPGRVDLFDAPAFGVSPAEAALMDPQQRLLLEGLYEALRGAGAGVGHGSAADPWDRSRFGVFVGVSSPDYMKLTAASKQGVTAFSATGATLSVTSGRLAYTFGLRGPAVTVDTACSSSLVAAQSAFTALVTGQADAAAVCGVNLTLSPDTTAMFQRAGMLSPEGRCKTLDAAADGYVRAEAVGAVVLSTLGGGTAASGGLPLAVLLGAAVNQDGRSSSLTAPNGPAQQEVIRQALLAAQVDRRAVFALSMHGTGTPLGDPIEVGAAAAVLKSGGGRIASQEMAAPLLLTASKSWLGHAEPAAGVVGMLHAAKLAGLRTSLPLSHLCAVNPNVREVLDSSAASSSSPDGSDWALPRQAGPLPFSEAARTSGDVSARSEMSVVGVSAFAFQGTNAHVLVAPAAPLLEGSAQSSQPHMAGQEAPNWQRSSHWIAPRPQLALAQGARVLSGAAAAGITSMPVAASASIAVIHARLSSGRLAMLWDHRVNGRPIFPAAGYLEVAACAASLLLMGDGAPADSRTALISDVAIPAPLLLPATFPSAPGGSDLLLECAVDLATGRLEISTAPATAAGSRRRARRTVHLTASLTTAAAAASASGFAVAGSSAARNTVDEEHSTSIPPFLRQLVAGRLAAPSTRASGSAIATVLGSGSDSTGGGAGAGDGFMVHPASLDCVLQLAAAGVGEARPKVPVRIGAVALSLGSYAAPLGSASCHVSAAPAVAVAGSAGDGATSTDYCVLSAAGAGRVLSISGLEASDVGRGRPLAPEALVAADAASITTPGAAGAAAAGAAAPAENGFTYRTD</t>
  </si>
  <si>
    <t>gi|1909586897|ref|WP_190473264.1|</t>
  </si>
  <si>
    <t>Anabaena azotica</t>
  </si>
  <si>
    <t xml:space="preserve">Beta-ketoacyl synthase; N-terminal (11-288:278)  -- Beta-ketoacyl synthase; C-terminal (307-407:101)  -- Polyketide synthase; C-terminal extension (416-508:93)  -- </t>
  </si>
  <si>
    <t>MLETENNNTAKIAIVGMDAFFGECKSLDAFERSIYEGKQHFISLPPKRWYGIDEQKDLLQEYGLVDRNAPIGAYIQEFDIDTLAYKIPPNEVEKLNPQQLLLLTVADRALKDAKIPEGGNVAVIIATETELSVHQLQQRWDSSWQVKDGLNAAEITLAPEQVSQLETIVKDSVHHEVEIGEYLSYIANIMASRISSLWNFTGPSFTLTAVESSAFKALEVAQMLLMTNEVDAVVVGAVDLAGGVENVLLRSQEAKINTGINTLSYDQKANGWTPGEGAGVVVLKRHDVAIENGDRIYAVIDAISIGQTYTTLDGASINQACQQAFQMAGVQPDQVNYVEVCASGIPQEDEAEIAGLVQAYPSVGYGLHCAIGSVKANIGHTFVASGIASLIKTALCLYYRYIPATPNWSGVKTPQAFEGSPFYVATESRPWFLSKNAPRRIAAINGLGCDGSYAHIILSEETNQQERPNRYLEQMPFYLFPVAGNDKTSLLEALNQLQKSIGESACLSNSASQTFNSFQQQTQANYAISITGRNKKELLREIESARKGINVAFDKGTDWQTPVGSYFTANPLGKKGEVAYVYPAAVNSYIGIGRHLFRLFPKLHDNPFVKSIYKRAADVERLVFPRSLSKLTTRQLEQLEKKLLNDSLAMFEAEMFCTRLLTTIIRDDFQVRPKYVFGYSLGETSMMVAQGVWSNFYEGSNSFNSSALFGDRLSGPKNAVREYWGLPKAASASGDNLWANYVLMASPVQVRDAVRNETRVYLTQINTPEEVLIAGEPAACQRVIKTIGCNAFPAPFDHVIHCQTMRSEFDELVKLNTLPTQNIPDTIFYSAAEYQTITLESEIIARSIATGLSQELDFPKLVNRIYDDGAKIFVEAGAGSVCSRWIDKILEDKEHITVSLNRRGLDDHTSFVKALAKLVSHRVNVNLAPLYSPITETSKLNKAMLRTITLGGDSITGKILSEENRKLFQEIADKFKKERAAKRQHNIPLASDFLSINSLKLPQPTNTETVPQGEFSAENIIEHVFQPEEQLKSSELIATAPATPEDFLPSTTTDSEFATIIHMLELNTAQYQKLNANHERITQNHTAFLKARQDFSKQMSEIIQLQMACAEDLLNEEVK</t>
  </si>
  <si>
    <t>Unigene9341_All</t>
  </si>
  <si>
    <t xml:space="preserve">Beta-ketoacyl synthase; N-terminal (288-527:240)  -- Beta-ketoacyl synthase; C-terminal (551-665:115)  -- </t>
  </si>
  <si>
    <t>MVTLAKPSKSAFDVILGSVPEDVVGDSIVQHLSVKGFCVLWPAFEEVVLRQALEDAAELKFEAVNEAVQEGLLGSEGSANILEMESNIDDEARSEGEGLRQIDHALTKIGYMVEPFVDAIGFTMTHRSGAVLSQAGDVEDFTPPLTEKVAAKWQNQFLRHKVMMIIFLGPKAGVLELLPFAEAEAQPFSVKTAPGMVVLLRTDVMAHRYSALNGTLSMSCFLMTADLRKQAPDRPLYQLTPAAKKIEEWILGRIQEIKESEDPTLASTDVPSSFRSAVNHIFHKGQQVGIHSAAVHFPLTYMADAWFCSAVNAVDYCTTIPLSRWNNDDVYDPDPEMWTIGKSYLNHGSFMEGTELFDNKLFMLSPNESRGLDPHQRILMEVGYSALFMMGKSRKNLMNSPGGIYVGAGNEEWAFHAGREGFGMTTGAACMWSGRLSFCLGMKGPSIALMTDASSGLSAMYVAVESCQIKGTAVSNDFAVTISPSLQLANRFLFTYCQQGWLSRGGRCFTFNSSADGYVRGDGCAAIGTKPGTELKDGQLVHQTKDSSISNVAGAHMNTNGKAASLISPHGPGEQETIAWALRNAQLAPSDIEEVEVHGDGTHLADAVEFGSMWRGHRNEFSKEPLLLGAAKTTLANQVEESGLTGMIKTIFGMNFGHQVPNLHLRQCNPHIDPFEQPVDITGECEDFRFSSAFCGVKTRGFGGSNVYMINWGMVDTARVSFPVPEFQRDQVMFWPGGGGELDVSVQPRRRDAYFIMGSWTHWLKAEPMKPDGSGGYTFTVTLGENRWEKFQIWLDREPNRALHPGMTNAPLGSPVVGPDDETIFETDVLRSGTAPAWLIDDRAAIAGSEALPGQPGDKYMVSLRVSGKWRMVEWEKLAPPATSKALTSEEKVSAVPSEAAYFIAANWTGYELEEMETDISNPGSFSKELRLMQHRGEFQLVRERDWGQVIYPSDPLCTNAAESPLLGPDDSGAGMTWLLQGKPGDVFRIEFHREVGLAVDSMTISWSLTGHKELTIQERKLWLGAGTQPWMRAYP</t>
  </si>
  <si>
    <t>gi|71089817|gb|AAZ23765.1|</t>
  </si>
  <si>
    <t>MVMAAGASSLDEIRKAQRADGPAGILAIGTANPENHVLQAEYPDYYFRITNSEHMTDLKEKFKRMCDKSMIRKRHMHLTEDFLKENPHMCAYMAPSLDTRQDIVVVEVPKLGKEAAVKAIKEWGQPQ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</si>
  <si>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gi|1039179908|gb|OBQ24342.1|</t>
  </si>
  <si>
    <t>Anabaena sp. WA113</t>
  </si>
  <si>
    <t xml:space="preserve">Beta-ketoacyl synthase; N-terminal (63-343:281)  -- Beta-ketoacyl synthase; C-terminal (351-468:118)  -- Polyketide synthase; C-terminal extension (471-590:120)  -- Acyl transferase (639-933:295)  -- Phosphopantetheine binding ACP domain (1297-1364:68)  -- Phosphopantetheine binding ACP domain (1422-1490:69)  -- </t>
  </si>
  <si>
    <t>MMSYPSKKIDTINTSFTELEAQINSCEQDLLRFIEAKKMNMTNGTLSENSMSTKEINRKLQANPIAIIGMASLMPQARNLRAYWQNIVNKIDCITDVPSSHWSVEDYYDPNPRTPEDKTYCKRGGFIPEVDFNPMEFGIPPSILEVTDVSQLLSLVVAKEAMEDAGYGDSREFSRENIGVILGVAMGKQLGMPLAARLEYPIWEKVLKSSGLSDEDTKKIVDKIKSAYVKWDENAFPGMLANVVAGRIANRFNFGGTNCVVDAACASSFGALKMAISELVEHRSDMMLTGGVDTDNTIMAYISFSKTPAVTPSDNVKPFDAKSDGMMLGEGIGMILLKRLEDAQKDGDKIYAVIKGIGTSSDGRYKSIYAPRKEGQVKALERAYDDAGFSPATVGLMEAHGTGTMAGDPTEFGSLRDYFAKHDTQKQHIALGSVKSQIGHTKAAAGAASLIKTALALHHKILPATININEPNPKLDIENSSFYLNTQTRPWIKAEGETPRRAGVSSFGFGGTNYHVVLEEYEPEQQSSYRLHGAAGEVLLFGATPAELISKLEATYQNLQAHDRERYYSQLLLECQSLTIPKNAVRIGFVVENLQEACKLLQVSIDLLKNKPGAISWEHPQGIYYRSYGIELAGKVVALFSGQGSQYLEMGREAVMNFPSLRQLYGKMDYLFKQSNLPPVSEVVFPRSSFDEVEKKAQIATLQRTEYAQPAIGVFSAGLYGILQQAGFKADFTAGHSFGELTALWAAGVLSEADYLFLVKARGQAMAAPKDPDHDAGSMLAVKEDISKIEPLLRQFPKVSIANFNSPTQIVLAGPKLEIDKIQNTCQKLGYGAVLLPVSAAFHTPLIAFAQKSFAIATKSVTFKSPQIPVFSNVTGQHYPQDAAAIQRNLENHLASSVLFKQEIENIYGAGGYCFVEFGPKRVLSNLVKDILGDRPHLTISLNPSSSKNSDRSLREAVVQLRVIGMNLGNFDPYQLPAVLPPIATKKALSVKLTGINYISDKTKNAFTESLQNGHKISVIQEFKSPEIAELKNLEIDNSKVVKIPNRHNGNGNGHKKQPVIETQLQPQMTTVTITKESQIEPSSQLFTPCGGKMQTPDKLINCQQILTSLEQLLSRFQHNQSENLEVHSTYLNHQIEYAKTFFQLMQQQNSLFANAKSSTEAAQIKQVIMESLERSMIQFHSQQGETLRIHEQYLREQIEYTKHFFQLIQEEYSQLISETEAGAPEEAPVPPTVNIIPPQAVPEIEPKVPLEAAIPTIIKVAETVINEIIKPEPIVLIPETAPLGNNINLDGLANNLLTITSEKTGYPIEMLELDMDMEADLGIDSIKRVEILGGLQELYPNLPKPNLEELAEKRTIGQVVEYLQKQNQLTVEIPAESIIIPQIQTEITEELVSEPIIIPQFSIPSSQPSENSNEYADLGQTLLNITSEKTGYPVEMLELDMDMEADLGIDSIKRVEILGAMQEAYPDLPKPNIEELGDLRTIGQIVNYLQSLVGGEKKKPQFDVNPVTSPNRCVGLESTITVDLTPPPMVDPNLPRRPVQLRALPRPDFLEAQLPEGHIGLMTDDGSLTTTKLAHTLIEQGWKVVVLSFPQSLVSQQLPLPAGVTRVTLANMSEQNLQLLLQSVITKHGPIGAFIHLHPQFTPEKPGHIFYPESEKAIVKQVFLMAKHLKTTLNNAALLAGRTSFCTVAHLDGEFGLGNQGNFSVIAAGLFGLTKSLRWEWPQVFFRAIDLNPNLDPHESAEYILAELHDSNRYIGEVGYGSQGRVTLVAKAE</t>
  </si>
  <si>
    <t>gi|424708237|gb|AFX86753.1|</t>
  </si>
  <si>
    <t>gi|505028084|ref|WP_015215186.1|</t>
  </si>
  <si>
    <t xml:space="preserve">Beta-ketoacyl synthase; N-terminal (10-288:279)  -- Beta-ketoacyl synthase; C-terminal (296-407:112)  -- Polyketide synthase; C-terminal extension (417-513:97)  -- </t>
  </si>
  <si>
    <t>MSIQQDMTAKMAIVGMDAFFGECGDLDAFESSIYDGKQHFIPLPEKRWHGINEQEKLLQKYGLEAGKAPQGAYISDFEIDTLAYKIPPNEVEKINPQQLLLLKVCDRALKDAKISPGANVAVIIAADTELSVHQLQQRWNSSWQLKDGLNSLEIAVSPEKITELETILKDSIHPQVDLGEIISYVGNIMASRISSLWNFSGPSFTISAVETAAFKALELAEMLLATNEVEAVVIGGIDLAGGVENVLLRSQLGKLNTGINTLSFDEKADGWNVGEGAGAVVIQRHDTALQNNQRIYAVINGISIGQSSSMAIDSATITQVCKQAFQQAGIQPTEVNYLEVCGSGIPTEDEAEINGILQAYPPVGDGLHCAIGSVKANIGHTFVASGIASLIKTALSLYHRYIPGTPNWSGVKTPQVWEGSPFYVATESRPWFSQKEVKCRISAINSIGCDGSFAHVILSEETQQTERSSRYLESRPFHLLPIAANDQSSLFAALDNLQQTIENADSLKDVASQTFVEFQQHTEAKYTLSLTGRNQKELLKEINSAKKGVTNAFENGKDWQTPIGSYFTPKPLGKDGEIAYIYPAAVNSYLGIGRSLFRLFPKAFDDVIVKSLYERAADVEKLVFPRSLSKLSTRQLETLEKKLFDDSLAMFEAEVLFTRLISTIITDDFQIKPKYIFGYSLGETSMMVAQGVWSNFYEVSNTFNSSALFGDRLSGPKNAVREYWGLPKASITSDDNFWSNYVLMATPAQVRECLKNEPRVYLTQINTSEEVLIAGEPVACERVIKTLGCNAFPAPFDHVIHCQAMESESQELEKLYTLPAQTIPGITFYSAAEYQPTTLNSQEIAHNIAKGLCQQLDFPRLVNRVYADGAKIFIEAGAGGICSRWIDKNLSNQEHITVSLNRRGIDDHSSLVKALAKLLSHGVHLDLSPLYNLSSVTGKQNKSTLRKITLGGNSITAAILNEDNRKLFQKATQIKQQQIISNYPEYKIINSLQPPAKFAPSDIYSHPEKNTMKTIMDNGLKTREQLQSSELTSSQKPNIPSTLTPPLITQETSNTISMNDLKLSQYQKLSANNSKLTQAHTSFLHARQDFSQQMSEIIQLQLACAQTLLSEEK</t>
  </si>
  <si>
    <t>gi|424708119|gb|AFX86694.1|</t>
  </si>
  <si>
    <t>gi|414091051|gb|AFW98413.1|</t>
  </si>
  <si>
    <t>Alexandrium ostenfeldii</t>
  </si>
  <si>
    <t xml:space="preserve">Beta-ketoacyl synthase; N-terminal (344-532:189)  -- Beta-ketoacyl synthase; N-terminal (550-600:51)  -- Beta-ketoacyl synthase; C-terminal (620-735:116)  -- </t>
  </si>
  <si>
    <t>MGSEEEWAMTASWEERPDRILKELEGRLVEIHSLPEKLSPNDETAEHDESAGPRDLNGQCGRCLKWDLKEEKYLVHTFEGVLVGVPEDNLMEYEPMDPEEGGFDIAWPASAPMSYGLFGGMVTECLVSKGYCVVQMFTNKAVRDSAVEVAQELPGFEKMKAEFEVGYLGNENITRCAVIETDAPDKLLEDGLAYCDRDLTNMGMLLTPTASSVFGFEPYSRSNAFVRTPYTEEGQRPVALEDADFSDQNVEKFLAWIMRRRLSLIHLIENDGGTFELYPKEHLKMDSVRLPLQKSRMIIFRHDLMGYSYQPQGESLALQMWLMEPPKEIKFFQLSTPPGIQGVERVNIVAGTERFPGNCENCNETICMFNQGTDTLCEVPFMRFDKDLYCMEDRDAILWGKAYVMHGSFVADDLLISFDNEFFGYSVEEAEAIAPSQRWVLEVGYETLYKAGWSKKDLLGQRIGTFIGDSCGEWNQIYWKQDKHVYSCNLNAVTCTRLASCLNLTGPNVSVDTACSASLVAANSAMHMMRRHTYRKKDEMPLTYQRPQSELNYAVCMGILCMIHPAGWIGECSATMLSMRGRCFTFDSSADGFIRGEGCCSAYIRSDHDDHRTDPSDRPLATVMGSATNQDGRSASLTAPHGPSQQECIRQCLREGNLPCGEVMLTECHGTGTALGDPIEVGANRGVMFGNRDLPLMHCTSKSHVGHEEANAGTCGLLKVMLMLNQGCATPNPHLRALNPHLDVHDYPVIFINEICCTQMQNQVYGVSSFGFGGSNSRADCWAEVEKGTQKHGSRTVLDRNESYYWIDKVMRNVGTEQEFDGFMHGKAGH</t>
  </si>
  <si>
    <t>gi|443335149|gb|ELS49628.1|</t>
  </si>
  <si>
    <t>Microcystis aeruginosa DIANCHI905</t>
  </si>
  <si>
    <t>gi|1733468617|gb|TYT69332.1|</t>
  </si>
  <si>
    <t>Microcystis aeruginosa KLA2</t>
  </si>
  <si>
    <t xml:space="preserve">Phosphopantetheine binding ACP domain (198-263:66)  -- Polyketide synthase; ketoreductase domain (530-716:187)  -- Polyketide synthase; dehydratase domain (802-1077:276)  -- </t>
  </si>
  <si>
    <t>MTHEKLSPNEQMNERILTILSAYFQQRGSFLAQVIRADLQSLGSNFKPSDIPNNGKSPAHSFSAPTLENPTIKPPVMIDSAPGKSVPTEANQPPANLETQLIVLVAQKTGFPENTIHLGARLLDDLNLDSIKGGELIADFAKQCSVAGKVDPTTLANASLQEILEAVREVMPTSMEPSTPNPVVTTESRKDVQTISRLLLELVAGKTGFPIDSLSLQSRLLDDLNLDSIKTAELVAEAAKQLGVAGQLDPAQFANAPLSEIAEILAKHSQSLGTDNPSPVPTAPSLASSSSPWVRNFVVEYSPEEAIELPAEERENWETANLFAYDNWPEARILIVAESEETDWVQMLEKHWQDKGAMVEKITYEEMAWQGGIQNPKYTHFLGILPQKARGDVDSSARLLRAMSRLRAIATPLSAKQLEREYVTVAYLQFGGGHFGRLPGMSNLEQCGTMGFAASLHLERADLKVRVIDLPNQNPSPALTETIIGEIGRKEAYLAVGYDEQSIRRLPRPKVQDRTQYASRSLSWSTEDVVFITGGAKGITAECAIAFARLTGVKTALVGRSPHPQDDPLDASAREIAQTLRAFAEERLICRYYSCDVTDAIAVRELVTRVRQELGPITGVIHGSALNKPRRVENSTLGEAKSEVAPKVLGVLNLMEALEEMPPRLFVGFSSISAVLGLPGNTWYGFSNESLDLLLRNFGERHPETSVLAIAFSVWSEVGMGARMGTVRNLNRMGIEAMPTEDGVNRFLELMFKDPGDSQVVVTSKLGGVETMRRGFDTWRTHRYEPPASFSFIENIHTIELGVEVGFRTRLTLTQDSYVRDHIYNGSYLFPTVFGLEAMAQAAFYVSQKTAFSRLRLQDIRLERPIVVDPEQGVEIEIWARVLEKKSPLEPLQVRAEIRTERTGFTIAHFAATLILDDQSAEVPLSTVTVPDQPLDLDPKQDLYGWLLFQGTRFQRLKNVYRLNSKEFLFSTQVGGERTEKETFDRADGPFLLGDPYYRDSLLQSVQPIIPQDICLPIRIDRIDLYQIPRNQSCFGLAINEGREGKEYRTTVTAVNEQGEVLETLEGYQLRILEHRGDNPTAEEIANPGQRDERRLQEQLKQSAEAFGIDAPTLALTYQPGLQNLPSSERRQQEVPLFAKTVGNFLNPS</t>
  </si>
  <si>
    <t>gi|488875115|ref|WP_002787340.1|</t>
  </si>
  <si>
    <t>MKASPQIAIVGMACLYPDADSPQELWENVLSQRRAFRRFPSERLSLSDYYSADKSTPDVIYSTQAAVIEGYEFDRIAYKVVGSTFRSADLTHWLALDIASQALNDAGFPNGKGLNKETTGVLLGNTLTGELSRANTLRLRWPYVRHRVEEQLLKQGLSDKERQIFLNELENRFKEPFEPIGEESLAGNLANTIAGRICNYFDLKGGGYIVDGACSSSLLAVANGCSALVAEDLDVALVGGVDISMDPFELVGFAKTGALASGEMKVYDQGSNGFIPGEGCGFLVLMRHEDALAQNKRIYAVIQGWGISSDGKGGITRPEVEGQLLALNRAYKRAEFTGDTIAYFEGHGTGTAVGDGTELEVLSRIHPDTVNKAVIGSIKANIGHTKAAAGIAGLIKATMAVHRQILPPVTGCDRPQARLTEDKARLQVLKEGQIWPNSLPLRAAVSAMGFGGINSHIIIEGLSQIRRHTLTPQEQKLIHSPQDAELFLLSANRQEDLQAQVNRLLNIVPRISQSEMTDLAVELAKKVNPHLPYRLAIIASSPDSLTNHLVEAQGLRSLIPPGQNLDNIFTNNEKQINKIGFLFPGQAAPVYLHGGLWERRFPVIKQLYNKAQLAKGKDNTVTNIAQPAIVTACLGGLQLLESLNIKADLAIGHSLGELCALFWSNAYDSIQLINLAKIRGQAMAQLGHPTGRMASINADAETVKSLLNGRFVEIAGLNSPYQTIISGEELGIKDVVEKAQNKGIKTVYLPVSHAFHSPLVARAVQPLEDYLQTYPLNSLQKTVISTVTGEKLPLNTDWRSLLLEQITSPVRFIDAVKSAEKEVDLFIEVGSGSILSRLVADITDIPVISLDSSSESLQGLLKTVAVMFVNGVKVNYQGLFEDRFSRPFNLDYQPHFIANPSEIKAKGKSQQAKVENIALLLPNHSQNLKPQTSNLKPETSKIEVIRQLVAQKTELPLETIENHHRLLADLHLNSISVSQLVIEAARQLDLSPPHSPTDYANATIQDLAAALEELGKNNPQIPQESIPMGVDNWVRAFTVELIEKPLIKSDKKQINREKAENWHIIAHADHPLLPNLSVLQPTLKHEQEKGIIICLKPYPDESEIDLLLKGAKLSIKEKKPLILIQQGGGYASFARTFYLENRQIPTCVIDIPFHHPNAVNIILSEITATDSYTEVYYDENGKRFLRQLNLLGLEKDADNPKQKKALKMPNKSKIKELLLVTGGGRGIAAECALSLAKENKATLAILGRSQPEDNRELAENLARMKSANIQVYYYSCDVSDAESVQQTIAEIKTNLGEITGILHGAGVNTPKLIQHLEPEDFLATLAPKVKGLQHILTEINPDSLNYLISFGSIIAETGLKGEADYGLANEWLGNIVAEFSRKYPNCRCLNLEWSVWSGIGMGERLGTVEKLRNEGITPISPDIGIKYLHLLLNQSLPTASVIIAGRFGEPPTLSLKPQELSFLRFLETKKVHYTGIELITEAELSLDNDPYLQDHVYQGEYIFPGVLGLEAIAQVATALLPTLARKEDQTLNKGENQDTPSVPLNKGETGGLRFESVKFNRPIVVSADQPLKIQIATLITDSGKVKAIIRCANTGFSIDHFEAIISHSCVGVPDCRPLIPPVPLKEGKNNPQINPDMDLYGHLLFHKARFQRIKGYSHLKATECITEIKIEQKTAWFSRYLPQSLILGDAGARDAVIHALQACVPHATILPTGIERLTVYSVNLGENQFVSAKERLHQGDTFVYDVEVLDDDGNLLEVWQGLELKVIKHRNPQEPWIPALLPCYLERKIKEVMPNVDLTLILDRDATVERRVRSDRSLGMLTSSPSVIRRRGDGKPELSDNEAVSVSHAEDLTLVVKGASGCDLEPIIPRNVQMWRDLLGENSFNLAEVISQENHEDLNIAATRIWSAKESIKKAGLSLDIPLTLSSFSQQSTPLSPILWLSSGKDLIITLPVSFRETKTDFILAIFVQTVPEKSDLLQTELSKFF</t>
  </si>
  <si>
    <t>gi|1705937141|gb|TRT70605.1|</t>
  </si>
  <si>
    <t xml:space="preserve">Beta-ketoacyl synthase; N-terminal (16-295:280)  -- Beta-ketoacyl synthase; C-terminal (303-420:118)  -- Polyketide synthase; C-terminal extension (423-518:96)  -- Acyl transferase (591-885:295)  -- Phosphopantetheine binding ACP domain (1192-1261:70)  -- </t>
  </si>
  <si>
    <t>MSAQSSTSSLTALQKTPIAIIGMSALFAKAKNLQEYWENILGKVNGITEVPESAWNLEDYYDPDPKAPDKTYGKWGGFLPKIDFDPLEFGLPPDTLEALDSAHLLGLVMAKQALEDAGYNQGKEFNRETTGVILGGSGLWKSITPLTSRLQYPLWKKICQKSGLSQEQTDKIIENMKAAYVPWQENSFPGMLPNVVAGRITNRFDLGGTNCVVDAACASSLSALKMAISELIEGRCDMMLTGGFDTDNSILNYMCFSKTPAFSKKDCLNPFDATSDGMMVGEGLGMLVIKRLEDAERDGNRIYAVIKGIGTASDGRFKSIYAPRPEGQVRALRRAYQEAGFSPATLGLVEAHGTGTPAGDFCEFTALNEVFSENNPEKQTIALGSVKSQIGHTKAAAGAASLIKTTLALHHKILPATINITEPNPKFKIEDSPFYLNTETRPWLPKGETPRRAGVSSFGFGGTDYHVVLEEYTPKLPQGENRIHHRPQSILLWGQNPEELRQTCQKALEQLQSLQGSQVYIELQNQSKSAQLPLKVARVGFVATSLAEAIKLLQAAVKQLQKQPQAEAWEHPQGIYYRKTGLLLEGKVVALFPGQGSQYLNMGREIALNCPEIETAYQKLDTLRAKAGLTPLSAGVFPIPTFNEVDEKRQTSLLQRTENAQPAIGAFSVGLYKTLQKTGFKPNFVAGHSFGELTALWAAGVFTDDDYYYLIQARGQAMAAPKGATPQGAMLAVTGKVSQIAQWVEGMANVQIANYNAPEQVVLSGLASEIATIEKILSSQGYQVTPLPVSAAFHTSLVRHASQPFGKALDQVTFHAPQLPVYANVTAAPYPKDLSGMRQLLEAQLLNSVQFVQQIENIYAQGGYCFVEIGPRQILTNLVKQILGDRPHLAIALNPSRQKDSDVQLSQGVMQLRVLGLPLNDPENAALTVKTPSSKRKGMILKLNATNYISDKTKALIGAALQPDSPAEIEPSVDSQTVESKCEEVKGSENEEILASIPSVNPYPSDSQPLSEEIPTLNLSIVSRDQTVTMTMNNAISNNINPLLQAFYQYQQSLAKVHEEYIKHQSQSFQSVLQLFKQKEMTAVAQIDELSTPAAASENSKFDRQNSEVSSVSFPDPTPFKSEPQPLRTPEPQPLNTAPQPLPTPEPEPVHISPIVNYLEPPQPIAAISTPEPVSEVSEPSLDSIQDDALSQALLEVVSEKTGYPTEMLELEMDLEADLGIDSIKRVEIMGSLQEAFSGLPKLSPEALAEKRTLAHIVQYLREKMMVTEKKIA</t>
  </si>
  <si>
    <t>Cluster-13398.32395</t>
  </si>
  <si>
    <t xml:space="preserve">Beta-ketoacyl synthase; N-terminal (402-652:251)  -- Beta-ketoacyl synthase; C-terminal (661-775:115)  -- </t>
  </si>
  <si>
    <t>MVEEAEGDEAKKKAEGDEAKKKAEGDEAKKKAAKAGQDPKQLAKAAKALLVAAGLEATGRAAEKEKQQLQEDEEVAEFWELNSLEGALVEITRMEGKLRPIEPPGEPPLEVNGRRGCVMEWNDKERCYRVLTFDCILLSVPEANLVIYTPPVAEDEEGFDVAWPASPDISEFREGLATALAEKDYCVVQMFRSSSDRINACWDAKGLWGWKLPSREMEALYLGRDNETKYTELAMDDPGQQTADALGEYDRLLTELGHVLTPVAPACCGFELWGRTRGHVRLPLDQPSETVRLRPTREDGPDEAFNHVDFAERAKVCMMFMIDNEGGLIHLFHRATLGGSVTIPLCPGKVLLFRNDIFSHAYQPDGRDSVLLQAWLMSRPVFQEPSDRTAVTLPEALRGEQVCCSSLALQCPGNTDSPRTLLAMFRVGCDCQVKVPAGRCDHLKLRDGHAYARHGAFCADGHVLTFQYGLFNLDEKEAHGMSMHQCRVLETGAEVMDRAGIGFQAARGMHCGVFVGGLGSDETYLAADRRPGRHSAVGTRSAVMASRLSHIFGLKGPHAVLDAENASSMVALNTAYQHLRVQKVPKSLPQKAPDLSRALVFGVSLLLGHRSYVALCAQRLLSIQGQSKTFDFAADGYGRGEGSCGVLLKSSSRDEDIQEMLASLAGCCVNQCSQSAVVEHSNPQSQRECIRLSLAESAVDAAEVSFLECHGGATVCGDGAEVTTLMRVFEKKGTPVLLTCGKTSIGHLEACAGMGGFAKCLLTLCSASGLPSLHLRRLNPHIPLAAKPRARLLSTLRARAGLTSTMPARSREPPSASQVKFLLCICDEITDSGCKASLAGVSSFSFTGTTGHCDLWGRCLWGPWSTSLVYTGREAESYGQSYDRAFRYGTPGPQPEDRAYITGTWDAWSELQEMKRVGPGEFSTSIVLGETLVEQFHLVLNEDMKQVIHPGWNLAGQDAEALGPEPEGQAKRTWAINGRKDKVPTGTLYSVTFRWTFSWECGEYKQVTWEPTGVAVSLEAVRAKHRHTYSVVGTWTTGKMKAMDPGKDEGLWKARLRVGFNGQEEFQIVRDRDWSQVIHPPGARTAKTSAPVLGPDDAGAGKSWLLQGQPGEILTLELCVSAGMITLTVTSLSSPAKTWRSRTDADDKLREYFVTATWNKWRLSRMVPLSKEGSIHKILVQIGEEGYEEFQIVVDKDTSQRLYPDRQAALLHQGEICGPDDKGEGLHWYLEGIPGDTFEVLLDLDEEDLFKKVSWKQIT</t>
  </si>
  <si>
    <t>gi|1447317560|gb|REJ48721.1|</t>
  </si>
  <si>
    <t>Microcystis flos-aquae DF17</t>
  </si>
  <si>
    <t>MSKHSISFGGQLEDNWRTLSEVLETATKHNNHGITYIKNDAAEYFQSYQDLYQDALVILNGLEQKGIKLGHKVILQIAKNHDFIPALWACFLGGIIPVPLTVAPSYDLENSAVKKLENVWKILDNPLILSDSELITEIEKLGTYSHLEGWQVISVNELRKAPSKVHQLPILDPQDPALLLFTSGSTGMPKGVILTHHNILSMTAGTVAMNHFTQQEVTLNWMPLDHVGAIVFLGIMAVDLACHQIHVPMELVLRQPLQWLELIQKHQVSISWSPNFAFSLINQQAEELKHASYNLSSMKFLVNAGEQVSVKTIRLFLEILEKHQLRERAIKPAFGMTESCSGITWSAGLSKNELTEENSFVSLGKPIPGATIRIVDQENNPLPEREIGKLQIQGNSVTKGYYNNTELNQEVFQEGWFTTGDLGYLFKGELFITGREKQEIIINGVNYFAHELETTIEELEGVKVSYTAAFAVFDQSRETDLLIITFSPESDQFEHWIKVVRKIRSHLTQKFGIAPAYVIPLERNLVPKTSIGKVQKSKLKKDFEQGLFSSRIQEIDQYLAKERQKNQTLPQSENERQIAAVWSEVLQLTSVGLEDNFFELGGHSIHLIRVQNELEKLFNRQLSLAEMFKNPTVATLARCLSEESNTTQVIAQKSRQRAENRTRRHNETHDIAIIGMAGQFPGAKNLTTFWENLKNGIETISFFSEEELQESGVSPELLNQPNYVRARPILDQVEYFDSEFFGYTDREAELLDPQQRLLLECSWECLENAGYNPSNYQGSIGIFAGASMNTYLINNCYPNRGQLDSNDELQPFTLDSTGGFQTMVANDKDYLTTRISYKLNLH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KELVSRYIDFLESQPEKDMSDVVFTANTGRVHFSNRLALTGYKNSDLLEQLRQFKQLDYQSTIHGIVDEKRPPKIAFLFTGQGSQYAGMAHQLYQTQPTFRKTLDAGENYYQKLTGKSLLNVVFADTDDPLNQTAYTQPALFLIEVALAQLWHSWGIQPAAILGHSLGEYSAACFAGVFDLESGLKLVTHRGNLMGQLPQNQGEMAAIFIDKNSVIEQCQSQGIKIAIAAINAEQHTVISGEKSVIQKLCNHFTNAGVKVRQLKVSHAFHSPLVEPMVAEFKTILQEISFSQPQISLVSNLTGEIADDSIMTPEYWLQHLLNTVQFHQGALFLQSLGCDTFIEIGPQPILSGIVQSSLSSSEPLTLPSLRSGFSDWQVLLESLGKLYVRGAKIDWFSFDQDYHPRRCALPTYPFQKRQHWIPLKTPSATVPQESNLVKMLSEKDKNTLMQTLLETGHYSEDEKPTISAIVQQLIKLYYQEKEDFNFAKLLYQVAWLPWDLADGKLQNLTPLKTDLEVYLEPQLHSSELMGVSLAFSEMEKLAADFVVKALKDLELFQMNTFLDPDQSFIQAELKQEYKSFWNHLLEILAKVGILEKQNTLWKIVKEPEHSNPDLAVEDLINHYPNAQIELNLFRQVATNLAAIITGKISPLSILFSQDGQGGASEFYKNTSSAKILNLGISKTVELLLSSYAPSASLRILEIGAGTGATTQQVLKACKSRQITYTFTDVSPFFLEKARDNLAEFSGLEYKVLDIEKAPKLQGFCCHSYDLIIAANVLHSTANLQEETLPHIQSLLRPGGHLLLLELTQQSPWIDLIFGVTQGWWRFSDYHLRPNHPIITASTWESMLLKSGFSQVEFVSPDQKIGSVLFQQSIILAQSSEISPNTAKNWLIFTDIEPQQNTFALGIQEQLLKKCDSCRIIYQGEKNTQISSSESCLNANQLQQLEEWFASNPSPDRIIYLLNSTPKEQPESILLNRCNYLLNLLKAIQTIPNPPQLFLVTQGAQPFELEQPSLGFQSPLWAMGRVIALENPQLWGGMLDLDPDVDINQNITALLLGLTHAHDEDHLVFRKGQGYVARLLPLKSLETTTVKIQTEATYLITGGIGHLGLELAEHLVNLGAKHLILTTRRSLPARFLWDSATELAQISEKIRKLEEKGASIEVISAEVGNFEAMQAIFTQIEKTAYPLRGIFHLAGISGRQAQLKDCTLQDLEAVFQAKVKGSWNLHQLSLGTQLDYFVLFSSAGAIWGAKEQGLYDTVSHWLDALAHFRHLQELPATTLNWALLAGHGIVSQDYEDWLKQIGIREIAPDMALRVMDAIMASNQTQVLIADVDWVRFKNIYQFKGEKPLLKNLGLSEIPIKSVQESDSVLHLLEDIPLGERREYLLEYVSKQVRIILGIKSMPDSEQGLIEMGIDSLSSIELKNRLEKGLEVLLPTSLVFDFPNIRRLVDYLFDRIFGEKVQKTAEKMINFTEVQQEISEDLILQELTDLEAFLGD</t>
  </si>
  <si>
    <t>gi|424708009|gb|AFX86639.1|</t>
  </si>
  <si>
    <t>gi|1706107034|gb|TRV29472.1|</t>
  </si>
  <si>
    <t>Microcystis flos-aquae Mf_QC_C_20070823_S10</t>
  </si>
  <si>
    <t xml:space="preserve">TubC; N-terminal docking domain (7-56:50)  -- Condensation domain (81-523:443)  -- AMP-dependent synthetase/ligase (543-936:394)  -- AMP-binding enzyme; C-terminal domain (944-1017:74)  -- Phosphopantetheine binding ACP domain (1043-1106:64)  -- Thioesterase (1131-1229:99)  -- </t>
  </si>
  <si>
    <t>MSNDQQIIKLMGRLRELGCRISADGDNLRLRKTKNDIPAELIQQIKINKTEILAFLNTAKDQAVTSQKDIPKLPTNALKQLSFAQQRLWFLGQIENSNATYNMPMSLQLEGKLNVDALFESLAYVIDRHESLRMYFPTVEGQPKIRIKNIENFNILSVQDLSNLDQPTQSIMVQTLINNHVQEPFNLKTGPLFKAKLLQLKDDQFILLLNMHHISSDGWSIGIFIRELCHAYLTFSQGQKPTLEPLPIQYSDFATWQRNWLQGEVLETQINYWKKQLKDAPPRLELPTDYPRPPIQSYKGSHYSHTLTPELTEQLKTLSQQEGVSLYMLLLAVFNLLLSRYSRQDDLCIGSPIANRPHPQTEGLIGFFANTLVLRNQIKSEQNFQQFLHQTRQTCLDAYQHQDIPFEFLVEQLKPVRSLSYNPIFQVMFAVENNDSEALNLPGLKIEWLDSSYPFAKFDLSLLALESDGQLNCNWEYATDLFETITIQRMAEHWEVLLQQIVTNPQQTISTLSWLTKADQKQLELWNQTNTNYPQDKTLVDLFEEQVNKTPDNIALVFEEQSLTYQELNQKANQLAHFLHQNYQIKPDTLIGICIERSLDMAIALLAVLKAGAAYVPIDSNYPEERIKYILENSKISLLLTQSFINDKLSGFFSEFSGQLINLDRLNFESFPCHNLALQSKPNDLAYVIYTSGSTGQPKGVMVEHKGLCNLALVEIETFDVHPSSRVLQFASFSFDAFIWEVLMAWGGGATLYLGNKDNLMPGLPLVERLRDDAITHITLPPSALAVLPWENLPSLQTIIVAGEACSPELVKKWSQGRNFFNGYGPTEGSVCATIAKYTSFEEKITIGRPIPNVQVYILDSHLQPVSIGVPGELHIGGAGLARGYLDRPDLTAEKFIEVNLLGKIERIYKTGDLAKWQNDGNIEFLGRIDHQIKLRGFRIELGEIEAVLLKHPAIKEVIVNLHKTENNQQLVAYVTGELIDDLSQQLKQHLKTHLPDYMIPSQIIRLDEFPLTPNGKIDRQALPHPNHESQSLYEAPRNNIEQQLTEIWSLIVECEKISIHDNFFDLGGHSILAIKLLNEIQKNFNQELSLTSLFQNPTIAQLAQQLSQFEVQPSISDLLVLQPSGQKISIFCVAGSNGHAFYFRDFAMNFADEHPVYGLETPGRDGSHSLPISVEDHASSLIKTLQQKQPKGPYILIGYSSGCSVALEMAFQLEQQGEIISLLGIFDAGLVANPDYITKRSDLDWIWNMIERIEAVKGISLGLNYEQLAAQSDDQNRWYLAAEALYHHNVLPEHSTLSLLRTNLEVMKRVTLNYAAYQPNFVISAPIVLFRAQDVKEIVVQEHQAMSHYQQSDWGWQPYSNKPVQVISVPGNHGQMLYEPNVKILADQLKKSIQEHFNQPET</t>
  </si>
  <si>
    <t>gi|440176376|gb|ELP55649.1|</t>
  </si>
  <si>
    <t>Microcystis aeruginosa TAIHU98</t>
  </si>
  <si>
    <t>MNQQKQAFLEQYKHLDAMVKAQTEPIAIVGMGCRFPAGVNDSASYWQLLVNGIDAVTEIPLERWNIADYYHH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RGHSQDNPLILGTVKTNMGHLEGAAGIAALIKTVLQLQNQQIAPNLHFKNPNPYIPWEKLPVKIPTTLTPWLVREGVRRAGVSAFGMSGTNVHLIVEESNFERLGDEKPHLERPCHLITLSAKSEPALRELAQRYYDFLGQNSQTVMANLAYTANTGRSHFEHRLAIPFLAQKQLEQALKDFIRGENRFSGQKSILTSKKAPKLAFMCTGQGSQYPGMARELYETQPTFRQTLEKCDEILRSYGVKSLLQVLYGDEKTSQLINQTFYSQITLFSLEYALAQLWLSWGVKPDALIGHSLGEYVAACLAGVFSLEDGLKLIAHRGRLMQTLPKNGIMAAIFTDSDTVTNHLRKIRGICTIAAVNSRENTVISGETEAINHLIANFNQRGIESQTLAVSHAFHSPLMTGMVGEFAKIAATITYNSPRLPLISNLTGDVIDAEIATSQYWVNHLLSPVEFARGIERLGELNTEIFLEIGAKTTLISLGQQNLPDQGLWLASLSPKQSNWETLLQSLATLYVKGVKIDWNGFDLDYLREKIPLPTYPFQRKRYWLDYIDSQLKTPTAAAFHPLLQQPLHLLGSKDVHYQSSLSPCSPSYLQEHQVFGQVVFPAAAYLEMIIVAAGQQYPNQQFTIGQLSLNRPLIFSENQSKKVQLSLLAGGQFQILSLGEGEVSLLHLSGNLTNENQDLPSGNWTDIRNRCHQKIEIAQHYQDCLSKGVNYGESFRVIQELYRNQSEIVAKIQLSSHLLSQAVDYQLHPVLLDGCFHAMSALFPAGNSTYLPTNIDRLTFSGVKDTSIYCHGRFSHSNLQNGILIADLTIFSESGQLISQIDGLTFQQARPETLFSQTNDLKDSLYEITWQATDLTGMDWTETGDWLIFADKKGVGQQLAEKLLQQGHRCQLITENNRQTWQYFLKKPYQGLIYLWGIDDDQALENNQNLAVTQERICGTLLEIVQELGKIEVNYSPRLYIVTQSAQYIPSQPTVIALAQSSLWGLGRTIALEHPELRCLCLDGDKFQDSHTLALEVFQSLQSAEEENQIVWRQGQSYVARLGRFIPKSSLKNREIAENATYLITGGLGALGQQVANWLRKKGAKSLVLLSRRGITPETQPIIDQWRQEGTNVEVFAADVSDFGQMRRAFEIIEQQLPPLKGIIHTAGVLEDASLSKQTWEKFERVFSPKILGAWNLHLLSQEVDLDWFISFSSMASVLGSSGQSNYASANAFLDSLAHYRQAQGLPALTVNWGPWAEGGMAENLGEKAKKRLIKQGFTPLDPQKCLHLLETLLTTSRTQVTVASLNWNSFFNSFENQKIPPLLRDFQSFSAPKLTPDNNFIDVLRTVPIEERFAALTAHVQGIVAEILAIPAREFTQVDQGFFELGMDSLMTVELRNRLAKDLGKSLAATITFKYPTVTSLVDYLVAEVIDLDFSLNPLAIGANQDSNLDLLNEEDLSLEELSDLLLQELNSLS</t>
  </si>
  <si>
    <t>gi|424708127|gb|AFX86698.1|</t>
  </si>
  <si>
    <t>gi|1747398638|ref|WP_149974500.1|</t>
  </si>
  <si>
    <t xml:space="preserve">AMP-dependent synthetase/ligase (561-953:393)  -- Phosphopantetheine binding ACP domain (1088-1149:62)  -- Thioesterase (1174-1286:113)  -- </t>
  </si>
  <si>
    <t>MSTNIELETHETKNGSQLQPAAFFWTDTTLFDNYRQQNIHTLIALQKVIERHRALLESEDHRGEIGEFLETFAQISNYQADFFLWIWSDPAAYHWCQLAFDLVKAALTKKPLPSVTRQYCGEIKQKTPLKALIAHLNQFKLFAIAHALLSGRSYNFRTPFYGRLPLAIPGTSFYLEGTGEVEIYGIEGNKLDVGGQNQREYLELTANALLKGGNLKVGQCPTLYLQGGEFRFQPYCFNSPAFPDGQAVVKTGMAYQEKYINLVRDELALIEQYHPQTFGQLHYFMEVIALKPLEEGTFTNLSSSDFPGALICSVIDNPYRLADNFIHEFHHNRLFLIEQNNPLLCNSLEENQANSLYYSPWRQDLRPLRGIFHAVYVYTPVTRFWLNFYRSNPEGEKRDFAKSQLMTNLLQLQIGLEQLRKYGQFTDLGRDLWQELQSNVAQIAQDAARLGIGFDTPALEWHRNGSFQYQLEGKTARFLTVKEVIARHIQCLDHFRQIEPQFQSNLGLDSFSEGNGEDKKPAIAYGQPITGKLEVVSSLAAILKQQLEKTSQGYLVDLTGKSPINRTYGEIWQRSTILLGYLQAQGLSPGDFVIIQIEQCHEFVAAVWSCFLGGFVPVPVAVSFHGPETTPAANKLEQVWQTLANPVILTTKELAASMKTRSQPIDARILTLEKAENFAPSQNFHTHQPEDLALLLTTSGTTGNPKLVSFDALTVIRQFLGENEHYHESSCFLTWIPCDNASGMSIIKPKLGQTLYLPPASFFGNPLRWIETVDQYRVKTTVLTNFAMTRIIEEVKAIAQKPWDLSSLQTIGLGAEKIVPQTCRSFLETLQPLGLPADVLSLAYGLSETGVVASTRKWTAMGYNSHSQQFVQIGQPLPGCGLRIVDGENNLLAEGDIGSIQIWSAGIARGYYDNPSLNRTLFSEDGWFNTGDLGFLNDGYLTVTGREKEIIIVNGKNYSCQEIEAVVEEVEGVQPFYTVASSCGQADSETEQLGIFFNTSITKESELGNLAKNIRGKLTQTLGINPKYLIPLQKSAIPRTSTGKIQRLSLKQRLETGEFTATIKWVDALIQQTLEQTYRAPRNQLEGQLTQIWKKILGLKEVGIYDNFFDLGGDSILAVKLVAEIEKICSKELSIVVLYQAPTVEKLAKILSRGEWSSSWYSLVPIQPLGDKIPLFAIHLLGEGLSFYRPLANYLGLRQPIYGLNYGLAARKGKAKEDKLPPIENLAAHYIEEMQAFYPQGPYILLGVSNGGNVAFEMAKQLQAQGQTVAKLILFDTLHPHLKLPPHWKKGSRFQKLMSELIRYSQIYWGNFLLFEPQERVSYILEKLKSLSVQKIIQRTSFPVQPSEKTLETKPLEASLPRLYLPQSYPGKITLFRAKHTGINAFDPTNGWEGVADEGLEIYDIHGAHSHIFSEPSVRILSEKLRDCLTTDLLT</t>
  </si>
  <si>
    <t>gi|488849505|ref|WP_002761911.1|</t>
  </si>
  <si>
    <t>gi|504893795|ref|WP_015080897.1|</t>
  </si>
  <si>
    <t xml:space="preserve">Condensation domain (9-450:442)  -- AMP-dependent synthetase/ligase (466-869:404)  -- AMP-binding enzyme; C-terminal domain (877-953:77)  -- Phosphopantetheine binding ACP domain (982-1045:64)  -- Condensation domain (1078-1510:433)  -- AMP-dependent synthetase/ligase (1533-1925:393)  -- Phosphopantetheine binding ACP domain (2038-2099:62)  -- Condensation domain (2114-2552:439)  -- Condensation domain (2584-3013:430)  -- AMP-dependent synthetase/ligase (3035-3424:390)  -- AMP-binding enzyme; C-terminal domain (3432-3515:84)  -- Phosphopantetheine binding ACP domain (3542-3603:62)  -- </t>
  </si>
  <si>
    <t>MTSLKDKIQDIFPLTPLQKGLLFHSLYEPESGVYFEQLHCQLQGDVSIVAVRQAWQTLVDRHPILRTAIVTKGQTEPVQIVFRNLVFNITEEDWRGLSSIAQKIRLEEFLESDKRQGFVLNRPPLMRVSLIRLEEDRWHLIWSHHHLILDGWSWPILLREFLMLHKAARENINISLPNVRPYGDFIAWLKQKNPQDGEFFWREYMGDFESATPLLMTSKTKVSDTFKGGEINQLLSPENTAFLQKLARNCSVTLNTVIQGAWAILLNRYSRTTDIVYGITVAGRPPELPGVEGMIGPFINTLPFRVLISGEETLESWLQKLQARASLMRQFEHTSLSDIQSWSRVPRGQQMFESLLAFENFPFDNSLKTEDFGLNVPESSFSESTHYPLTLVVVPGEIISLKLSYNAARFDAVTMELLLEQFSNLLLNMSNNSQALLHSLSLLGYEEREQKTEKKEQLPITIAEIFTETVKKYPERIALTYDNESLTYQELDRQSNRIARYLQSLGISAEKRVVICLERSPEMIIAMLAVVKAGGVYVPVDPAYPDDRIEFTITDCEAELILTTTNITEKLPDSTIKICLDAENAPYLNVSTEALIIDNIEPDSGAYIIYTSGSTGKPKGVLVTQHNLTRLFKSTEHWFKFNEQDVWTFFHSFAFDFSVWEIWGALFYGGKLVIVPHCVSRDPQRFLQLLQNEQVTVLNQTPSAFAQLLACKDVAVNLSSLRYIIFGGEALNLASLRPWFEHYGENQTRLVNMYGITETTVHVTYRPISKQDVDNSSGSLIGQPIPDLHLYILDSDGNRLPTGVIGEMYVGGAGVARGYLNRPELTAERFVKDHFSSSSCLYRTGDLGRFLPNGDLEYLGRIDNQVKIRGFRIEIGEIETAFSQFPAVQENIVVVATDAETNQKRLIAYLVCTSEQQPTIETLRNHLQQLLPDYMIPSQIVYLDKFPLTANGKIDRKSLPVPEINRENIGIEFVPPATEIEQKIAEIWQQVLGINRVGRFDNYFVLGGDSIRSIRVCSLAQAAGLNLKIEQIFSHPVLLELAEFLETAATVETQVWHQEPFALITDADRENLENIAIDAYPLAQLQAGMLFHGEYSQSSTTYHDVFSFRIRIPFDLQVWEQAYGQMFARHRVLRTAFYLAEFSQPTQVIVKDVPAKVIFADLTNLLPSAQDNYIKTFIDQERVSRFDYKSAPLMRFHIHLLDQNVMEATFSFHHAIIDGWSFANFLAELTGLYLNLMGKGVPILHPQTNLEYSRFIALEQQALQDQKKREFWQQQLKEISFTKIPRLPITVSSESQSSMGKIDLTLSDTISQGLKDVSHQLGVPLRTVLLALHLHILAVFSGEEEIVTGLVSNGRPDETDSDRILGLFLNTLPLRLKLPRGSWVNLIKETWRAEQALMPNRRFPLAELQRLNGNQPLFETSLNFVHFHVYKGLLNWREVELLESTSFEETNIPFAVTWNEEVAAVNISLNITYNSQELTAAQINNIANYYQTSAELLSKNPQKNREYLLTPQEIFTNDKNDQLEITPVHEIVTQQAAANPDSVAIVCEGESWTYQQLNEKANRLARFLQKQGISQEQPVGICLERSLDMVCAMLGVLKAGGCYLPIDPHYPTVRIQSMLEDAKVNLLLTWSELKVNYGETICLDIHKQEIENQSTDNLEITVFPDNIAYIIFTSGSTGRPKGVAVSHQALAYHQTWFLENFAVNNHDVVLQKTPFSFDASVWEFWTPLMVGAKLVMAKPGGHQDPAYLVKTIQQENVTLLQLVPSLLEIILGEPKFSQCSSLRLVFSGGEALKKRVWHDFKDNLAIPLINLYGPAETTIDVAVHDCRENENADIIPIGEPVTNTKLYVLNSHLQPVPVGTPGELFVSGYQLARGYWNAPGMTGERFLPDPFVEGERMYRTGDRARYLPDGTIEFLGRADQQVKIRGFRIETAEIVAALEQQTWVNRAVVKAITTPGKPNRLIAYLQLQETITNWQKVLRLELAQILPDYMIPAFLVKIENWPLLPNGKIDINSLPDPEIAETTREEYIAPENETEKILTQLWEQVLQVSRIGVTDNFFELGGDSIIGLQIIAKARDLGFYFTPQDLFNYPQVSDLANHVRKVDNRPANLPTIEQGEIPLTPIQNWFFQQSLAYPEHWNQAILLDIKPQFNIAKFQKAVNQLVTKHPAFRLKFRQSETGWIQELDPNIQGVNLDIVDLTNIPETELSAQLQTIATKFQSQLNLETGTLFRAVYFQTAANTADKLLLIIHHLIVDGVSWRVILQDLAAKVVENMPQSLQKQSVSFPQWSNYLQQTIQSANWEKDVDFWKHQTVDNFTLPLDLPNSLHGDVGDIELANNTENSATQIECNFTKEETDKLLFDIPRTRKARIQEVLLTALLAAVSEWIGKSEIVIALESHGRETTLDISDAVGWFTSLFPCKLAKSNGNILDNLATTKEHLRNLPNNGFSYGILSQKPEYAAILSPIPQGIIFNYLGQFDEQITPDAPFTPAVEDTGISRHPENQRAFQLEITGLIANGKLQMRFGFSKALHQEVTIHNLVNSYQRCLRDLLTASDYQAESWQPRDFPLVNLTQEQLNIAVEGTTDLEDIYPLAPVQEGILFHTNYETDKDIYLQQVTGNIEGNLDVEIFKTAWESCINRHSSLRTSFIWRSLPHPVARVHSSVNLPFIVEDWQNLGVNELESMWTDLLTNDRQQNLSTETAPLMRLTLVRTESQKWRFCWTHHHILLDGWSLPLVFGDVIAFYQAQQSHQVLHLSPTPNYRDFIVWLNQKETHTAEAFWRQELAGLQSATSLGLINQKSTDYQILEATIAPEIYTQLKTYANKNQITVNTLVQAAWGILLSKYSGADEVVFGMTVSGRTTELSGFSEMVGLFINTLPLRLKFDAATPVQKWLKEVGDRILSINEYSYNRLVDIQGWSDVNRGESLFESIVVYENYPVGENLRNHPGDLVINGVESLEKNHYPVSLYALPGEDLTLKIAFQKNIGTVKEREQLLQQLTHILTTFATKSPQYIGEIGLRTSPDQPITHHPLPISTILDLFSQQVSQNPDSPAILQGKKWLTYRELDQKSDQIAQALIQLGVKQETLVAVCLERHAGLVMALLGIIKTGAAYLPLDPAFPSDRLQWILADSQAGVILTESQIAPHIPTSSAQILLLEAIPQDPTVISPPQTPLNLAYTIYTSGSTGRPKGVQIQHQSLVNFLLSFQAKLQLTAADTQVAVTTISFDIAGLELFLPLISGAKLVLADRETTQDGFKLAQLLQQSQATIMQATPTTWRLLLTAGWQPQNDFCALCGGEAMPGELAASLLESKVNLWNVYGPTETTIWSAMKKVEQPEDALSIGQGITNTSLYILDRGLNPLPVGIAGELYIGGMGLARGYRGNPRLTSTTFIPNLFSQQPGERLYRTGDLARWLPNGEIEFLGRLDYQVKIRGYRIELGEIETVLESHPAITQAIVQAIGETFTDQKLVAYLVAKSDNLRGVAIEETPTIETLRLYLSTKLPDYMIPSAWVFLDTMPLTANNKVNRRALPIPTQADAQVDYLAPRNPIEEALVEMWQELLKVEKVGVKDNFFHLGGHSLLAGQFHGRIKKVFAVDLALRELFSTVTIEEIAPLLVERETKSGNTEKIAKAFLRLKRMTPEEKAQLLQAKQQQN</t>
  </si>
  <si>
    <t>gi|77167267|gb|ABA62608.1|</t>
  </si>
  <si>
    <t>Arabidopsis kamchatica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</si>
  <si>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</t>
  </si>
  <si>
    <t>gi|424708113|gb|AFX86691.1|</t>
  </si>
  <si>
    <t>gi|424708125|gb|AFX86697.1|</t>
  </si>
  <si>
    <t>gi|110741971|dbj|BAE98925.1|</t>
  </si>
  <si>
    <t xml:space="preserve">FAE1/Type III polyketide synthase-like protein (114-403:290)  -- 3-Oxoacyl-[acyl-carrier-protein (ACP)] synthase III; C-terminal (420-500:81)  -- </t>
  </si>
  <si>
    <t>MERTNSIEMDRERLTAEMAFRDSSSAVIRIRRRLPDLLTSVKLKYVKLGLHNSCNVTTILFFLIILPLTGTVLVQLTGLTFDTFSELWSNQAVQLDTATRLTCLVFLSFVLTLYVANRSKPVYLVDFSCYKPEDERKISVDSFLTMTEENGSFTDDTVQFQQRISNRAGLGDETYLPRGITSTPPKLNMSEARAEAEAVMFGALDSLFEKTGIKPAEVGILIVNCSLFNPTPSLSAMIVNHYKMREDIKSYNLGGMGCSAGLISIDLANNLLKANPNSYAVVVSTENITLNWYFGNDRSMLLCNCIFRMGGAAILLSNRRQDRKKSKYSLVNVVRTHKGSDDKNYNCVYQKEDERGTIGVSLARELMSVAGDALKTNITTLGPMVLPLSEQLMFLISLVKRKMFKLKVKPYIPDFKLAFEHFCIHAGGRAVLDEVQKNLDLKDWHMEPSRMTLHRFGNTSSSSLWCEMAYTEAKGRVKAGDRLWQIAFGSGFKCNSAVWKALRPVSTEEMTGNAWAGSIDQYPVKVVQ</t>
  </si>
  <si>
    <t>gi|1705993919|gb|TRU23563.1|</t>
  </si>
  <si>
    <t>MKVGEFLAYLKGLDIKLWLEGEKLRFQAPKGVMTPEIKEEIAAKKPEILDFLKAAKIPTNAVDLEIIPVSRDQDLPLSFAQQRLWFLQQLSPDSHSYNLLDALRLEGNLNLLALEQSLSELIRRHEILRTTFPMVEGQPIQSIAPPSPVSLPLQDLQNLSKDEQTENLQEIAIAFSLKPFDLAKESLVQFKLLKLGSQEYVLLLKMHHIIYDGWSLSIFFGELSQLYAAFVRGLPSPLPELSIQYADFAVWQRQWLTGEVLDRQLNYWQKQLQDAPNILELPTDYPRPPIPSFRGDGQVFRLNQDLTQRLKRLSQESGATLFMTLLAAFFVLISRYSGQLDVLVGSPIANRNSSAIEKLMGFFANTLALRGDLGGNPSFLALLERVKQTTLSAYAHQDLPFEMLVEKLQLNRDLSHNPLIQVMFSLQNTPQSEASLSGLKMENLPLSVELKARFDLEVNFWEVSDRLEAVWCYSTDLFAAPTINQMGQHFQNLLTAIAANPNMGIFELPMLSDEESYQLLSLWNETHTDYPSDKCIHRLFEEQVKRTPDAVAVVYSEQQLTYNELNNRANQLAHYLQKLGVKPEELVGICLERSLEMIVGLLGILKAGGAYVPIDPDYPQERISFMLQDTQVKIILTCESLQTSLPNHQAIVICLDKDWPQINQTSQENLNSGVSADNLAYVIYTSGSTGIPKGVIVTHQAVNRLVLNTNYIQFTPDDRVVQASNIAFDAATFEIWGALLNGAKIIIIAKSVLLSPQELAVSLKENQISILFLTTALFNQLANLVPQAFSNLRCLLFGGEAVEPKWVQEVLEKGAPQRLLHVYGPTENTTFSSWYLVENVASTATTIPIGKAIANTQIYLLDKNLQPVPIGVVGELHIAGAGLAKGYLNRPELTQEKFIPNPFEKDEVIPPTPLNKGDNGPSKLYKTGDLARYLPDGNIEYVGRIDNQVKIRGFRIELGEIEAVLSQNDAVQSSCVIVREDNPGEKQLVAYIVPKLGVKLTSSDLRQFLSDKLPGYMVTGAFVLLEFFPLTANGKIDRRALKAPSNTSDSDRFIEARNQLELNLVQIWSKVLKIDKISVQDNFFDLGGHSLLAPYLITQIKEQLGKEIAVATIFQNPTIEQLATIIQTDSDSSNQSCLVPIQPQGSKPPFFCVPGAGGRPFYFYHLGRCLGKDQPFYSFENDLYQQFGEISRIEDIASIYIKAMQDLQPQGPYFLGGHSYGGNVAFEMAQQLVNQGEQVALLAIIDSSAPTYKDKQILLDYINWDHARWLAEVSKGIEVYLDKTIDISYKTLQVLTVEEQLKYALNFFKLANMLPPNAETRQLEKIVQAYKTSCLCLIDYLPKQIYPGKITIIRASEELADDPNKDLIAGDCEDSSLGWSEFSTEPVEIHFVLGNHVSIMVEPHVQILAEELKVCLEI</t>
  </si>
  <si>
    <t>gi|424707979|gb|AFX86624.1|</t>
  </si>
  <si>
    <t>gi|1129179794|gb|OLP87486.1|</t>
  </si>
  <si>
    <t xml:space="preserve">Phosphopantetheine binding ACP domain (726-794:69)  -- Phosphopantetheine binding ACP domain (852-906:55)  -- </t>
  </si>
  <si>
    <t>MWTDELTRRYAAADVCEGGKQSVLRPSAEGSTLLLRAAACLRTEAIDEGLRLAERSVSVFRQCGDSRGLADAARLVSCAMIHQDRRKEADRLLRDELAVFQTSARYTSKSAEARILQAMADVSSDRRGQKKRAEALKAAGQARDLAVDEADKGLEASTLAVMAKIFIKFKGDRRACDKEGHRLATQALELFRETQDVRGQAIAAQHSAVAQCNLQEFVPALQSLQAAIGFWKQSEDAMHQAHCLVMMAEWLLHWNQPTRAGPAADQALALYNSHGISGQRATKALQLAVRAQISNGEPWRAIWTSEDAVARSREKKDQRGEAKALLCLAEGYTCSPSGREQQEAPASATRRPPPEDAVAAMQKALQIANGLNDETLEAEVMTKLSSMHVKRIEMEEAIFAAHDALSHRDVKDPVGKGQAFQSLAAAHLHNKDFATAERAARAARDICRKDGRWQGDAAGVMSMAEVLLAEQKIDDAVDLAKEAQSLYSEHHDRRGEAKALIFVAKARMSSEEYEKACFAAERAHELFARLRDEEGKCEALVLAAQCRIQLLQRQQKQSSAKLKGKKASLKAPLPWEDLSKASKASTQAREAAKKLGDPKAEAAALCALAQIYIFNGRPQTEIFNTLDEALFVAAEAEDPKSEGTALLLQAQMHLEASELQSALKAARQAQLIVDKSGDAAQKSQVESILDQLRGHEFRVDEAPRIDPRMVVGQMALPMVSGPDPAVVRATIQEVTKKMVGSGNDIEADMPLMDIGINSMNAVLFRNKLITEFKDVELPTTLVFDYPTVKTLSGLVVEQVTQAATAAQQQAMAAAMPMMAMPGTGYPVIPQPGVTPIEVASKIQEVTKGMVGSDRDIDADMPLMDIGINSMNAVLFRNKLGSAFEGVELPNTLVFDYPTVKDLSELLMMVNPTPRLMILTGCEDALQRPDHDFMPNLNGPSKEASRLIGEPCLALHTVVRSGRR</t>
  </si>
  <si>
    <t>gi|1334967573|ref|WP_103112245.1|</t>
  </si>
  <si>
    <t>MPKTQSDKIAHPIAVVGMGCHYPGAKQLSELWENILARRCQFRQFPDQRLPLSEYYDPDPATPDKTYGTRGAFIDGFQFDWINRRVPKKTVDGTDIVHWLALEIADKAIEDAGYRRDTVPTQKTGVILGNSLTGEHTRSNVMRLRWPYVRRALRAAAEVKGLSGTIVEELLETMEKFYKSVFPPITEDTLAGGLSNTIAGRICNFFNFDGGGYTVDGACSSSLIAVVTAANALSNGDLDMALAGGIDISLDTFELIGFAKTGALTSQDMKVYDRRASGFVPGEGCGFVVLKRLADAQADGDYIYALLDGWALSSDGKGGITAPSKVGQSKALLRAYEKAGYSPQSLHFIEGHGTGTPVGDRAEIEGVALAMNASKPAPPRSCGMTSFKSLVGHTKAAAGIGGFIKAVMAVNQRIVPPTVNCQEPNPVFEESAQCLYPVQLGEIYPETEVLRAGVSAMGFGGINSHVTLSSGDPATTRLKSGIAERALFVSNQDTELFVFGANSTTDLFKIVEKLKPRVEGMSLAEMPDLAAKLAQELPEHCSTRAALIAATPGELSTGLDRLSLLLTESPLRSGEMRVSPQKDLWLAEKVQRTKIGFLFPGQGSQRLNMARMLVERYPWAQDFLSQADQWLQEAGFVPIGPVIYRPLDRAINREEVENWFQALTQIAPQTVCFVSLLWQKYLQRLGIKPVAVGGHSLGELTAFQAADCYDEKTLLCFAALRGQVMTESSSTTGTMASLACSRSQAEELLRGVAGYVTIANLNSPRQTVISGEVDSVLAVLERALVRGIQGKKLPVANAFHSQMVAAAAEKLRQTCSFAEYPTPKLWLVSSKTGQQVSQVISLSEHFADQITAQVDFISLYQQIARQCDFLLEVGPGKVLSGLTAEIAEVPLCLPLESQVGNTRDLNTAIAAIFVQGTGINWNFFYENRLIRPFIPASERLFIDNPCERSFDFEREELNQIIPFPLQTTSKSASLENLPALSTEEMSDLLSHYFSQRSSFLAELIRADLENLSFL</t>
  </si>
  <si>
    <t>gi|1149076592|gb|AQS99268.1|</t>
  </si>
  <si>
    <t xml:space="preserve">Beta-ketoacyl synthase; N-terminal (367-613:247)  -- Beta-ketoacyl synthase; C-terminal (624-740:117)  -- </t>
  </si>
  <si>
    <t>MASADGLPCACHMDAYEPIVAGLRLGALVEIHGLDSKQLAALEQDFNGQFGQLVSYNGDTKKFHVCCINGARGDFSPKNVRAASDAMQSNAGVDANSFDVIMGPKTQTEAWGSEIAQCIMEKGFCVVKYCESDTFVRQALEMLHKAGEDGLLGRLAEEVEEGCLGKECKGKCAWLEESAPQPPRLDGTSRSSPKGAQFSQEPALVDSKRMLSLMAEQLLDYSDIFDSRLEEMSTPLICLTLADKEEQDYPHVEPKDAAMLTFLRIWRRTLVRAVHFMGPGTASITLDAKNLGRNQRQVRIQAAPHTFVLVDTAHFVYTCSCPEETLMLITNFLSASDEYEFEGVTGNLHWLMAEGPQPPPGDNAVHAVNLAMRLPAFQDSGLAYFSGLTAALDAVVEIPFTRWDLEDYYCSDEVNFDAEQTTTKHQSFCEGAELFDYKYFEISHAEASGMDPVQRLLLEAGAQSLMSIGLTKKITNRKSVHAGFAVGNDKLDWATCPKMQEFPQPSHGPSSSLSVIANRFSFVFNLKGPNFVCDTACSAALSSTHMVKMMMTERKFDPLEWFLTMGAHLCLSPTPFIGTSQAHMTSPKGRSFTFNAHADGYCRGEGICGFMVKYGNYRQSSESLAMLRATQVGQDGRSASLTAPNGPAQEELIKRAIKEGAMTPPESTVWECHGTGTSLGDPIEVGAVRKVMIQMERSETLLIASNKTNIGHLEGAAAMGSMCKCILQCQHGMCNATLHLKIYNAHLDHGQQSFDGGLPGGFLAEFAVEPQSFRYLQGHSQASSFGLGGTNGHAIFWGENLGGQLPVRKQFEQRYRAKPPPEVRPLGKNYDEWEADFPDSRCLNDYTFPSDKKKYVIRFSPDDPHDQSVVWEPVDEVEPEVDDDESFFTIAGDHKNYEEERMVAGDVPGVWLYTASIPERNVLHFRLMKNGEVDKGIGPKVDNCARRSEVIIGPGKEVRTKWAVFGRAGTKVHIEFFSRRGLKSITWFIGKN</t>
  </si>
  <si>
    <t>gi|424708105|gb|AFX86687.1|</t>
  </si>
  <si>
    <t>gi|1706033050|gb|TRU60066.1|</t>
  </si>
  <si>
    <t>gi|1706162145|gb|TRV81286.1|</t>
  </si>
  <si>
    <t>Microcystis panniformis Mp_MB_F_20051200_S6</t>
  </si>
  <si>
    <t xml:space="preserve">Beta-ketoacyl synthase; N-terminal (40-291:252)  -- Beta-ketoacyl synthase; C-terminal (300-416:117)  -- Polyketide synthase; C-terminal extension (419-529:111)  -- Acyl transferase (595-703:109)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(2495-2592:98)  -- Acyl transferase (2643-2918:276)  -- Polyketide synthase; dehydratase domain (2999-3279:281)  -- Polyketide synthase; ketoreductase domain (3521-3696:176)  -- Phosphopantetheine binding ACP domain (3792-3857:66)  -- </t>
  </si>
  <si>
    <t>MDFQDKKNLSENEQSIQTRVFKALSEAKEKLKAFESQQSEPLAIVGLGCRFGHNIATPESFWSFLKAGKNHLRAIPNERWNQQDFYDSDRNKVGKIYVSQGGFLDDVSQFDAHFFGIAPKEAVAMDPQQRLLLEVAYEALENAGMATTTARRGKTGVFIGITNNDYARILTSNEDYNAIGAYHISGNHTNAAAGRISYLLNLNGPSLAVDTACSSSLVAVHLACRSLRSQECRQALVGGVNLVLTPEVVMALCRNQMLAPDGQCKTFDESADGFGIGEGCAVIVLKRLSDALEDGDHIWAVIRGTAVNNDGASGGFTVPNGPVQRELIREALADARLDAEAIDYVEAHGTGTSLGDPIEIKAIAEALCVNRRKSNPLLVGSLKTNLGHLAAAAGISGLIKTALSLHYREIPAHLNLKKPNPHINWDALPISIVTQNCPWNVNNGKLKAAGVSSFGASGTNAHVILSEPPQPQTQTPKISPILVTFSAKEPERLRLFTTQFVDELEQKPNLNVKDIALSLNTGRFPHKHRLALLVSNQENLRQGIQAFLNSNGDEKQFQNIQNNSFDIIYEEAQSHPKVAFLCNDEEEISPEIIENLLNNEPVFHEAFRQCEHLFKKYLEFSLQELLLSKKALDTQISLSVQPLLFAYQYALCELWKSWGISPAAILGSGLGEYLAAQQAGVFSLEDTVKLVAKRTRISPQNPNSEDLLSLLKSTPEVDSNSPDITLIYQGEVVKKSLTNLVNRGEKIGQKSDEIAQGISTLHQMGYQIFLEMGIGANLINIGRQKLGVNSILWLSSLGKDCHSDQHEQRVLGQLYVRGFNINWEAFHRSHPGQKISLPNSPFIRKRYWIDSGNKSESSSYKNPNYYSGHPLLGDHFPSPLALLQYRGSISQHKPAFLGEHQVFDQAILPASALIEMALAAGENQKVILENVEFKKALILKDTEDTLQLIIEQKSFKIYHALEPNWEVLVTGKIEELKSTNLTHCHLEEIAKNCSEEVDINSFYETYQKSGINYGSNFRLIHQLKRGENTAFAQIKLTDRLEREKYHFHPAMLDACFQGIAAILFKEESSVTYVPVRLGKLAFFHPPDEQVISAVRLKNSSPNPNIIIADIDIYSPQGQPLASLTNLELKAVQSQEIIPQEIPPQIYLEEWMPCEELLGNGRNTLVAPQVIKNQIHPPQLEQQLGEKLAQYERLMAALEKLSVVYIWEALTKLNGQPKLDQTYSEAQIANQGQIVDFYRPLLSRCLSILAEEKIVNQTKDGWLFIKKLEAPSSQSQVKILRQEFADYPAEISLMERCGSALAEVMSRQVEPLELLFPQGDLEAIASIYSEAAGAKLMNQLVATTISRAIANFPPYYPLRILEIGGGTGAATTGILPHLPKEHIEYVFTDISSSFLTRAKENFRNYPFIKYQTLDIEKNPFTQDFLPGSFDIIIAANVLHATANLQKTLENVRSLIAPKGLLILLESTGARRWVDLTFGLTEGWWLCSQDLRRNGYPLISTKDWQNLLIENQFEDINIIEPSQAKTRNLLKQSVIIGRSSEQLPSLPAKSYSHQIIWADSQGIANGLIPLFQQRGISCSCVFTQDINPEIAEDYLSILRNSITSETRQILYFWGLEKIPGEIDQQVEIHCQRFLFFLQALLQQENPPTLILVTQGAVPAKAIKTLTSPSQASLLGIAFSLVLEHPELNFKAIDLDPDEVNAADKLLQEIYSNPQENRVALRGEQRFYPRLVQRKLEDGKINFSPDAYYLITGGTGGLGLATTRWMIEKGARNLVLCSRRGAEGISPEILANFSSSGAEVTLKKLDITDAEKLHAVLDECRSKYPIRGIFHIAGTLDDTTLLRLTPESFNYVLAPKVKGTWLLHQLTLNDPLEFFVCYTSAVSLIGSAGQANAAAANAFEDAFIYYRQAHSLPGTVINWGPWSEIGAAVDRNVLERLAAKGYGAMKPDLALNALEKILLNQIIRAGVIKIDWQQFPYIHQSFYKNFLPQGKPQAAPSSEFLKQWQNLTLKERPNWLTNHIIMRVSTVLGRSNDETFSPQQGFFDLGMDSLTSTELRNLLQTDFNCSLPSTITFRFPNVEALANYLQQEVLDNCQPVFTPQIKAEISQKQPEKFSVEKSQFDDDPIVIVGMACRFPGGAKNLQSFWELLEQGKDAITEIPQDRWDQETWYDPNPDVLGKIYAPYGAFLEQIEEFDGEFFGIIPRESVAMDPQQRLLLETTWQALESAGQNPQKLRNSQTGVFIGCMTQDYAQLSYSPQAINAYTGSGTSVSMAAGRLSYVLGLQGPSMTIDTACSSSLVAIHLAYKSLLNGECDLALAGGVNIILTPIISLIESRAHMLAPDGHCKTFDESANGMVRGEGCGIVVLKRLSQAVKNGDQILAKIYGTAVNHDGPSSGLTVPNGQAQEKLLYQALKSANLKPEQIDYIEAHGTGTALGDPIELESMSAVFGQRSPNRPLIIGSVKTNLGHLEGAAGIAGLIKTVLALQHHKIPPHLHFKNPNPRFDWSSHIFEVPVQGKPWNISERPRIAGVSSFGFSGTNAHVIVGEIDADLPQASENNFYLLPLSARSEKSLQELARNYQDILTESINLADVCFTASTGRGIFSQRICILADSITTAQRALIDYQDGEDSDSLIRPILSETPPKIAFLFSGQGSQYSGMGETLYNREVVFKETLDLCDQILEPLLEKSLLDLIFQEQNSQLLEETQITQPVIFSVEYALAKLWQSWGIQPSALLGHSIGEYVAACWAGVFSLEDALKLVTQRGKLMGKLPHNGSMSAIYADYETVANAVTAYENQVNIASANGSITVISGFKEIVEQLEKNFIEQGYKTKGLAVSHAFHSPLMQPILDDFYQVLKTISFHEPNLTIISNLTGKAVGSEITTPDYWVDHLRNTVQFSQGFKSLIDQGYRCFLEVGSKPVLLSMARLISANQDLLWLPSIVPGQDEQAQMYRSLATLFVNGYSLDWAKVFKQGKRIILPTYPFQRERYWLSNSEFSLGQIKTQLHPFIRDFKKLATGDMIFEGEVSSLNPSYLEEHKVFENIVFPATGFIEAILAASQKIFDGHFVTLENVSIHQGLLLSPTPSIIQIIFKPKKSSQLIYTFEIFSSDSAQEQWVLHVTGEVKLKDIQSLAASELTQTKLERKNPKESISIREFYQLYQQMGIRYGEQFQAIQELYSFKKGSQAKISINPSLADRRYHFHPVLLDACLQSIGAAFPEIHGQELHLPYGFSSLEIFLNPTSQVWTEVQVISDTNGEMRVNVNIYNEQEQLCARFTDLTARRINPDILQSLWQEKSNNCFYKVEWKKLSSMPTVAVDPQNSWLVLVRPETDLNSLINLYKKAGEKVITVEMGQNYQCHSQDSFAINPAQKSDFQRLYQEAYPSGEFPTGVVFCWESSEAEDVLDTVDQSSHAVLNLVQTLTNNWEKLPHLWLITRGANKMSNDTALSPQQSHLWGLGAVINQEYPKMGCVCLDLPIHKEANEDELLFNELKCFPHEFRLALRQGNRYAARLVSASLPISEKRQFINQSGAYLITGGGGKLGGLVAQWLSEMGASHLVLCSRHVKSSTELIASLVEKGTKVTLIEADITSPTDMKNLFSRFGADLPVLRGIIHAAAVLEDGLISNQSWQKYQKVMSPKVAGTLLLDRYTRSLSLDFFVSFSSAAVILGSPGQSNYAAANAFLDALMQQRQSLGLSGISINWGAWETGNQIDQQRFANWGLQMMPSEQAFQYLSQVILGDINQGIVLDIDWSIFNQTFNISQPFFSEVLTLNNQKQTSPAKLLERLKSVSIDERINALVEGLEKILREVTGLNENKVIPQQTSFLDLGLNSLMVIEFKNRLERDLGCKLLSSIIFDYPNLLSLSTYLREEILANHLDFEIKINPIPDNHNPYDSLSEDELARLLNQKLTELDQYGG</t>
  </si>
  <si>
    <t>gi|166088974|dbj|BAG03682.1|</t>
  </si>
  <si>
    <t>Microcystis aeruginosa NIES-843</t>
  </si>
  <si>
    <t>CL944.Contig1_All</t>
  </si>
  <si>
    <t xml:space="preserve">Beta-ketoacyl synthase; N-terminal (321-552:232)  -- Beta-ketoacyl synthase; C-terminal (570-685:116)  -- </t>
  </si>
  <si>
    <t>MLAAQGQLEPSRQLPVPAGPRVDVAVDAVASELIGFHISTKLAAQGFCVISPGFEAGLIDEAIEEIREFDTLGRWRQVNDAVQQGLLGSEGSSEIAELDPPDLEDEARQDSKQLLSLDSYITDLGFRVEPFTSRLGFAMSHRTAALVHMAGEPHETPVPLNEKECTKWLQQFLKHKLMVCIFLGPTPGILELKPYTEVDTEVHEITTSPGLVVLLRPDLMSHMYFSPGDSYVVSSFFLTGQLTKSLEAWELIPPAKELDDWTLWRLKQLKLESREESMWDPDIPRHWQTAMNHLFHKGQMIGIYGECCQFQSLPPGESTAWYQAMNSGVDYPIQVPITRWHHTDLYDPDLDGWKSYKSYCRHGGFMEGIELFDPRKFSMSPQEAKSIDPHQRLILEVGYLALYHMGKRRNNLLNAHCGVYVGCGNVEWQLTPKDLGDGSGAFGATGGALSISSGRFSFTLGLKGPSMTLDTEASSGATSLYLAAESVQKKGRATPNDFALGIGVHLMLSPINWPAQCASGWLSAEGRSFTFDASATGYVRADGCGAVAVRSLCDFVDGEWKANEDLPVLGAIAGASMHNAGRGATLSAPHGPSEQETIAEAIRNAQVSPFDVDAVEAHGSGSLLGDAVELGSIGRAHRSQDQKESIGVMATKSAAGNQVEASGIGSFMKVLYSERFGTMPPNVHLRQMNPHADSFDQHHNLLSEALEYRLTSMFAGVMSRGFGGSNVYLLSWGQLDNQYMATRDTSAPSREAIAFWPGGGGTLSSEQRPSKSYTIVGTWSQWKDPVEMEIERDGIYRASVTLGINRWEMFQIWIDGDPAKVLHPGIPKASKDFPVEGPEAEIFDCHWMIDGRDEVVEAPSGDPEAAPSFLPIGESGLPGDTYHVRLSVAGKWRTVTWEKTRAEIPADTLVKDLGRYFLTGSFNNWALQELEPDETNPGTFRGKVKLLSHGTEFQIVRNEDFYQVLYPDRPGAGSDATISGPDDLGEGLNWWLDGMRGQEFEVTFAREVTRAEDTKIVSWSLV</t>
  </si>
  <si>
    <t>gi|424708021|gb|AFX86645.1|</t>
  </si>
  <si>
    <t>gi|1158734130|gb|OPF19816.1|</t>
  </si>
  <si>
    <t xml:space="preserve">Beta-ketoacyl synthase; N-terminal (1-280:280)  -- Beta-ketoacyl synthase; C-terminal (288-406:119)  -- Acyl transferase (615-830:216)  -- Polyketide synthase; ketoreductase domain (1243-1422:180)  -- Polyketide synthase; dehydratase domain (1500-1791:292)  -- </t>
  </si>
  <si>
    <t>MACCYPDARSPRELWENVLAQRRAFRQIPRERLSVDDYFSSERTAPDAIYSQEAALIEGYEFDRAKFRVAGSTYRSADLAHWLALDVAAQALADAGFSDGQDLPRETTGVLLGNTLTGEFSRANSLRLRWPYVRRILEAKLLEQGMADSERQTFLRDLEAQYKDSFPPIGEESLAGNLSNTIAGRICNHFDLQGGGYVVDGACSSSLLAVANACSALVAGDLDVALAGGVDLSLDPFELVGFAKVGALAEGEMWVYDRRSAGFIPGEGCGFIVLMRYEDALAQQRRIYSLIRGWGISSDGNGGITRPEVEGQLLAIQRAYQRAGFGLDTVGYLEGHGTGTRVGDTAELTALSRAREEAFRGTSRQSAAIGSIKANIGHTKAAAGMAGLIKATMAVYSQILPPNTACEQPHSKLTEDNPPLKPLKQGQLWPESTPLRAGVSAMGFGGINTHVVLEGVTAIRRQILTPPEQTLLSSAQDAELILLGAENEGELQQKVQHLLTIAPRLSRAEVGDLAAELARGLTPSMPCRAAIVTAHPQELTQHLETLSSWLSEGEKPEAESLSQNSSLFLSRSLKAPRIGFLFPGQAAAVYLDGGAWERRFPGLKELYQQADLPQEGDPKSTAVAQPAIVTASAAGLRLLEQLGINAEVAVGHSLGELCALHWAQGMDAAALIRLAKVRGKAMADLRSSSGAMASIGADAQAVRGLLNGKVVAIAGFNSPGQTVISGDRSGVLAAMERAQVQGWRTVELPVSHAFHSPLVAGAAQPLAQYLARQTFSSLRRRVVSTVTGFALEADEDLRALLVRQITNPVQFQEAATTAAQDLDLLIEVGPGRILSGLCQDFLGVPAIPLDAGGPSLKGLLQAAGAAFALGVPIKHLSLYASRFTRPFNLDWHPQFFANPCELAPVGAITKQEIDNREQQTEDRGLESSSLAFDGTLPLPSSLECVRQLVAHRVELPPASVKDDHRLLSDLHLNSITVGQLVAEAARILNLSPPMSLTDYADATVAEIAQALEHLSEIGNSAPVEDDRQVPSGVDSWIRTFTVEWVERPLLGKVIQPNSAVSRQPSAFKIIAPAEYPLAEALEQAFTDCEGSGVVVCLPPNPDESHIDVLLQAAQALIKTRSSLSEEGDKIPTLLVLVQHGGGTASFARTFYLENPQITTCVVDLPLEHPQATAWVVAEAQAAQGYWEAYYDATGIRHSPVLRLFPLPVERRNPKSKTRPQDGLRSRSVSDRRGPQNLKSEDVLLITGGGKGIAAECALALAQDTGVRLALLGRSKPENDAELSNNLARMQALGIQVQYLSVDVTDAQAVRTAVSHIEADLGTITAILHGAGVNTPKLIKTLDKNDFLSTLAPKVQGLRHLLAAIDPEKLRILVAFGSIIGRTGLPGEADYAVANEWLGRLVDQFKAQYSHCHCLTLDWSVWSGAGMGERLGRIDALMQQGITPISPDTGIAILRRLMGQSLPVTSVVVTGRFGEPPTLKVERPELPFLRFLEKPRAYYRGVELIVDAELSTDTDPYLNDHIYEGERIFPGVMGLEAMAQVAMGLLETSEIPVFEDVQFHRPVVVAETSPLKIRLAALVRESGKVEVVLRSEQTGFAVEHFRATLSKAGGKPQATKNPIPNPIPPTLLKKGESQIGETQLPHAAGISPQQNGNPNPFDPKQALYGNLLFHRGRFQRLREYRHLRSTECIAEIEIDSIVPWFSRYLPTELVLGDPGARDAVIHALQACVPHATLLPVGIERLTIYRLATSETCLVVAKERQRSGDTFIYDLQVLTPDGEVLERWEGLTLQIVQLRDTRQAWVAPLLAPYLERQIREFIPTAEVAISIDSDGTVERRVRSDRALLVGQEAMLTRRPDGKPELTNGKAVSVAHAGDLTLVVTGAGSLGADVESVVSRSVAVWRDLLGGERFALAEAIASQAQEGLDTAATRVWTASECLKKAGATVNAPLTLLKADEREVWLESGEMAIGTFAVCVGQAENQLNFAVLTKQRIVTRKA</t>
  </si>
  <si>
    <t>gi|338858878|dbj|BAK42849.1|</t>
  </si>
  <si>
    <t>LDTRQDIVVVEVPKLGKEAAVKAIKEWGQPKSKITHVVFCTTSGVDMPGADYQLTKLLGLRPSVKRLMMYQQGCFAGGTVLRIAKDLAENNRGARVLVVCSEITAVTFRGPSDTHLDSLVGQALFSDGAAALIVGSDPDTSVGEKPIFEMVSAAQTILPDSDGAIDGHLREVGLTFHLLKDVPGLISKNIVKSLDEAFKPLGISDWNSLFWIAHPGGPAILDQVEIKLGLKEEKMRATRHVLSEYGNMSSACVLFIL</t>
  </si>
  <si>
    <t>gi|924291979|gb|ALB43736.1|</t>
  </si>
  <si>
    <t xml:space="preserve">TubC; N-terminal docking domain (5-54:50)  -- Condensation domain (73-515:443)  -- AMP-dependent synthetase/ligase (539-940:402)  -- AMP-binding enzyme; C-terminal domain (948-1023:76)  -- Phosphopantetheine binding ACP domain (1053-1113:61)  -- Thioesterase (1139-1391:253)  -- </t>
  </si>
  <si>
    <t>MNLNELLFELSERGIKLWAEGEKLHLRAAKEALTPEIRESINEHKAVLLASLNQHNQIKLASSISIPTVPRDKEIPLTFNQEGLWFLDQLAAKSSTYNISAARKIVGNLNLVVLEKCIAEIVKRHEILRTSFRMINGSAIQVINTDVTVLLSVIDLQVLPEKEQLLKVQYLANQEAQQSFDLTTAPLVRFKLLKLGSESYILLLTIHHIISDVWSMGIIIQELATLYKAFIAGQPSPLPKLALQYADYAYWQRQWLTNELLEEQYNYWQKQLAGAPNLLILPTDRPRPSAHTFHGSLLYFQLDKKLTQELKQLSQQTAATLYMTLLTAFMILLSYCSGQKDILVGSPIANRNISDLNLLIGFFVNTLVMRGNLLDNPTIQEMLERVKKVALDAFAHKDLPFGKLVEKLCPERNQSYNPLFQVCFVLQNTPIGKLNLPGLSISSLNLDRDAAMFDLTLSMEETESGLQGYWEYNSDLFDVGTIEQMFRHFEILLKQIVANPQQKIHDITVLSEAEVYQQLISWNLTQASYPEDKTIHQLFEEQASKTPNNIAVVYENQYLTYQELETRANQLAHYLQKQGVETDTLVALCLNRSLDTVVAILGVLKAGGAYLPIDPNYPQERLSFMVEDSQVTHAIATQASIKRLPTQITSSICLDTDNESIAAQPSHPPISKATPSNLAYCIYTSGSTGKPKGALLEHRNVVRLLVNDELQFTFADGDVWTMFHYYGFDFSVWEMYGALLYGGKLIVVPQELTRDPAGFLELIIREKVTVLNQTPTFFYNLMQEILKQPQVDIALRYIIFGGEALHPIQLKAWKQAYPNIKLINMYGITETTVHVTFKEITEREIEENVCNIGIPIPTTTTYIMDSQLRLLPVGVPGEICVGGDGVSRGYLNRDELTATRFVQNPYKPQELIYRSGDLAKLLPNGEMIHLGRMDHQVKIRGFRVELGEIQNHLLKLASVSEAAVVAKKLRSTDDLEILAYIVPTTSGISVTELRNHLTEVLPYFMMPSAFVILDKMPITSNGKVDHNALPVPDMSTFNKGKNFVPPRDFLEMQLVQIWEEILQVHPVGVQDNFFEIGGHSLLAVRLMAHVQDKFGKNLPLSILFQGATIEGLASILRQQEETQQWSPLVKIQTKGSKPPFFCVHPIGGNVLCYASLAHYLGNEQPFYGLQARGLIGKQKPRMTIEEMAADYLEAIRSVQPEGPYYLGGWSFGGIVAFEMAQKLHSWGEQVALLALIDTQAPIVQLLQSEIDDVMIAVLLAKDLGGNFGKTIPICEAKLQQLEPETQINYILEEAKQAAIISPDTNLEQIKQILQVYQANIQAFFKYAPKVYPNRIVLLRASESMSPTQDFLLKRFSEFKQDKLLGWQQFSAIEVHSLTGNHYSILSESHIHNLADKLRFYLN</t>
  </si>
  <si>
    <t>gi|428682009|gb|AFZ60775.1|</t>
  </si>
  <si>
    <t xml:space="preserve">Beta-ketoacyl synthase; N-terminal (14-262:249)  -- Beta-ketoacyl synthase; C-terminal (270-389:120)  -- Polyketide synthase; C-terminal extension (391-494:104)  -- Acyl transferase (536-645:110)  -- Polyketide synthase; ketoreductase domain (1039-1235:197)  -- Phosphopantetheine binding ACP domain (1331-1393:63)  -- </t>
  </si>
  <si>
    <t>MQTSNSDDKFRDTDIAVIGMSCRFPGAKNVAQFWDNLVNGVESITQLSQESLVASGIPSSLFSKDNYVKSRPVLEDIELFDAAFFGYNPAEAELIDPQQRIFLETAWEALEDAGYVTENYQGLIGVYAGGIFNNYSLRKISKEDNIDDHEMGNLLLANDKDYLPTKVCYKLNLKGPGINIQTACSTSLVATHLACQSLLNYEIDIALAGAIAISLPHKAGYFYQEGGILSPNGHCRAFDAKAQGTLFGSGVGIVVLKRLEEALRDGDRIHAVIKGSAINNDGSLKVSYTAPSVEGQAEVIAEALANAGLNPETISYIEAHGTGTPMGDPIEIAALTKAFRASTQNKGYCAIGSVKTNVGHLNAAAGIAGLIKTILALKHKMIPPSLHFEQPNPQIDFANSPFYVNSKLSAWNTQDSPRRAGVSSFGVGGTNAHIVLEEAPEPAQSGKSRPWQLLVISAKTATAVDTATANLAKYLEQHQELNFADIAYTLSIGRQAFSDRRIVVSQNLDAAVKALKSQDSSTVFSQFQASQERPVIFMFPGPGTQYVNITKELYQVEPAFRQHIDICCELLQPDLGIDLRQVLYSEKPPEIALFAIEYALAQLWISWGIHPVGMIGYGMGEYVAAALAGVFSLKDALKLVANKEKIAEIHLQSPQIPYISNLTGTWITTQEATDPHYWLKHLGKVENFNAGLEELCQQPGQILLEVGIGNTLSTLANQHPTKSAQQVVLSSIGEDQSAVAFLLNTLGQLWLAGASVDWSGFYAHERRQRLPLPTYPFERQRYWIEPQTPISKVKKSDIADWFYLPLWKQSVISTQYQELAPQQSSYLVFLDECGLGWQLVERLQQQGHDVITVQVGTEFEKLSSYSLNPQSSDDYDALVQQLLLKQQLPHTIVHLCNVTLDPEVINEWQTTGFNSLLFLAQALGKHPLMGEYRLVVISNHLQSVVGDEILSPQKSTLLGPVQVIPQEYPNFNCCSIDIVLPVAGTWQYEKLLENLLTELRVASSEQLIAYRGVSRWVQTFEPVRLEKAKDETPRLRPGGVYLITGGLGGLGLVLAEYLAKTVQGKLILTGRSAFPQRDEWEQWLANHDQQNPITATIRKIQELETFGAEILVVNADVASLAQMKKAIACGQLQFGTINGVIHAAGVPGGGVMQIKSIEEAHKILSPKVTGTLVLENIFQDVQLDFLVLCSSIAAIKGIFGQVDYTAANSFLDAFARHKNSKNSTFTVAINWDAWQQVGMAAKASQQLVSTQTSAGLLPSEGIDAFVRILSSKLSQVVVSKNDLHQTEQQLINHQAENFLATLEQINLSQPAHPRPLLSSAYIAPRHEHEQTLINIWQEILGVSRIGINDNFFELGGDSLLAVRFISQVREKLRIELPINSLFAASTVADLAKYFERETVSAGMSRICLREEGEL</t>
  </si>
  <si>
    <t>gi|2065809559|gb|KAG7577862.1|</t>
  </si>
  <si>
    <t xml:space="preserve">Alcohol dehydrogenase; N-terminal (35-149:115)  -- Alcohol dehydrogenase; C-terminal (191-313:123)  -- </t>
  </si>
  <si>
    <t>MGSEGGEKKALGWAARDPSGVLAPYSYTLRSTGADDVYIKVICCGICHTDIHQIKNDLGMSNYPMVPGHEVVGEVVEVGSDVSKFTVGDVVGVGVIVGCCGSCKPCSSELEQYCNKRIWSYNDVYTDGKPTQGGFADTMIVNQKFVVKIPEGMAVEQAAPLLCAGVTVYSPLSHFGLMASGLKGGILGLGGVGHMGVKIAKAMGHHVTVISSSDKKKEEAMEHLGADDYVVSSDPAEMQRLADTLDYIIDTVPVFHPLEPYLACLKLDGKLILMGVINTPLQFLTPLVILGRKVISGSFIGSIKETEEVLAFCKEKGLTSTIETVKIDELNTAFERLSKNDVRYRFVVDVAGSNLVEEAATATN</t>
  </si>
  <si>
    <t>gi|1032284738|gb|OAO99065.1|</t>
  </si>
  <si>
    <t xml:space="preserve">FAE1/Type III polyketide synthase-like protein (75-362:288)  -- 3-Oxoacyl-[acyl-carrier-protein (ACP)] synthase III; C-terminal (380-460:81)  -- </t>
  </si>
  <si>
    <t>MDANGGPVQIRTQNYVKLGYHYLITHFFKLMFLPLMAVLFMNVSLLSLNHLQLYYNSTGFIFVITLAIVGSIVFFMSRPRSIYLLDYSCYLPPSSQKVSYQKFMNNSSLIQDFSETSLEFQRKILIRSGLGEETYLPDSIHSIPPRPTMAAAREEAEQVIFGALDNLFENTKINPREIGVLVVNCSLFNPTPSLSAMIVNKYKLRGNIKSFNLGGMGCSAGVIAVDLASDMLQIHRNTFALVVSTENITQNWYFGNKKAMLIPNCLFRVGGSAVLLSNKPLDRKRSKYKLVHTVRTHKGSDENAFNCVYQEQDECLKTGVSLSKDLMAIAGEALKTNITSLGPLVLPISEQILFFATFVAKRLFNDKKKKPYIPDFKLALDHFCIHAGGRAVIDELEKSLKLSPKHVEASRMTLHRFGNTSSSSIWYELAYTEAKGRMRKGNRVWQIAFGSGFKCNSAVWVALRNVEPSVNNPWEHCIHRYPVKIDL</t>
  </si>
  <si>
    <t>gi|338858888|dbj|BAK42854.1|</t>
  </si>
  <si>
    <t>gi|424707905|gb|AFX86587.1|</t>
  </si>
  <si>
    <t>gi|1706011334|gb|TRU40100.1|</t>
  </si>
  <si>
    <t>Microcystis aeruginosa Ma_MB_S_20031200_S102</t>
  </si>
  <si>
    <t xml:space="preserve">Beta-ketoacyl synthase; N-terminal (11-296:286)  -- Beta-ketoacyl synthase; C-terminal (304-421:118)  -- Acyl transferase (597-814:218)  -- </t>
  </si>
  <si>
    <t>MTKTQSDKIAHPIAVVGMGCHYPGAKQLSELWENILARRCQFRQFPDQRLPLSEYYDPDPATPDKTYGTRGAFIDGFQFDWINRRVPKKTVDGTDIVHWLALEVADKAIEDAGYRRDTIPTQKTGVILGNSLTGEHTRSNVMRLRWPYVRRALRAAAEVKGLSGTILEELLETMEKFYKSVFPPITEDSLAGGLSNTIAGRICNFFNFDGGGYTVDGACSSSLIAVVTAANALSNGDLDMALAGGIDISLDTFELIGFAKTGALTAQDMKVYDRRASGFVPGEGCGFVVLKRLEDARKAGDFVYAILKGWGISSDGKGGITAPSKFGQSKALLRAYQKAGYSPHTLHFIEGHGTGTPVGDCAELEGIALAMAAEGEIAPRSCGVTSFKSLVGHTKAAAGIGGLIKAVMAVNQRIVPPTVGCQEPNSIFETHALPLYPILQGEIHQPTTILKAGVSAMGFGGINSHVTLISGDAASPRLKPSLDQRSLLVSNQDSEIFVFGANSLAQLLESLQIFSEQAKGMSLADMVDLAAQNAQKLATQTPIRAAIVAENPRELLERLEHLINILHSQPPAAGETYISQRKDIWLAHQVQRSRVAFLFPGQGSQKLNMARTLVERYAWARELVQQADLWLIESGFEPISPLIYRPLDRAVNQQQVEQWFKALTDVAPQAICLTSLLWKHYLKRLGLEPVALGGHSLGELTAFEAAGAYDEKTLLCFAAMRGKAMTVKGDSIGTMASLACSDATAQKLLQGISGYVTVANINSPQQTVISGEKTSVAAVCDLALAQEIQVRQLPVANAFHSQMVATAAEYLRQEAPIPEILAQVSLPLFTSVNGQIINSGLNLKEHFADQIVAQVNFVSLVENLKNKCDLIVEVGTGKVLSGLVGAIVTSPLCFPLESKPGIARDLHTFLAAYFVQGGEVNWQALYEQRLVRPFVPAAERLFVDNPCERSFPVSLEEIESSSSFSWGEIQQSSPNLALAHSSNFSQPESFVADDELTTVLANYLLERGSFLSELISADIQSLPFVNTHNP</t>
  </si>
  <si>
    <t>gi|1909477133|ref|WP_190368991.1|</t>
  </si>
  <si>
    <t>Anabaena sp. FACHB-1237</t>
  </si>
  <si>
    <t xml:space="preserve">Beta-ketoacyl synthase; N-terminal (13-263:251)  -- Beta-ketoacyl synthase; C-terminal (271-389:119)  -- Polyketide synthase; C-terminal extension (392-503:112)  -- Acyl transferase (538-820:283)  -- Polyketide synthase; ketoreductase domain (1155-1356:202)  -- Phosphopantetheine binding ACP domain (1449-1510:62)  -- </t>
  </si>
  <si>
    <t>MPLQNPDYLINDSDIAIISLAGRFPGAKDIDAFWENMKNGVESISYFTDDELLAEGINPKLLKSDNYVKSSGVLENIDLFDAEFFDFSPREAEILDPQQRLFLECAWEAIEKAGYNPEIYPGLIGIYAGIGINSYLLNNLIYHRELLESVGEYQVILDSDKDFLPTRVAYKLNLKGPAVNIQTACSTSLVAVHLACQSLLSGECDMALAGGVTLRVPHKNGYLYQEGMILSPDGHCRTFDAEAKGTVGSNGLGIVLLKRLGDAIAQNDQIHAIIKGSAINNDGAVKVGYTAPSITGQAAVITDALAIADIEPETITYIEAHGTATELGDPIEITALNQVFKPKTSARNFCAIGSLKSNIGHTDTAAGVGGLIKTTLALKHQLIPPSLHFKNPNPKIDFDNSPFYVNTQLTPWETINHTPLRAGVSSFGIGGTNAHAILEQAPQIAPIETAKIAHILVISAKNETALNQATENLANHLKTHSHDNLADIAHTLSCGRKAFNHRRMLVCENINQAVEILSNHDSSSLITNNIEVQERPVIFMFSGQGSQYINMGRELYETETVFQQTIDLCCEILQPYLKLDLREIIYPQPENIKQAEEKLTQTAISQPAIFTIEYALTQLWKSWGISPKAIIGHSIGEYVAACIAEVFSLEDALYLVANRGKMMQQLPTGAMLSVPLSPQEIQPFLTSEIDIAVINEPSRCVVSGTITDIEKLEELLTIKNIESRRLHTSHAFHSQMMAGIVKQFTEIFRKVSLNSPQIPYISNLTGTWITPQQATNPEYWAQHLRQTVRFSQGLETLFNESQFTESIFLEVGPGRVLTSFAKKHPQKSPSQLIFTSLPHPQEIISDSAFLLNTLGNLWLTGIEIDWSQVYSPEEHYKVTLPTYPFQRQSYWISAPENRNLPTTNSEILVKKSNIADWFYVPSWQRLPLLPSQTTVNQILLFIDDVGIGEELAKQYPQAITVKIGESFKQESAGKYTINPENSEDYVSLIQELQSLNFTPEKVVHLWNLTDEKPNQKLDEELDIDIIQKSQSRGFYSLLFYVKACSQQVFIHECEITVIANHIQDVTGDENLHPEKSTILGTIPTIPQEYPYFTCRAVDIIVSNNKNQIINQLVTEINTKTTDKNIAYRGKNRWVQTFEKFPIPLHSKNTNLRENGIYLITGGLSYVGFSLAKYLAKTVQAKLILTGRSQLPARKDWTKHLKNHAEEDSISQQILKVQELEELGAEVIVISADVADFAQMKTAINKAEKKFGNINGVIHAAGAGAIWGQSINVIENITKTECENQFTAKVYGTLVLGKILKNKELDFCMLTSSLSAILGGLGFVAYAAVNTFMDVFVQAYNKNHDYPWISIDWDGWQSNKQVTVNNQTFGEEISDLEITSEEGVTAFSHLLLAKECSQIVVSTVDLESRINLWVKRGLTKNQDSVNQKKLTKSTNKLTNYVAPRNDTEAKIASIFELLLGVTDVSIHDSFLEIGGDSLTGTQLLSKLKQTFAVNLPINTIFESPTIAELAKVVDNTQEIVQDDMDKISDMLDMLDELSEQEIKSLL</t>
  </si>
  <si>
    <t>gi|1149076604|gb|AQS99274.1|</t>
  </si>
  <si>
    <t xml:space="preserve">Beta-ketoacyl synthase; N-terminal (321-561:241)  -- Beta-ketoacyl synthase; C-terminal (585-700:116)  -- </t>
  </si>
  <si>
    <t>MRARARLGALGAWHAEGAVPAPKMPPKRAAGTYDVTAAPEADGLGPSAELAGRIAGCLFTKGYCVCNLNVKEETLSKALEEAIALQDGPRFRAPPREVTEALLGEEGSAMICELEGQPDQQEVVDGPNLTAVDQVLSKVGRLLSPLGKDLGVRIESRSFGLLHSAGAQGDDEEPPQLTEFECQKWLQQLVKGRLMVIHFLGPSGGSLELQPFNHSEAPPVEVSVEPGATVVLRADGLSHRFTATSKSLAISCWLNQDQQLGEHQDDMISTPAIQELMSWATERIRECKLRQEINHEGMVLDPGFPREWQRAANRMFHIGPQVAVRGTSCKFPSTYVPQGFWQAMRFGIDWAESVPMLRWNHDNAYDPNEESWKYMKTCCRHGSFFDGSELFDNKFFGISNVESRQMDPMQRHILETSYEALFQAGLNRKKLMRSLIGVYIGSATSEFTFMPATDSSAGTGGANSITSNRISFCLGMQGPSYTIDTQGASSLTALGHGAMSLRFQTQRYRPNHTAMVGGVYLMIVPNTWVLACAAHMMSPQGRCFSFDVSADGFVKGEGVSNATLLPTGETIDGQEVVNDGDPFDAYVAATGTNHTGASASLSAPCGPQEKELVLDCVRQASICTTDIDAVECWAEGNSMKDSVEVHVLLGALRGDDPEVPLGLSSCKTNTGTGMEVDGMFMLLKVIHGQKYGLQVPSNHLSELNVHIDVWSGDEPLLFNSENLSNSELSSFVGMTARSLGGTMVHAITFGFVDTEERRPQRRRLERDALVFWPAGGGELAEEAEPTTNKPYMILGSWSDWQYSEPMKRESDGIYGYTVTLGENCFEEFQILLDGNPDQVLHPATSQFDGGWLSPQVASIAGPDPREACLELAWAIDGREQLVELVAEADPDAQGALEDKGATQAPVQNPYRQPAPAGTKFRVRLRVSGKFRYVEWERLEDERPS</t>
  </si>
  <si>
    <t>gi|1706049924|gb|TRU75619.1|</t>
  </si>
  <si>
    <t>Microcystis viridis Mv_BB_P_19951000_S68D</t>
  </si>
  <si>
    <t xml:space="preserve">AMP-dependent synthetase/ligase (2-79:78)  -- AMP-binding enzyme; C-terminal domain (87-162:76)  -- Phosphopantetheine binding ACP domain (191-251:61)  -- Thioesterase (276-536:261)  -- </t>
  </si>
  <si>
    <t>LDKNRQPVPIGVVGELHIAGAGLAKGYLNRPELTQEKFIPNPFSNYPDSRLYKTGDLARYLPDGNIEYVGRIDNQVKIRGFRIELGEIEAVLSQNEAVQSSCVIVREDNPGEKQLVAYIVPKLGVNLTSGDLHQFLSHKLPGYMVPSAFVLLDFLPLTANGKIDRRALKAPSNTSDSDRFIEARNQLELNLVQIWSKVLKIDKISVQDNFFDLGGHSLLAPYLITQIKEQLGKEIAVTTLFQNPTIEQLATIIQTDADSSNQSCLVPIQPQGSKPPFFCVPGAGGRPFYFYHLGRYLGKDQPFYSFENDLYQQFGEITRIEDIAEIYIKAMQDLQPQGPYFLGGHSYGGNVAFEMAQQLVNQGQKVALLAIIDSSAPTYKDKQILLDYINWDHARWLAEVSKGIEVYLDKTVDISYETLQVLTVEEQLKYALNFFKLANMLPPNAETKQLEKIVQAYKTSCLCLIDYLPQQIYPGKITIIRAGEELADDPNKDLIAGDCEDSSLGWSEFSTEPVEIHFVLGNHVSIMVEPHVQILAEELKVCLEI</t>
  </si>
  <si>
    <t>gi|1149076574|gb|AQS99259.1|</t>
  </si>
  <si>
    <t xml:space="preserve">Beta-ketoacyl synthase; N-terminal (322-561:240)  -- Beta-ketoacyl synthase; C-terminal (582-696:115)  -- </t>
  </si>
  <si>
    <t>MLCSTPNGVSIAAGLPLKVTGRPFSEREQVQGMAKSKTKSQFDVVLGEVPSESVGYLIAQNLAVKGFCVLNPGFEPDVLQRAVEDARDLDFYSVNAAVLQGLLGPEGSSRVADIEAPTDEEGAKRDADTLRGMDHTLTRIGYILEPYFEQLDLDLTHRSAAVVHLAGDAEDETPPLNEMAASKWQSQFVRHRLMVIIFLGPQAGTLEMQPYDTDNADPHQVKTPPGTAVVLRADTMSHRFAGVGEVLSISCFFMTDVPRKRAPQGGYQLIPAARTIEAWTFQRLRELKIMELEGEPNWDPAIPEGWRRAMNHSYRKGQISGVAGVGLHFQCTYDADDWFRSTAAGVDYATEVPLARWDHDQHFDANPECWQYGKTYCRHGNFAEGIELFDNKFFNLSPNESRGLDPHQRCLMEQGYNALRMMGYAKKNLMNAAVGTYIGCGTDEWFFHPTRGSMGGIMGSLCMFSGRFAFCLGMKGPAISITTEAASGLACLKLAAESVQKKGLAVSNESAVAIGVHFMIAPMWWKDHSMQGWLSYTGRSLTFNSSADGYVRGDGCCALGLRGATQVVDGKVVENTKDKFLGLVSGAMQNQNGKVASMNTPHGPGIQECMVDCIRNAGISPLDVDSVEAHADGNFLADAIEAGAIWRAHRSETHNDPIVLLAMKSSMCNQIECSGMTGFLRIVYAAQWGYMTPNIHNKQINPHIEVFEQAMMVGTEDINTPYRSSYGGVGNRGFGGTNVFVVGWGTLDGEKVAPPPLRQSLQVLYWPGGGGELEGDQMPRRSDAYTMVGTWSRWEEVHKMQSDGDGGYTYIVTLGENRWEQFQIWLDGDSTRVLHPGGPRMSEFSSVLGPDEVKGGSEIARSGQAPTWMIDGREAPGSYSKEALAYKGLSQEVATGPGRNAADLVEGDGYGGQPGDQYRVLLRVSGKWRMLTWEKVTSISVDSLPTWSTGTYFVTGSWNNWEPEQMQLDPSTPGLFAIEIRMTQDIGDFQIIRDKDWCQVFFPNPYSGGGALEEEEILGPDSLLEGGGQAWCIDGKAGDRFTIQFQRVVEHGKDTRKVSWQKTGHDALTITERWMAEHRKF</t>
  </si>
  <si>
    <t>gi|69146493|gb|AAZ03554.1|</t>
  </si>
  <si>
    <t>Microcystis sp. NIVA-CYA 172/5</t>
  </si>
  <si>
    <t>MKVGDFLAYLKGLEIKLWLEGEKLRFQAPKGVMTPEIKEEIAAKKPEILDFLRAAKIPTNTVELEIIPVSRDQDLPLSFAQQRLWFLQQLSPDSHSYNLLDALRLEGNLNLLALEQSLSELIRRHEILRTTFPMIEGQPIQRIAPPSTVSLPLEDLQGSSKNEQTEHLQEIAIAFSLKPFNLAKESLVQFKLLKLGSQEYVLLLKMHHIIYDGWSLSIFFGELSQLYAAFVWGLPSPLPELSIQYADFAVWQRQWLTGEVLERQLNYWQKQLQDAPTILELPTDYPRPPIPSFRGDGQVFRLNQDLTQRLKRLSQESGATLFMTLLAAFFVLISRYSGQLDVLVGSPIANRNSSAIEKLMGFFANTLALRGDMSGNPSFLELLERVKQTTLSAYAHQDLPFEMLVEKLQLNRDLSHNPLIQVMFSLQNTPQSEVSLSGLKMESLPLSVELKARFDLEVNFWEVSDRLEAVWCYSTDLFAAPTINQMGQHFQNLLTAIAANPNMGIFELSMLSDEERYQLLSLWNETHTDYPSDKCIHQLFEEQVKRTPDGVAVVCSEQKLTYNELNCRANQLAHYLQKLGVKPDELVGICLERSLDMIVGLLAILKVGGAYVPIDPDYPQERISFMLQDTQVKILLTCESLQNFLPNHQAIVVCLDKDWQQINQASLENLNSTVSADNLAYVIYTSGSTGIPKGVIVTHQAVNRLVLNTNYIQFTPDDRVVQASNIAFDAATFEIWGALLNGAKIIIIAKSVLLSPQELALSLKENQISVLFLTTALFNQLANLVPQAFSSLRCLLFGGEAVEPKWVQEVLEKGAPQRLLHVYGPTENTTFSSWYLVENVASTATTIPIGKAIANTQIYLLDKNLQPVPIGVVGELHIGGMGLAKGYLNRPELTQEKFIPNPFEKDEVIPPTPLNKGGNEPSKLYKTEDLARYLPDGNIEYVGRIDNQVKIRGFRIELGEIEAVLSQNQAVQSSCVIVREDNPGEKQLVAYIVPKLGVKLTSGDLRQFLSDKLPGYMVPSAFVLLEFFPLTANGKIDRRALKAPSNTSDSDRFIEARNQLELNLVQIWSKVLKIDKISVHDNFFDFGGHSLLAPYLITQIKEQLGKEIAVTTLFQNPTIEQLATIIETDADSSNQSCLVPIQPQGSKPPFFCVPGAGGRPFYFYHLGRYLGQDQPFYSFENDLYQQFGEITRIEDIASIYLKAMQDLQPQGPYFLGGHSYGGNVAFEMAQQLVNQGQQVALLAIIDSSAPTYKDKQILLDYIDWDHARWLAEVSKGIEVYLDKTIDISYETLQLLTVEEQLKYALNFFKLANMLPPNAETRQLEKIVQAYKTSCLCLIDYLPKQIYPGKITIIRAGEELADDPNKDLIAGDCEDSSLGWSEFSTEPVEIHFVLGNHVSIMVEPHVQILAEELKVCLEI</t>
  </si>
  <si>
    <t>gi|941355196|dbj|BAT21732.1|</t>
  </si>
  <si>
    <t>Karenia mikimotoi</t>
  </si>
  <si>
    <t xml:space="preserve">Beta-ketoacyl synthase; N-terminal (221-470:250)  -- Beta-ketoacyl synthase; C-terminal (493-606:114)  -- </t>
  </si>
  <si>
    <t>SSRIAKLHRIDDDEQYSADGEHLQKLDELLTDVALILQPYFQELGFSCSGRTVGMLHENHPNGQMAIVEANQKENKMTETEASKWLLDLVRGKILCVVNMGPTVGSMTLQPFSDADEFIQVPSAPGDVFLIRQDALIHRHSSKDKCMLMSCFYMTDQLLSSKFTYSRDLQKSLSPATQALIAWAENRMAEVKTQEVLNEEPPTLPREWTRAMNATYSSGQRLALTGLSHRCASTWDVNEFSNFLSAGLDTVTEVPLMRWDHNRFYDGDTPEPWKIGKTSCRHMSYADGTDLFAPKEFSLSPAESAGMDPAQRWTLECAYQACFKSGLAKKQMMNTTGGIYASVESFNEWCVCEKPALDSVAATGGSPAIICGRVSFIFGIKGPCQSISMEEVGGHLASYMAFQGVSERGRYVKPVWSLFGGGYLTLSPSSWFPIEASGHLSKVGRVRTFDNYADGSVRADGLGYAVVKRHIEVVDGQAVIKEDTEKNMGVFAGGFTLHNGAVARVGAPSGTAVTECIHHAMRTAFVEPGDIDCAECMGNGNFLWDAVEGLSNHRALRNDAETQDQLLMLGAAKTNMANSFDACGITSMMRLLYNMRHGSMTPHLHLLELNPNMEAVDSPVVPVCEALSFPTRVTHGNVFGRNYTGTHVSLIFQGQLDDGQGDQEAPAREPITFWPAGGGLLDAELKAKRGYYVCGTMTKWEPFAMKEKNREHSYTFTLGENRWEDFQIWIDGDSKRVLSPGKASGVAGPKDAGGDPTSLDSWRIDANPSYVVDVTEEGQETVREVDTPDTGLIGTQYKIVVKLAGRFLQVSWEKVPLDEKSLAAIKDAPVKGSTAEYFVVGSWTNWRMTQMEKDPKVPGLFTSKCLSRGRQAFQIVRNSDLSQVIYPAQEYASEEDSVYGPDEHAGLNSWYFDSKPGGMVISFQRTTEAGLDVKKVSW</t>
  </si>
  <si>
    <t>gi|424707651|gb|AFX86460.1|</t>
  </si>
  <si>
    <t>gi|389676682|emb|CCH94320.1|</t>
  </si>
  <si>
    <t>Microcystis aeruginosa PCC 9432</t>
  </si>
  <si>
    <t>gi|505026377|ref|WP_015213479.1|</t>
  </si>
  <si>
    <t xml:space="preserve">AMP-dependent synthetase/ligase (18-465:448)  -- Phosphopantetheine binding ACP domain (606-671:66)  -- Beta-ketoacyl synthase; N-terminal (697-944:248)  -- Beta-ketoacyl synthase; C-terminal (952-1069:118)  -- Polyketide synthase; C-terminal extension (1073-1183:111)  -- Acyl transferase (1224-1508:285)  -- Polyketide synthase; ketoreductase domain (1842-2039:198)  -- Phosphopantetheine binding ACP domain (2112-2177:66)  -- Beta-ketoacyl synthase; N-terminal (2220-2503:284)  -- Beta-ketoacyl synthase; C-terminal (2511-2628:118)  -- Polyketide synthase; C-terminal extension (2631-2746:116)  -- </t>
  </si>
  <si>
    <t>MNVSFPNLQFSSLVELLRHRALHQPDRLAFVFLQDGEIETASLTYQELDTQVRAIAAHLQSIGASGERALLLYPSGLEFITAFFGCLYAGVVAVPAYPPKQNQKLTRLQSIITDAQAKVALTTKSLFENIQGRFTQDPELTKIEVLATDEITQELATNWQNPKVDSNILAFLQYTSGSTGTPKGVMVSHGNLLQNLEYIKQAFELTPDTVSVSWLPGFHDMGLIDGHLQPIYTGFKCILMPPASFVQRPIRWLQVISRYQANHSGGPNFGYDLCASSKLTPEQIESLDLSHWHSAYSGSEPVRKETMERFATKFKPAGFQTKFFYPCYGLAESTLMVSGGNIQDEPIYFQVEAEALEQNRIVLANKNTKNIRYLVGCGHSWLDTQILIVNPETMESCAANEVGEIWVSGYSVAQGYWQRPETTAQTFQACLADEQGPFLRTGDFGFLHNGEVFVTGRVKDMIIIRGRNHYPQDIEATAVKSHPALRIGFAAAFAVEVDGEEQLVVISEVERTAIRKLNIDEVVKTIRQAVTEEHELQVYAVVLLKPASIPKTSSGKIQRHACRTKFLEGNLDVVDMWQSSQTPTAKIEPPRPLQTLNKQAETIQAWLVDKVAQQLKIAPQVIDVQEPFARYGVDSLAAMMLSTELEDWLQLSLSPTLVYDYPSIATLAAHLAVVVENSQPEEVEETSQEKEPQFPDAIAVIGIGCRFPGAKNPEAFWQLLQNGTDAIVEVPSDRWDIHQVYDAQPATPGKMNTSWGGFLEDVDQFDAAFFGISPREAESIDPQQRLVLEVSWEAIENAGIAPQKLKGSQTGVFIGISTNDYARLQFNHPSGTDAYFGTSSAFSIAANRLSYLLDLRGPSWIVDTACSSSLVAVHQACQSLLQGESKLALAGGVNLILTPELTITFSQAQMMAADGHCKTFDANANGYVRGEGCGMVVLKRLSDAQKDGDNILGVIRGSAVNQDGRSNGLTAPNGPSQQAVVRQALAKAQVQPAQISYVETHGTGTPLGDPIEVNSLKEVLTQGRTPSCICWIGSVKTNIGHLEAASGIASLIKVVLSLQHQEIPPHLHLQQLNPHIKIKDTGLSIPTQRQTWTKGKEQRFAGVSAFGFGGTNAHLILEEAPQVSHKEQEFERPQHLLTLSAKSQTALQELAQKYEQFLATNSQVALADVCFTSNTGRSHFEHRLAVVTESTTQLSEQLRTFANSQPSSVLLSQPETSKHRKIAFLFTGQGSQYPGMGRQLYETQPVFRRTLERCEQILRPYLEQPLLSVIYPESDSNSVLNETAYTQPALFALEYALFELWKSWGIVPDIVIGHSVGEYAAACAAGVFSLEDGLKLIAHRAKLMQSLPPNGMMAAVFTNEQRVAEAIASYPEVSIATVNSPKQTVISGTKAAIQEILQQLESQKISAKALRVSHAFHSPLMNPMLEAFTEIAASVQFNAPSIPLVSNLTGEILSHQDIPDANYWCHHIREAVRFSAGMETLHRQGYELFLEIGPNATLSNLGKQCLPQGTGTWLTSLTKEDNWQSILKSLATLYTQGVDVDWCGFDQDFTRHKLALPTYPFQRQRFWIQTDERNQTKLGTQPEPQLTSPPLDQPTSQPYFYSWQWQPQQLVEPKEILSGVVLIFKDAQMVGKNLEKLFDPAKYTVYFVTAGQKFQQNTEWHFTINPASPSDYEQLIQTLKQQGLTITAIIHLWNYHQAAISRLPINAHDALLQEGMYSVLYLGQALIKHDANSAISFLLLTQGAYVTSAHEHLQGLHQAMGATLAQTLTQEHSNIQTKVVDITPASESSETLAQILYKELQTQPDSEGIVVLRQGQRLIRTLESMEISASQEYQPVLTPGDTWLITGGVSDVAAEIAQGMVSRAPINLVLTGRHPLPSKTEWYLHQGDDSTSKRIRIIQNLEKLGATVLYYAVDVTDAEGMQQLMVNIRERFGHLHGVIHAAGVQDRTRFKLAQKTPETVASVLAPKVEGTMILDHLTQDEPLKCFAVISSAAASKAEWSANLGDYAAANIFLDNYATYRSQRGAPGHSLAVNFSLWRDKGMVKIGGQKLVMWAQVKGLKLLETDMAVNAFITSLSSDSSVIHIIDLLELETTQVSAEKENISAPPPNMRRLVRETISQYLAVPQHEVEGYRSFPELGLDSLGAVEAIKQLSLTLKQQLSPTLFFEYGTPDDLADHLEKQYGASIVSSAVTPINKPKVEPPVKHLMAQPSNFKSMEVKQQDIAIIGMGCKIPGADNLEQYWQLLSEKRSVIQEVPSDRWSVADYYEENGTTPYKTYCKRGGFIENPFDFDPMFFGISPREATVMDPQQRVFLEVAWQALQQAGYGSRYRTKDIAVFVGGEQINYIEHFFNYQYYSVLQQRLQNSALFKRLSTAEHKDLLDMLSEVLQPSEMLPEATAGNELNQIAARLSHCLDLIGPSMEVSTACSSSLVALHLACESIRAGDTSMAIAGGINLNLSPTPFTFLSRVQALSPTGECYPFDSRANGMVVGEGTGVVILKPLRKALEDGDYIHAVIKGSAINNDGHSQGITAPKPEGQAETIRRAYTKFGIDPETISYIETHGTGTALGDPVEVEGMTKAFRDFTNLKSFCGIGSVKSSIGHLLAGSGIVSLIKVVLAMQHGKIPATVGFEQPNPHINFDNTPFYVVGGQGKPWSSNGELLRAGVNGFGFGGTNCHVIVEQSPLSSAIKSPEPTSSLSPHLLCLTARNQKVLKEVVQQLHEHIIKHPEQELSEICFTLSNSQRELAYKTALVVNDRQHLLDSLNAICLDQINSNVQIDRSNPQKATPTYLVLDNSSNLTPEDAKLLSDRFPEFRKAYADCEFLWRHTVNSDFSQKAHTFAAQYAVCNLLMSLQLQPTALLAEGIGILVGACLTATLSLKQAIVLLANLEEKQINKSVEEPRLEATSLTVWTCPIVTSSEVLKSSSNLTSEKLQSLLQVSGALKIADCQDVCSEHGAYLYLGDSASIKQQLGITDELQVWIQAQKKSTIIDCLLTMISRLYVAGVQFNSVALFPKGLRKVLLPTYPFERKTYKAPIYYSQLENLHDIQQALNMDCLVLVEQLPPLSHEQRYSSYKALIEKFGFSYPSLDNLHN</t>
  </si>
  <si>
    <t>gi|10176940|dbj|BAB10089.1|</t>
  </si>
  <si>
    <t>gi|330251275|gb|AEC06369.1|</t>
  </si>
  <si>
    <t xml:space="preserve">FAE1/Type III polyketide synthase-like protein (61-357:297)  -- 3-Oxoacyl-[acyl-carrier-protein (ACP)] synthase III; C-terminal (375-454:80)  -- </t>
  </si>
  <si>
    <t>MKNLKMVFFKILFISLMAGLAMKGSKINVEDLQKFSLHHTQNNLQTISLLLFLVVFVWILYMLTRPKPVYLVDFSCYLPPSHLKVSIQTLMGHARRAREAGMCWKNKESDHLVDFQEKILERSGLGQETYIPEGLQCFPLQQGMGASRKETEEVIFGALDNLFRNTGVKPDDIGILVVNSSTFNPTPSLASMIVNKYKLRDNIKSLNLGGMGCSAGVIAVDVAKGLLQVHRNTYAIVVSTENITQNLYLGKNKSMLVTNCLFRVGGAAVLLSNRSRDRNRAKYELVHTVRIHTGSDDRSFECATQEEDEDGIIGVTLTKNLPMVAARTLKINIATLGPLVLPLKEKLAFFITFVKKKYFKPELRNYTPDFKLAFEHFCIHAGGRALIDELEKNLKLSPLHVEASRMTLHRFGNTSSSSIWYELAYTEAKGRMKEGDRIWQIALGSGFKCNSSVWVALRDVKPSANSPWEDCMDRYPVEIDI</t>
  </si>
  <si>
    <t>gi|259166860|gb|ACV97166.1|</t>
  </si>
  <si>
    <t>Arabidopsis pedemontana</t>
  </si>
  <si>
    <t>MVMAAGASSLDEIRKAQRADGPAGILAIGTANPENHVLQAEYPDYYFRITNSEHMTDLKEKFKRMCDKST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</t>
  </si>
  <si>
    <t>gi|1360379430|gb|PSB03928.1|</t>
  </si>
  <si>
    <t>Merismopedia glauca CCAP 1448/3</t>
  </si>
  <si>
    <t>gi|1149076488|gb|AQS99216.1|</t>
  </si>
  <si>
    <t xml:space="preserve">Beta-ketoacyl synthase; N-terminal (367-612:246)  -- Beta-ketoacyl synthase; C-terminal (626-740:115)  -- </t>
  </si>
  <si>
    <t>MLGPHAQGARCTAACSAALLGQPREGAAMSSDIPGGFPPGALVAINGVTGKVASIEGTSSSELIDVNGEKAQLIEWNAESGEWLAVTFQGCVFRVAKHCCFLLTPEELEGCDLTAGPSSVSEELVHQMSDLLVEKGFATMNVLLSSQQRTEVFSVVKGLEEDDLFTRLPAQFEAGYLGKSGKGKVALLESLKDETPLGLLASALPAQDQSYTLFSQLLQPHVLEHFGFNIYSRTNLLLRLSFSSTADEAKYVPPAAQSKEADAFLAMMSRKRLCLLHFLGPAAGELRLIPRAAECAEVTLSAEPNTLVIFITDQYDYSYAAQGESLTLQTFFLSEPLQFEFQGTGGSDVEVLGKEPAIPGAPPPAGEHVIVAGMASRDPCCADMHEKLWSAVRHAGCDGFLEIPVTRFDVGTYIDYSDQQRAVSQGKSYCRHQGHVEGIDIFDAGFFNVPEQEAFGMDPEQRVLMETGWLSMAHAGYDKKKLHKDSAHLGVFVGISGSDWRDCCQVPSANGVPETFIANRFSYAINLKGPSFIMNTACSASLVATHSAKIHLLQPTDPLDGCICAGISLNLSPGTWAGNCAGNMLSFGGRSFTFNGSADGYGRGEGSAAMVIWKGEYSPNNDPPTYALLAGSHTNSDGRSASLTAPNGPAQQRLLRAVLTETQLQAVEIDVYEAHGTGTSLGDPIEVGAVRKVMNKREHPCMISCSKTNLGHLEGGAGMSAFCKCIMAVMHSECAPNQHLREQNPHLDIEGWPANLLMEAQPMKADPSYVGVSGFGYGGTNSHALAYGKNMVTSRGTNQKYMMNAVYKKIKAASVPEVWMDGDNYEEWATSGVPHLLAAPGKTYHIELLAEGKAVWREAALPEISDTVSSFQILGSFSNWDRLPLEPSRDVEGLYTYEVTLGSKGRESFQISVDNDPELVLYPETPSCTRKATPVLGPSQAPSQEYAWVMKGDSGARYRVEVFKSGPATSVTWLRVIDQVEAVQDLVQE</t>
  </si>
  <si>
    <t>gi|424708029|gb|AFX86649.1|</t>
  </si>
  <si>
    <t>gi|1039190914|gb|OBQ33199.1|</t>
  </si>
  <si>
    <t xml:space="preserve">Phosphopantetheine binding ACP domain (102-169:68)  -- Phosphopantetheine binding ACP domain (223-291:69)  -- </t>
  </si>
  <si>
    <t>IQEEYSQLISDTQAAAPENIYAAPEEAPVAPTVTIIPPQALPVIEPKVQLAAPIPPVIEVAKPVVATPVIEPEPIIIPQSPVAFIPEPATSSLNLDDLANNLLSITSEKTGYPIEMLELDMDMEADLGIDSIKRVEILGGLQELYPNLPKPNLEELAEKRTIGQVVEYLQGQGTGDSLQVTGDSLEVKEEVVPEQVTGYRLQVTEEVIPELVPCNEYADLGQTLLNITSEKTGYPVEMLELDMDMEADLGIDSIKRVEILGAMQEAYPDLPKPNIEELGDLRTIGQIVNYLQSLVGGEKKKPHIDVNQITPLNPPLFRGETTEVVDLTPPPIVDINLPRRPVKLRTLPRPDFWEAQLPQGHIGLITDDGSLTTTKLAHALIEQGWKVVVLSFPQSLVASQLPLPAGVTRVTLANMSEQHLQLLLQSVTTKHGPIGAFIHLHPQFTPEKPGHISYPEAEKAILKQVFLMAKHLKATLNNAASLPGRTSFCTVAHLDGEFGLGHQGNFSAIGAGLFGLTKSLRWEWPQVFFRAIDLNPTLDPHESAEYIVAELHDSNRYIGEVGYSQQGRVTLVAKSE</t>
  </si>
  <si>
    <t>gi|15219676|ref|NP_171918.1|</t>
  </si>
  <si>
    <t xml:space="preserve">FAE1/Type III polyketide synthase-like protein (97-388:292)  -- 3-Oxoacyl-[acyl-carrier-protein (ACP)] synthase III; C-terminal (406-486:81)  -- </t>
  </si>
  <si>
    <t>MNENHIQSDHMNNTIHVTNKKLPNFLLSVRLKYVKLGYHYLISNAVYILILPVGLLAATSSSFSLTDLTLLYNHLLKFHFLSSTLFAALLIFLTTLYFTTRPRRIFLLDFACYKPDSSLICTRETFMDRSQRVGIFTEDNLAFQQKILERSGLGQKTYFPEALLRVPPNPCMSEARKEAETVMFGAIDAVLEKTGVNPKDIGILVVNCSLFNPTPSLSAMIVNKYKLRGNVLSYNLGGMGCSAGLISIDLAKQLLQVQPNSYALVVSTENITLNWYLGNDRSMLLSNCIFRMGGAAVLLSNRSSDRCRSKYQLIHTVRTHKGSDDNAFNCVYQREDNDDNKQIGVSLSKNLMAIAGEALKTNITTLGPLVLPMSEQLLFFATLVARKVFNVKKIKPYIPDFKLAFEHFCIHAGGRAVLDEIEKNLDLSEWHMEPSRMTLNRFGNTSSSSLWYELAYSEAKGRIKRGDRTWQIAFGSGFKCNSAVWRALRTIDPSKEKKKKTNPWIDEIHEFPVPVPRTSPVTSSSESR</t>
  </si>
  <si>
    <t>gi|515515844|ref|WP_016949098.1|</t>
  </si>
  <si>
    <t xml:space="preserve">TubC; N-terminal docking domain (2-52:51)  -- Condensation domain (59-513:455)  -- AMP-binding enzyme; C-terminal domain (626-692:67)  -- AMP-dependent synthetase/ligase (816-1242:427)  -- Polyketide synthase; ketoreductase domain (1623-1818:196)  -- Phosphopantetheine binding ACP domain (1956-2020:65)  -- Thioesterase (2057-2326:270)  -- </t>
  </si>
  <si>
    <t>MIVEFLQDLSLKGVKLGLNGEKLRIGGSQSVLTADVIAQLQQHKTEILQVLHDSPDILNVYPLSYGQQAMWFLWQLAPENGFYNVAFTCRICSYVNVTTLQKTFQTLIERHPQLRSSFPKQGNKPVQKIHQTELPNFQQINASTWSDQELHHQVFQESQQPFDLENGSVMRVSLFTRSQQEHILLLTVHHIAIDAWCLPLLMEEMIMTYPALESGVEPPLTPLKNSYIDYVRWQRELLTSTPGEKLWEYWQKKLAGDLPILNLPTDRPRPPIQTYNGASHRFTLSPKLTAQIKQLAQKEGATQSMVLLAAFKILLHRYTGQEDILVGVPTSGRTKSEFMPLVGYFVDPVVMRVNFSESPTFQEFLTQIRSCVSEALVHQDFPFALLVERLQSKRDPSRSPIFQALFNFVLQNLRQFPHSQQLLLGGEVDREGFKLKPYEMSQMEGQFDLDLMMAEGSSDLVGFFRYNTDLFDEQTIAQMAGHFQNILAAIISNPQQKVSQLPLLSQSEREQILSVCHNPAIKAENNKFIDHEWADNSQIYVLDNHQELLPFGVEGEIYIGDIGDAHLNKSHLQQQEQTEVIEHPSLGRLQRTKIWGRLRRDGSLEVLGLIHRQIWIGGHRINLQTIEQELLSIPGIEDCYVLAREGKLVAYLVGSKSLANESLNAHLQANLPGYMLPVAYLQVSNLPLTATGQIDEQVLTYLEVIDTKLLEQWQQQLNSHPEIEQAVVIASSRHTPSPSPLHLAKLLPPGINNTAISLRIAETASVVSFIPTEKPQFSKPAISDGGVLNIPEDAPKTLSEALIQTATRSKNQGITYISAKGEKEFQTYTSLLEEAKCILSGLRNQGLQPGQRVILQISSLRDYFPTLWGCILGGIQPVTVAVAPTYTEKNAVINKLYNTWELLEHPCILASNILVEALENLGSLLPLPELKICSVAELKNYSPTSEFYPSRSDEVAFLQLTSGSTGVPKCIQETHQGIIAHIHAAKQFNGYATEDISLNWLPVDHVVPILTCHFKDTYLGCQQVEVETAVILANPLKWLDLMEEYRVSHSWSPNFGFKLISEALAKTPGNNWDLSSVKFLMNAGEQVTPKVVREFLNSVAPFGISSQVMQPAFGMAEVCTCMTYQNQFNEQTDIYRIKKSSVGAQLEQTTDYSVDVIEFTDLGCPVPGVQIRITDDKNSLLPEGVIGRFQIKGKVVTPGYLNNPQANAEAFVGDGWFNSGDLGFILNGHLVLTGREKELIIINGANYYCYEVEDIVNSIAGVVPTYAGACAFSNQQTGTEGLAIFFSPEKTDSQLYLSVIQDIRKEVASQLGITPTYLIPIERQEFPKTTSGKIQRSLLKQKLESGDFSSLIQDIDILLGKNTIPDWFYQKVWCQKQARINPISTVRQAVIVFVDDLGLGQSLCQRLEAQNYPCIKVEAGNNFAQISSEHYVVNPANEEDYHWLIKSLITNNYAIGHIFHLWNYETYNDDISDLETLEVSQQKGLYSLLFLVKAIDKLHETKDNIQLLFVASYSQSILPSDAFSEGEAESCGHATRTPIAYQKATVLGFLKTIPQEIPWLECRHIDLPIAAIEINRSYLLSEFSVLTPESEVAYRDGQRLVPRLQKTDFAEQEQQQLPFKTSGVYLITGGLGGIGIKIARYLLEHYQARLLLIGRTPLPDESTWENYQEGEDALTAKIQAYQQLRQLPGSVLYQAVDICNLDDMKQTINLVSSQWETQIDGVIHLAGVLQEQLITSATQASLTAKLQQKVMGTWVIHHLLQHQNPGFFIHFSSVNSFFGGTGVGAYAAANSFQEAFSTYQRQHTSWQSYCLSWSMWDETGMSRGYPMKELSRAKGFCAISPSQGIDSLLVALAHRSNHLLVGLDAGKSHIQRFTLDCQNLQQLTALFTAKTSELSIEQLYQPNLADCFGTLTHCHFVQLDEIPLTDSGEVDIKQLTHTYTGLKVTEQTEPRNPVERQLAEIFQKVLGLEKVGIHDNFFSLGGHSVLAAQIVSQIQETFGCDLALWVLFQSSTIAELAQVIEKPDLSSGGLGHGNRDIEDAFTSNPCLVSIKPNGSKRPFFWIHPMASFVFPYYPVAYQLGSDHPIYGIQSPGLTGEKRPLKRVEDMADYYIQAIRSVQPQGPYLLSGWSLGAYIVYEMAVRLKQANQDVDLLVLVDIPPDLKTGYKAKDLWRIAGFLVSVPEMLPWVYDYLALIRVTEPSSSQPSKGDDQTKGIINQMLSFFGHRSEIPQVATKNPQTMTKCEQLRVTLRLVQMLVANAEALYRYKAQSYDGKVILLKTSDVELDQDETWGWRDLVKGGVDVHTVPGNHLNLLRHPHASAIAEILRQYLDCIPDTTSG</t>
  </si>
  <si>
    <t>gi|1706038757|gb|TRU65261.1|</t>
  </si>
  <si>
    <t xml:space="preserve">Beta-ketoacyl synthase; N-terminal (34-284:251)  -- Beta-ketoacyl synthase; C-terminal (292-406:115)  -- Polyketide synthase; C-terminal extension (409-502:94)  -- Acyl transferase (560-837:278)  -- Phosphopantetheine binding ACP domain (941-1007:67)  -- Methyltransferase type 12 (1207-1307:101)  -- Aminotransferase class-III (1547-1881:335)  -- Condensation domain (1981-2421:441)  -- AMP-dependent synthetase/ligase (2443-2837:395)  -- Phosphopantetheine binding ACP domain (2950-3012:63)  -- Condensation domain (3029-3469:441)  -- </t>
  </si>
  <si>
    <t>MVESIDYKKLMATTLSKMEVMQARIHELETRQSESIAVVGMACRFPGGINSPEKYWSFCQAGLDAIVEVPKSRWDISKLYSQEPTLGKMNTAYGGFLQENITEFDARFFSISAREAASMDPQQRLLLEVAWEALENANLPLKNLADNKVGVFVGITSIDHALKVYGTNYDQIDSFFGTGNALSAAAGRLSYFLNLHGPCLSIDAACASSLVAVHQGIRSLRNRECELALVGGVNLILEPAITITLSQSGMMSPDGRCKTFDASANGYVRGEGCGVLILKTLSEAQKNGDQILALLRGSAVNHNGAAAGLTVPSGPAQQELLRQALADARIVPEDVSYIEAHGTGTSLGDPIELNAIASVYGKRSDPLYVASVKTNIGHLEAAAGMAGIIKTILILQQGKIPPHLHFQSPNPLVDWEDHPIKIPTQNIPWPNNNKVPIAGVSSFGFSGTNAHVIVQQAPVSKISEIQQQIPSHLLTLSAHNKTALKELAKRFHTLLESHPEIGDICYSAAVGRIDLPERLAIVGDTCPELQQRLAAFAEENPLDDLTFYQRFTSEKSPKIVFLFTGQGACYPGMGHQLYQTQPTFRQYIDQCAEILAKYLDHPLTEILFGEQTDLLNQTAYAQPAIFALEYSLTMLWKSWGITPSLLIGHSVGEYVAACIAGVFSLEAGLALIVKRGQLMQTTTSGKMASIFADEETVSSLIKNYNETVSIAAINHPQQIVIAGESASLEEVISTCKKQKIPAQYLPVTQAFHSPLMEPILKEFEKEARQISYQRPQILLLSGLDGEVLENAPDATYWSKQCREPVRFLSSLITAFNKGYNLFLEVGPRPILAEQGRRYKDEVIWLSSLNRGLDNWHTILSALGQLYLNGLPFNPEQFNQNYGYKKVRLPNYPFQRKPFQFQPNPRTENQSIDKIFLDSQTSNLTETTVFNMQKHQQEIRNQLKSILALLLKEDENDLPEDETLLNLGADSIILTDFSRKIEEKFQVKVKIDQLFTDLQTLVDISEYLGQFVKEKPLENTSKITTKVIDDETELSNYLQVINQLQPIATAYIIKALESLGKKLNQGEQWTIETLRQTLPIAPKYHILLNRYLQDLEQANILQNQGNVWTVKNLPEYFSLPQALQKLEKICPSAKPELEMLQRCGENLAEVLKGNTDPLTLIFPEGSVAHAESIYGNSPVSRLMNQRVAQAINQILKNFSNSDRPYRILEIGGGTGATSEAILNHLNLDHVTYSFSEVSPFLLHQARQKFQKKYNLNFHQLDIEKSPISQGIPAHTYHIVVAANVLHATRNITETLTHIRELLRPGGYLVLLETVENNSWLNLTFGLTPGWWRFQDQQLRSDTPLLRGENWCSVLKSCGFATANSFSKQNNIPINNGQELILACVPDEPLSIPAMPKLTVSGESSGKEALMMAQLQSLKDLKDLHEKTIIKQLEVLQTAPVSPSIAPEILTNQTQIIPAQSSKIETYPPVSQEKPKSPEKPSSPNLNPLALKLTENKSLTEQQQAFIQNLQGIYNQKTAKSKAYSQNSRKTMVDVKPTIDFRMALKEFQYPIVSESAQGAYFKDIDGNNYIDLAMGFGVNFFGHSPDFVIEAVQEQINRGIGLGMQSNLAAETAALISEMGRVERVAFSNTGTEAIMAAVRIARSRTKRQKIVMFAGSYHGTFDGILARVGEDKTTAQPLSLGTPLGMVEDV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RGSLDVYILEKTINQVINRHEALRTQIIEQGELQEVVNEVNIKLKLIDLKDEDNPEATALALRSQFSQKPFDLSIAPLFAVILMRLKPDHYLLSLKTHHIVADGWSLGLILQEIGQFYSSSNNTTKEVLKPPMQFRQYLTLRAQETQSPQMLEHRDFWLKTYQEDLPTFELPTDFPRPAVKTYTGGQESQVIPSEVGQNLQKVGRKNKATLFMTMFAAYTAFLRRISGHKDLVIGIPISGRQIEGSDNLVGFCSQFLPLRIQVDATTSFIEHLQHTKQTLIDAFRHQSYTLEDLLAALQLPRDFSRSPLISVSFNMDPSLTLPEFKDLKVSLPPEPIGYTPFDLGFNLIELNDNLIIYCNYNTELFKKETIKQFIESFEILLRGIIDDANNLLYQLPLLTSVQQEQLLRQLTGKTRKLPEKSTIIDDFVAQVKLTPNAPALIAVKISLSYQELNEKVNRLTHYLQQEYQLGVGKVIGVMLQRDHNLIIGILATFKTGATYVPIDSQYPNSRIEFILKDSGCHVCLTESNFISKLPEKIEKICLDKIDPIVEKYDKNEPKIFRNSSQTAYIFYTSGSTGNPKGVMGRHISILNVIQSLRLTFDLDKHPEWRYIFTAAVTHDPSIRNIFLPLTIGASLYMYEIKYIGHLVSFLQENQINALHTTPSIYREIFGLLEPEETISSLKYISVGGEKLDRETALALRKRFPAEIVSNVYGSTETCVGVSQYEITENLDSEIPLGQVFHNNRLGVLDEFNNPVPLHVIGEICVEGAALASGYHNQPEMTQEKFKPSFLDETKTLFRTGDLGKQTAPGIIEFMGRKDNQVKVNGYRIDPGEIEYQLTRYAPIERAIVLPVQVNNQTQLSAYCQTDKTLEIAEIREFLAKFLPVYMIPSYFIFLKQFPLTRHGKLDLHSLRELRETGKSLVNSNYVAPRNYLESNLVSIWEKILSKYPIGIFDNFFEIGGHSLLLSRVVTRVHKELNVSVKLADFFKVPTIAGLATLISQTQYNYQEPIAAIPPQKSYPMSHGQRRLWALEFLDHNHNAYGMPSAYQFKGNLNIDAFENAFQQLIQRHEILRTTFTLINNQPRQVVHNQMNFVIKQIDLTAYVRTEQENLIEEAIAHNAKTTFDLEVGPLLKVNLLKLSQENYIVLFNMHHIISDGWSAGVLIKDFLTHYHAYGQENYQLMPPLRIHYKDYTSWQESQLETSKLQGQRDYWLAKLTPVPVRLNLPVDYPRPPVKSFQGNTITWQPEPELIDTFEKLIKAQEASLFMGLVSLVKSFLFRYTEQNEITIGSAIAGRNHPDLEDQIGFYVNTLVLRDQIADHDSFTDVLSKVKTTTLEAYDNQDYPFDQIVSDLNLQRDPSRNALFDVAIVLQNNQNVDLALNGITVNSIDPKMITAKFDLEFIFVEEEELYLKLIYNTDIFIHERILLIIDLLKNWLEQVLKFAHEPLINLSLASSENLIQEEQYLFAEDFNF</t>
  </si>
  <si>
    <t>gi|424707939|gb|AFX86604.1|</t>
  </si>
  <si>
    <t>gi|1706143288|gb|TRV63542.1|</t>
  </si>
  <si>
    <t xml:space="preserve">Beta-ketoacyl synthase; N-terminal (34-284:251)  -- Beta-ketoacyl synthase; C-terminal (292-406:115)  -- Polyketide synthase; C-terminal extension (409-512:104)  -- Acyl transferase (560-837:278)  -- Phosphopantetheine binding ACP domain (943-1009:67)  -- Methyltransferase type 12 (1209-1309:101)  -- Aminotransferase class-III (1549-1883:335)  -- Condensation domain (1983-2423:441)  -- AMP-dependent synthetase/ligase (2445-2839:395)  -- Phosphopantetheine binding ACP domain (2952-3014:63)  -- Condensation domain (3031-3471:441)  -- </t>
  </si>
  <si>
    <t>MVESIDYKKLMATTLSKMEVMQARINELETRQSEA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TRSDPLYIASVKTNIGHLEAAAGMAGIIKTILILQQGEIPSHLHFQTPNPLINWEDHPIKIPTQNIPWPNNNKVPIAGVSSFGFSGTNAHVIVQQAPVSKISEIQQQIPSHLLTLSAHNKTALKELAKRFHTLLESRPEIGDICYSAAVGRTDLPERLAIVGDTCPELQQRLTAFAEENPLDDLTFYQRFTSEKSPKIVFLFTGQGACYPGMGHQLYQTQPTFRQYIDQCAEILAKYLDHPLTEILFGDQTDLLNQTAYAQPAIFALEYSLTMLWKSWGITPSLLIGHSVGEYVAACIAGVFSLEAGLALVVKRGQLMQTTTSGKMASIFADEETVSSLIKNYTQTVSIAAINHPQQIVIAGESASIEEVISTCKKQKIPAQYLPVTQAFHSPLMEPILKEFEKEARQISYQRPQILLLSGLDGEVLENAPDATYWSKQCREPVRFLSSLITAFNKGYNLFLEVGPRPILAEQGRRYKDEFIWLSSLNRGLDNWHTILSALAQLYLNGAPFNPEQFNRNYGYKKVRLPNYPFQRKPFQFQPNPRTENQSIDKIFLDSQTYNLTNTETTVFNMQKHQQEIRNQLKSILALLLKEDENDLPEDETLLNLGADSIILTDFSRKVEEKFQVKVKIDQLFTDLQTLADIAEYLCQFVKEKPLENASEIITKAINDETELSNYLQVIEQLQPIATAYIIKALESLGKKLNQGEQWTIETLRQTLPVAPKYHILLNRYLQDLEQANILHNQGNIWTVKNLPESFSLPQALQKLEKTCPSAKPELEMLQRCGENLAEVLKGNIDPLTLIFPEGSVAHAESIYGNSPVSRLMNQRVAQAINQILTNFSNSDRPYQILEIGGGTGATSEAILNHLNLDHITYSFSEVSPFLLHQARQKFQKKYNLNFHQLDIEKSPISQGIPAHTYHIVVAANVLHATRNITETLTHIRELLRPGGYLVLLETVENNSWLNLTFGLTPGWWRFQDQELRSDTPLLSGENWCSVLKRCGFATANSFSKQNNIPINNGQELILACVPDEPLSIPAIPKFTVSGESSGKEALMMAQLQSLKDLKDLHEKTIIKQLEVLQTATVSPSIAPEILTNQTQIIPTQSSKIETYLPVSQEKPKSPEKPSSPNLNPLALKLTENKSLTEQQQAFIQNLQSIYNQKTAKSKAYSQNSRKTMVDVKPTIDFRMALKEFQYPIVSESAQGAYFKDIDGNNYIDLAMGFGVNFFGHSPDFVIEAVQEQMNRGISLGMQSNLAAETAALISEMGRVERVAFSNTGTEAIMAAVRIARSRTKRQKIVMFAGSYHGTFDGILARVGEDKTTA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DASASYNVTTSLELLGFLDVYILEKTINQVINRHEALRTKIIEQGELQEVVNEVNIKLNLIDFKDEDNPEATALALRSQFSQKPFDLSIAPLFAVILMRLKTDHYLLSLKTHHIVADGWSLGLILQEIGQLYSSPNNTTKDVFKPPMQFRQYLTLRAQETHSPQMLEHRDFWLKTYQEGLPTFELPTDFPRPAVKTYTGGQESQVIPSEVGQNLQKVGRKNKATLFMTMFAAYTAFLRRISGHKDLVIGIPISGRQIEGSDNLVGFCSQFLPLRIQVDATTSFIEHLQHTKQTLIDAFRHQSYTLEDLLAALQLPRDFSRSPLISVSFNMDPSLTLPEFKDLKVSLPPSPIGYTPFDLGFNLIELNDNLIIYCNYNTELFKKETIKQFIESFEILLMGVIDDANHLLYQLPLLTPVQQEKLLRQLTGKTRQLPEKATIIDDFVAQVKLTPNAPALIAGKISLSYQELNEKVNRLTHYLQQEYQLGVGKVIGVMLQRDHNLIIGILATFKTGATYVPIDSQYPHSRIEFILKDSGCHVCLTESNFISKLPEKMEKICLDKIDPIVEKYDKDEPKIFRNSSQTAYIFYTSGSTGNPKGVMGRHISILNVIQSLRLTFDLDKHPEWRYIFTAAVTHDPSIRNIFLPLTIGASLYMYEIKYIGHLVSFLQENQINALHTTPSIYREILGLLEPGETISSLKYISVGGEKLDRETALALRKRFSAEIVSNVYGSTETCVGVSQYEIKENLDSEIPLGQVFHNNRLGVLDEFNNPVPLHVIGEICVEGAALASGYHNQPEMTQEKFKPSFLDETQTLFRTGDLGKQTAPGIIEFMGRKDNQVKVNGYRIDPGEIEYQLTRYAPIERAIVLPIQVNNQTQLSAYCQTEKTLEIAEIREFLAKFLPVYMIPSYFIFLKQFPLTRHGKLDLHSLRELRETGKSLVNSNYVAPRNYLESNLVSIWEKILSKHPIGIFDNFFEIGGHSLLLSRVVTRVHKELNVSVKLADFFKVPTVAGLATLISQTQYNYQEPIAAIPPQKSYPMSHGQRRLWALEFLDQNHNAYGMPSAYQFKGNLNIDAFENAFQQLIQRHEILRTTFTLINNQPRQVVHNQMNFVIKQIDLTAYVSTEQENLIEEAISHNAKTTFDLEVGPLLKVNLLKLSQENYIVLFNMHHIIFDGWSAGVLIKDFLTHYHAYGQENSQLMPPLRIHYKDYTSWQESQLETSKLQNQRDYWLAKLTPVPVRLNLPVDYPRPPVKSFQGNTITWQPEPELIDTFEKLVKAQEASLFMGLVSLVKSFLFRYTEQNEITIGSAIAGRNHPDLEDQIGFYVNTLVLRDQITDHDSFTALLSKVKTTTLEAYDHQDYPFDQIVSDLNLQRDPSRNALFDVAIVLQNNQNVDLALDGITVNSIDPKMITAKFDLEFIFVEEEELYLKLIYNTDIFIHERILLIIDLFKNWLEQVLKFAHEPLINLSLASSENLIQEGQELFTEDFNF</t>
  </si>
  <si>
    <t>gi|1149076442|gb|AQS99193.1|</t>
  </si>
  <si>
    <t xml:space="preserve">Beta-ketoacyl synthase; N-terminal (341-567:227)  -- Beta-ketoacyl synthase; C-terminal (592-705:114)  -- </t>
  </si>
  <si>
    <t>MAISIPGGNAETFEFGPLEGRLVTLLSSSSEELTDRTGRACAWSSSERRYLVETFSGTRLEVGEDEVEEYEHDAAEDAGFDIAWPLRSPHGHAIFSFMVAENLKRKGYCMIQAFGNAEAREAMVALADARADDFTRPKREFEEAYLGRNPMSKVAWIEGERVDNVALEHYNRCLKDLHLLLLPVAGEVLGFAPWTNRMGTMLRRSFADAKEEQTLDIGSLDEEDVSEGAIEKHLEFVQRRRLCLLYVVDGAGGVIELHPRDGSAFEAVDLQPGRDRLLVFRHDEMSYVYEPEDSSDLVIQTWIVDPPSQLQLTKINGEFEEEDDTKRGPPAPPGPGVLTWITSLMCRVAGKGYGGGEEVWPIFSTNVDGYIEIPNGRFDLDFYYDPNGDFGKTRTKHSALVSDEDLQLFDPEFFQWTEEEAQHSSCILRLCMDGGFEVMYRAGFSRDELRGQRVGYYVGHTCDFESATGYSAPHRLTYFLGLTGRASIIDTACSSALVSMCMCHQDVALGRAEAGAIAGVGCLLDVRPYIAMSSGRMISSRGRSHTFDHSADGYGRGEGIACCFLEDGRNGGGKTQLREKAQICQPTEMSRFAASAMNQDGRSASITAPSGPAQTACIKASLKECGLTPDRIIFGECHGTGTALGDPIEVGSSRMVNDPYDRYTPLMLGAAKTQVGHLELGAGAVGAMRSVLVLVYATVPPNCHVGQLNEHFSLDGFPVSMPCEAVATPQKANFLGVNSFGFGGTNARCELWGRWRGYDEVNAKDGSVLPKMDRLNFISTPCPLCLGSMCWLCGCAIPKNAAFRGKHHCSAIRDEFAKYEYCSNCYDGGYQHSKPDYADVPNPGGLRVYLTGSWSDWKGFSEMNPVEDEAGVYECAIRLGDMRREQFRIVVDMDPVLSVYPVTAKAGKATRVAGPDNEWKGLHWEINGEDDDMPEGTVYRIVFTWPEDGEAWKSISWEPTEEMLPSMQITRKESGHRYTIAGTWTSWVGTDMARHPLESALWEAQVRIGQSGEEQFRFIRDGDEQQLIYPALAQAMDPSVPVMGPDGSAQGRSWLLRGKPGSTQAVRLHIVNGQITVVVSSPEDGERTWRSVPKQYCLVGSWTEGDVSVMEADPARPGYYRSWMAVGPNCREEFQVCVDGDPAKRIYPVFPNAPPGTALSCGPDTGGDDLTWEIIGRPGQEFEIVLDLQAEDRRKVVTSRLLSLEEDSAVGFAQLTA</t>
  </si>
  <si>
    <t>gi|826017629|ref|WP_047164963.1|</t>
  </si>
  <si>
    <t>Trichodesmium erythraeum</t>
  </si>
  <si>
    <t xml:space="preserve">Polyketide synthase; dehydratase domain (128-412:285)  -- Methyltransferase type 12 (644-744:101)  -- - (1236-1373:138)  -- Polyketide synthase; ketoreductase domain (1389-1566:178)  -- Phosphopantetheine binding ACP domain (1665-1731:67)  -- </t>
  </si>
  <si>
    <t>KYWVDHVRLPVRFTEGMDALQKQGVEIFLEVGPKPILLGMGRRCLPKDVGVWLPSLRLGVDEWQQMLSSLGQLYVKGVKIDWSGFDSDYSRQKVALPTYPFQRERYWVEENGYGKKLLSKQQTVKELHPLLGYKINIAGQQQIFESFLGAEKPEYLKDHRVFDEPLFPTTGYLEIALAAGQNQYKTSWIEVEDLRIEKGLVLLEGEVETVQTILTPQENQTYQFQIFSQEQQGGTQQWVLHVAGKIQQAAQQVEEEKLDIEKYLGECDRSIEIKQHYQRCQSMGISYGSSFQGIKQLWKGENQALAKLAIPEALAGEMGEYNIHPVILDAALQVIFNALPEAENENQTTYLPVGVEKLTTYSSPEESMYAYGVVDGTGGGNWKANVILSTETGKIVGKISGLRVKAASKEALLGSKQETIKDLLYEIEWRSKGRLGRLLPPDYLLAPTKIEQQLQPTIRELIAQANLESYQEIPGKLEELSLEYVLQAIKELGWYYKVGDKLNSEQEIERLSIVPSQKQLFKRMLQMLGEAGIIEPVVGTDEWNVVQTLDNSEEQGPKKGEKFLSEYPQAAAELTLLNRCGTELSGVLQGATDPVELVFPSGDLTAATRVYQDSTLAKFMNSLVEKTIATAIEKLPKDQGIRLLEIGAGTGGTTSYILPTLPETNTEYVFTDLGVLFTTKAKERFQDYPYVEYRTLDIEVDPTTQGYNAHQYDVIIAANVLHATTNIKEILSNVRKLLAPGGILVLYEITSRQRWLDLVFGLLEGWWRFEDLDIRPDYPLLSRSQWQEVLMGTGFTEVATLPEVEGMPQVLSQQSVIIAQADSTASVPDAKGWLILADKQGIGQHLARQLESFGGVCTVVFAGEKYQQITPEEFTINPDRPEDYEQLMTAVVDKSPELSGVVQCWTTEFAATKEIKDLSRWGCGTTLFLVQALLKGRLQRLPQLWLVTSGSQPVPLNSPLIPGVSHSSLWGMGKVINLEHPELNCVRIDLDPEATVESNANLLFNEIWSEDKEDQVALRENSRYVARLVASHHQRVATGGLTIPSQPYKLGISEKSSLDKLILEPINRNAPAAGEVEIQVMATGLNFLDLVATLGLVPDEVDGVSQKHLVDINRFGVECSGYVVAVGEGVKGLEVGDMAIAMAQGSFSQYVTVNASYVVPKPENITFEEAASIPANFLTAYYALHHIAKITKGQRILIHAAAGGTGMAAVQIAQKAGAEVFATASPPKWETLRKMGVKYIMNSRTVEFADQVMEFTEGQGVDIVLNSLTSGDFVRKGLSVVSPQGRFIEIAKRGVWKSSQVAEVRPDISYSIVDLLRKSQEEPELINSMLQELTADFSNSLLKPPPLKVFPIEEVISAFRYMQQAKHIGKIVVTQPKQPDKPVSFRGDAAYLITGGMGGLGLLISRWMVSKGAKHLVLLGRRAPNEVVKEKLVELEAAGASVTVETLDVSDWEGMKGVIERINNSGTPLAGVMHSVGVLSDGVLENQTWSSFEQVMAPKVQGSWYLHQLTQNQSLDFFLVFSSVASLFGSSTQANHSAANAFLDGLAHYRRSLGLPGLSIHWGTISQVGEAAERGADVRLQKQGIAALTPTEVLESLEVLMSSNANTEVAVVDIDWSKWQERASQWRFLADWEGVVAGVIGTETRLLEQLKESSSEEQEKMLVDYLKGKVANIFGTTTGKIMDIEQPLTTMGLDSLMAVELRNLIQRELGFDIPMQTIIEGISISEIVDLVSEQLLLEQVSYSNTSPTEEIDEDMEEITL</t>
  </si>
  <si>
    <t>gi|1149076406|gb|AQS99175.1|</t>
  </si>
  <si>
    <t xml:space="preserve">Beta-ketoacyl synthase; N-terminal (337-583:247)  -- Beta-ketoacyl synthase; C-terminal (596-711:116)  -- </t>
  </si>
  <si>
    <t>MAGEDRLFCEGALIEICGLSDLVSDISEGVAEEESFCHVNGMHAQLLYFDTSEHVWVVVTFNGIRCKLGTSNLRLLEKDDLPHIDLVVGPKCDDEMVLQEVLANLMTRGYCVSQYLIPRQSLEEMRKAAEGLNFSRVPADFEPYYLGRDSKEKQVLIDFDADDTQPDILESTLAAQDNIFGGLCATLSPYLEDSLGIHISSRTNLMVRKTFADDDEEADFPSPGEPTNAERENFMSLMKRKRVCIIQFLGPLTGKLVLIPKGDLEDGEDIEINAGPGLTVIFLTERFQYSHTCGEGATVAIQSWLLGQRPEFTLGEIGGDMEILGASSAGASPPPGETVAVNGMGVCLGADSKDYTCYWLMVNKAGGDTFVEVPMMRWDINVYCFTYDMQTAQMQGQAYTKHQGFTDGIEFFDSKFFGISNAEAGSMDPNQRKCLENTYEALVMGGHDLKSLQREPQHIGVFVGISGSEWGAVPHPTDAAGCGSAEAIISNRCNFSMNLKGPSQTINTACSAGLVAMHTAKLHLKYKDFDPLHAVIGAGINFAYSPLPFIGCCSGGMLSYKGRSFTFDVGADGYGRGEGVSSVYMNLMQYSREVFALVAGSQANQDGRSASITAPNGPSQEKCIKAAFREASLKPPEVDCFECHGTGTALGDPIEVGAFKRIYNSAPRDHSLLVTTSKTNLGHLEGGAGMAGFIKCCLQVMRAEASPNLHLRECNPHLDSEGFPAQFITEPLPCHYDSAYSGVSSFGFGGTNAHAMAYGKNTTTSRGTGQRDFRKAMRDRIASAAPPDILMLGEDPEEWESNGMPIDEDSIGKLYQVEVLEGGKAVWREVVGTQALKRGERFYLSGTFNSWGMDALQQHPEIPSLHSADITVGLMGEELFYIVCDENPDMVYYPTQPRCTRKVVPIAGPEPVVGDPEQASWCISADPGTRFRIEFHVAETSVSVTWIRCREAISS</t>
  </si>
  <si>
    <t>gi|31505494|gb|AAO62584.1|</t>
  </si>
  <si>
    <t xml:space="preserve">Beta-ketoacyl synthase; N-terminal (35-286:252)  -- Beta-ketoacyl synthase; C-terminal (295-411:117)  -- Polyketide synthase; C-terminal extension (414-522:109)  -- Acyl transferase (576-706:131)  -- Polyketide synthase; dehydratase domain (841-1106:266)  -- Methyltransferase type 12 (1332-1432:101)  -- Polyketide synthase; ketoreductase domain (1714-1891:178)  -- Phosphopantetheine binding ACP domain (1990-2051:62)  -- Beta-ketoacyl synthase; N-terminal (2090-2338:249)  -- Beta-ketoacyl synthase; C-terminal (2346-2462:117)  -- Polyketide synthase; C-terminal extension (2465-2566:102)  -- Acyl transferase (2612-2908:297)  -- Polyketide synthase; dehydratase domain (2969-3246:278)  -- Polyketide synthase; ketoreductase domain (3486-3661:176)  -- Phosphopantetheine binding ACP domain (3755-3816:62)  -- </t>
  </si>
  <si>
    <t>MELEISNDKSVQARVFKALNEAKERLKAVEAQQSEPIAVVGLGCRFGKNISTPEAFWSFLKAGGNTLTDVPSDRWNVSDFYDSDRSKPGKIYVSQGGFLNDVSMFDAHFFGIAPREALHIDPQQRLLLEVGYEALEDAGMAAPTARIGKTGVFIGITNNDYARLIAPGGDYSTIGAYHISGNHINAAAGRISYLLNLNGPSLAIDTACSSSLVAVHLACRSLRSQECRQALVGGVNLILTPEVPIALCRNQMLAADGRCKTFDESADGFGIGEGCGVVVLKRLSEALADSDRIWALIRGTSVNNDGASGGFTVPNGPMQTDLIRDALADARLSANAIDYVEAHGTGTSLGDPIEIKAIADALCVNRSPSQPLLIGSVKTNLGHLAAAAGISGLIKTILSIYHGEIPAHLNFQKPNPHINWDSIPLHVVTQTRPWTQGNGKIKAAGVSSFGASGTNAHAILSEPPQVQSSTKTTFPVLVTLSAKDEERLRLLAANFVNYIDQKPEVNLTDIAFSVNTGRFHHKQRLTLLVSNTASFKEQLRAFVNGNDREANIIYGEVRVNTKIAFVCNDARTIFPAMGKELFVNEPVFRDALMQCDRLFQNYLNFSIEDLLDNNQDINDPLYVHPTLFALQYALCELWKSWGIRPSAILGNGLGEYIAAQQAGIFSIGDAVKLVATRVHLFSEQSGEKEFLAFQKVAEEVSYRNPQLTLISNNGEVANNYIKTAAYWLQQLHHLDNIEKGIFTLHQMGYQIFLEIGNQPINNIVHSKLPAKEILCLCSLAKDCSNYQQIQTVIAELYVRGVNINWQEFHRSCSGQKISLPSSPFIRKRYWVDAIKSNRSGHPLLGDRFPSPLSSIQYRASISQNNPEFLTEHQVFDKPIFPGAAFIEMALAAAQSQAVILENIEFQKALLLQEQEDTLQLIIEQNCFQIYQQSNNNWDVLVTGGIDSLNILDANRQNLEQIAANCPEQMEINSFYERYQKSGVNYGSSFQIINKLQRGKNSAFAKIKLTQIQCLEAEKYKFHPVMLDACFQAIAAILFQQESSVTYVPVRIAKFQFFKSPGASVISAARLTKNSNNYIISNIDIYSEQGELLVAITGFELKSVQSQEIIRHQIQPQSYMEEWITLASLLPDGRDYLLNPDAIKTLVQPQQLEQQLAEKLYQYERLLEEMETLSVSYIWEGLKELNWQPQLGQIYPEEQIATQGGVVDFYRPLLSRCLAILAEEGIITQQKDGWLLAKEPVISSSQLPIQQLRREFPDYLAEINLIERCGSALAAVMRRQIEPLELLFPQGDLNAIASVYSDAAGAKLMNELVAATIKTVVANLPTNRQLRILEIGGGTGSSTAAILPHLPPEQIEYTFTDISSSFLTRAKENFSNYPFIKYQTLDIEKAPISQGFLPSYFDIIIAANVLHATADINETLNNVRSLLAPNAILILLESTGARPWVDLTFGLTEGWWLCSQDPHRNGYPLVDTEHWQNLLAKHQFTEINIIEPTNPKTRNLLQQSVIIAKSSLPSLCTSVSWREIIFADTNGIARSLITPFQQRGITCSLISPQDINPDNPDDYLSLLQNLITPETREIIYLWSLQEIEGEIYQAVEIHCRRFLFLLQALLQQENPPALILVTQGSVPAKEITTLTSPAQSSLLGMALSLVLEHPELNFRAIDLDPHAQDLGEKLFREIHNNTQENRVALRGEQRFCPRLVERKLADGNINFRQDGFYLISGGTGGLGLATARWMIEHGACHLVLCSRSGAKALNPEILASLQSINEDIQIKDVDVTDAEKLHALLEECRSQYPLRGIFHIAGTLDDTTLLRLTPERFNYVLAPKVKGTWLLHQLTLNDTLDFFVCYTSAVSLIGSAGQANAAAANAFEDAFTYYRHAHNLPATVINWGPWSEIGAAVDRNVLERLAAKGYDAIAPDLALNTLEKILFNQIVRAGVIAIDWQRFPYINQSFYQNFLPQIKPKSQTASNLLEQWQIIPVKQRRDLLIRQISLRVCTVLGLSTHEVSPQQGFFDMGMDSLTSTELRNLLQTDFNCSLPTTIAFRFPNVETLADYLLREILVTSEVQTPVQQLIQEVPQIQIEKYTPEKPQQEEDPIVIVGMACRFPGGANDLESFWQLLEQGKDAVREIPSDRWDMQAWYHPDPDTPGKIYSPYGAFLEQIDQFDAEFFGIVPREAVAIDPQQRLLLETTWQALESAGQNPQKLRNTQTGVFVGAMTQDYAQLSYAPEAINAYTGSGTSLSVAAGRISYVLGLQGPSMTVDTACSSSLVAVHLACNALRNGECDIALAGGVNIILTPVISLIESRAHMLAPDGRCKTFDASANGMVRGEGCGMIVLKRLSQAVKSGDHILAKVHSTAVNHDGSSSGLTVPNGDAQEKLLHQALKAAKLNPEQIDFIEAHGTGTALGDPIELESMAAVFGKRLQNRPLIIGSVKTNLGHLEGAAGIAGLIKTVLALQHHKIPPHLHFQQPNPRFDWSSQIFEVPVHGKNWHPSQRERIAGVSSFGFSGTNAHIIVGEIASNSPQPSEQKFYLLPLSARSQKSLKELAKNYQYALNESVNFADTCFTASTGRAIFRHRLCVLADSNTTAEKALADFQKGEDSDNLITPITSETQTKVVFLFSGQGSQYSGMGQTLYNQEPVFKNTLELCDNILQPILGKSLLGLIFQLQNSEQLEQTQITQPALFSLEYALAKLWQSWGIQPAALLGHSIGEYVAACLAGVFSLEDALQLVVQRGRLMGELPHNGAMAAIYADYQTVADHLTPYGNQVNIAADNGAINVISGLSEIVEQLEKSFMEQGYKTRRLAVSHAFHSPLMEPILDDFAKMLQQVSFHEPSLNIISNVTGKPIGKEIATADYWLRHLRNTVHFGQGFKLLIDSGYRHFLELGPKPVLLGMARLNSQSKEILWLPSIVPGQDEQAQMYRSLATLFVNGYSIEWTEVFKQVQRVLLPTYPFQRERYWLSNPQFFVSDIKTKLHPFIHEVKKLATGEIIVEGEISSEYPDYLEGHKVFGKILFPATGFIETILVASRQIFTDDLAIIQNVAIHQGLVLSQSQTKLQLIFKSKKSSGYSFEIFSSDSAKDSWVLHVTGEINVNERHEKLTHRRRDAKDERRESVDLARFYEFYEQMGISYGQRFQAIQELRYFSSSSQAKISIDRSLVDRRYCLHPVLLDACLQSIGAAFPEIHGQELHLPYGFSSLELFGNPGTQAWTHIEIKSQIDGEICVDVEVYDEQEQLCARFTDLTARRINPAVLQRLWQETENNCFYQVQWQKLDSVSTITGNSQHSWLVFVRPSTALYQSINLLQKAGERVITVELSDDYKRHSLESFVINPSRKSDFQRLYQEAYPSGEFPTGVIFAWETVPNEASADTVYKSCNAVLYLIQTITSNMKKLPDLWLVTRGANRVLSETYLQPEQSPLWGLGAVINHEYPQIRCVCLDLPAIVESHEAEFLFNEFHTSGSESRLALRRGNRYGARLVSATIPAAQKQQLVSKEGAYLITGGLGKLGLLMAQWLSQMGSSHLVLCSRHVKSQPEAIASLTKNGTQITIVNADITSAADTEQLFSRFGADLPPLRGVIHAAAVLDDGLLTNQNWEKYQNVMRPKVEGTLLLDRYTRNLSLDFFIAFSSAAVILGSPGQSSYAAANAFMDALIQQRQSLGLPGISIKWGAWDTGNKIEKQRFANWGIHSMPSDTAIKYLSDLILSDVDQGIILDIDWSTFNQAFNINQPFFAEVITTKADSKEAKLLERLKSVSIDERAENLSQGIEQILREVTGLSASSVIPHHTSFLELGLNSLMVLEFKNRLQSNLACTLPTSIIFDYPNIASLNIYLQKEVLADSVDFEIKSNESSEIVNPYESLNEDELAILLNQKLAELEEYGD</t>
  </si>
  <si>
    <t>gi|1149076414|gb|AQS99179.1|</t>
  </si>
  <si>
    <t xml:space="preserve">Beta-ketoacyl synthase; N-terminal (290-537:248)  -- Beta-ketoacyl synthase; C-terminal (554-668:115)  -- </t>
  </si>
  <si>
    <t>MSVRPRGVDLRVDQCSDDVFAEVMVSRLTSKGFCTIDLGLPASLSEQVLTEVSDLKASGQLYQPATAVAEGLLGTEGSARIAELDRLSSELSEAPGGSDGLRQINSMITSIGVSLGPHTDRLGFDLTHRSHALLHETGIPDAGPPLTEKDVTRWLEKFLRHTLMVVVFLGPAEGVLTLKVFEEEEAEAYEVPTAAGTMVVLRPDILSHQHVSLGRAMAVSSFFIHVHAFQKRHPTGGWNMCPAARELDRWAMDKVRALKGRVQDELDWDPAVPQEFRRAMNLSYFKGNMVAVRGVACKFPGTWLADTHFRSFTAGVDYVTHIPYARWDQTQYYDENPECWRWGKTNSKHGAFMEGVELFDAKLFSLSLAESKSMDPHQRLILEVGYDALHRMGMRKNTLMNAAGSVYVGHAFGDWGFVEKSADVGLGPTGGAGCIAANRLSFVLGIKGPSMALDTDQSSSMTAVFMTAESIQKKGHGVIADFGAAIGAQIMLTPTWWTQHTAMSWLSSRGRCLTYDAAASGFVRGEGVGSAAMRPLSEVVDGQCVRDEKLPLVGVLAGTSLNTNGKGSSLAAPNGMAEQEVIAEAVRNASIASQDVDAVEAHGAGHPLSDVIEVGSLLRAHRYEDNVPLAITSVKTVVGNMMESGGIASLMKNLLGAQWGFMACLLHLRELNPHMDDLADNNPAAVLSEHLAYTRRSAFAGAMSRGFGGTNVYGISWGTLDEEKVPLAAGSAAGQQQIHFWPGGGGFLDAKDRPEKGYYIVGSWVEWSNPQRMEEEEAGVYGYTVMLGENAWEQFQIVLDGDLQRVLHPGGAKMGKETAVYGPDEGIAGASTWIIDGRCNWVEASDLLVEGAAPTSDGPGHGSGDAGYELAPVDTLDAGKPGDKYRVRLCIAGKWRLVSWDKEGEATAEDKGVCPVECIGKYYVIGSWSGWEFEELTQDANEIGLHYTEVVLRWGTGEFQIVRNKDPCQVLYPTMVKATEDTEVLGPDEGGDGLHWFIKGRPGDVFRIELQRSVADGNDVKKVSWQHVRRE</t>
  </si>
  <si>
    <t>gi|428678059|gb|AFZ56825.1|</t>
  </si>
  <si>
    <t xml:space="preserve">Phosphopantetheine binding ACP domain (69-134:66)  -- </t>
  </si>
  <si>
    <t>MKGLETKIASVTNAVTNTSLVKFLTDNQNSFFAWIQNISSDHDTSLSRNNSEMQLPQKHSLTEEVIKNWLVFYLSKLLLVNHNEINTHLPLEYYGITSLEALRLTHAMEVWLGYRLSLELVYKYPTVEVLAQYLAKEVEYVCVS</t>
  </si>
  <si>
    <t>gi|424707667|gb|AFX86468.1|</t>
  </si>
  <si>
    <t>gi|1733592721|dbj|GCA73520.1|</t>
  </si>
  <si>
    <t>MNQQKQAFLEQYKHLDAMVKAQTEPIAIVGMGCRFPAGVNDSASYWQLLVNGIDAVTEIPLERWNIDDYYHQDADVPGKMYSREGAFLDKVDEFDPAFFGISPREAAAMDPQQRLLLEVCWESLENAAIAPESLINSQTGVFMGICRDDYAQLCFHQGVVNHIDAYNSLGNSRAIAVGRISYLFGFHGPTLQIDTACSSSLLAVHLACQSLRGQECNLALAGGVNLMLTPATAISNCKLKAVSPQGRSKTFDASADGYGRGEGCGVVVLKRLSDALRDGNLIFAQIRGSAVNHDGKSNGLTAPNGQAQEALLRQALERAKIQPKDLQYVEVHGTGSSLGDPIEVLSLGKIYGRGHSQDNPLILGTGKTNMGHLEGAAGIAALIKTVLQLQNQQITPNLHFKNPNPYIPWEKLPVKIPTTLTPWLVREGVRRAGVSAFGMSGTNVHLIVEESNFERLGDEKPHLERPCHLITLSAKSEPALRELAQRYYDFFGQNSQTVMANVAYTANTGRSHFEHRLAIPFVAQKQLEQALKDFIRGENRFSGQKSLLTSKKAPKLAFMCTGEGSQYPGMARELYETQPTFRQTLEKCDEILRSHGVKSLLQVLYGDEKTSQLINQTFYSQITLFSLEYALAQLWLSWGVKPDALIGHSLGEYVAACLAGVFSLEDGLKLIAHRGRLMQTLPKNGIMAAIFTDSDSVTNHLRKIRGICTIAAVNSRENTVISGETEAINHLIANFNQRGIESQTLAVSHAFHSPLMTGMVGEFAKIAETITYNSPRLPLISNLTGDVIDAEIATSQYWVNHLLSPVEFARGIERLGELNTEIFLEIGAKTTLISLGQQNLPDQGLWLASLSPKQSNWETLLQSLATLYVKGVKIDWNGFDLDYLREKITLPTYPFQRKRYWLDYIDSQLKTPTVAAFHPLLQQPLHLLGSKDVHYQSSLSPCYPSYLQEHQVFGQVVFPAAAYLEMIIVAAGQQYPNQQFTIGQLSLNRPLIFSDNQSKKVQLSLLAGGQFQILSLGEEEVSLLHLSGNLTNENQDLPSCNWTDIRNRCHQKIEIAQHYQDCLSKGVNYGESFRVIQELYRNQSEIVAKIQLSSHLLSQAVDYQLHPVLLDGCFHAMSALFPAGNSTYLPTNIDRLTFSGVKDTSIYCHGRFSHSNLQNGILIADLTIFSESGQLISQIDGLTFQQARPETLFSQTNDLKDSLYEITWQATDLTGMDWTETGDWLIFADKKGVGQQLAEKLAQQGHRCQLITENNRQTWQYFLKKPYQGLIYLWGIDDDQALENNQNLAVTQERICGTLLEIVQELGKIEVNYSPRLYIVTQSAQYIPSQPTVIALAQSSLWGLGRTIALEYPELRCLCLDGDKFQDSHTLALEVFQSLQSAEEENQIVWRQGQSYVARLGRFIPKSSLKNREIAENATYLITGGLGALGQQVANWLRKKGAKSLVLLSRRGITPETQPIIDQWRQEGTNVEVFAADVSDFGQMRRAFEIIEQQLPPLKGIIHTAGVLEDASLSKQTWEKFERVFSPKILGAWNLHLLSQEVDLDWFINFSSMASVLGSSGQSNYASANAFLDSLAHYRQAQGLPALTINWGPWAEGSMAENLGEKAKKRLIKQGFTPLDPQKCLHLLETLLTTSRTQVTVASLNWNSFFNSFENQKIPPLLRDFQSFSASKLTPDNNFIDVLITVPIEERFAALTAHVQGIVAEILAIPAREFTQVDQGFFELGMGSLMTVELRNRLAKDLGKSLAATITFKYPTVTSLVDYLVAEVIDLDFSLKPLAIGANQDSNIDPLNEEDLSLEELSDLLLQELNSLS</t>
  </si>
  <si>
    <t>gi|428679709|gb|AFZ58475.1|</t>
  </si>
  <si>
    <t xml:space="preserve">Phosphopantetheine binding ACP domain (27-87:61)  -- </t>
  </si>
  <si>
    <t>MSQNISNSQPKKPYSVADIEAWFVSNVAYMMGVNPEEIDIREPLDSYGLDSAQAMLLASKAEKYLGLKLPLIHLWNYPTIEELSQRLAEELENSQSEILQM</t>
  </si>
  <si>
    <t>Unigene47384_All</t>
  </si>
  <si>
    <t xml:space="preserve">Beta-ketoacyl synthase; N-terminal (295-545:251)  -- Beta-ketoacyl synthase; C-terminal (560-672:113)  -- </t>
  </si>
  <si>
    <t>MEEGQEESVIADFDVVLGSPRDLPEVVNCLALKGFCVIDARGSSKLVQDACADAQRLPDQKFLVPPSTEEVRVANGLLGREGSARVLELPLPSPSGEDTGLAELDSLLGELGYGIGIYGPALGVDAGARTAAVVHETVPPGTFLPARELDEEECSKWLGVFTRHRIMLLCFLGPSEGSLELGLFGEEESRRTTRVRTYPGVLVALNAEVVSRQHHVVAGKALVLSIFGCSTSERLREPKEPQLPPYRAELSRWCRERLKLLKDMEAEDDSVLDGLPKQWVRAMNSEYHRGQQACVRGDAARLPGPLGWDSPLFFSQVLGGTDLVIEIPLDRFDIEDWFYEDPAEERWAEYKTYSRHGTFIDGGELYDNKFFGISTPEARSLSPSSTWGMEVGYEAVFRAGWTKKAITRKKADVFYGFHSTENQYFGTFRETSHIGSSGSVAGEPNRISFTLNIMGQSIAFDTDGSSSHAALWHGQLEQTEEDELGRNPIFSLVLGAQWNIVPTVFANFCSRRLLTTKGRSFCFDEDASGFVRGEGCAAICLQKLHELVEEAPLIKSTGLGIVRAVDMMQVGSGATLSAPSGVCMQETMALAAHSAGLRPDDVDVVECHAPGAALQDAVEANVMSKAFREGPEDVALAITDLKTMVGNGYSAAGIFGVVRVLRGTARATLPANNALRRFNPHISAREDKKPLAFLTEPVLHQCLGGTGFSTVNSFGNSGSYVSAVVWGDLREAAAGWALEERPPRRPVVFWPPGGGELEEAARPASGYSIVGSFNQWKAPQAMVEEGPGEWTAVLALGENRWEQFQIWLDGDPEKVLHPGRRRAPRNSPVLGPDGGAADRRGRCGQRYAWQIDGRSVLEPASSFVSSGGAPVQQDVELNFDKGELGTAYKVRLRVAGKYRSVGWERLQDQSAAEAGAVAQPMPGSYFLATSLNNWDLTAMVPGGKGEPGCWTCEFVLKWHVCEFAVLRDEDWDQKCYPAAPGAPPGSCPVLGPDDEGTGLNWIVEGNPGDVFSVEFQRQVDGDSDERSLTCRLVRSLDPPVPEKKYYILGSWSDFTAADVMEPDNEGTSWGYTVQLGEGACESFVLLLDGDWHAVYHPSVVDASPYVFHLFRGPVSSAAGRLWTIGKHPDDGAAVGRRYRVKMLLDMGEPCEVRWSSVPDEEAVTSVEGSAGT</t>
  </si>
  <si>
    <t>gi|1706150711|gb|TRV70387.1|</t>
  </si>
  <si>
    <t xml:space="preserve">Beta-ketoacyl synthase; N-terminal (11-296:286)  -- Beta-ketoacyl synthase; C-terminal (304-421:118)  -- Acyl transferase (597-832:236)  -- </t>
  </si>
  <si>
    <t>MPKTQSDKIAHPIAVIGMGCHYPGAKQLSELWENILARRCQFRQFPDQRLPLSEYYDPDPATPDKTYGTRGAFIDGFQFDWINRRVPKKTVDGTDIVHWLALEVADKAIEDAGYRRDTIPTQKTGVILGNSLTGEHTRSNVMRLRWPYVRRALRAAAEVKGLSGKIVEELLETMEKFYKSVFPPITEDTLAGGLSNTIAGRICNFFNFDGGGYTVDGACSSSLIAVVTAANALSNGDLDMALAGGIDISLDTFELIGFAKTGALTAQDMKVYDRRASGFVPGEGCGFVVLKRLEDARKAGDFVYAILKGWGISSDGKGGITAPSKFGQSKALLRAYQKAGYSPHTLHFIEGHGTGTPVGDRTELEGIALAMAAEGEIAPRSCGVTSFKSLVGHTKAAAGIGGLIKAVMAVNQRIVPPTVGCKEPNPIFETTALCLYPILQGEIYQPTAILKAGVSAMGFGGINSHVTLVSGDVPATHLKPSLDERSLLVSQQDSEILVFGANSIYQILKSLEFIREKAKGMSLAEMVDLAAQNSQELLAQTSVRAAIIAETPQELLLRLEELIHLLHSQPPAIGETYMSPMKDVWLAHQVKRSRVAFLFPGQGSQKLNMARTLVERYAWARELVQQADLWLIESGFEPISSLIYRPLDRAVNQQQVEQWFKALTDVAPQAICLTSLLWKHYLKRLGLEPVALGGHSLGELTAFEAAGAYDEKTLLCFAAMRGKAMTVKGDSIGTMASLACSDATAQKLLQGISGYVTVANINSPKQTVISGEKASVTAVCERALVQEIQVRQLPVANAFHSQMVASAAEYVRQKAQIPLLFEQPSTSLFTSVNGQIVNSGLNLKEHFADQIVAQVNFVSLVENLKNKCDLIVEVGSGKVLSGLVEATDTSVLCFPLESKPGIARDLNTFLAAYFVQGGEVNWQALYEQRLVRPFVPAAERLFVDNPCERSFPVSLEEIESSSSFSWGEIQQSSPNLSLAHSSNFSQPESFVADDELTTVLANYLLERGSFLSELISADIQSLPFVNTHNP</t>
  </si>
  <si>
    <t>Unigene49839_All</t>
  </si>
  <si>
    <t xml:space="preserve">Beta-ketoacyl synthase; N-terminal (338-583:246)  -- Beta-ketoacyl synthase; C-terminal (597-713:117)  -- </t>
  </si>
  <si>
    <t>MPATLTLGQLVEVVGLKGPVDVPEELQGSSYSGPRELNGQHAQLTEWNEASGLWTLATLRAEFARLEESYLRPLTIEDIQNFDVALGPASDPGVVGAELVECLSRRGCAICRLFVAPSDLQQMVEDAEQGVQAGMFSRLPLELEPGYLGRDGAGKTLSVDFESSETPGFLSDSPLRTLDEAISTIGTLLRPAAESDLGYDVYSCSQPMLALPFEGDEDAYEAPEVENQDAADFLSMMWRAKLMVIANAGPDDGALTLMPKQLGDAVGGDELALTVPPGSLAVVAIERHKWSYMPKGKALSVISFLLDQPKELEIGGITGDVSQLIAASSGPPAPTKAEQIPVVSLSERYAFGVDEPWKLWLAYRHAGWDTMTRHPFQRWDCDLYYHPEADQTSGMSYTCHGGFSDGIELFDCKFFDISPAEARTMDPTQRQVLEVAYMALQGAGWTKKQLQSKPANIASFVGLDKNEWNGMPKDASGGFGASSSANAITSNRFNYCMNLKGASMTIDTACSASLVCTHTGKLYLLFKHYDPCEAVIICGVNLSMSPFTYIGGCGAGMHSHLGRCFTYNFSADGYARGEATAAAGIKLKAWDRESGDYGLLAGSQVNQDGRSASLTAPNGPSQERCSQAVLMEVGIRPPEVDTTECHGTGTSLGDPIEIGAYRKVMSKEPRFEPVVITSSKSNIGHCEGSAGISGLTKCVLLSLYGEATPNCHLNCLNPHLDMDGFPGTITCEGAPFRADNSFNGVLSFGFGGTNACATIWGPNQMTSRAQASKDVQALVLRKVQEAPAQQVTITGDDWEDWEMDGPERDAKPGDKWEIEIEEDGSIMYTRLDKESPELGTAFDITGTMNQWGFDMMEPDIDISGLYSYLLEIGPSGLEEFQIVADQDPTMSFFPEMPKCSLKSARVLGPSEANRANAWCVEGVTGDKFRIEFFKSEADTVSVSWRKQL</t>
  </si>
  <si>
    <t>gi|1832802496|ref|WP_168535467.1|</t>
  </si>
  <si>
    <t>MPLANSDYSINDADIAIISLAGRFPGAKDIESFWENLKAGVESISCFSEQELLAEGVKPALLNNPHYVKSSGVLEDIDLFDANFFDFSPREAEILDPQQRLFLECAWEAIEKAGYDPQIYKGLIGIYAGVGINSYLLNNLIYHRDLLESIGEYQVILDSDKDFLPSRVAYKLNLKGPAVNIQTACSTSLVAVHFACQSLLSGECDMALAGGITLRVPHKNGYLYQEGMILSPDGHCRAFDAQAKGTVGSNGLGIVLLKRLEDAIADNDCIYAIIKGSAINNDGAVKVGYTAPSIEGQAVVITDALAVADVEADTITYLEAHGTGTELGDPIEIAALNKAFRQKTQKTHFCAIGSLKSNVGHMDTAAGVGGLIKTVLALQHKLKPPSLHFQSPNPKIDFAQSPFYVNTQLSPWESRDDIPCRAAVSSFGIGGTNAHVILEAAPSLSDSETSRPWQLLLISAKTNTALDQATTNLGAYLQKKSHLNLADVAYTLSCGRRGFDQRRFLVSENINESAVLLNTLNSPELVTNTQEIKERSVVFMFPGQGSQYVNMGLELYQTESDFREQVDLCCEILKPQLKLDLRDILYPKPAQIPAAEQQLQQTALSQPAIFVIEYALAQLWQSWGIIPQAMIGHSIGEYVAACIAGVFSLETALSLVAARGRMMQQLPPGTMLSVPLSANQIKSLLDQELSIAAINEPSRCVVSGTTAAIEKLETQLTAKGVECRRLHTSHAFHSQMMAAILDPFTRLFTQVTLNPPKIPYVSNLTGTWITTEQATDPNYYSQHLRQTVLFAQGLENFFLEPEQILLEVGPGRVLSSFAKKHPRKPVSQQVFTSIRHPQENQSDVGFLLTTLGNLWLAGVNIDWSNFYSQEERYRVPLPTYPFERQRYWISPPENKEISAERLYTISKNPDIKSWFYIPSWKRLPLSPNQLATSVNQVLLFIDECGLGTELKQQLQAQNKQTISVKVGVAFTKQKEGIYTLNPQNPEDYIALIKELQNLNFIPDKVIHLWNLTTETLNQELDTALIATAQYLGFYSLLFFVQACGKQVFLHDCEILSIANNIHEVTGSEILCPEKSTILGTVQTIPQEYPNFNCRLIDVIFSEEKQQIIKQLIAEITTKSAEKNIAYRGQHRWVQTFASFPLELPATNHKLKENGVYLITGGLSYLGFILAKHLAKTVKAKLILTGRSAVIEKANWQQWLATHDAEDSISKQIRKVQELEALGAEVMVISADVANLQQMETAIKQAEQRFGKINGVIHAAGAGAIWGQSINVIENITKTECENQFTAKVYGTLVLAKILKNKELDFCMLTSSLSAILGGLGFVAYAAVNTFMDTFVYSYNKTTNHPWISVDWDGWKSNQQVIINNQGFGEEISELEITAEEGVTAFQHILADHQCHQLIVSTVDLEPRINFWVKRGLAKNQNLQAANRKISASSNYIAPRNETEAKIANIFEFLLGVNQVSIHDSFLELGGDSLTGTQLLSKLKQTFAMNLPISTVFESPTVAQLAELIDSKQESGQDDMDKINDILNMMELLSDDEINALAE</t>
  </si>
  <si>
    <t>Unigene3707_All</t>
  </si>
  <si>
    <t xml:space="preserve">Phosphopantetheine binding ACP domain (816-864:49)  -- </t>
  </si>
  <si>
    <t>MDTSWGLRGALQLMEVSANSEERTGLPGRMLQLMHGWMMTPVLLEMVATILEPLSSGGTSVADLAAATSTHAGPLAVILRTFAAAGFVEVLHDKYRVVRKKELDAAAELLRSDTDLTKALSSVYINAPPPFHVPSEQLSICLSVWSQHRQRWRSLDETIARLFDSTVLLPILGSVTYFLQSGAEVQDLEQDDTNAPTNHLRFNALNADERATLADIFSDELELGTITEQGYLIVSEEGQEAVSMSSSLFVPLSFSVLLGSLPQYLRGAAVEPEPDSEASRQLLATGWSLQQEAHFDAVQRQILQIFKGDDIEEQPSYVAAFGSSAPALLSKIHACVEASTSRGKALRSHPLTMIAIVPMEERREAENSMDVRGIPTSYVIGMPPGTGPLDALSDLVAKGVDVAGTLFICSFGHHAPTFRGPQRTAVEASSAVGAFAKAVLGEQVHLDGAGRRASPYEVFGAMMEHFAGWGAALQQTCGAIVQERLALTSAGLAVSLEADTSLELDLVDSWQRTCHVPGVAFAMAAAGAGLLPASIGGVQAEPAGKPYCRVITEHLVQYPYRIRFAEKSDIARLCQLEEMAWAENLRVPMETIERRLDTSPTTVLVATVDEKVSGVLYMQRIDKELEVDDMTYQEASDFHKPHGRLIQLIAIASDPKLAGLNIGSALRAFALHFAHLHPDITGVVAVTLARDFAGSTEEELQAYVGRHVRGELDDGIISFHTGFGAEVRRVVPEYRPEDTRNLGIGVLIRYDITKMASLGPRRAAATRPRKALGAAPQGEGAGAIMPVEPTGVRDKPTRDIILDILTQYGYTVKADEETRGFFDIGVDSTEITQMRNELSEMLNMEFNTTMMFDYPSVQTLSAFLDKKRGRTGTGRAPAPKRQAKALTPAAAPDADTAIINMILPQRKMSWVAMTSRDILQLLIAVLQLYTQPANREQFKKLAEACYPDKNKYLHRIWPICDELQGKVLLQYGLIQDLEKPSVTKGLVQQQQVLMQYWGEVPEIRMMTKKTNTALLFDKGWQ</t>
  </si>
  <si>
    <t>gi|219734131|emb|CAW45957.1|</t>
  </si>
  <si>
    <t xml:space="preserve">FAE1/Type III polyketide synthase-like protein (76-364:289)  -- 3-Oxoacyl-[acyl-carrier-protein (ACP)] synthase III; C-terminal (382-462:81)  -- </t>
  </si>
  <si>
    <t>MPEFSSSVKLKYVKLGYQYLVNHFLSFLLIPIMAIVAVELLRMGPEEILNVWNSLQFDLVQVLCSSFFVIFISTVYFMSKPRTIYLVDYSCYKPPVTCRVPFATFMEHSRLILKDKPKSVEFQMRILERSGLGEETCLPPAIHYIPPTPTMDAARSEAQMVIFEAMDDLFKKTGLKPKDVDILIVNCSLFSPTPSLSAMVINKYKLRSNIKSFNLSGMGCSAGLISVDLARDLLQVHPNSNAIIVSTEIITPNYYQGNERAMLLPNCLFRMGAAAIHMSNRRSDRWRAKYKLSHLVRTHRGADDKSFYCVYEQEDKEGHVGINLSKDLMAIAGEALKANITTIGPLVLPASEQLLFLTSLIGRKIFNPKWKPYIPDFKLAFEHFCIHAGGRAVIDELQKNLQLSGEHVEASRMTLHRFGNTSSSSLWYELSYIESKGRMRRGDRVWQIAFGSGFKCNSAVWKCNRTIKTPKDGPWSDCIDRYPVFIPEVVKL</t>
  </si>
  <si>
    <t>Unigene31241_All</t>
  </si>
  <si>
    <t xml:space="preserve">Beta-ketoacyl synthase; N-terminal (377-624:248)  -- Beta-ketoacyl synthase; C-terminal (640-754:115)  -- </t>
  </si>
  <si>
    <t>MALATAAPLAAIGAQELRPLEGSFVRVSGYPGRYEPDPWVREEFPDAEPVEVNGELGRVLHWDDSLGKYCVQTFGAAVLHLSEEYLTEYEPADPEEKEGFDVAWPSGPSAHGIFSGMVAEHIKTKGFCVIQTMLSEYAASEAVSLAQELTYGTLRDDVEEEYLGSDNVTKVSWIQYEGANDDGEEPVGMKAFDIEDMGPDMSFDSLDGIGYCDKVMTCFAASMWPLTPDFEDDKSFLAWGRTNPLVRASMEAGEVHSMRANPIPVDPSLEQESHLQFVSSKKLCLMFLIENDGGELILTPQPEAYDFSEVTLPLSKNKLVVFRCDAQGLTHTYKPEGKSLALQTWVLDEPEAVKNQEAQLRIIDGPPEPLGQRNNVMSIMTRYPGCGYEPLAYWTMLQSGGDTQVLVPVMRWDVDIYYRKEHTIGFSMTCHGALIQQAEIEQFDNQFFGILPEEAWTMAPYQRCLLEVGYETLARAGHTKDELRNFKCGVFVGDSGSDWDGLVHQTPENHKWILQGRERSAAAARLSHIMGMTGPISTAETACSSSLVAVGVCQMTMRMRLADQQTCNMATELYHGLSLGVNTLIGAGSYISLSGPGMLTSQGRCFTFDQSADGFARGEGIGGIKFKVCDNSLDRIDRIAVLIGACVNQDGRSASMTAPHGPSQQEVIRASMREGGLSTENITIAECHGTGTALGDPIEVGALRGIFKANREIPFMKTSAKTNIGHLEAAAGVAGLIKCIQMTYWSTGSPNLHLLTLNPHLDVAGYPVYFQTEATDFSANSSLTGVSSFGFGGTNARADVWGHCQVGSRFAITGTLLKSRQMFLS</t>
  </si>
  <si>
    <t>gi|1583944579|ref|WP_130757455.1|</t>
  </si>
  <si>
    <t xml:space="preserve">AMP-dependent synthetase/ligase (40-485:446)  -- Phosphopantetheine binding ACP domain (649-715:67)  -- Beta-ketoacyl synthase; N-terminal (743-983:241)  -- Beta-ketoacyl synthase; C-terminal (991-1108:118)  -- Polyketide synthase; C-terminal extension (1112-1221:110)  -- Acyl transferase (1264-1540:277)  -- Polyketide synthase; dehydratase domain (1653-1936:284)  -- Phosphopantetheine binding ACP domain (1995-2058:64)  -- 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</si>
  <si>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RPFLRTGDLGFLLAGELFITGRLKDLIIVQGRNHYPQDIESTVEKSHPGLRQGCGAVFSVEIAGQERLVVVQEVERSYLRKLDSPAVIEQIIRSVAEEHQLDVYAVVLLKTASIPKTSSGKIQRQACRASFLAGTLNVIGDWSKNPEHKNGFKQLKSDINSLLKQVKSYQVVEEFSEVSQNQIVSDTQEA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RANGYVRGEGCGVVILKRLEKAIQDGDRIYAIIRGSAVNQDGHSNGLTAPNKQAQQAVIKKALAKAQVSAKDISYVEAHGTGTSLGDPIELNALKEVLI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VAACIAGVFSLEDGLKLIAYRGRLMQALPSNGKMVAVTADEETVRRAIISYEKQVSIAAINGPSSIVISGDSQTVDAVVANLDTEWVKTKTLQVSHAFHSPLMEPILAEFAKIAREITYSKPNISLISNVTGKIATAEIATPSYWVNHIRQTVEFAAGMNTLASHGYEVYLEIGPQPILIGMGSHCIPEGKGVWLPSLRSRKSDWQQMLQSLAELYVKGTPVNWTGFSKDYSYHRLSLPTYQFSRQLYCHGSILSDCSTTRVESTNGKGHISHNNPQGTQQFELYSSNGNGHLHPLIGKRLHLPLKLIIFESQISQDCPNYLQHYRIQETTIFPATAYLEIALVAGINVFKSDSISIEDVRIEHPLFLDGNPVKTIELILTPQDSQTYTFEIFSLNPVGDSWTLHTLGKIIKVTDITQPSPVNLENLSIDSLESVNVEDYYQQLQQRGMDYGASFQAITDLWQYEGMALGQIQLPEPLVNEACNYKLHPVLLDASLQVLGAALSREDSGDAYLPVGLKQYQVYGSVPLHLWSRVKLNQDSSEPSQTITADVDLFDDSGVLLAEIQGLSVKRISSQKLGQVVQKEETENWLYEIVWRPQNPNLNQPLTGLPASKYSVVSEWKKASSNEDRLLLLIAYLQSIVAKILGIESVQINLDPPLQTLGFDSLMAVEMRTKLSVDLGIDIPLTKLAEEVTVTNVAIFVDEQLRATFSSIPVPQKNDDEQISQEILTQLNQLTDGEIDILLSSLLSN</t>
  </si>
  <si>
    <t>gi|1706038121|gb|TRU64683.1|</t>
  </si>
  <si>
    <t>MSKHSISFGGQLEDNWRTLSEVLESATQHNNHGITYIKNDATEYFQSYQDLYQDALVILNGLEQKGIKLGHKVILQIAKNQDFIPALWACFLGGIIPVPLTVAPSYDLENSAVKKLENVWKILDNPLILSDSELITEIEKLGTYSHLEGWQVISVNELRKATSKVHQLPILDAQYPALLLFTSGSTGMPKGVILTHHNILSMTAGTVAMNHFTQQEVTLNWMPLDHVGAIVFLGIMAVDLACHQIHVPMELVLRQPLQWLDLIQKHQVSISWSPNFAFSLINQQAEELKHASYNLSSMKFLVNAGEQVSVKTIRLFLEILEKHQLRERAIKPAFGMTESCSGITWSAGLSKNELTEENSFVSLGKPIPGATIRIVDQENNPLPEREIGKLQIQGNSVTKGYYNNTELNLEVFQEGWFTTGDLGYLFNGELFITGREKQEIIINGVNYFAHELETTIEELEGVKVSYTAAFAVFDQSRETDLLIITFSPESDQFEHWIKVVRKIRSHLTQKFGIAPAYVIPLERNLVPKTSIGKVQKSKLKKDFEQGLFTSLIQGIDQYLAKERQKNQTLPQSENERQIAAVWSEVLQLTSVGLEDNFFELGGHSIHLIRVQNELEKLFNRQLSLAEMFKNPTVATLARFLSEESNTTQVIAQKSRQRAENRIRRHNETHDIAIIGMAGQFPGAKNLTTFWENLKNGIETISFFSEEELQDSGVSPELFNQPNYVRARPILDQVEYFDSEFFGYTDREAELLDPQQRLLLECSWECLENAGYNPSTYQGSIGIFAGASMNTYLINNCYPNRGQLDSNDELQPFTLDSTGGFQTMVANDKDYLTTRISYKLNLQGPSVNVQTACSTGLVVVHLACQSLISGESDMALAGAASINSPQKIGYLYQEGLILSPDGHCRAFDAEAKGTIFGSGVGVILLKRLSDALADHDHIYAVIKGSAINNDGGQKLGFTAPGGEGQIAAATEALAFAGVDANTISFVEAHGTGTPLGDPIEVDALAKVYQGANEGECALGSVKTNIGHMQIASGIAGLIKATLSLKHRVIPPTLHFQNPNPQINFSQTPFYINNEAISWTTKQDKDEKLPRRAGVNSLGIGGVNAHVILEEAPPIIPQDNQSKRPYHLLTLSARTEPALTDLVSRYIDFLESQPEKDMSDVVFTANTGRVHFSNRLALTGYKNSDFIEQLRQFKQLDYQSTIPDIADEKRPPKIAFLFTGQGSQYAGMAHQLYQTQPTFRKTLDAGENYYQKLTGKSLLNVVFADTDDPLNQTAYTQPALFLIEVALAQLWHSWGIQPAAILGHSLGEYSAACFAGVFDLESGLKLVTHRGNLMGQLPQNQGEMAAIFLDKNSVIEQCQSQGIKIAIAAINAEQHTVISGEKSIIQELCNHFTNAGVKVRQLKVSHAFHSPLVEPMVAEFKTILQETSFSQPQISLVSNLTGEIADDSIMTPEYWLQHLLNTVQFHQGALFLQSLGCDTFIEIGPQPILSGIVQSSLSSSEPLTLPSLRSGFSDWQVLLESLGKLYVRGAKIDWFSFDQDYHPRRCALPTYPFQKRQHWISLKTPSATVPRESNLVKMLSEKDKTTLMQTLLETGHYSEDEKPTISAIVQQLIKLYYQEKEDFNFAKLLYQVAWLPWDLANGKLENLTTLKTDLEVYLEPQLHSSELIGVSLAFSEMEKLAADFVVKALKDLELFQMNTFLDPDQSFIQAELKQEYRAFWNHVLEILAKVGILEKQNTLWKIIKEPEHSNPDLAVEDLINHYPNAQIELNLFRQVATNLAAIITGKISPLSILFSQDGQGGASEFYKNTSSAKILNLGISKTVELLLSSYAPSASLRILEIGAGTGATTQQVLKACKSRQITYTFTDVSPFFLEKARDNLAEFSGLEYKVLDIEKSPKSQGFCCHSYDLIIAANVLHSTANLQEETLPHIQSLLRPGGHLLLLELTQQSSWIDLIFGLTQGWWRFSDYHLRPNHPIITASTWESILLKSGFSQVEFVSPDQKIGSVLFQQSIILAQSSEISPNLAKNWLIFTDVDPQQNTFPLAIQEQLLKKCDSCRIIYQGEKNTQISSFESCLNANQLQQLEEWFASNPSPDRIIYLLNSDAKDQPESILLNRCNYLLNLLKAIQTIPNPPQLFLVTQGAQPFELEQPSLGFQSPLWAMGRVIALENPQLWGGMLDLDPDLDINQNITALLLGLTHAHDEDHLVFRKGQGYVARLLPLKSLETKTVKIQPEATYLITGGIGHLGLELAEHLVNLGAKHLILTTRRSLPARFLWDSAAELAQISEKIRKLEEKGASIEVISADVGNFEAMQAIFTQIEKTAYPLRGIFHLAGISGRQAQLKDCTLQDIEAVFQAKVKGSWNLHQLSLGTQLDYFVLFSSAGAIWGAKEQGLYDTVSHWLDALAHFRHLQGLPATALNWALLAGNGIVSQDYEDWLKQIGIREIAPDMALRVMDAIMASNQTQVLIADVDWVRFKNIYQFKGEKPLLKNLGLSEIPIKSVQESDSVLDLLEDIPLGERREYLLEYVSKQVRIILGIKSMPDSEQGLIEMGIDSLSSIELKNRLEKGLEVLLPTSLVFDFPNIRRLVDYLFDRIFGEKVQKTAQKMINFTEVQQEISEDLILQELTDLEAFLGD</t>
  </si>
  <si>
    <t>gi|513852604|ref|WP_016517173.1|</t>
  </si>
  <si>
    <t>gi|424707669|gb|AFX86469.1|</t>
  </si>
  <si>
    <t>gi|71089663|gb|AAZ23688.1|</t>
  </si>
  <si>
    <t>MGSIDAEVLGSEKKSNPGKATILALGKAFPHQLVMQEYLVDGYFKTTKCDDPELKQKLTRLCKTTTVKTRYVVMSEEILKKYPELAIEGGSTATQRLDICNDAVTEMAVEASRACIKNWGRSISEITHLVYVSSSEARLPGGDLYLAKGLGLSPDTHRVLLYFVGCSGGVAGLRVAKDIAENNPGSRVLLATSETTIIGFKPPSVDRPYDLVGVALFGDGAGAMIIGSDPDPVCEKPLFELHTAIQNFLPDTEKTIDGRLTEQGINFKLARELPQIIEDNVENFCKKLIGKAGLAHKNYNQMFWAVHPGGPAILNRMEKRLNLSPEKLSPSRRVLMDYGNASSNSIVYVLEYMLEESKKVRNMNEEENEWGLILAFGPGVTFEGIIAINLDV</t>
  </si>
  <si>
    <t>gi|332007980|gb|AED95363.1|</t>
  </si>
  <si>
    <t xml:space="preserve">Beta-ketoacyl synthase; N-terminal (61-307:247)  -- Beta-ketoacyl synthase; C-terminal (316-427:112)  -- </t>
  </si>
  <si>
    <t>MQALQSSSLRASPPNPLRLPSNRQSHQLITNARPLRRQQRSFISASASTVSAPKRETDPKKRVVITGMGLVSVFGNDVDAYYEKLLSGESGISLIDRFDASKFPTRFGGQIRGFSSEGYIDGKNERRLDDCLKYCIVAGKKALESANLGGDKLNTIDKRKAGVLVGTGMGGLTVFSEGVQNLIEKGHRRISPFFIPYAITNMGSALLAIDLGLMGPNYSISTACATSNYCFYAAANHIRRGEADMMIAGGTEAAIIPIGLGGFVACRALSQRNDDPQTASRPWDKARDGFVMGEGAGVLVMESLEHAMKRGAPIVAEYLGGAVNCDAHHMTDPRADGLGVSSCIERCLEDAGVSPEEVNYINAHATSTLAGDLAEINAIKKVFKSTSGIKINATKSMIGHCLGAAGGLEAIATVKAINTGWLHPSINQFNPEQAVDFDTVPNEKKQHEVDVAISNSFGFGGHNSVVAFSAFKP</t>
  </si>
  <si>
    <t>gi|15222592|ref|NP_173916.1|</t>
  </si>
  <si>
    <t>MSDFSSSVKLKYVKLGYQYLINNFLTLLLIPVIATVAIELLRMGPEEILSVLNSLHFELLHILCSSFLIIFVSTVYFMSKPRTVYLVDYSCYKPPVTCRVPFSSFMEHSRLILKDNPKSVEFQMRILERSGLGEETCLPPAIHYIPPTPTMESARNEAQMVIFTAMEDLFKNTGLKPKDIDILIVNCSLFSPTPSLSAMIINKYKLRSNIKSYNLSGMGCSASLISVDVARDLLQVHPNSNAIIISTEIITPNYYKGNERAMLLPNCLFRMGGAAILLSNRRSDRWRAKYKLCHLVRTHRGADDKSYNCVMEQEDKNGNVGINLSKDLMTIAGEALKANITTIGPLVLPASEQLLFLSSLIGRKIFNPKWKPYIPDFKQAFEHFCIHAGGRAVIDELQKNLQLSGEHVEASRMTLHRFGNTSSSSLWYELSYIEAQGRMKRNDRVWQIAFGSGFKCNSAVWKCNRTIKTPTDGAWSDCIERYPVFIPEVVKL</t>
  </si>
  <si>
    <t>gi|1733568929|dbj|GCA81301.1|</t>
  </si>
  <si>
    <t>MNSNSNLNNLVQNWLVKQLADQLSLDAKTINVTEPLTRYGLDSIDAVTMVGDLEDWVGQELPSTLFWDHSTIEKASLFLVENYDLSNLSGEENPAEVAPVAEKAEPAVSGGKGWSLFGRR</t>
  </si>
  <si>
    <t>gi|424707931|gb|AFX86600.1|</t>
  </si>
  <si>
    <t>gi|71089721|gb|AAZ23717.1|</t>
  </si>
  <si>
    <t xml:space="preserve">Chalcone/stilbene synthase; N-terminal (12-230:219)  -- Chalcone/stilbene synthase; C-terminal (240-389:150)  -- </t>
  </si>
  <si>
    <t>MGSIDAAVLGSEKKSNPGKATILALGKAFPHQLVMQEYLVDGYFKTTKCDDPELKQKLTRLCKTTTVKTRYVVMSEEILKKYPELAIEGGSTVTQRLDICNDAVTEMAVEASRACIKNWGRSISDITHVVYVSSSEARLPGGDLYLAKGLGLSPDTHRVLLYFVGCSGGVAGLRVAKDIAENNPGSRVLLATSETTIIGFKPPSVDRPYDLVGVALFGDGAGAMIIGSDPDPICEKPLFELHTAIQNFLPETEKTIDGRLTEQGINFKLSRELPQIIEDNVENFCKKLIGKAGLAHKNYNQMFWAVHPGGPAILNRIEKRLNLSPEKLSPSRRALMDYGNASSNSIVYVLEYMWEESKKVRNMNEEENEWGLILAFGPGVTFEGIIARNLDV</t>
  </si>
  <si>
    <t>gi|113204661|gb|ABI34077.1|</t>
  </si>
  <si>
    <t>diatoms</t>
  </si>
  <si>
    <t>Skeletonema costatum</t>
  </si>
  <si>
    <t xml:space="preserve">Beta-ketoacyl synthase; N-terminal (1-166:166)  -- Beta-ketoacyl synthase; C-terminal (174-227:54)  -- </t>
  </si>
  <si>
    <t>AMDPQQRLLMELSYEALDDAGFEKEGLEGTRTGVFIGVSVNEYGHFQFGDPAVITSHSGTGSALSIAANRISYFYNFRGPSMAIDTACSSSLTAVHQACQSLRNGESNLALAGGVNMILSPAHSIAFTKAGVLARDGRCKTFAANADGYVRGEGGGIIVLKRLSAALADGDHIHAVIQGSTMSQDGRTNGLMAPSQESQEALLRRAYSDAGVAPESVQYVETHGTGT</t>
  </si>
  <si>
    <t>gi|2060715405|ref|WP_217360034.1|</t>
  </si>
  <si>
    <t xml:space="preserve">Acyl transferase (6-264:259)  -- Polyketide synthase; dehydratase domain (322-618:297)  -- </t>
  </si>
  <si>
    <t>IEILYTETNLINQTAYTQPALFAIEYALAQMWQSWGIKPDIVIGHSVGEYVAACLAGIFSLEDGLKLIAYRGKLMQQLPTGGEMVAIIATAAQIQPIIAPYKQQVSIAAYNTPNSIVISGEKAAIREICNQLEQQNIKTKYLKVSHAFHSPLMSPMLAEFEKIAQQITYNQPKIPLISNLTGQKADATITTPKYWVSHISQPVKFADSINTLIELGYEVFLEIGPKPTLLGMGRQCLEDNIGTWLPSLRPGIEEWQQILQSLGQLYIQGAEIDWLGFDADYQRKKIQLPTYPFQRQRYWLETNHYTHPSSNLVKQQRKSHQHPLLGEQLRLPFTSQIRFENQLATNNPPHQEHHRIFNINILAAASHIALTLLAVKQGFGTSSCTIEQVFFQKPLVIAEKNNRTIQIIIETENKTQNNFQIISQETGTKNQDTSWVKHVTGLLKIEQELDHKIISHQEIENIQKRCSKIIKGEEYYQQLTAAGYTLGTAFQWIDKAWQGNGEALGKMQLPEIPDTVNDYQLYPGLIDSCFQVLGMCQGLVNELDHIDTNNFIFIPFHIEKFQFCQQPKSSNLWCHVQQINQDKPGSLIGDILIFDNQGEIIAKITNFEARKASREVLRRSLQPNLNDWYYQLEWQVSQEGDSRKKEREKSSTLSPSFLLIFAHSNNVGAEITHKLEKQGYQSIVVYPGENYQKLDNYHYQVSPTQPADFHKLLSAIFEETSVQGIVHLWSLETTIDKLTNAQEMTCGSVLHLLQAMLSNFTKISPQLLLATQGVHQINHDQESVQVQQAPLWGLGKV</t>
  </si>
  <si>
    <t>gi|1733475180|gb|TYT71000.1|</t>
  </si>
  <si>
    <t>gi|338858848|dbj|BAK42834.1|</t>
  </si>
  <si>
    <t>Cluster-13398.52424</t>
  </si>
  <si>
    <t xml:space="preserve">Beta-ketoacyl synthase; N-terminal (350-596:247)  -- Beta-ketoacyl synthase; C-terminal (605-720:116)  -- </t>
  </si>
  <si>
    <t>MAASEPYDPVVNGLHAGTVVEIIDIPPPGHKECPPGVTRDYSGCCGQLLGYVAEEDKFTVQMVVDGAVLTLDPTYVHKAPEEKLAKPGEGGGEFSFDVLLGPRTQKRSVGEEVGACLSEKGFCVMKLLQSAEQLESAFDYMKGLEASGKFGRLPQEIEEGHLGKSSRAKTMWLSPDDEGGNILDSYDNKMTGIAQVIMPFTEDILGSPLQDRTPALVCLSMSDADEAEHDVPNASDEELTEYYETWYRSQLRLVHFLGPVKGTVVLSAKESSSFEGPQSEYRLTAGPGTLLLVREDALEYSFEEPEEGEVGWMQCFLMTPGLALNIEGEITGDFSVLATKGEGPPPPTSETVSVVAMAIQCAANMYDHHKEWASYMGGTDGQLEVPFMRFDYHPYYSDEVDMPINTTFVKHCAVQEGIDMFDNRIFEISNMDAEAMCPQCRQVLEVGCLILHQRGITKKMCNTHPIHASVSVGCDKEEWLNMPGVPRSVATNNQLAITANRFNYIFNLKGGSYVCDTACSSSLVATHLGKVNLLERRWDPLEWHMAQGTNLSLTVGLLIGGCASHMLSPGGRCFTFNATANGYNRGDGTAGFMLKAGNHDDERWAFLRGTQMGQDGRSASLSAPNGPAQEKCIWGAVREARMVPPESTVWECHGTGTSLGDPIEVGAVRKVQIKMPRKEPLMVSTSKSNIGHLEGSAAAVAMCKCVMTVIKTKCAPTIHFKTLNPHLDHAMFDAIFCTEANPYLYRCGHCQVSSFGVGGTNGHAIFWGEETKEAPNYQALFYKKMRECPAQIIADGTNPKNWEYSGPGFDWKDEAKYTVKIEKDLTSDAFVVKWEKQEEGEIEVPEFYSITGTHNEWQDDRMMEGDVPGLYYVVVEVPDSGSLDFRIMAEGDQERSIGPDIEACTKKTAKIKGPEKDLTTFWRATGPSGSLLRVELYAPAKGKRFLTWLREKDEDGEWGATLRGTAAAEGEAEVE</t>
  </si>
  <si>
    <t>gi|1033013976|emb|CDU43901.1|</t>
  </si>
  <si>
    <t xml:space="preserve">Chalcone/stilbene synthase; N-terminal (8-231:224)  -- Chalcone/stilbene synthase; C-terminal (242-392:151)  -- </t>
  </si>
  <si>
    <t>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</si>
  <si>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gi|1129204566|gb|OLQ07029.1|</t>
  </si>
  <si>
    <t xml:space="preserve">Beta-ketoacyl synthase; N-terminal (343-543:201)  -- Protein O-mannosyl-transferase TMTC; DUF1736 (855-926:72)  -- Beta-ketoacyl synthase; N-terminal (1258-1310:53)  -- EF-hand domain (1818-1836:19)  -- </t>
  </si>
  <si>
    <t>MARRLPLEGKVVLVHGVDPGAVRRIDAEDDRPVPDVNGLTGLAISLAPGSARHYAVYFWDTGMSLAILPENLQETVPPLPEEGGFDLVFPAAEPESMLDFGLALGEIVEARGWAVVQLSHDDTLCEAACREARSLRRFAGLRQELIPDYLGHGVRGKVQFLSGQRGREEVNLHRFESDFNVVAQAVAANSWHNMGFRSVGERSPTLLWVPYATRREEFSMEGDPLNDDDIEEGHLEEHLQFLRRRRLCCMLWLESESGEIRLTPGPRRPERAVSLPIGRRKLLVYRGDRMTFSYKPSGRFVVLQSWVLEPPAKFQVGKLEGHPMMKAEAMGIMSGRPHPEGDRVHIMSVMCRLPGGGSGPDQYWSMLLDGTDGMLSIPSGRWDTEIYCTKEGDHDAPGKCYTIHGAFVANEEIFSFDNTFFDIPQEEAMFMSPSQRVVMEDGYTVLFRGGYNKESLRGRSIGVFLGDTGSDWSPFNPAEHVIYRGQERRTVTGAHATALTGHNTSVVPCRLSHALDLVGPSNTADTACSSSLVATGVAMQWLRPRNVGQLEHLNVGRSKEVEELHSLISQHLRCAAVPGYVIESVERSLEKALRSEPNFNSHLLQRFHQLPIQHVEAKVTECKKACLADNTSDRATASHSTLFFTRYIDELFAAVRNADARGDTPLVELLRHDFWGNSLQSGWTHKSYRPLVVLSYVAQYWLNSWDFKPQPLRAFNVAVHAANSILLVLVLRRLKVAPCPAFLAAALFAVHPVHAENAVYLVGRADSMATCCWLVACLSWNPPQRRGVVSHTWRVSLVTVLAVLGGFCKESGFCVLLHLAVVELLGPRPLSGALPLVGAFCIVFLGRNWITSGTSAGFSFVDAPVQYRSDPLVRSATYLYFHAKYAQLMVFPWVLSWDYSYNALPDLAGTWQDLRMLAILAAYLSLLSLAAWAFAKRKRLVLIGLSNMIIPFVPASNLFFVVGVTVGERLLYPCNIGAAIVLGAMCTPGKVAEMHTEGPVVPRPVQGGAKFRWFKMLLAVMLIVFAVLARMRTYQWSSRELLFGADAKNYPQSTKARHQFGTVLHKMERFDEALFHFQAAEQIYDGTGLTQYCIGQILLETGRAREAEEKFQKILSGHALGFGSHNIFSLYIDYGFSLVLQQRFVEAVDPIKEGLRRNEDVPYGLNALGYSYLNVGKMQEALEALELGLKYDPTNAYLENNLGVASVYAGQLNEGAVRIARSAQLEPGVPAFAHNVVLLREMADTGKWPAKPFALQEAVAGGICCQIGPATYIAMCGLHMLSTMGRCFTFNESGDGYARGEGCSLLYLKGYKYTLCRMIHDGADYLAAFLRNAAGHVLPAWLRFFDTAEDGDGQVSLEDFITAMRRLQFTGDAEGIFTQIDADESGFLTLYEVDGKCADLWAAFRAWCAETFSSTEDMVTQLRGTIVDLGPPEGERRTFKKQRSAVPPIEATFIKEQFLENAPRHGWYGGFEEVLFASIDRRQSGYVTQADLPWFDKALEQHRRRMQLRPANSRANLSGTTSVSPQGPKKNAMQALLAFMSFLRSGSQGGSLMHSWRSALDRDGYLYVQKSDIVRACSQMGWRGDVSALWSCLDITNGRASLEEFGFKEARALALFREWALKIAGSIKEAWQRLVFLEKMHQRKLRQTATSGGSSTDSLNRKAWVHACSKLAGQDKGGPPFDPNFLFTVLDWEPNEKISWRDLRILELWEPVGWLSEQPKASEALSFKVSMLSKYGNHPVKAWRLCLDLDGNGLCKWSAFKQAAERINWKGDCAKAWLGLDKRGLGFITLYEIDEEVAENLALFRRWCFANYGGVAIAFHALDTDGSGSLSEEEFVHVIEASSFKGDAHAAWRSLNLEASDILSEREMDFLDDMELDMLTAYVSATEAAQEHEAQHDVERSDLESPVSERQSIVASEPSQEFRPLLSTMESCTELVRSLGLQGNSHASSSSLSQLLFDTRAHLPAQPENVAPSKAKLAMLAPSAAAAAGSAQRRDRRLYAGGIPYMSMIGRHVTK</t>
  </si>
  <si>
    <t>gi|15221431|ref|NP_177020.1|</t>
  </si>
  <si>
    <t xml:space="preserve">FAE1/Type III polyketide synthase-like protein (81-369:289)  -- 3-Oxoacyl-[acyl-carrier-protein (ACP)] synthase III; C-terminal (387-467:81)  -- </t>
  </si>
  <si>
    <t>MPQAPMPEFSSSVKLKYVKLGYQYLVNHFLSFLLIPIMAIVAVELLRMGPEEILNVWNSLQFDLVQVLCSSFFVIFISTVYFMSKPRTIYLVDYSCYKPPVTCRVPFATFMEHSRLILKDKPKSVEFQMRILERSGLGEETCLPPAIHYIPPTPTMDAARSEAQMVIFEAMDDLFKKTGLKPKDVDILIVNCSLFSPTPSLSAMVINKYKLRSNIKSFNLSGMGCSAGLISVDLARDLLQVHPNSNAIIVSTEIITPNYYQGNERAMLLPNCLFRMGAAAIHMSNRRSDRWRAKYKLSHLVRTHRGADDKSFYCVYEQEDKEGHVGINLSKDLMAIAGEALKANITTIGPLVLPASEQLLFLTSLIGRKIFNPKWKPYIPDFKLAFEHFCIHAGGRAVIDELQKNLQLSGEHVEASRMTLHRFGNTSSSSLWYELSYIESKGRMRRGDRVWQIAFGSGFKCNSAVWKCNRTIKTPKDGPWSDCIDRYPVFIPEVVKL</t>
  </si>
  <si>
    <t>gi|918018718|ref|WP_052311091.1|</t>
  </si>
  <si>
    <t xml:space="preserve">Polyketide synthase; ketoreductase domain (233-455:223)  -- Polyketide synthase; dehydratase domain (548-811:264)  -- </t>
  </si>
  <si>
    <t>MEATHKPLPLIDIAEAKTLTGLHLITEDQLGVAAHLVEALQLYGITAAILTTSTLGKKENLAQVVSQLKESHGSVVGIIHLAGLTNIPMPTNFQEWCELADTQSKSLFHLLQLCANDLKQSQGQVLAASMLGGNFGRRSHCGPSLPLSGSSNGLLKTMMIEWPTVKAKSIDFAADTGAADIATSLVGELISQNKDVEIGYPQGQRTVFDAIISPLITNLEKDTLALPSQDWIVLCIGGSRGITSEIVSAMLVPGMTLILVGRSPKPIEEPSLIQGIEDIGILRRLLIQQAREEGQTPTPAQIEQQVKQLQRDRAIRDNLNLFKEAGANVEYYSVDVTDVGLFGALIDQVYERYGRIDAVVQGAGIIQDKLIIDKTTASFEQVFNTKVNSTFILSRYLCPESLKLMVIFASVAGRTGNRGQCDYAAANEVINRFAWWMHYEWPNTKVLSINWGPWDVTGMASEEVNRQFRERGVIPIPPAAGKQFFINELLYGNDNQVELITGFFEGEAPESTMAGGDDKLKQDSSRQTTQTQLLFPFIPTIPTIQPNGTVSLNQTISLSSHPYLQDHCLDGKPVLAAACAMELMAEFVQSAWPDWIVSEVRDLKVLRGIVLKSEKGHEIKLQARASTHTDGDTLQVAAEILDSDGAAHYRAFFVLRPQLEEVKEIEIPSLNINTGLNISTAYQNYCFHGPLFQLLTSIDRFNEQGMEAKVNTSAPAVWLNNSQLNKSWLFDPGLIDASLQMALIWTRIHGDMGGLPARFKRIIRYGEIPLKSNLRVELRVKLFNLTTMVFDAMFMDSSNRLYLRLEDMENTCSKALNRLTARE</t>
  </si>
  <si>
    <t>gi|485641659|gb|EOD35802.1|</t>
  </si>
  <si>
    <t xml:space="preserve">AMP-dependent synthetase/ligase (64-466:403)  -- Phosphopantetheine binding ACP domain (748-801:54)  -- Beta-ketoacyl synthase; N-terminal (827-1071:245)  -- Beta-ketoacyl synthase; C-terminal (1083-1192:110)  -- Polyketide synthase; dehydratase domain (1311-1558:248)  -- Polyketide synthase; ketoreductase domain (2084-2262:179)  -- Phosphopantetheine binding ACP domain (2356-2412:57)  -- Beta-ketoacyl synthase; N-terminal (2454-2694:241)  -- Beta-ketoacyl synthase; C-terminal (2707-2819:113)  -- Polyketide synthase; dehydratase domain (2906-3183:278)  -- Polyketide synthase; ketoreductase domain (3709-3887:179)  -- Phosphopantetheine binding ACP domain (3981-4037:57)  -- Beta-ketoacyl synthase; N-terminal (4079-4319:241)  -- Beta-ketoacyl synthase; C-terminal (4332-4444:113)  -- Polyketide synthase; dehydratase domain (4531-4811:281)  -- Polyketide synthase; ketoreductase domain (5338-5514:177)  -- Phosphopantetheine binding ACP domain (5601-5663:63)  -- Beta-ketoacyl synthase; N-terminal (5705-5945:241)  -- Beta-ketoacyl synthase; C-terminal (5958-6070:113)  -- Polyketide synthase; ketoreductase domain (6367-6549:183)  -- Phosphopantetheine binding ACP domain (6645-6696:52)  -- - (6757-6972:216)  -- Thioesterase (7062-7175:114)  -- </t>
  </si>
  <si>
    <t>MPPPPSAVPSSSHRRGTVHESDPDVAGDDATAAKEPESFVSLFEANVEKLGGQRLYTWHSSAECTGDIVWSYTELAQRGRAVCCALRRRWEVGDGARVMLIYPPGLDFLVAFFGCQYAAVIAVPYYPPIIPASPMPSAGAKKMLADGLAKVVRIYSSCHPELLLSTTMCALARLPPRQLPAAGSSGLAGPTRGSPRPTPPSIAFLQFTSGSTGHPKGVMISTNNLVNNILAMRQTTRRIHPVESICMVSWLPQYHDMGIIGATHIAADLMSPATFLQHPVAWLRAISKLHKTHQVFTASPNFGYILCLRRIKEEKLQGLRLNHWKCALNGAEPIRAETLREFGARYGAYGFEPTAWGCSYGLAENCVYVAGTMERPATLQVRRGLWAGDVAWPAEEGDGALFECPGCFFQPEWRTHQSVRIVHPDSLEEMADGTVGEIWVGGQSVARGYWDLPEVSRHTFGAQLAEADGPVHMRSGELRAPSRGDPVVRRRIKDVLTMRGRTLHAHDIEGHAERGSGALRPGCCAAFSIQPPEEEGEVLVLMAELRPEQANNSEAELLAVVRDVVKAVKDGEGIKPHALVLLKARAILKTTSGKLRRRELREAYLQMAQVRATGAEPTRQRLLIPMQAVVLHWDVSLAGLEEPQEQTRDGESTPPQGHNSSRSPSNSKEGWWVHRRDALERSPPRFEEAPSPQGTAGAPVVTEKPILPASPETRAEAVLPPPPPPGGQSLYANPISLEDLYALAVECLGSDLSPDAPLMDAGFDSANALELQGELTERLGVSDLPETLMFDYPTLRQMAAHFNSYTTTALPAEEAWNQDTRGLADAPVATVGAMRGALAGGVSTMAALESMVGTAADRITEVPLARWDLGKQHAASDLIGLRARHGGFVDNAELFDNAFFSISPAEARDMDPQQRLLLEQGYAALHGAGSVRDSLVGRVAGVYLGIAGSDFQHMVTRTPVHLRGVYTATGSSHSVAAGRISFVLGMQGPCVSYDTACSAALAASHGALRALQHKECTEGLVVGVSLMLLPDCHLTFAMAGMLSAGGHCHTFDSRADGYARGEACCAVALQMRDADSSAALRFLGSCVRQDGKSASLTAPNGQAQQALLKAALADASVHTEQVACVEAHGTGTALGDPIETRSLAHIISKRMADEALALGSVKANAGHTEPAAGITGLLRLALSLQDGLGAPNGQLRAINPHVGNSLKGIACALPTQLSAAPICAAQTGSDCAGGVSSFGYSGTIVHALLQDDGVARGAGRPAAASSPHYVRRSFAWSEQAHPLAQGVDAAAPSGLVRYASPAAGALRSLSADHIVQGRVVFPGAGYLEMARAASDAATDAATDAASSLLRRVFFLQPLLLDGDVAQLRVVCELNAAEERFEVRSELTEEGASTAHCGGSTGAAPPDDERRRPQPAAVRGSCGAAVSAADLYSAFRGMGLEYGPAYRTLAGMWASPASGAAVGQLRRRRRLQGTSVHPADLDGALQLTALLATGAASEVRLPFSVESAALRGARGHLCPVAERQSASTTRVALVSQSRRGGGGAHLSGFETRALKAGAAARPAAPKRHLYVTAWTARALSADAGPEAAAASSLVLSGAVSSVASGAGATRATAAAAGGPRSVAFAAGVGGARAERDSLAVMAAAFDIVRAHTAKVALPVWLLTSRAFGARPSGGSGASAHAGMMGLARQVRSEAPTCRLPVIDLDAAAAVAGSAAAAAMLGLGYSGLPEPEVAFDAGRPRVPRLAEAPGSISGPVRMHFDARGAVSNLRIVPQAEESSPPADGEVELRVRAVGLNFRDVLNVLGVYPGDPGPPGSDCAADVARCGGGAPHLRVGDAVLGHGLAALASFARSDSRLMAAIDDSLTVEQACTLPTTWCTVHMSLLASRPRAGHHALLQAGAGGVGLAAGEYTHWVGTRASVTVGRPYKHWYLHGMGLRGETLSSRDGGAFLAGAAALVRASRLRFVLNSLSADFIAGSFALLGEGGCLCEIGKRAVWSAERLRSASLARYVAIALDSTIEQTPVWMRGTLQRLSARAAARVLHGLPLQSFGLERGLLSAFRSLQAGTNTGKVVILIPATATAPPRDTHLLSGGTGGLGLLTGRWLAAGGASTVVLAARGGAVSEADGARLRKARPQCSVCVARADAAELADIRRLVSGARCGEAGRLAGLWHAAGVLSDGLLRAQTASTLRRVYAPKVHGAWGLQLACAAAPLDACVLFSSIASLIGGGGQSNYGAANGCLDSLGVCRRQRGQAASSVQWGPWADVGMAASSSVNARIQASGMGLIGLEQGATAFRAALLPGVPAVMSLVVLSWGKFLGLMPTVPPLLEGYASRKAAPAATGGASESRVVTLEMIMESLESTIGTGVDADAPLMEAGLDSLGAVELGNQLQQASGQTLPSTLIFDYPTARQLAAYFESSSKSAGGSDEAAGAATSAATARAAATPFSAGSSSTSGVVRVCGLSAMMPGRVGLVSGLAQMASCGSDLISEVPLGRWRVGGPGFPDGVIGQRARYGGFLSDAELFDNAFFSVSPSEAGAMDPQQRLLLERSFEALHGASFQRTSLMDLVAGVFLGVAANDFAEVVRTTPSLARSVYAATGSSHSVASGRISFVLGMQGPCVSYDTACSAALAANHAALRALQHRECVAALSVGVSMMLLPGVGITFATAGMLSAGGHCHTFDSRADGYVRGEACCAATLRVSSFAAHDTLRLVGSCVRQDGKSASLTAPNGQAQRALLWAALADAAMLSDQVACVEAHGTGTALGDPIEARSLASLHTGRQDDEALAVGSVKANGGHAEPAAGITGLLRLAVGVRDRVAPPNSQLRAVNPHVVEAFDGISCTLPTQLSAAPACYAQASGLCAGGVSSFGYSGTIVHALLQDDGVARGAGRPAAASSPHYVRRSFAWSEQAHPLAQGVDAAAPSGLVRYASPAAGALRSLVADHIVQGRVVFPGAGYLEMARAASDAATDAATDAASSLLRRVFFLQPLLLDGDVAQLRVVCELNAAEERFEVRSELTEEGASTAHCGGSTGAAPPDDERRRPQPAAVRGSCGAAVSAADLYSAFRGMGLEYGPAYRTLAGMWASPASGAAVGQLRRRRRLQGTSVHPADLDGALQLTALLATGAASEVRLPFSVESAALRGARGHLFPVAERQSASTTRVALVSQSRRGGGGAHLSGFETRALKAGAAARPAAPKRHLYVTAWTARALSADAGPEAAAASSLVLSGAVSSVASGAGATRATAAAAGGPRSVAFAAGVGGARAERDSLAVMAAAFDIVRAHTAKVALPVWLLTSRAFGARPSGGSGASAHAGMMGLARQVRSEAPTCRLPVIDLDAAAAVAGSAAAAAMLGLGYSGLPEPEVAFDAGRPRVPRLAEAPGSISGPVRMHFDARGAVSNLRIVPQAEESSPPADGEVELRVRAVGLNFRDVLNVLGVYPGDPGPPGSDCAADVARCGGGAPHLRVGDAVLGHGLAALASFARSDSRLMAAIDDSLTVEQACTLPTTWCTVHMSLLASRPRAGHHALLQAGAGGVGLAAGEYTHWVGTRASVTVGRPYKHWYLHGMGLRGETLSSRDGGAFLAGAAALVRASRLRFVLNSLSADFIAGSFALLGEGGCLCEIGKRAVWSAERLRSASLARYVAIALDSTIEQTPVWMRGTLQRLSARAAARVLHGLPLQSFGLERGLLSAFRSLQAGTNTGKVVILIPATATAPPRDTHLLSGGTGGLGLLTGRWLAAGGASTVVLAARGGAVSEADGARLRKARPQCSVCVARADAAELADIRRLVSGARCGEAGRLAGLWHAAGVLSDGLLRAQTASTLRRVYAPKVHGAWGLQLACAAAPLDACVLFSSIASLIGGGGQSNYGAANGCLDSLGVCRRQRGQAASSVQWGPWADVGMAASSSVNARIQASGMGLIGLEQGATAFRAALLPGVPAVMSLVVLSWGKFLGLMPTVPPLLEGYASRKAAPAATGGASESRVVTLEMIMESLESTIGTGVDADAPLMEAGLDSLGAVELGNQLQQASGQTLPSTLIFDYPTARQLAAYFESSSKSAGGSDEAAGAATSAATARAAATPFSAGSSSTSGVVRVCGLSAMMPGRVGLVSGLAQMASCGSDLISEVPLGRWRVGGPGFPDGVIGQRARYGGFLSDAELFDNAFFSVSPSEAGAMDPQQRLLLERSFEALHGASFQRTSLMDLVAGVFLGVAANDFAEVVRTTPSLARSVYAATGSSHSVASGRISFVLGMQGPCVSYDTACSAALAANHAALRALQHRECVAALSVGVSMMLLPGVGITFATAGMLSAGGHCHTFDSRADGYVRGEACCAATLRVSSFAAHDTLRLVGSCVRQDGKSASLTAPNGQAQRALLWAALADAAMLSDQVACVEAHGTGTALGDPIEARSLASLHTGRQDDEALAVGSVKANGGHAEPAAGITGLLRLAVGVRDRVAPPNSQLRAVNPHVVEAFDGISCTLPTQLSAAPACYAQASGLCAGGVSSFGYSGTIVHALLQDDGVARGAGRPAAASSPHYVRRSFAWSEQAHPLAQGVDAAAPSGLVRYASPAAGALRSLVADHIVQGRVVFPGAGYLEMARAASDAATDAATDAATDAASSLLRRVFFLQPLLLDGDLSATAVSVDISMADERFDVNTEDIETGSKTSHCAGGASILQKAVRSLSHAGLRASCAQPVDAAVIYAGFRSVGLEYGPEYRTLTSARVSRDAGVAVGQLRRRSRKEGTSVHPADLDGSLHLTALLAEATAAGEIRLPFSVGEAALTDVSGSSWPVAERQGANMTGVWVGAKDAKSANSPGARLSNFETRVLKAAPLATPARKSTHLYVTSWQTTTVPAAEDAKAALVICASALAGATSSFFSAAGTAPPTSIGSVVYAVGLSAGAKASHSLAGLMAAFDVARTHTITRSTPPMWMVSAGALAARSNGTSVSSHAGLMGLTRQARSEAPQSCLPVIDLDVLSPGVTELAAVSKLAGKLGLGYNGTPEPEIAFDGTSQRVPRLTEAAGSLGGPIKLYFDARGAVSNLRVVSQEEDDSDSVHGEVKLHVGAVGLNFRDVLNVLGVYPGDPGPPGGDCAVHVAAVGTGFSHLKVGDAALGHGLAALASLSKSDARLMAAITDSLSFEQACTLPTTWCTVHMSLLAARPAAGHDVLLHAGAGGVGLTSQEYCHFIGNCAMANVGRPYKHFYLHKMGLAGRTLSSRDGSAFALGASKLLRSGRLRFSLNSLSADFIACTFALLQQDGRLCEIGKRAVWSYERHEVACSNNFTMIALDSTIDQAPWWMCGTLRTLSARADAFVLHGLPMELFDLERNVLAAFRTLQSGTNTGKVVVRIPKTAPTPPRGAHLLSGGTGGLGLVTSKWLGESGASSVVLAARGGKVAPADSETFKRIAKCSFSVVKCDAAELADTARMVGAILAKDSTLAGVWHAAGVLSDGLLRGQNASTIKRVFAPKVAGAWALQQAAAMAPLDTYVLFSSIAALIGGGGQSNYAAANGMLDALGACRRVRAMNATSVEWGPWAAIGMAADESINARIQASGIGLISLEQGTLAFQATLQPAVSGVMSLVVLTWSKFLSLLPEVPPLMANYASRKRAVATGSGKVKEVTLEMIQETLKSTTGSEVDPDAPLMEAGLDSLGAVELGNQLQQASGQTLPSTLIFDYPTARQLAAYFESSSKSAGGSDEAAGAATSAATARAAATPFSAGSSSTSGVVRVCGLSAMMPGRVGLVSGLAQMASCGSDLISEVPLGRWRVGGPGFPDGVIGQRARYGGFLSDAELFDNAFFSVSPSEAGAMDPQQRLLLERSFEALHGASFQRTSLMDLVAGVFLGVAANDFAEVVRTTPSLARSVYAATGSSHSVASGRISFVLGMQGPCVSYDTACSAALAANHAALRALQHRECVAALSVGVSMMLLPGVGITFATAGMLSAGGHCHTFDSRADGYVRGEACCAATLRVSSFAAHDTLRVVGSCVRQDGKSASLTAPNGQAQRALLWAALADAAMLSDQVACVEAHGTGTALGDPIEARSLASLLTGRRNNEALAVGSVKANGGHAEPAAGITGLLRLAVGVRDRVAPPNSQLRAVNPHVVEAFDGISCTLPTQLSAAPACYAQASGLCGGGVSSFGYSGTIVHALLQDDGDGGQAPVDSVPVRFNRRRFPWPRPAIVAAADEAELLGFGFSWVDSDVPEAGGNGGLDWLLIGERKQVGPASRVYHEQPSKVTALSEVGGKSVRNVVLLAETHDAAAPSMLGMSTLLAVTRQLIQMKPPPRLLCLCRGTQHPRPLELAEPMAAASAGGVWGFLRSVALEQPAADWLIRDVRSEPSATEVARMLRAAAAFGEDGGVPRELAQSSSGTWHAPRLVRTGAIPSSADSVSGAGVNIITGGLGGLGLRAAKALAGDPSSHLVLSSRSGRITRAGQGLGAQLRSLEASKSNLRIRACDIAAPEDAVALLRESHSLRRPRLATRVIHAAGVLADGLVRKLTPSDLGAVFAAKAHGAAAIHSASTTLNFSAFVAFSSVASAYGNIGQANYAGANSYLDVLVTLRRACGLRGCSLQLPPVGGAGMGEALASKFSGMAEIWTLPLERYAAWLAQSLSLCPSAVATALSSDALAQFPVSARALLVDDALGRGAASAMPPPSGPARAADLSTEQIQSTLLREVTALTSIDALTVDTPLMEAGVDSMAALELRNRVEEVMGVRLKNEDLLADADELTVAQLTSAIERRAAGAGGGAAGESGPSSGGSVSLSFMNTSVVAGTAAPIAERLRRPILFVLSSPRSGSSLLQLCLQANPALYAGQELYLLMFDSMGERAAVPEMRFVEEGLVKTIMELSASSAAAARARIARFGADCPTWRVYQALQRMSGPRMLVDKTPANASHVSFMRRARETFEHARYIHLIRHPYACISSGLQMFRDFLDVSETTWAMVEQSWVDTNRACDEFMAELRAEQPEQRGQSMVLRYEDFLRDPAGATRGVCEALLGVEWAEGMANPYETSAIQSFEAAESKSTTDQKLLKRKAIEPRQAEKWREVQLPQPLLETTKALAAGHGYELLPDLTPELSWIAQPEGTPAGAPTVCIHDFTGLLWGFRALAPLLSTSGCLGIHASTRLLDGCACMQELAAQYVQLLPKGLWMGGAPVRLIGYSLGCRVAYWMACLLEAEGRPVELVLLDGPAAGDDGYPPRMGGYASEVAEEIRLNMGLAPPPDGRPASLGPQGGGAGSAAQAMQFAVMKRSGSFRMLFTLLEDAGEDAAAAAVRLIELPDRVAEPLGPVRAPVLFVHTEQIRENGTAGVLLERVPHATAVKVPGDHFSFITKSATQIAEAVAGWPSPSPA</t>
  </si>
  <si>
    <t>gi|2065913624|gb|KAG7668436.1|</t>
  </si>
  <si>
    <t>gi|297802518|ref|XP_002869143.1|</t>
  </si>
  <si>
    <t>MDANGGPVQIRSQHYVKLGYHYLLTHFLKLLLIPFMAVLFMNVSLLSLNQLQLHYNSTGFIFIIAFAILGSIVFFMSRPRSIYLLDYSCYLPPSNQKVSYQTFMNNSSLIQDFSESSLEFQRKILIRSGLGEETYLPESIHCIPPRPTMAAAREEAEQVIFGALDSLFENTKINPREIGVLVVNCSLFNPTPSLSAMIVNKYKLRVNIKSFNLGGMGCSAGVIAIDLASDMLQIHRNTFALVVSTENITQNWYFGNNKAMLIPNCLFRVGGSAVLLSNKPLDRKRSKYKLVHTVRTHKGSDEKAFKCVYQEQDECLKTGVSLSKDLMAIAGEALKTNITTLGPLVLPISEQILFFAAFVAKRFFNVKEKKPYIPDFKLAFDHFCIHAGGRAVIDELEKNLKLSPKHVEASRMTLHRFGNTSSSSIWYELAYTEAKGRMRKGNRVWQIAFGSGFKCNSAVWVALRDVKPSVNNPWEHCIHRYPVKIDL</t>
  </si>
  <si>
    <t>gi|332656417|gb|AEE81817.1|</t>
  </si>
  <si>
    <t xml:space="preserve">Chalcone/stilbene synthase; N-terminal (9-229:221)  -- Chalcone/stilbene synthase; C-terminal (238-384:147)  -- </t>
  </si>
  <si>
    <t>MLVSARVEKQKRVAYQGKATVLALGKALPSNVVSQENLVEEYLREIKCDNLSIKDKLQHLCKSTTVKTRYTVMSRETLHKYPELATEGSPTIKQRLEIANDAVVQMAYEASLVCIKEWGRAVEDITHLVYVSSSEFRLPGGDLYLSAQLGLSNEVQRVMLYFLGCYGGLSGLRVAKDIAENNPGSRVLLTTSETTVLGFRPPNKARPYNLVGAALFGDGAAALIIGADPTESESPFMELHCAMQQFLPQTQGVIDGRLSEEGITFKLGRDLPQKIEDNVEEFCKKLVAKAGSGALELNDLFWAVHPGGPAILSGLETKLKLKPEKLECSRRALMDYGNVSSNTIFYIMDKVRDELEKKGTEGEEWGLGLAFGPGITFEGFLMRNL</t>
  </si>
  <si>
    <t>gi|1747413748|ref|WP_149986031.1|</t>
  </si>
  <si>
    <t>MSAQSSTSTLTALQKTPIAIIGMSALFAQAKNLQEYWQNILGKVNGITEVPESAWNLEDYYDPDPKAPDKTYGKWGGFLPKIDFDPLEFGLPPDTLEALDSAHLLGLVMAKQALEDAGYGQGKEFNRETTGVILGGSGLWKSITPLTSRLQYPLWKKICQKSGLSQEQTDKIIENMKAAYVPWQENSFPGMLPNVVAGRITNRFDLGGTNCVVDAACASSLSALKMAISELIEGRCDMILTGGFDTDNSILNYMCFSKTPAFSKKDCLNPFDATSDGMMVGEGLGMLVIKRLEDAERDGDRIYAVIKGIGTASDGRFKSIYAPRPEGQVRALRRAYQEAGFSPATLGLVEAHGTGTPAGDFCEFTALNEVFSENKAEKQTIALGSVKSQIGHTKAAAGAASLIKTTLALHHKILPATINITEPNPKFKIEDSPFYLNTETRPWLPKGKTPRRAGVSSFGFGGTDYHVVLEEYTPKLPQGENRIHHRPQSILLWGQNPEELRQICQKALEQLQSPQGSQVYIELQNQSKSAQLPLKVARVGFVATSLAEAIKLLQAAVKQLQKQPQADAWEHPQGIYYRKTGLLLEGKVVALFPGQGSQYLNMGREIALNFPEIQTAYQKLDTLRAKAGLTPLSAGVFPIPTFNEVDEKRQTSLLQRTENAQPAIGAFSVGLYKTLQKTGFKPNFVAGHSFGELTALWSAGVFTDDDYYYLIQARGQAMAAPKGATPQGAMLAVTGKVSQIAQWVEGMANVQIANYNAPEQVVLSGLASEIATIEKILSSQGYQVTPLPVSAAFHTSLVRHASQPFGKALDQVTFHAPQLPVYANVTAAPYPKDLSGMRQLLEAQLLNSVQFVQQIENIYAQGGYCFVEIGPRQILTNLVKQILGDRPHLAIALNPSRQKDSDIQLSQGVMQLRVLGLPLNDLENAALTVKTSSSKRKGMTLKLNATNYISDKTKALIGAALQPDSPAEIEPSVDSQTVESKCEEVKGSENEEILASIPSVNPYPSDSQPLSEEIPTLNLSIVSQDQTVTMTMNNAISNNINPILQAFYQYQQSLAKVHEEYIKHQSQSFQSVLQLFKQKEMTVVAQIDELSTPAASSENSKFDRPNSEVSSVSFPDPTPFKSEPQPLRTLEPQPLNIAPQPLRTPEPEPVHISPIVNYLEPRQPIAPISTPEPVSGVSEPSLDSIQDDALSQALLEVVSEKTGYPTEMLALEMDLEADLGIDSIKRVEIMGSLQEAFSGLPKLSPEALAEKRTLAHIVQYLREKMMVTEKKIA</t>
  </si>
  <si>
    <t>gi|1149076426|gb|AQS99185.1|</t>
  </si>
  <si>
    <t xml:space="preserve">Beta-ketoacyl synthase; N-terminal (322-560:239)  -- Beta-ketoacyl synthase; C-terminal (580-695:116)  -- </t>
  </si>
  <si>
    <t>MAQAGHFQLKGHLPAPLPIWPKTRADMATALAKRRAARGQFDVVLGEVAAEAVGSLIVQNLAVKGFCVLNPGFTDGVLQKAVKDAEELDYYQVNRAVSEGLLGAEGSCRIADLETGMEDEARSEGPNLKAMDHTMTRIGYLLEPYIDRIGFDMTHRSAGVLNRSGEAEEETPFLNELEVSKWQSQFLRHRLMVIIFLGPKPGTLELEPFDTADAEPHSIKTSPGMMVLLRADKMSHKHSTSGDSFAVSSFYMTDVVKKRAPEGGFKLTPSAKVIEEWTLRRLQELKAAEDFGVPTWDPEIPDGWRKAMNQTYHKGQMTGVGGVGVHYIGTYDFDDFFNAFSHGPDYATEVPIARWNHDDMYDPDPEGWQRGKTYCKHLVFMEGTDLFDNKFFNLSPNESRQLDPHQRLLMEQGYNALAHMGLKKKQLMNAAGGVYVGCGTDEWAFHTGRQGFGGVTGALCMYSGRFSFCLGMKGPAITLTTEGASGASATYIGAESVQKKGLAVSNDFAVAIGVHILLAPMWWPNHCMQGWYSMDGRVKSFNASADGYIRGDSCACVGMKGSTQVVDGKIIQNDKDEFLGTIPGAMMNTNGKIASLATPHGPGEQECIVQGIRNAGLSPMDVDVVEGHMNGKFLDEAIEMNSLWRAHRSDVNKEPLCYTNAKPSIAHTVEASGITALLRIIYSGQYGHMTPALHLRQSNPHTDPFEQPMMFVSENLEFPYKSAYGGALAKGFGGTNVYLLGWGIVNNEKSAPPPSVMQREVVFWPGGGGQLEGDMLPRRRDGYTIVGSWSKWEMAEKMDVEGEGCYGYTVTLGENRWEQFQIWLDGDHTRVLHPGDVRVPQGSEVYGPEADFVGGAEACRQGDSPSWMIDGRIGLVEYQRPKEGVKALKAEGESEADSIMVGVTETGQPGDQYRVLLQITGKWRMISWEKLPTTSDEIPSGKYYISASWLNWALEEMLPDPSSPGLFTLDAMLTTGVGAFQIVRDEDWSQVFYPNPEKSGEEVLGPDDVSDGLSWTIEGKPGDKYSIQFTRTFDSGKESRKVSWQHTGHEAVTLLERLKDQ</t>
  </si>
  <si>
    <t>gi|148536473|gb|ABQ85796.1|</t>
  </si>
  <si>
    <t xml:space="preserve">Beta-ketoacyl synthase; N-terminal (294-542:249)  -- Beta-ketoacyl synthase; C-terminal (559-674:116)  -- </t>
  </si>
  <si>
    <t>MALIKVKYGENEADIMKGGSPEEDCSLIEFCLKTKGYCCIGDAVDEASMQKARDEILDLEGLGKLKVPNSLVQDGLLGPDGSAQIAEMEITSFTEDAIAPEGEELRKIDLMMWSLSKSVILCQESLGFEGTSRSTAFIHQSGDTGEEMELTDLEADKWSSIFLRRKVAILVFLGPDSGTLELQPYDEDANPSEITTYPGLVVLLRTDQLSFKHESTGVTSCISSFIMQDSILRMDKAVREVHMTPAAEAIEKWIENRLMEMKAEEDEETVWGEDTPRGFVLAMNHACTKVAHTVIRGASFRMPVSWHMHRNFAGYLGGSDVVTEVPSMRWDHSAIYDPNPMGWKTPGHPTTHCRHGSYVDGVEFFDNKLFGLSPAEAKGMDPSQRCLLECAYGALHSSGIRKSKMMNSTTGIYLGISFSEWDYTERDKDPLLAQQVVIEAICCGRVSFCLGLKGACLSIDTECCSALTSVANASEAVALKGRGRYQEHSIGAAVYLQLAKAYWAIWSAAGILSGKGRCFTWDQSAEGGVRSDGLGALVVKRAIDIVDGEVIQDEPDHFGVIYGAGMVHSGQMATLHAPNSISIQESLRESVRRGDIQAFDVDAVECHGDANLLCDAVEVAAINKGLRDGNSYEMLALTAGKTNVGNAKEAAGLYQIMKVICAARMGTMPGNQHLCQLNPHLDLEDTSVHLLTEPLEFRLKSCFQHAFARGMGGTNTSLLFHGAVNETLRPPPKPCPEELRPKLTYWPAGGGSLDDTGYARRAYCISGTWNGWSLDQKMQEEEEGCFAATVVLGENRWEQFRILIDGDPDRALHPNRYKAPKGTLVFGPEPVEDDSSWLIDGRQQYTTFERNNEDGSAQYDFLEYSSGDQGVAGTEYRVRLYIAGKWRTVSWTKLESTKELTDSDRGTYFILGDWDNYLMSMGIEMEADASKPGVFTAELPRTHRNGARFLIVRNKDPTQMIYPLQVDAGMEAPVVGPDDILYDTQWALPGSKTLKVTLAMTTEGTKDVKKVTWEAV</t>
  </si>
  <si>
    <t>gi|159154225|gb|ABW93512.1|</t>
  </si>
  <si>
    <t>Microcystis viridis NIES-102</t>
  </si>
  <si>
    <t xml:space="preserve">Beta-ketoacyl synthase; C-terminal (1-84:84)  -- Polyketide synthase; C-terminal extension (87-186:100)  -- Acyl transferase (235-409:175)  -- </t>
  </si>
  <si>
    <t>LKSANLKPEQIDYIEAHGTGTALGDPIELESMSAVFGQRSPNRPLIIGSVKTNLGHLEGAAGIAGLIKTVLALQHHKIPPHLHFKNPNPRFDWSSHIFEVPVQGKPWDISERSRIAGVSSFGFSGTNAHIIVGEIDADLPQPSENNFYLLPLSARSEKSLQELARSYQDILTESINLADVCFTASTGRGIFPQRICILADSIATAQRALIDYQDGEDSDSLIRPILSETPPKIAFLFSGQGSQYSGMGETLYNREVVFKETLDLCDQILEPLLEKSLLDLIFQEQNSELLEETQITQPVIFSLEYALTKLWQSWGIQPSALLGHSIGEYVAACWAGVFSLEDALKLVTQRGKLMGKLPQNGSMSAIYADYETVANALTSYENQVNIASANGSITVISGFKEIVEQLEKEFIDQGHKTKRLAV</t>
  </si>
  <si>
    <t>gi|424707759|gb|AFX86514.1|</t>
  </si>
  <si>
    <t>gi|1747403601|ref|WP_149978072.1|</t>
  </si>
  <si>
    <t>MSAQSSTSSLTALQKTPIAIIGMSALFAKAKNLQEYWENILGKVNGITEVPESAWNLEDYYDPDPKAPDKTYAKWGGFLPQIDFDPLEFGLPPDTLEALDSAHLLGLVMAKQALEDAGYDQGKEFNRETTGVILGGSGLWKSITPLTSRLQYPLWKRICQKSGLSQEQTDKIIENMKAAYVPWQENSFPGMLPNVVAGRITNRFDLGGTNCVVDAACASSLSALKMAISELIEGRCDMILTGGFDTDNSILNYMCFSKTPAFSKKDCLNPFDATSDGMMVGEGLGMLVIKRLEDAERDGDRIYAVIKGIGTASDGRFKSIYAPRPEGQVRALRRAYQEAGFSPATLGLVEAHGTGTPAGDFCEFTALNEIFSENNAEKQTIALGSVKSQIGHTKAAAGAASLIKTTLALHHKILPATINITEPNPKFKIEDSPFYLNTETRPWLPKGETPRRAGVSSFGFGGTDYHVVLEEYTPKLPQGENRIHHRPQSILLWGQNPEELRQTCQKALEQLQSPQGSQVYIELQNQSKSAQLPLKVARVGFVATSLAEAIKLLQAAVKQLQKQPQADAWEHPQGIYYRKTGLLLEGKVVALFPGQGSQYLNMGREIALNFPEIQTAYQKLDTLRAKAGLTPLSERVFPIPTFNEVDEKRQTSLLQRTENAQPAIGAFSVGLYKTLQKTGFKPNFVAGHSFGELTALWSAGVFTDDDYYYLIQARGQAMAAPKGATPQGAMLAVTGKVSQIAQWVEGMANVQIANYNAPEQVVLSGLASEIATIEKILSSQGYRVTPLPVSAAFHTSLVRHASQPFGKALDQVTFHAPQLPVYANVTAAPYPKDLSGMRQLLEAQLLNSVQFVQQIENIYAQGGYCFVEIGPRQILTNLVKQILGDRPHLAIALNPSRQKDSDVQLSQGVMQLRVLGLPLNDLENAALTVKTPSSKRKGMTLKLNATNYISDKTKALIGAALQPDSPAEIKPSVDSQTVESKCEEVKGSENEEILASIPFVNPYPSDSQPLSEEIPTLNLSIVSQDQTVTMTMNEAISNNINPLLQAFYQYQQSLAKVHEEYIKHQSQSFQSVLQLLKQKEMTVVAQIDELSTPAASSENSKFDRQNSEVSSVSFPDPAPFKSEPQPLRTLEPQPLNIAPQPLRTPEPEPVHISPIVNYLEPRQPIAPISTPEPVSGVSEPSLDSIQDDALSQALLEVVSEKTGYPTEMLELEMDLEADLGIDSIKRVEIMGSLQEAFSGLPKLSPEALAEKRTLAHIVQYLREKMMVTEKKIA</t>
  </si>
  <si>
    <t>gi|297832556|ref|XP_002884160.1|</t>
  </si>
  <si>
    <t xml:space="preserve">FAE1/Type III polyketide synthase-like protein (99-388:290)  -- 3-Oxoacyl-[acyl-carrier-protein (ACP)] synthase III; C-terminal (404-484:81)  -- </t>
  </si>
  <si>
    <t>MEAANEPVNGGSVQIRTENERRKLPNFLQSVNMKYVKLGYHYLITHLFKLCLVPLMAVLVTEISRLTTDDLYQIWLHLQYNLVAFIFLSALAIFGSTVYIMSRPRSVYLVDYSCYLPPESLQVKYQKFMDHSKLIEDFNESSLEFQRKILERSGLGEETYLPEALHCIPPRPTMMAAREEAEQVMFGALDKLFENTEINPRDIGVLVVNCSLFNPTPSLSAMIVNKYKLRGNVKSFNLGGMGCSAGVIAIDLAKDMLQVHRNTYAVVVSTENITQNWYFGNKKAMLIPNCLFRVGGSAILLSNKGKDRRRSKYKLVHTVRTHKGAVEKAFNCVYQEQDDYGKTGVSLSKDLMAIAGEALKANITTLGPLVLPISEQILFFMTLVTKKLFNAKLKPYIPDFKLAFDHFCIHAGGRAVIDELEKNLQLSQTHVEASRMTLHRFGNTSSSSIWYELAYIEAKGRMKKGNRVWQIAFGSGFKCNSAVWVALHNVKPSVSSPWEHCIDRYPVKLDF</t>
  </si>
  <si>
    <t>gi|443334129|gb|ELS48657.1|</t>
  </si>
  <si>
    <t xml:space="preserve">Beta-ketoacyl synthase; N-terminal (34-284:251)  -- Beta-ketoacyl synthase; C-terminal (292-406:115)  -- Polyketide synthase; C-terminal extension (409-502:94)  -- Acyl transferase (560-837:278)  -- Phosphopantetheine binding ACP domain (943-1009:67)  -- Methyltransferase type 12 (1209-1309:101)  -- Aminotransferase class-III (1549-1882:334)  -- Condensation domain (1983-2423:441)  -- AMP-dependent synthetase/ligase (2445-2839:395)  -- Phosphopantetheine binding ACP domain (2952-3014:63)  -- Condensation domain (3031-3471:441)  -- </t>
  </si>
  <si>
    <t>MVESIDYKKLMATTLSKMEVMQARINELETRQSESIAVVGMACRFPGGINSPEKYWSFCQAGLDAIVEVPKSRWDISKLYSQKPTLGKMNTAYGGFLQENITEFDARFFSISAKEAASMDPQQRLLLEVAWEALENANLPLKNLADNKVGVFVGITSIDHALKVYGTNYDQIDSFFGSGNALSAAAGRLSYFLNLHGPCLSIDTACASSLVAVHQGIRSLRNRECELALVGGVNLILEPAITISLSQSGMMSPDGRCKTFDASANGYVRGEGCGVLILKTLSEAQKNGDHILALLRGSAVNHNGAAAGLTVPSGPAQQELLRQALADARIVPEDVSYIEAHGTGTSLGDPIELNAIASVYGKRSDPLYVASVKTNIGHLEAAAGMAGIIKTILILQQGEIPPHLHFQSPNPLINWQDHPIEIPTQNIPWPNNNKVPIAGVSSFGFSGTNAHVIVQQAPVSKISEIQQQIPSHLLTLSAHNKTALKELAKRFHTLLESHPEIGDICYSAAVGRIDLPERLAIVGDTCPELQQRLAAFAEENPLDDLTFYQRFTSEKSPKIVFLFTGQGACYPGMGHQLYQTQPTFRQYIDQCAEILSKYLDHPLTEILFGEQTDLLNQTAYAQPAIFALEYSLTMLWKSWGITPTLLIGHSVGEYVAACIAGVFSLEAGLALVVKRGQLMQTTTSGKMASIFADEETVIYLIKNYTQTVSIAAINHPQQIVIAGESASIEEVISTCKKQKIPAQYLPVTQAFHSPLMEPILKEFEKEARQISYQRPQILLLSGLDGEVLENAPDATYWSKQCREPVRFLSSLITAFNKGYNLFLEVGPRPILAEQGRRYKDEVIWLSSLNRGLDNWQTILSALAQLYLNGAPFNPEQFNQNYGYKKVRLPNYPFQRKPFQFQPNPRTENQSIDKIFLDSQTSNLTDTETTVFNMQKHQQEIRNQLKSILALLLKEDENDLPEDETLLNLGADSIILTDFSRKVEEKFQVKVKIDQLFTDLQTLVDIAEYLCQFVKEKPLENTSEITTKVIDDETELSNYLQVIEQLQPIATAYIIKALESLGKKLNQGEQWTIENLRQTLPVARKYHILLNRYLQDLEEANILHNQGNIWTVKNLPESFSLPQALQKLEKTCPSAKPELEMLQRCGENLAEVLKGNIDPLTLIFPEGSVAHAESIYGNSPVSRLMNQRVAQAINQILTNFSNSDHPYQILEIGGGTGATSEAILNHLNLDHITYSFSEASPFLLHQARQKFQKKYNLNFHQLDIEKSPISQGIPARNYHIVVAANVLHATRNITETLTHIRELLRPGGYLVLLETVENNSWLNLTFGLTPGWWRFQDQQLRSDTPLLRGENWCSVLKSCGFATANSFSKQNNIPINNGQELILACVPDEPLSIPSIPKFTVFGESSGKEALMMAQLQSLKDLKDLHEKTIIKQLEVLQTATVSPSIAPEILTNQTQIIPTQSSKTETY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EDIDRVIVAVKEAITELQQAGFFANAKRPQVKKEEKKPLSEDEDGRGHLPSLNQSFPTSEAQRQLWLLAELDRNASASYNVTTSLELLGSLDVYILEKTINQVINRHEALRTKIIEQGELQEVVNEVNIKLNLIDFKDEDNPEATALALRSQFSQKPFDLSIAPLFAVILMRLKSDHYLLSLKTHHIVADGWSLGLILQEIGQLYSSQNNTTKEVLTPPMQFRQYLTLRAQETQSPQMLEHRDFWLKTYQEELPTFELATDFPRPAVKTYTGGQESQVIPSEVGQNLQKVGRKNKATLFMTMFAAYTAFLRRISGHKDLVIGIPISGRQIEGSDNLVGFCSQFLPLRIQVDATTSFIEHLQHTKQTLIDAFRHQSYTLEDLLAALQLPRDFSRSPLISVSFNMDPSLTLPEFKDLKVSLPPSPIGYTPFDLGFNLIELNDNLIIYCNYNTELFKKETIKQFIESFEILLRGIIDDANHLLYQLPLLTPVQQEKLLRQLTGKTRKLPEKATIIDDFIAQVKLTPNTPALIAGKISLSYQELNEKVNRLTHYLQQEYQLGVGKVIGVMLQRNHY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KTLFRTGDLGKQTAPGIIEFMGRKDNQVKVNGYRIDPGEIEYQLTRYAPIERAIVLPVQVNNQTQLSAYCQTDKTLEIAEIRELLAKFLPVYMIPSYFIFLKQFPLTRHGKLDLHSLRELRETGKSLVNSNYVAPRNYLESNLVSIWEKILSKHPIGIFDNFFEIGGHSLLLSRVVTRVHKELNVSVKLADFFKVPTIAGLATLISQTQYNYQEPISAIPPQKSYPMSHGQRRLWALEFLDQNHNAYGMPSAYQFKGNLNIDAFENAFQQLIQRHEILRTTFTLINNQPRQVVHNQMNFVIKQIDLTAYVSTEQENLIEESISHNAKTTFDLEVGPLLKVNLLKLSQENYIVLFNMHHIIFDGWSAGVLIKDFLTHYHAYGQENSQLMPPLRIHYKDYTSWQESQLETLKLQSQRDYWLAKLTPVPVRLNLPVDYPRPPVKSFQGNTITWQPEPELIDTFEKLVKAQEASLFMGLVSLVKSFLFRYTEQNEITIGSAIAGRNHPDLEDQIGFYVNTLVLRDQITDHDSFTDVLSKVKTTTLEAYDHQDYPFDQIVSDLNLQRDPSRNALFDVAIVLQNNQNVDLALDGITVNSIDPKMITAKFDLEFIFVEEEELYLKLIYNTDIFIHERILLLIDLFKNWLEQVLKFAHEPLINLSLASSENLIQEGQDMFTEDFNF</t>
  </si>
  <si>
    <t>Cluster-13398.32651</t>
  </si>
  <si>
    <t xml:space="preserve">Beta-ketoacyl synthase; N-terminal (293-540:248)  -- Beta-ketoacyl synthase; C-terminal (557-671:115)  -- </t>
  </si>
  <si>
    <t>MSGHLRAVDLKVDQCSDDVFSEVMVSRLTSKGFCTIDLDLPASLLDQVSGEVNDLKASGQLQQPASAVAEGLLGTEGSARIAELSRLSSEQPGETPGGGNSEGLHQINGMITSIGVSLGPHTDRLGFDLTHRSHALLHETGIPDDGPPLTEKDVTRWLEKFLRHTLMVVVFVGPSEGVLTLKVFEEEEAEAYEVPTAAGTMVVLRPDILSHHHVSLGRAVAVSSFFIHAHGFQKRHPTGGWKMCPAARELDRWAMAKARALKARTQDETDWDPAVPSEFRRAMNLSYFKGNMVGVRGVACKFPGTWLVDTHFRSFTGGVDYVTEIPYARWDRNQYYDEHPDCWRWGKTNSKHGAFMEGVEQFDAKLFSLSVAESKSMDPHQRLILEVGYDALHRMGMRKNTLMNASGSVYVGHAFGDWGFVEKSADVGLGPTGGAGCIAANRLSFVLGIKGPSMALDTDQSSSMTAVYMTAESIQKKGHGVIADFGAAIGAQIMLTPTWWTQHTAMSWLSSRGRCLTYDAAASGFVRGEGVGAAAMRPLSEVVDGQYVRDEKLPLVGVLAGTSLNTNGKGASLAAPNGMAEQEVVAEAVRNASIASQDVDAVEAHGAGHPLSDVIEVGSLLRAHRYEDNTPLAITSVKTVVGNMMECGGIASLMKNLLGVQWGFMACLLHLRELNPHMDDLADSNPAAVLSEHLAYPRKSAFAGAMSRGFGGTNVYGISWGTLDDEKVPPVPGMPSGHQPIHFWPGGGGFLDAKDRPEKGYYIIGSWMEWSNPERMEEEEAGVYGYTVMLGENVWEQFQILLDGDLRRILHPGGAKMGKETAVYGPDEGIEGASTWIIDGRCRWAEVAAAPSVEGAALTGGGAGDTGYALVPVDTLDAGKPGDTYRIRLRIAGKWRLVSWDKDGEAAAQDAGTYPVECVGKYYIVGSWSDWEFEELSHDANETGLHYIEVSLRWGTGQFQIVRNKDSCQVLYPSTAKAAVDSEVLGPDEGGDGLHWFIKGKPGDVFRIELHRSVAGGNDFKKVSWRHVKHESG</t>
  </si>
  <si>
    <t>gi|1706163260|gb|TRV82319.1|</t>
  </si>
  <si>
    <t>gi|71089797|gb|AAZ23755.1|</t>
  </si>
  <si>
    <t>MVMAGASSLDEIRQAQRADGPAGILAIGTANPENHVLQAEYPDYYFRITNSEHMTDLKEKFKRMCDKSTIRKRHMHLTEEFLKENPHMCAYMAPSLDTRQDIVVVEVPKLGKEAAVKAIKEWGQPKSKITHVVFCTTSGVDMPGADYQLTKLLGLRPSVKRLMMYQQGCFAGGTVLRIAEDLAENNRGARVLVVCSEITAVTFRGPSDTHLDSLVGQALFSDGAAALIVGSDPDTSVGEKPIFEMVSAAQTILPDSDGAIDGHLREVGLTFHLLKDVPGLISKNIVKSLDEAFKPLGISDWNSLFWIAHPGGPAILDQVEIKLGLKEEKMRATRHVLSEYGNMSSACVLFILDEMRRKSAKDGVATTGEGLEWGVLFGFGPGLTVETVVLHSVPL</t>
  </si>
  <si>
    <t>gi|1724312201|ref|WP_147068648.1|</t>
  </si>
  <si>
    <t>MSKHSISFGGQLEDNWRTLSEVLETATKHNNHGITYIKNDATEYFQSYQDLYQDALVILNGLEQKGIKLGHKVILQIAKNQDFIPALWACFLGGIIPVPLTVAPSYDLENSAVKKLENVWKILDNPLILSDSELITEIEKLGTSSHLEGWQVISVNELRKAPSKVHQLPILDPQAPALLLFTSGSTGMPKGVILTHHNILSMTAGTVAMNHFTQQEVTLNWMPLDHVGAIVFLGIMAVDLACHQIHVPMELVLRQPLQWLELIQKHQVSISWSPNFAFSLINQQAEELKHASYNLSSMKFLVNAGEQVSVKTIRLFLEILEKHQLRERAIKPAFGMTESCSGITWSAGLSKNELTEENSFVSLGKPIPGATIRIVDQENNPLPEREIGKLQIKGNSVTKGYYNNTELNQEVFQEGWFTTGDLGYLFKGELFITGREKQEIIINGVNYFAHELETTIEELEGVKVSYTAAFAVFDQSRETDLLIITFSPESDQFEHWIKVVRKIRSHLTQKFGIAPAYVIPLERNLVPKTSIGKVQKSKLKKDFEQGLFSSRIQEIDQYLAKERQKNQTLPQSENERQIAAVWSEVLQLTSVGLEDNFFELGGHSIHLIRVQNELEKLFNRQLSLAEMFKNPTVATLARCLSEESNTTQVIAQKSRQRAENRTRRHNETHDIAIIGMAGQFPGAKNLTTFWENLKNGIETISFFSEEELQESGVSPELSNQPNYVRARPILEQVEYFDSEFFGYTDREAELLDPQQRLLLECSWECLENAGYNPSNYQGSIGIFAGASMNTYLINNCYPNRGQLDSNDELQPFTLDSTGGFQTMVANDKDYLTTRISYKLNLHGPSVNVQTACSTGLVVVHLACQSLISGESDMALAGAASINSPQKIGYLYQEGLIMSPDGHCRAFDAEAKGTIFGSGVGVILLKRLSDALADHDHIYAVIRGSAINNDGGQKLGFTAPGGEGQIAAATEALAFAGVDANTISFVEAHGTGTPLGDPIEVDALAKVYQGANEGECALGSVKTNIGHMQIASGIAGLIKATLALKYRVIPPTLHFQNPNPQINFSQTPFYINNEAISWTTKQDKDEKLPRRAGVNSLGIGGVNAHVILEEAPPIIPQDNQSKRPYHLLTLSARTEPALKELVSRYIDFLESQPEKDMSDVVFTANTGRVHFSNRLALTGYKNSDFIEQLRQFKQLDYQSTIHGIVDEKRPPKIAFLFTGQGSQYAGMAHQLYQTQPTFRKTLDAGEKYYQKLTGKSLLNVVFADTDDPLNQTAYTQPALFLIEVALAQLWHSWGIQPAAILGHSLGEYSAACFAGVFDLESGLKLVTHRGNLMGQLPQNQGEMAAIFLDKNSVIEQCQSQGIKIAIAAINAEQHTVISGEKSVIQKLCNHFTNAGVKVRQLKVSHAFHSPLVEPMVAEFKTILQEISFSQPQISLVSNLTGEIADDSIMTPQYWLQHLLNTVQFHPGALFLQSLGCDTFIEIGPQPILSGIVQSSLSSSEPLTLPSLRSGFSDWQVLLESLGKLYVRGAKIDWFSFDQDYHPRRCALPTYPFQKRQHWIPLKTPSATVPQESNLVKMLSEKDKNTLMQTLLETGHYSEDEKPTISAIVQQLIKLYYQEKEDFNFAKLLYQVAWLPWDLANGKLQNLTPLKTDLEVYLEPQLHSSELMGVSLAFSEMEKLAADFVVKALKDLELFQMNTFLDPDQSFIQAELKQEYKSFWNHLLEILAKVGILEKQNTLWKIVKEPEHSNPDLAVEDLINHYPNAQIELNLFRQVATNLAAIITGKISPLSILFSQDGQGGASEFYKNTSSAKILNLGISKTVELLLSSYAPSASLRILEIGAGTGATTQQVLKACNSRQITYTFTDVSPFFLEKARDNLAEFSGLEYKVLDIEKAPKLQGFCSHSYDLIIAANVLHSTANLQEETLPHIQSLLRPGGHLLLLELTQQSSWIDLIFGVTQGWWRFSDYHLRPNHPIITASTWESILLKSGFSQVEFVSPDQKIGSVLFQQSIILAQSSEISPKTAKNWLIFTDIDPEQDTFPLGIQEQLLKKCDSCRIIYQGQKNTQISSSESCLNANQLQQLEEWFASNPSPDRIIYLLNSDGKEQPESILLNRCNYLLNLLKAIQKIPNPPQLFLVTQGAQPFELEQPSLGFQSPLWAMGRVIALENPQLWGGMLDLDPDVDITQNITALLLGLTHAHDEDHLVFRKGQGYIARLLPLKSLETTTVKIQPEATYLITGGIGHLGLELAEHLVNLGAKHLILTTRRSLPARFLWDSATELAQISEKIRKLEEKGASIEVISADVGNFEAMQAIFTQIEKTAYPLRGIFHLAGISGRQAQLKDCTLQDLEAVFQAKVKGSWNLHQLSLGTQLDYFVLFSSAGAIWGAKEQGLYDTVSHWLDALAHFRHLQQLPATTLNWALLAGHGIVSQDYEDWLKQIGIREIAPDMALRVMDAIMASNQTQVLIADVDWVRFKNIYQFKGEKPLLKNLGLSEIPIKSVQESDSVLHLLEDIPLGERREYLLEYVSKQVRIILGIKSMPDSEQGLIEMGIDSLSSIELKNRLEKGLEVLLPTSLIFDFPNIRRLVDYLFDRIFGEKVQKTAEKMINFTEVQQEISEDLILQELTDLEAFLGD</t>
  </si>
  <si>
    <t>gi|924287914|gb|ALB39678.1|</t>
  </si>
  <si>
    <t xml:space="preserve">Beta-ketoacyl synthase; N-terminal (52-330:279)  -- Beta-ketoacyl synthase; C-terminal (338-455:118)  -- Polyketide synthase; C-terminal extension (458-559:102)  -- Acyl transferase (625-949:325)  -- Phosphopantetheine binding ACP domain (1280-1347:68)  -- Polyketide synthase; ketoreductase domain (1739-1962:224)  -- Polyketide synthase; dehydratase domain (2021-2299:279)  -- </t>
  </si>
  <si>
    <t>MAISQFETAFTQLKDEISNCEKSVLKMIKVKKNMPETTNMKNEINAKLRTTDVAIVGMASIFPQAKSLQEYWENIVQKVDCITDVPASRWHIDDYYDPDPKTPDKTYCKRGGFLPDIDFNPMEFGLPPNILEVTDISQLLGLVVAKEALEDAGYGASRQFNHERTGVVLGVAIGRQLAVPLGARLQDPLWKKVLKNSGLSDEDSQKIIEKLKSGYVQWEENAFPGMLANVISGRIANRLDLGGMNCVVDAACASSLGALRMAVSELVEHRADMMITGGVDTDNSIFAYMCFSKTPAVSPGEKVRPFDADADGMLLGEGVGMLVLKRLEDAQRDGDRIYAVIKGVGSSSDGKYKSIYAPRAEGQIIALNRAYTDAGVSPASIGLIEAHGTGTMVGDPTEFTSITSVFGENNPKKQHIALGTVKSQIGHTKAAAGAASLIKAALALHHKVLPPTINVSTPHPKLNIENSPFYLNTETRPWVSHPTQPRRAGVSAFGFGGTNYHVVLEEYEHEHHHPYRLHHTPQSLLLFAPTPSELLSRCQQIQQQLQNENKEKYYQQLITDSQTAKIPVNYARVGFVADDLGQAGELLQIVIEGLRNKPEAKSWEHPQGVYYRQKGTDTTAKVVALFSGQGSQYLEMGRELVMNFPCLRQTYTHMDSLLCEDGLQPLSSVVFPQPVFDETKKQIQLATLQKTEYAQPAIGVFSAGLYKILQQAGFKPDFVAGHSFGELTALWVAGVLNEEDYLFLVKARGQAMAAPANPNFDTGGMLAVKGDIHQITEVIKKFPQVAVANKNSQHQVVLAGKKEEIIQVQDILKNQGLTTFLLGVSAAFHTPLVSHAQKPFAQAVEKVNFNEAQIPVYTNVTGSRYPQEPHAIQKILKEQLLNQVLFQQEIENIYAAGGYYFVEFGPKSVLTNLVKEILSDKPHIAIAVNPSHTKNSDKTLRQAIVQLQVAGLYLQNLDPYQVATKIPEVPAKKVLNVRLNSTNITERTQKAFAKALENGHHVGVVSPQPTIDNKPPTAFNENHQPQGNNKPPTSFNENHQPQGNNDHPTSLNGKLEQVEIQPDNQGKVIHNLEKIITEFSQQQRDIIHVHEQSLHNQTEYTKTFSQLMQQQYLLLGNNQTTEHQSQTQQLAISNSEQNMMRFHDHQGDTLRIHEQYLKYQHEYTQNYFQLLQKHLHLLTSENKVINFVNHPQIQQDLENDQKPDLLNQNISEPLPLCASAPLREEKTFVNHPQIQQDLENDQKPDLLNQNISEPLPLCASAPLREEKTIPNIDKATLSQTLLNVVSDKTGYPVEMLELSMDMEADLGIDSIKRVEILGGLLELHPDLPKPNPEELGQLRTLEQIAEYMQTLVPDILNQQVEISTAIISKEVLVEVPQPELIPATPVVEEQQQEGEIFQDLSDILLTVVSDKTGYPVEMLELSMDMEADLGIDSIKRVEILGGLLELYPDLPKPNPEEIGELRTLGEIATYMQQQAQRIPNLLTEEIVEDITITSVPNIRRSIAKLQQLPTPDSLEFSLSENHIALITDDGSSTTEKLAESLIAKGWKTVVLSFPGVESNVNAGINRVVLTDWNEDSLQQQLKQIADNYGTVAAFIHLHPATSLDIDKSILRHVFLIAKYLKEPLNAAAKFGRSCFISVARLDGEFGLGESHNFSAISGGLFGLSKSINQEWENVFCRSLDLNPDLDSETSVKNILAEIYDANLLIQEVGYSNKGRVTLIADFSPLPTTNSAREITKDQVFLVSGGAKGITAQCVIKIAQQYQCKFILLGRSTTEVEPVWAENCENEAELKQRILENFQAQGEKPTPIMVQKKYQIISSQREIQNTLKAIVEAGGEAEYLSVDITDTVLLESKLADVIERFGAITGIIHGAGNLADKRIEKKSIQDFENVYAAKVKGLENLLRCVPASQLQYLVLFSSVVGFYGNAGQSDYAIANEILNKSAHLIKHNYPNCHVMAINWGPWESGMVSSELKKAFAARGIEVIPVETGTQILVDELTTANQGTVQLVIGSPLIYVPATLSNDLKTYRIKRRLTLTENPFLQDHVIAGRPVLPATCGLLWMTNACEQLYPGFTAFSSPNFKVLKGIVFGEDFASEYILELQELAKHENQEIEFAAKISSQTPDGKIRYHFSTNLILKREIPTPPSYVNLNFNQDENFLKTNQELYQVNASSLFHGFTFQGVKSVLNTSPSQITIECCLPEPTTQQQGQFPVQTFNPYIADVQIHSLWIWTQHFHQVGCLPSEIKHFEQFAKVPFGETFYVTCEVQSKTESSVVTDVITYNRQGQVYNRMIGAKGTILPRQIAKD</t>
  </si>
  <si>
    <t>gi|1706132242|gb|TRV53190.1|</t>
  </si>
  <si>
    <t>Microcystis panniformis Mp_GB_SS_20050300_S99D</t>
  </si>
  <si>
    <t>gi|424707887|gb|AFX86578.1|</t>
  </si>
  <si>
    <t>gi|424708049|gb|AFX86659.1|</t>
  </si>
  <si>
    <t>gi|1733575996|dbj|GCA83359.1|</t>
  </si>
  <si>
    <t xml:space="preserve">Polyketide synthase; ketoreductase domain (15-239:225)  -- Polyketide synthase; dehydratase domain (297-566:270)  -- </t>
  </si>
  <si>
    <t>MLPMINDTQLNSSSVVIVSGGGRGITAQCVIYLARQYHCKFILLGRSQILDPEPEWSLSCQDESQLKKQIMQHLTTQNEKPTPKKVQALYQQLCQSREIKQTLSEIEKVGGKAEYCTVNVTDSQQLKATLRPIIQRWGEITGIIHGAGTLADKLIENKTEQDFDKVYSVKIDGLNSLLGSLEVNRLKFIALFSSFVSFYGNIGQSDYSLANEILNKYAYLLQQKYPKCHVVSIGWGPWDGGMVTPQLKQLFEQQNIKVIPQQTGAQMLAEELTQTQAKTPQIIVMSNPISPSPKLVTPQKHSYRLYRRLTLRGNPFVYDHVIGGNAVLPAMCALAWITNSCEQLYKGYRFLSCHNYQVLKGVVFDKSLANLYCLDLTEVEKTEDEIKFEALIWSETAKGIPLYHYRAIINITKQVIAERKLEESIQPVKEPSLNFQPYQEGVLFHQPRFQGIKKILEINNNELLFNCYLPPISTQDQGQFSVQSFNSYTADLLFQCLLVWVRKHYNSGSLPLKLNELKQFSSLPFNQEFWIKLSINEHSDTKVIANALSYHSQGKIYLEATNMEVTLSSCLNVLFLNNTVNSSNTVCL</t>
  </si>
  <si>
    <t>gi|1347806353|ref|WP_104398140.1|</t>
  </si>
  <si>
    <t xml:space="preserve">Beta-ketoacyl synthase; N-terminal (14-299:286)  -- Beta-ketoacyl synthase; C-terminal (307-424:118)  -- Acyl transferase (600-818:219)  -- </t>
  </si>
  <si>
    <t>MPKTQSDKSDKIANPIAVVGMGCHYPGANQLSELWENILARRCQFRQFPDQRLPLSEYYDPDPATPDKTYGTRGSFIDGFQFDWVNRRVPKKTVDGTDIVHWLALEVADKAIEDAGYRRDTIPTQKTGVILGNSLTGEHTRSNVMRLRWPYVRRALRAAAEVKGLSGTIVEELLETMEKFYKSVFPPITEDTLAGGLSNTIAGRICNFFNFDGGGYTVDGACSSSLIAVVTAANALSNGDLDMALAGGIDISLDTFELIGFAKTGALTAQDMRVYDRRASGFIPGEGAGFVVLKRLADAQANGDYIYALLDGWALSSDGKGGITAPSKVGQSKALLRAYEKASYSPQSLHFIEGHGTGTPVGDRAEIEGVALAMNASKPAPPRSCGMTSFKSLVGHTKAAAGIGGFIKAVMAVNQRIVPPTVNCQEPNPVFEESAQCLYPVQLGEIYPETEILRAGVSAMGFGGINSHVTLSSGDAPSPRLKPSLDQRSLLVSNQDSEIFVFGANSLAQLLEYLQIFSEQAKGMSLADMVDLAAQNAQTLSPQTSIRAAIVAENPRELLERLEHLINILHSQPPAAGETYISQRKDIWLAHQVQRSRVAFLFPGQGSQKLNMARTLVERYSWARELVQQADLWLIESGFEPISPLIYRPLDRAVNQQQVEQWFNALTDVAPQAICLTSLLWKHYLKRLGLEPVALGGHSLGELTAFEAAGAYDEKTLLCFAAMRGKAMTVKGDSIGTMASLACSDATAQKLLQGISGYVTVANINSPQQTVISGEKTSVAAVCDLALAQEIQVRQLPVANAFHSQMVAKAAEYLRKEAPIPEILEQVSLPLFTSVNGQIINSGLNLKEHFAHQIVAQVNFVSLVENLKNKCDLIVEVGMGKVISGLVGAIVPSPLCFPLESKPGIARDLNTFLAAYFVQGGEVNWQALYEQRLVRPFIPAAERLFIDNPCERSFPVSLEEMEPSSAFSWEKIQQSSPNLTLAHSSNFAQSESLFADDELTTVLANYLLERGSFLSELISADIQSLPFVNTHNA</t>
  </si>
  <si>
    <t>gi|501223613|ref|WP_012266631.1|</t>
  </si>
  <si>
    <t>MVESIDYKKLMATTLSKMEVMQARINELETRQSEA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IASVKTNIGHLEAAAGMAGIIKTILILQQGEIPSHLHLQSPNPLINWEDHPIKIPTQNIPWPNNNKVPIAGVSSFGFSGTNAHVIVQQAPVSKISEIQQQIPSHLLTLSAHNKTALKELAKRFHTLLESHPEIGDICYSAAVGRIDLPERLAIVGDTCPELQQRLAAFAEENPLDDLTFYQRFTSEKSPKIVFLFTGQGACYPGMGHQLYQTQPTFRQYIDQCAEILAKYLDHPLTEILFGEQTDLLNQTAYAQPAIFALEYSLTMLWKSWGITPSLLIGHSVGEYVAACIAGVFSLEAGLALVVKRGQLMQTTTSGKMASIFADEETVISLIKNYTQTVSIAAINHPQQIVIAGESASLEEVISTCKKQKIPAQYLPVTQAFHSPLMEPILKEFEKEARQISYQRPQILLLSGLDGEVLENAPDATYWSKQCREPVRFLSSLITAFNKGYNLFLEVGPRPILAEQGRRYKDEVIWLSSLNRGLDNWQTILSALGQLYLNGAPFNPEQFNRNYGYKKVRLPNYPFQRKPFQFQPNPRTENQSIDKIFLDAQTSNLTDTETTVFNMQKHQQEIRNQLKSILALLLKEDENELPEDETLLNLGADSIILTDFSRKIEEKFQVKVKIDQLFTDLQTLVDIAEYLCQFVKEKPLENASEITAKVIDDETELSNYLQVIDQLQPIATAYIIKALESLGKKLNQGEQWTIETLRQTLPVAPKYHILLNRYLQDLEQANILHNQGNIWTVKNLPESFSLPQALQKLEKTCPSAKPELEMLQRCGENLAEVLKGNMDPLTLIFPEGSVAHAESIYGNSPVSRLMNQRVAQAINQILTNFSNSDRPYQILEIGGGTGATSEAILHHLNLDHVTYSFSEVSPFLLHQARQKFQKKYNLNFHQLDIEKSPISQGIPAHNYHIVVAANVLHATRNITETLTHIRELLRPGGYLVLLETVENNSWLNLTFGLTPGWWRFQDQELRSDTPLLRGENWCSVLKSCGFATANSFSKQNNIPINNGQELILACVPDEPLSIPARTKLTVSGESSGKEALMMAQLQSLKDLKDLHEKTIIKQLEVLQTATVSPSIAPEILTNQTQIIPAQSSKIETYPPVSQEKPKSPEKPSSPNLNPLALKLTENKSLTEQQQAFIQNLQSIYNQKTAKSKAYSQNSRKTMVDVKPTIDFRMALKEFQYPIVSESAQGAYFKDIDGNNYIDLAMGFGVNFFGHSPDFVIEAVQEQMNRGIGLGMQSNLAAETAALISEMGRVERVAFSNTGTEAIMAAVRIARSRTKRQKIVMFAGSYHGTFDGILARVGEDKTTAQPLSLGTPLGMVEDV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RGSLDVYILEKTINQVINRHEALRTQIIEQGELQEVVNQVNIKLKLINLKDEDNPEATALALRSQFSQKPFDLSIAPLFAVILMRLKPDHYLLSLKTHHIVADGWSLGLILQEIGQLYSSQNNTTKEVLTPPMQFRQYLTLRAQETQSPQMLEHRDFWLKTYQEDLPTFELPTDFPRPAVKTYTGGQESQVIPSEVGQNLQKVGRKNKATLFMTMFAAYTAFLRRISGHKDLVIGIPISGRQIEGSDNLVGFCSQFLPLRIQVDATTSFIEHLQHTKQTLIDAFRHQSYTLEDLLAALQLPRDFSRSPLISVSFNMDPSLTLPEFKDLKVSLPPSPISYTPFDLGFNLIELNDNLIIYCNYNTELFKKETIKQFLESFEILLRGIIDDANHLLYQLPLLTPVQQEKLLRQLTGKTRKLPEKATIIDDFVAQVKLTPNAPALIAGKISLSYQELNEKVNRLTHYLQQEYQLGVGKVIGVMLQRNHNLIIGILATFKTGATYVPIDSQYPHSRIEFILKDSGCHVCLTESNFISKLPEKMEKICLDKIDPIVEKYDKDEPKIFRDSSQTAYIFYTSGSTGNPKGVMGRHISILNVIQSLRLTFDLDKHPEWRYIFTAAVTHDPSIRNIFLPLTIGASLYMYEIKYIGHLVSFLQENQINALHTTPSIYREILGLLEPGETISSLKYISVGGEKLDRETALALRKRFPAEIISNVYGSTETCVGVSQYEIKENLDSEIPLGQVFHNNRLGVLDEFNNPVPLHVIGEICVEGAALASGYHNQPEMTQEKFKPSFLDETKTLFRTGDLGKQTAPGIIEFMGRKDNQVKVNGYRIDPGEIEYQLTRYAPIERAIVLPVQVNNQTQLSAYCQTDKTLEIAEIREFLAKFLPVYMIPSYFIFLKQFPLTRHGKLDLHSLRELKETSKSLVNSNYVAPRNHLESNLVSIWEKILSKHPIGIFDNFFEIGGHSLLLSRVVTRVHKELNVSVKLADFFKVPTVAGLATLISQTQYNYQEPISAIPPQKSYPMSHGQRRLWALEFLDQNHNAYGMPSAYQFKGNLNIDAFENAFQQLIQRHEILRTTFTLINNQPRQVVHNQMNFVIKQIDLTAYVSTEQENLIEEAISHNAKTTFDLEVGPLLKVNLLKLSQENYIVLFNMHHIISDGWSAGVLIKDFLSHYHAYGQENSQLMPPLRIHYKDYTSWQESQLETSKLQDQRDYWLAKLTPVPVRLNLPVDYLRPPVKSFQGNTITWQPEPELIDTFEKLVKAQEASLFMGLVSLVKSFLFRYTEQNEITIGSAIAGRNHPDLEDQIGFYVNTLVLRDQIADHDSFTDVLSKVKTTTLEAYDNQDYPFDQIVSDLNLQRDPSRNALFDVAIVLQNNQNIDLALNGITVNSIDPKMMTAKFDLEFIFVEEEELYLKLIYNTDIFIHERILLLIDLFKNWLEQVLKFAHEPLINLSLASSENLIQEGQDLFTEDFNF</t>
  </si>
  <si>
    <t>gi|332007982|gb|AED95365.1|</t>
  </si>
  <si>
    <t>MQALQSSSLRASPPNPLRLPSNRQSHQLITNARPLRRQQRSFISASASTVSAPKRETDPKKRVVITGMGLVSVFGNDVDAYYEKLLSGESGISLIDRFDASKFPTRFGGQIRGFSSEGYIDGKNERRLDDCLKYCIVAGKKALESANLGGDKLNTIDKRKAGVLVGTGMGGLTVFSEGVQNLIEKGHRRISPFFIPYAITNMGSALLAIDLGLMGPNYSISTACATSNYCFYAAANHIRRGEADMMIAGGTEAAIIPIGLGGFVACRALSQRNDDPQTASRPWDKARDGFVMGEGAGVLVMESLEHAMKRGAPIVAEYLGGAVNCDAHHMTDPRADGLGVSSCIERCLEDAGVSPEEVNYINAHATSTLAGDLAEINAIKKVFKSTSGIKINATKSMIGHCLGAAGGLEAIATVKAINTGWLHPSINQFVRITGSQEKASLIPLSNPEQAVDFDTVPNEKKQHEVDVAISNSFGFGGHNSVVAFSAFKP</t>
  </si>
  <si>
    <t>gi|924287910|gb|ALB39674.1|</t>
  </si>
  <si>
    <t xml:space="preserve">Phosphopantetheine binding ACP domain (22-84:63)  -- </t>
  </si>
  <si>
    <t>MNNNISNSLSENQDNATKIQAWLVSEISSLLGVNPEEINIREPLDSYGLDSAQTIVIASKAEKFLGFKLSLIHLWYYPTIEELSLRLSEELENSQSEIIQI</t>
  </si>
  <si>
    <t>gi|515517681|ref|WP_016950935.1|</t>
  </si>
  <si>
    <t xml:space="preserve">Beta-ketoacyl synthase; N-terminal (52-332:281)  -- Beta-ketoacyl synthase; C-terminal (340-457:118)  -- Polyketide synthase; C-terminal extension (460-571:112)  -- Acyl transferase (628-946:319)  -- Phosphopantetheine binding ACP domain (1322-1389:68)  -- Phosphopantetheine binding ACP domain (1445-1513:69)  -- </t>
  </si>
  <si>
    <t>MRSVSSINNALSELESLINSCEKDLIRFIEEKQMKSETLVSTNKINRQLQQNPIAIVGMASLLPNARNLREYWHNIVNKTDCITDVPDTHWSVKDYYDPNPRTPEDKTYCKRGGFIPEVDFNPMEFGIPPSILEVTDVSQLLSLVVAKEAMEDAGYSESREFNRENVGVILGVAQAKQLGIPLSARLEYPIWEKVLKSSGLSDEDTKVIVDKIKTAYIKWDENAFPGMLANVVAGRIANRLNFGGTNCVVDAACASSFGALKMAISELIEYRSDMMLTGGVDTDNSIMAYISFSKTPAVTPSENVKPFDAKSDGMMLGEGIGMIVLKRLEDAEKDGDKIYAVIKGIGTSSDGRYKSIYAPRKEGQVKALERAYNDAGFSPATVGLMEAHGTGTMAGDPTEFGSLRDYFTQHDNKKQHIALGSVKSQIGHTKAAAGAASLIKTALALHHKILPPTINITEPNPKLDIENSSFYLNTETRPWIRAECEAPRRAGVSSFGFGGTNYHVVLEEYEAEQQQAYRLHNAASEMLLFAANSSELINKLEATFNDLQSNEGERHYSQLIQTSQAVTIPQNTARIGFIAENLQEACKLLKVSIDLLKNKPSATSWEHPQGIYYRASGMELGGKVVALFSGQGSQYLEMGREAVMNFPALRRLYGQMDGLLIKDNLQPISEIVFPHPTFAEEEKTAQIAALQRTEYAQPAIGVFSAGLYSIFQQAGFKSDFTAGHSFGELTALWAAGVLTEEDYLFLVKSRGQAMAAPKDPDHDAGSMLAVKEDITKVEAVLRHFPQVAIANFNSPTQVVLAGPTAEIKTIQQKFEELGYGAVLLPVSAAFHTPLIAFAQKSFAIATKSVDFQNPKVPVFSNVTGKQYPQEPSGIQRVLEGHLSSSVMFKQEIENIYAAGGYCFVEFGPKRILTNLVKDILGDRPHLTVSLNPSAKKNSDRSLREAAIQLRVIGMALGNLDPYQLLPVIPPTSTKKTLSVKLNGVNYVSEKTKNAFTEALEDGFTVGAGSPRPLTHLSESPRPETPIENSAKPNNGHNGNGHKKTPVISTPQQPQMTPALRSNQAIPELLPIARQAVAERPGGKMETPNQQINFQKVLESLENLLNQFQHNQSDNLQIHGTYLNHQMEYAKTFFQLMQQQNALFINSQSSETAQLKQVVIESFERSMMQFHNQQSETLRIHEQYLQEQVEYTKNFFQLIQQEYSQLIAGTDTTQTVIPPQLTETHTNSLRELMPPSPEPTIAEPVVSPAVKIVENQPVIEPEISKFVPVITKVEPAIEAIPLPEIAEPIPVIETQPQPVAPVALIPETATTDINIDDIGQNLLAITSEKTGYPIEMLELDMDMEADLGIDSIKRVEILGGLQELYPNLPKPNLEELAEKRTIGQVVEYLQKQVTGDRLQVTEEKQVTGDRLQVTEKKVEEAGEELPLPSPQLPEESNEYADLGQTLLNITSEKTGYPVEMLELEMDMEADLGIDSIKRVEILGAMQETYPDLPKPNLEELGDLRTIGQIVDYLQKLAGGEKKKPDSHPVGAGSSRPLGSPCPLSLPQTVDLTPPPTVDPNLPRRPVKLKSLPRPDFWECKLPEGHISLITDDGSLTTTKLAHALVEQGWKVVVLSFPQTLVPQQLPLPLGVSRVTMANMSEQHLQLLLQSITTQHGKIGAFIHLHPQFNTENTGKISYLETEKAIVKQVFLMAKHLKPTLNTAADLEGRVSFCTVAHLDGAFGLEHKENFGVIGAGLFGLTKSLRWEWPKVFLRAIDLKPSLDPHQSAEYIVAELHDSNRYIGEVGYSSQGRVTLIAKPE</t>
  </si>
  <si>
    <t>gi|18418528|ref|NP_567971.1|</t>
  </si>
  <si>
    <t>MGSIDAAVLGSEKKSNPGKATILALGKAFPHQLVMQEYLVDGYFKTTKCDDPELKQKLTRLCKTTTVKTRYVVMSEEILKKYPELAIEGGSTVTQRLDICNDAVTEMAVEASRACIKNWGRSISDITHVVYVSSSEARLPGGDLYLAKGLGLSPDTHRVLLYFVGCSGGVAGLRVAKDIAENNPGSRVLLATSETTIIGFKPPSVDRPYDLVGVALFGDGAGAMIIGSDPDPICEKPLFELHTAIQNFLPETEKTIDGRLTEQGINFKLSRELPQIIEDNVENFCKKLIGKAGLAHKNYNQMFWAVHPGGPAILNRIEKRLNLSPEKLSPSRRALMDYGNASSNSIVYVLEYMLEESKKVRNMNEEENEWGLILAFGPGVTFEGIIARNLDV</t>
  </si>
  <si>
    <t>gi|1447324045|gb|REJ55142.1|</t>
  </si>
  <si>
    <t xml:space="preserve">Beta-ketoacyl synthase; N-terminal (6-257:252)  -- Beta-ketoacyl synthase; C-terminal (265-382:118)  -- Polyketide synthase; C-terminal extension (385-495:111)  -- Acyl transferase (531-821:291)  -- Phosphopantetheine binding ACP domain (940-1001:62)  -- Thioesterase (1027-1289:263)  -- </t>
  </si>
  <si>
    <t>MENNLEKIAVIGMNCRFPGGANNPDAYWHLLQTGKDGIQTIPPERWRVEDYYSPEPDQPGKMYTRQGGFLEQIDHFDPVFFNIKPLEAVQMDPQQRLILEVGYLALENAGQPPGSLKGSKTGVFIGICFDDYARLTINSGFPERITPYSCLGNSKSIAAGRLSYVLGLQGPAMAIDTSCSSSLLAIHLACKSLLLGESDLALAGGVNLMLSPENTIGFCALKALSPTDRCKTFDVSADGYVRGEGCGIVVLKRLEEAISHRDPILAVIRSSATNHDGPSNGMTAPNGLAQEAVIRQALLTARVEPEYVQYVETHGTGTVLGDPIEVSALGNVLGKNRSKDNPLWIGSVKTNFGHLEGAAGVASFMKVVLALQHRAIPPHLHLTTPNPYIPWNKLPFKVPTELTPWPSGKPSRLGGVSSFGMSGTNVHVILEEAPTIPSLPSSRPWQLLVLSAKTPTSLERTSVKLTEYLHQHSSNIDLADVAFTLSGGRQVFPYRRIMLCRHLDQGSGRRIEMTQETSCESKVEGKRPLAFMFPGQGTQSINMGLDLYRNEPDFRQPFDRCAEILQPLLGFDLRRVIYPDCWQEKAVNLLQQTVVAQPALFVFEFALAQLWMEWGIQPQMMIGHSIGEYVAACLARVFSLEDALRLVTVRAKLMQGCPTGAMLAVYLAPEEIQGLIERWNQENSSLEVRLSLAAINSTQQCVISGDVMAIESLADLLNSRNTLYHRLNTSHAFHSHLMESILDEFTSEVKSVNLNPPKIPVVSNVTGCWLSPEEAVDPDYWTKHLRHTVYFAQGVQQLLKNPDIIALEVGQGATLSQLAKKMASSSNHLFLSSLPKPGGQQITVTEDSFKHLLMTLGQLWLAGVSPDWEKFYSGEQRRYLQLPTYSFDYQRYWLDFKSSAPLAVSIQDSKEITATPSISSSNKKLANSPASVYNDLENLLITILQKSLALESLDVKDNFFDLGGDSLLAIQLISQLNKQFQVQLNQNQLMKSPTVATLALMIEQARSGERGASNASLVEIQPKGNKRPLFCIHPAGGNVFCYLNLVNYLGSEQPIYGLEDPNLFLEEKRHFTFMEKAQYYMKLIQTVQNKGPFLLLGYSYGGNMAFEMALQFEKQGHQVLFLGLIDSFPPISYQNIAIEDTKLLAAIWQMIGLMFDKKQRSWFNELKQIKPHKRLDYVVKKLLSDPSGIAIPDDFLNSSLLKVAMNNFRELHDYIPQEIYPGKITYFWAEQKIPQSLIRLLNYQIPDDLLGDGWSHFSSQAIENHYVPGHHFTLFNKANFPRLARIIQQCLVQSQETCQ</t>
  </si>
  <si>
    <t>gi|1129204260|gb|OLQ06784.1|</t>
  </si>
  <si>
    <t xml:space="preserve">Alcohol dehydrogenase; C-terminal (917-1028:112)  -- Polyketide synthase; ketoreductase domain (1105-1284:180)  -- Phosphopantetheine binding ACP domain (1390-1452:63)  -- Phosphopantetheine binding ACP domain (1483-1548:66)  -- Beta-ketoacyl synthase; N-terminal (1577-1825:249)  -- Beta-ketoacyl synthase; C-terminal (1843-1957:115)  -- Polyketide synthase; dehydratase domain (2056-2347:292)  -- Polyketide synthase; ketoreductase domain (2595-2782:188)  -- Phosphopantetheine binding ACP domain (2875-2939:65)  -- Beta-ketoacyl synthase; N-terminal (2967-3204:238)  -- Beta-ketoacyl synthase; C-terminal (3219-3333:115)  -- Polyketide synthase; ketoreductase domain (3624-3804:181)  -- Phosphopantetheine binding ACP domain (3915-3967:53)  -- Beta-ketoacyl synthase; N-terminal (3993-4237:245)  -- Beta-ketoacyl synthase; C-terminal (4250-4365:116)  -- Polyketide synthase; dehydratase domain (4445-4735:291)  -- Alcohol dehydrogenase; C-terminal (5122-5234:113)  -- Polyketide synthase; ketoreductase domain (5312-5494:183)  -- Phosphopantetheine binding ACP domain (5602-5665:64)  -- Thioesterase (5712-5808:97)  -- Axonemal dynein light chain (6176-6353:178)  -- </t>
  </si>
  <si>
    <t>MPTARSGWQLWPRQFWRGSGPGPPWVLQRPRTGPSGPPDHASQILSARRSDSGCPSGPEVVPDDSDDSLWESAWYGQLSPRNLAPNTYTWVDVRPSLPPLLRSPPCMVFPSHLRLRGFRTHSCSRLLRREQGNRMALRFWPDSVALAEPEAKDSGSFPPPPPPSLPDTLPFVVDLEEETVFMAGSDSLTWRLSWRILGFLVSGAPCGAASGSGASHRLRPLLALVPGVDVASLVWIARFRSLRLPGVFGVSHWQLRRKTVTSCWIGRLANSPPHWSSFCKLAAAPPHDPPPGLLPDWLKSQSSRQGLATMQLRALAWFCKTAGLPKLQVCLCTPICQVFSVASHPAEHRESLPLSLSFVLYLEKCILDPHASHAEILRIGYLLLCVWGSLRCGDALWCPPSRLHYQPQSHALVGICLRTKTTKRGMPVGILAAGLCGTSSQCWSLRFLSVLRQAVADTLALNPQRHLDFLPLSLSGSEARPIISAPLKRESMVLWLRGLLLKHWRLLSQDPAPAAFGLVAAHSLKCTLLSWARQLHLDSDLRRIQGHHRQSGSDRSASLYSRDDILPMLRLQRLVVDAVRSGFLPLQPMARGLAEPLPELPVTLPSSASLPELGPLSDDCLPEALPARPCLPVEPSPQGDTAGASDADTGLESLSSESSESSADEVPLQDAPSAPAAPKAAAPPPSASVSAFGFLWNARSNVVHVAMQTEPSALRSKSFEINGSTVWLRACRCHLLYPYQLFCALARIMAERAGAAFAFVLANLAALPPLLSPSVSRSRFCSVHPANSEVCVFPVWSGPVRPPAAAAGTDQIDFCHRTKKDLRPTASGTGLVLGEHLSIYLSIFFSGRGDDVFGESPGCLKVYNAGPGALLTPKPTSWSFEEACCMPVIFVTVEEALGDLAQLKRGERVLIHAAAGGVGLVAIQYAQFVGAEVYATAGADEKHQFLRSMGVKYITSSRNGAKFEDDMKAFLAEAGDDGIDVVLNSLSHDDYIPRSLALLRKGGRFMEIGKRGIWSHEQMFEARPDVMYEKIAADTMMDKEPWRYNGYMKRLISRVDEGGLKPINMHVFDGMETGVKAMQFLQRAQNIGKVVISQASTLALKQESHYVLSGGMGALGMVTAQYLLEEGAKSMTLLSRSGRPSADITELWKALQDSSVELQASPCDIGVLDAVQSLAQKLREEKKQTAGLIHLAAVLDDATLPKLTRGHLERSYGAKVWGARHLRFCLQSLPWDFALLFSSTSALLGSPGQGNYSAANAALDGHARYWKKSLQEPVVSVQWGPWKEVGMAAQKGTVERLRASGVGSLTNAFGMAALAGCLQSLPSTTIVAQPMRWAVYLKQYPKVPPFLSRFASEVKTAKPKKAAAPAFGGMRAAIPAAVPQVDKVSLRQMLQSIASEVAGGGVVDQDAPLMDSGMDSLSAVEFRNRFTSKMPGVNLPNTLIFDYPTISSIADFTASQMGPAPGPAMANGLPEAMVPAGPSPTEVKELLKRIASDTTGGLVEEDKPLMESGMDSLSAVEFRNRLSSELPSLDLPNTLIFDYPTIASVAGYATEQLGTTSSPIAIGGATPRGPPGSLDEQLSVAGMAAHFPGASSSCKTFHSALTKGVDGGVEVPFTRWELEEVWDPNPDAQGKMYPRHGNFVEGAEFFDAKYFGISPPEARAMDPQQRLLLETSMNGLLDSGLTKAELMGSEVAVHVGLANNDWIQMQSWDFKKISPYTATGMSFSVSAGRISYALGLKGPSYIVDTACSSALVALDCSATALRKGRCMAALNTAANIMASATTYISFSKPRMLSAKGRCFTFDASADGYARGEGAGAVVLRKPEDAISAAATVQTPSASLERCALLGVAVNQDGRSSTLTAPNGPSQHMVMMIALAEARLAPQEIVHMECHGTGTPLGDPIEIGGIKSVNASRSAETPIVLAAVKSNCGHLEGPAASTGLIKSVVMMEHAASMASLHLRQLNPSVAALHDLPGIFVTESVCISKLAGEMAQKGHVSRLGGGLSSFGFGGTNAHGVVSAATEAGEAFRMELAKKEAIAPPRPLPVAFERRNFAWREVGYRFLRAKPSEGIFEVAMRMDVYEVVKHHVVFGSIVVPGVVFVEMALEATRELFGAGVRITDVNMMFPFVIPIRTTGAEPAAIMRFVLKSDTRFQIESTSATGTVTVHAEGGINRAPARGEEAEVDNAAKATPVDLESLKARVVEVVPTKDVYAAIDGVGLYLGPMFQTAKQLWRKEPDEDSESTVIEVLGRLKLDDGVPNVGYVLHPAVFDGTIHSLGTASVGKNVNDLKIFGGVGRVSIIQSENFSQQDEYWIWLSIKEKLEASETFDLKVMSSNGTVLMLMDNVVFRKVLPEQIQMAIAAQSTPEDDQKIYEIEWQAATEVEESADTPEERWLVLYHKASQGFLDELKSLLGSNHCFASLDSSAEWGKMHDYSRVINIAGIAALPNNATAAAAEVLDVLDRTLRLMQAMAQAAKEDGADGMPELWLPICLGNAVVDGDLASASARLPASHAGIWGLAKAFRNEHPELASTVTLDMEEAECSASGLAAQLQYLSKQRASGLAEPELAARTAKLLVPRLVDSTQRLQNDLGNPSFGSDGMYMVTGGTGALGLLFVDWMVRCGARHFALLSRSGQPPADSKAAFRKLEKQMAKMKGVTFSARKCDIGSGADVLRVTTQVLDEKHVVKGIVHAAGTLADGLIKDGQDRTTLKTVCSAKVDGSLQLHNAADQLDLPLEFMWLFSSVAAMIGSVAQGNYCAANAFMDSMGARRRARNLPAISLQWGPWADVGMAARAGTSEGSIARLDPERGLEAMALVLGAANLLRPAGTLGIARIKWKSLLGQMPKVPPVLSKFGGSSGPKKASAAAAGAVVSADDIKGVVVGVLQDVLEGEGDLDLSTPLMEMGLDSLAGVEFRNRLQASFEGLQLSSTLMFDYPTVPDLVDYIYGQVGPAEDDLAAGGGATLGDVGAMLSIASHAGRYPGCFTNNVEEYWHNMSLGFDTTTELPPERWDMDAYYDADVDAPGKTYVRLGHFIPGIDQFDGDFFGVSEAELRSMDPHQWLSLEISYEAFHAAGLNKESLQGMDCGVFVGCCNLGGNDVDPYGLGPFSNIGFAYSGLSGRISHVLSLRGPCFTVDTACSSTIVALDSSCQTVRMGRCQSAVATGANVQLSGCIWVGFSKMRGLAFDGRCKTFDSRADGFARGEGLGSAFIRGGENAEVSNLVGLSGVAINHDGRAATITAPNGTAQQRVLRAALADRGTQGEDVTCIECHGTGTALGDPIEVGAQKAVYGKGRTESQPLILAATKSNIGHLEGSAGVAGISKVILAITKAQITPNLHLEKLNPNIDLGGFNTLMPDKLVEWKSASLRSGVSSFGFSGTNGHGLMEAILTQPSEPKVVKPMRFARKVLKPWREWMQKVVYFEEWVKADYSMSSPLDGKLLLVTDGDAMAGSLTSAMPSKPVAVTEVGTAADIGEKMKRAGTAAAVFARCLESGRAEPLPGSHLEELVAFLQGAILAELPKLLVVVTRGAYDAKRENFDAGALIWGLIRSARMEMPRVTIKTVDVAVDASPADIGKAIAAELQGPDGDVEVAYTSEGRCVPRLVEAPQNEAVAMQRQDAMRDADSAVDVKKGVQIVTGGLGGLGLVAAEELAALGAPGLLLTSRSGRVAEGQKRLEEQLRKLQALPGLNVQLKICNAGEAGDVAKLVKEAKDAGEPVQGVVHAAGVMDRCPLPDLDTAHLNKVLAPKANGAWHLHSECPDSSLFVLFSSVSAIVGLAGSASYSSANAYLDALATWRRGAGRSGVSLQWGPVSEVGITAAAGSDNLEAMALKTLSPAQVGSALRLCLAAPTPRAEVMLARVDWPSFMREIGMEIPQLMDLKSKEESGAGKTVQGAGGALAQLPLEERRGEVLKSIRAAASGMGLDMDDNTPLMEAGIDSLSAVEFRNKVSNEFRSVTLPSTLMFDYPTLTALADYVSEQLVPETATTPTLAMPQPGAPASNEAIAILGGACHLPGDSWSLEKFDFMLSQGVDCSVEMPQSRWDVDDYYDPDATTGLKMYVKHAAFIEGVELFAAAAFNINKAEAETMDPQQRHLLEAAFEAFTAAGLGKSTLMGSYGGVFVGQDKCDWNRMITGDQSGPYAATGGSSSISANRISYVLGLKGPSATMDTACSSSLVAADTAAVTLRRRRSELAVVCGVNMTLLPQTFVACCQAQMLSKSGRCRTFDDTASGYARGEGVGAQALERLGSQVSAGPDAGLLAELHGSALNQDGRSSNLTSPNGPSQQAVVLAALGEAQVQPAQHVCVETHGTGTALGDPIEVGALKAVLGGSRLQTVQLGAAKTNVGHLEGGAGMVGLTKLASILSRNCLPANLHLRVMNSHIYDDMQDFPVNFVSDACPSQAIAAASVSSFGFGGTNGHVLLARPATRSKAGLAAVKRSAADLERQAYPWREASHPLLKRRTTRADGATVFSCSFGGHVLALLSHHIVHGEVVVPGACYLEMIVAGCTTFVGSEAWCVENLGFAKPLVLRLLPDGSLEEPTEMRLVLRPDGRLEVESEIGSDPEDSIVSVHVEATLVMKSGGWVKTNRPEQDGFDLNQLRSQCPEPVDIDLMYSFGRKSGLPLQPRFRTVRHVQKGDKESFARLEMEKDGTHVGFWLGPSLIDGSFQASMALADAATGIGTLKIPLSIRRLQPCGRPFSIGVWSYFQLIDFTDKSTVFRSWLLNDAGEALLYFDHVHLQEVRDEHIQKVLQASGRQGMEQQMLYDVSWRPTPAQDPAAKSRWLLLGSPLGLKKLKAAEADPRCRCVELDLEAEDLPGLLTEETWSAVILADGLMATDASSSAWAKSPADSAAPGGEHSDVSVLERAMVLTKAAAKLGSKAPLVVLPTYGAQPLAAEPSEKRRRGAPDHSGLWGFARAVRMEYPGALRVTCVDLDASKESDAWAQLSTDILPALPAEEEEIAIRDGEMSAAKLARSVVKYTGAVRLNMPARGSLTGLRVVPQADTSVRVAAAPGMAQLRIRAVGLNFRDVLNVMGLYPGDPGPPGADCGGTVIGLGDNVPHLRLAEDIFGESPGCLSTYNTSSAALLSPKPTSWTYEEACCMPVIFVTVEEALGDLAKLKRGERVLIHAAAGGVGLVAIQYAAFVGAEVYATAGADEKHEFLRGLGVKYITSSRNGQKFEDDMKQLLKEQGVDGIDVVLNSLSHDDYIPRSLALLRKGGRFLEIGKRGIWSHEQMFQARPDVMYEKIAADTMMEKEPWRYNAYLKRLLQRVDDGGLSPINMHIFDGMEKGVAALQFLQRANNIGKVVISSPSRLLCTAEQMPVLSGGLGALGVVTAQFLVEEGAKALCLLSRNGQPAKDVGPQWSWLQKSAVQLRIEKCDAGKKESVTALRDALAGSTLGGLLHLAGVLADGVLPSLNRESLDRSYGPKVHGLFNLCRILDFHRAAPHLLFSSTSALFGSPGQANYSASNSVLDALAPFLSSQDPDGGDFLWRNARSVQWGPWAEVGMAVQANTLGRAKSMGVGALTNAQGLAIMSSILSSSNLLVGAVPVRWGKYLKSAYPQVPSFLKDFEAEAKKEAAEARAAKGAPGDGALGALSGLSGPERLAAVLSSLRDLAREVVDSPDLEADNPLMDAGMDSLSGVEFRNRLQTEFDGVNLPNSMVFDYPTVTELAGFINGQLGDAPESSTPAMSTSAAPQQSQEPFVEALNSLCNGGSETAASKPVFLVPGAGMQAGSFRTLAARLALASYGLSWPKSIPREEWPSSLKELAELFFAEIQKVQPSGPYILAGHSFGANVCLEIAAVASSKGQQVSMVVLLDPRSLLPLQVDVQAAFAKSGLAESLALLAQTLPGVEGARYAELLDAHAGDGDEAIRKALSPGALSSLEHVHETTQWYSALLQQGEAPPALPGTKVAVLRAPVAWKSAKANETTAERIVREFQALTFQDDKEVASQLSALSQAPEVLKVPGTHFSMLHEPNVIKVAFKVISALNSMEEEDEASVSGGVSVCCQYERQLPGVPLRCRVVRDGDRQLAQQLLGQPVSQWSLKQNSNFRLDTVTTYDSGSRNTSAFEGPRPRLAMPRDGRATAKAKLPKLQPNVNRRAQQIITAHMQLEERGEVGTVSTNSVPILSKLERTAPKTARSHDVSHLCDQPMHLTPSLPLSLIEEKDHVYESSFLPVDASSTYREEDGLWHTKVFPSDNPSSRTDAVMLDNWISKALEEVEDHLTETQRSRDDFADTVQELVPVLSVALHEIVRQVMHHCPERGAALQKIWRTYVELFERVLEQMRQSLKIHKERTGEIQQELKQANQEVKDLKREHPEQMHTIISELEAKFMQRQRNYEQDLQEAEEENLAAKTAIRTQHREMENWYPGFAHYQDSFVKNLLPQMENDGASAKMFKESATTEDAVPEVAMAEDFKRLLAALPPEKRKIIGKDLMGLIDGDEVQRMQDDVPQSLEDQQQEIEEIERLQGELQKQEEHIKKLKLEIAQIETANLPNDLDHAAEDEEQSPYVPGVMLVGDTTSHDRAESNGSGNTE</t>
  </si>
  <si>
    <t>gi|31505495|gb|AAO62585.1|</t>
  </si>
  <si>
    <t>gi|71089813|gb|AAZ23763.1|</t>
  </si>
  <si>
    <t>MVMAAGASSLDEIRKAQRADGPAGILAIGTANPENHVLQAEYPDYYFRITNSEHMTDLKEKFKRMCDKSMIRKRHMHLTEDFLKENPHMCAYMAPSLDTRQDIVVVEVPKLGKEAAVKAIKEWGQPKSKITHVVFCTTSGVDMPGADYQLTKLLGLRPSVKRLMMYQQGCFAGGTALRIAKDLAENNRGARVLVVCSEITAVTFRGPSDTHLDSLVGRALFSDGAAALIVGSDPDTSVGEKPIFEMVSAAQTILPDSDGAIDGHLREVGLTFHLLKDVPGLISKNIVKSLDEAFKPLGISDWNSLFWIAHPGGPAILDQVEIKLGLKEEKMRATRHVLSEYGNMSSACVLFILDEMRRKSAKDGVATTGEGLEWGVLFGFGPGLTVETVVLHSVPL</t>
  </si>
  <si>
    <t>gi|428241185|gb|AFZ06971.1|</t>
  </si>
  <si>
    <t xml:space="preserve">- (16-240:225)  -- </t>
  </si>
  <si>
    <t>MKKLEGKVALVTGGNSGIGLTTAKHFVAEGAYVFITGRRQAELDAAVNAIGKNVTGVQSDVSNLADLDRLFATIQQAQGKLDIVFANAGVGEFVPLGSITEEHFDTTFNINVKGLLFTVQKALPLLSEGASIILNASVASMTGIPALSVYSATKAAVRSFARSWILDLKDHQIRVNAISPGVVPTPSYYRLGLSDEQFPVSAIPLGRVGTTDDIAKAVVFLASDDSSFVNGIELFVDGGMAQI</t>
  </si>
  <si>
    <t>Unigene20237_All</t>
  </si>
  <si>
    <t xml:space="preserve">Beta-ketoacyl synthase; N-terminal (344-617:274)  -- Beta-ketoacyl synthase; C-terminal (628-741:114)  -- </t>
  </si>
  <si>
    <t>MADLTGVLVEISGVSGLVVPQTHGEALPSKPAIDVNGKMGRILSWDSEEQKYLVHLLEAAYVLIPAECVAEVSVPPAEDGGFDVLWPSLLEMNPDFADSVAQVLSQKSYCVVQMIAPEETRKEAIRQAEAFTRFRPLKEEFVSDYLGRGGKGKVGFLETDLSSSTRADALSSFDRSLTNMAGAFAPLMHDTIGSAFGDRTKGMLWLPYANSREEQALRPEPLNDDDVDEGIVAEHITFLQRRKLCLMLWLENEGGKLTLIHKPSLQMEDVELKLGSPGAGKKMLIFRSDLMTFKYEPIGRSAVLQSWLLEPPPEMIINSVGGDAKYKATAMGLYAGRPYPEGDKVHVMAVNTRLPGGGFGPSEYWSMLLEGTDGEIPIPFLRWDVDIYCTKEGEPHQFGKAYAQHGGFCRHNEIYSFDNKFFDISDEETRNMSPGQRVMAEDGYTVMFRAGHTRESLNGANIGLFIGDTGSDWTPFNPIEYEIQTGPGQSIKTYGVSTTAITGGNNSVTCSRLSHIFNILGPVATADTACSSSLVATGVAMSWLRDRMIPGSLGFLDARLEESVAGGVCVQIGPGSYIAMCGLNMISPVGRCFTFDESGDGYARGEGVGLMHLKHSENNDEDSFNQCACILGCCINQDGRSASMTAPNGPSQQACINASMREAGNEARDINLAECHGTGTALGDPIEVGALRNAMEPRDSALALTSSKSNIGHLEGGAGIAGLLKCILMLMAGTCPPNAHCRQLNPHLNVSGFPCYFDTEGIDTNLNSALTGVSSFGFGGTNGRCDIWGQAKYGVRKCGKLNIDELDQLTVTCPITMGPIDHITGEPAKPLSADRIKVKANVLREEFAPYDISRYVYTGGFRYRQEEVPELDDEELPEDVQVCICGSWSAFTEMEEMDRQDDGWYQASIILGESRCEFFDICLNRNKRLTIYPAINKAHSGIWIFGPDDQSSGKKWMIDGRDMEVPAGTVYQVRFKWSSEKKQISWEESADESAKELALVYEHAYYMAGSFSKWKLTALRKSSSEEGLWEGSFKIGSQGKDEFFLARDKDMQQLIYPAQHGSSNCPARGPDDLGRGKHFTLRGFPGEDAQLKLRISDAVVSVVLEGPKGRVEWCSAQGWERQQYAVVGSLNDGFPLAMTMDAMKPGIFKCTANLGAYFNEDFRGFVETFQVSIDGSPAFYPEADLAPSGEAIVRGPDADHGGRSFLIRSLVPEAAVEITLDLTAEDRRQIVTWRSVSGLPAIGA</t>
  </si>
  <si>
    <t>gi|428679691|gb|AFZ58457.1|</t>
  </si>
  <si>
    <t xml:space="preserve">- (15-248:234)  -- </t>
  </si>
  <si>
    <t>MKPLENKVALVTGGTSGIGRTTAIAFAHAGAKVVVVGRREEEGSETVNLIHQAGSEGLFVKADVSQEADIKATIAAVVDKFGRLDIAFNNAGLLGENALLAEQTEQTYDRVFGVNVKGVFLCMKHEITQMLAQGNGGAIVNTSSINGFRPLAPGLSIYDASKTAVVMLTKAAALEYASQKIRINAIAPGPIETEMLSQATGGNTKAFENFVPAGRLGKPDDIANAVIWLSSDATNFVNGHTLVVDGGLLAA</t>
  </si>
  <si>
    <t>gi|1747415841|ref|WP_149987229.1|</t>
  </si>
  <si>
    <t>MSNDQQIINLMARLRELGCRISADGDKLRLRKTKNDISAELIQQIKINKTEILAFLNTAKDQVVTSQKDIPKLPTNALKQLSFAQQRLWFLGQIENSNATYNMPMSLQLEGKLNVDVLSESLAYVIDRHESLRMYFPTVEGQPQIRIKNIENFNILSVQDLSNLDQPTQSIMVQTLINNHVQEPFNLKTGPLFKAKLLQLKDDQFILLLNMHHISSDGWSIGIFIRELCHAYLAFSQGQKPTLEPLPIQYSDFATWQRNWLQGEVLETQINYWKKQLKDAPPRLELPTDYPRPPIQSYKGSHYSHTLTPELTEQLKTLSQQEGVSLYMLLLAVFNLLLSRYSRQDDLCIGSPIANRPHPQTEELIGFFANTLVMRNQIKSEQSFQQFLHQTRQTCLEAYQHQDIPFEFLVEQLKPVRSLSYNPIFQVMFTVENNDSEALNLPELKIEWIDSSYPFAKFDLSLLVLESDGQLNCTWEYATDLFATTTIQRMAEHWEVLLQQIVTNPQQKICTLSWLTKADQKQLELWNQTNTNYPQDKTLVDLFEEQVNKTPDNIALVFEEQSLTYQELNQKANQLAHFLHQNYQIKPDTLIGICVERSLDMAIALLTVLKAGAAYVPVDPSYPEERIKYILENSKISLLLTQSFINNKLSGFFSDFSGQLINLDRLNFESFPCHNLALQSKPNDLAYVIYTSGSTGQPKGVMVEHKGLCNLALVEIETFDVHPSSRVLQFASFSFDAFIWEVLMAWGGGATLYLGNKDNLMPGLPLVERLRDDAITHITLPPSALAVLPWENLPSLQTIIVAGEACSPELVKKWSQGRNFFNGYGPTEGSVCATIAKYTSFEEKITIGRPIPNVQVYILDSHLQPVSIGVPGELHIGGAGLARGYLDRPDLTAEKFIEVNLLGKIERIYKTGDLAKWQNDGNIKFLGRIDHQIKLRGFRIELGEIEAVLLKHPAIKEVIVNLHKTENNQQLVAYVTGERIDDLSQQLKQHLKTHLPDYMIPSQIMRLDEFPLTPNGKIDRQALPHPNHESQSLYEAPRNKIEQQLTEIWSLIVECEKISIHDNFFDLGGHSILAIKLLNEIQKSFNQELSLTSLFQHPTIAQLAQQLSQFEVQPSISDLLVLQASGQKTSIFCVAGSNGHAFYFRDFAMNFADEHPVYGLETPGRDGSHPLPISVEDHASSLIKTLQQKQPKGPYILTGYSSGCSVTLEMAFQLEQQGETISLLGIFDAGLVANPDYITQRSDLDWIWNMIERIEAVKGISLGLNYEQLAAQSDDQNRWELAAEALYYHNVLPEHSTLSLLKTNLEVMKRVTLNYAAYQPNFVISAPIVLFRAQDVKEIVVQEHQAMSHYQQSDWGWQPYSNKPVQVVSVPGNHGQMLYEPNVKFLADQLKKSIQEHFNQPET</t>
  </si>
  <si>
    <t>Unigene30985_All</t>
  </si>
  <si>
    <t xml:space="preserve">Beta-ketoacyl synthase; N-terminal (358-614:257)  -- Beta-ketoacyl synthase; C-terminal (633-746:114)  -- </t>
  </si>
  <si>
    <t>MSGVQFQGQLVEIHGVAESVAPLAAEAETPSKESFDINGRRGRAVGWSEEEQKYWIQTFDALIFGVREENLKEYEPPKPEDGGFDLLWPFHQNEFFTFCMKLNNVLVSKGWCVVQMNKSDDSRSSAAAKAKKRQFISPKEEFLSDYIGRRGIGKVTPVEPLKLSSISEVRSRGEEELGSDALSLYDLDVSSIFGVLGPMTVDTMGFHSAGRTEAMMWMPYESKREQQSMSPEPLNDDDIEDGLVEKHIQFLKRRMLSFMYMIDNNGGHVWLYPRDDLNLDPVQIPAESSRLLIFRCDSFSFRFQPESNHLTSMTWVLSDAQMLELREYTGDLGMKDELMGLDHGPRRPQGELARVMSIACMTSGGAYDIIKATQLYIAGTDAETYISNSRFDTDIYLTKDGENDLIPYGNSYQVHGSFVTDEDVMGFDPHFFSMTDDEASILWPNQRKVLEVGYEVLQRAGHSKDTLDGAPIVVYLGDCGSEWWHYLYMRMWQGEMSEKRNIDWIGSRNFTITASRLSYTWGLRGPHWLTDTACSSGLTAFCTAMYSMKHADKKQDAPTTDLHADGCVSGGVNMIVDAGVYVANCAQHMLSLKGRCFTFDVGGDGYARGEGCSLTYVVVSNDDKDSDMQEGVAIGNKVNQDGRSASMTAPNGPSQQMCIKASLREAAVDPHDITASECHGTGTSLGDPIEVGSLRGVQETDDRDNGLCCTSSKSNVGHLEANAGTTGLLKNLLMCKYAMCPPNCHMRTLNPHLDAAGWPAFFETEVVDFSMNTGIVGVSSFGVSGTNAHAEVWGECRIGPRQTKPSLAAPDKLDLLTLTCPVTLAPMEHLTGEPATRCKVGDESGDRKKYRADVLRDEFASYDVSTFAYEGGYRFRREDVEEDDENLDAGILVCCCGSWTGWTNMEDMEVQEDGSHLLTMILGETRCESFYIAMNGSPEYEIYPAMNNAHSRIWAYGPDDKRAGRKWLIDGRDDEVPAGTVYQIHFAFGKERLKVWWEEVGPKHAINAVKYDHSYAVVGSWTAWKCDDMVKVDGEDGVWEYSLRIGYTGSEELQIRRDRDETQTIYPASPQAMKSSIPVRGPDDLCTGKNWLIRGPVGEVVKLRLEVDDAKIIVTIVSETKGEKVYQSREGWQRHDYCLAGSWTDMTWETMTMDPELPGVFRCKGVVGQNYSEQYRGFVEFFTISVDEDPNCAFFPEVAFAGSAETMTMGPGPGGRDNPWMVKSLTDGSEFEVVLDLTAADRRKIVTWTWGTPQPFGYPILEDGRIGGGAIVYDVEGFSGGPAMGELGDGMI</t>
  </si>
  <si>
    <t>gi|513469403|gb|EPF17232.1|</t>
  </si>
  <si>
    <t>gi|552813147|ref|XP_005843880.1|</t>
  </si>
  <si>
    <t>gi|551579823|ref|XP_005775470.1|</t>
  </si>
  <si>
    <t>gi|1772285860|gb|QFZ10924.1|</t>
  </si>
  <si>
    <t xml:space="preserve">Beta-ketoacyl synthase; N-terminal (32-281:250)  -- Beta-ketoacyl synthase; C-terminal (289-406:118)  -- Polyketide synthase; C-terminal extension (411-520:110)  -- Acyl transferase (562-877:316)  -- Phosphopantetheine binding ACP domain (940-1012:73)  -- Condensation domain (1071-1491:421)  -- Phosphopantetheine binding ACP domain (1514-1574:61)  -- </t>
  </si>
  <si>
    <t>MQTQDLTPLQKAIIALKEARTKIESLERTQSEPIAIVGMGCRFPGDANNPEKFWELLHQGKNGITTVPPQRWDIDAYYDDDPDVPNKMYARHGGFINNVDQFDPQFFGITPREAIALDPQQRLLLEVSWEALENAGIAPQKLTGTQTGVFVGIGIDDYAKRQIKHHIPIDAYTGSGNAFCFAAGRLSYLLGLQGPSLAIDTACSTSLVTIHLACQSLRNGECNLALAGGVSLMLSPEVTLYLSKTRALSPDGRCKTFDRDANGYVRGEGCGMVVLKRLSSAVADGDHILAVIRGSAVNQDGASSGLTVPNGTAQQAVIRQALANAKVTPEQISYLEAHGTGTALGDPIEVRAIDNVFGKGRSPNHPLILGSVKTNIGHLEIAAGMASLLKVILSLQHQEIPPHLHFQELNPDLAASAKSLKIPTSVIPWQPTEQPRMAGISSFGLSGTNAHIIIEEPPQLTVTQAEVDRPLHVLMLSAKSEAALHTLAADWENLLRNHPETNFADLAFSANTGRGSFNHRLAIVAQSTAQARQNLAAFNQKQPSLNVFSQEVEKGRQPKIAFLFTGQGSQYVGMGRQLYETQPTFRQALDECDRLLQPYLKESLLSVLYPQTPTANPLVNQTAYTQTALFAIEYALCKLWQSWGIQPQGVLGHSVGEYVAACIAGVYSLQEGIELIAQRGQLMQALPQTGTMAAVFAPVETVARAIAPYGNEVTIATINSPENVVISGVKAAIAAVQADLIAQGIDVRPLQVSHAFHSPMMEPMLGEFKQVAAKINYQTPRIDWISSVTGAEITHSIDAEYWCQQIRDCVQFAPAIATLAQQGYDLLMEIGPHPVLTRLGKQTLSDPQILWLSSLHREQDNWQSLLQSVATLSVHGVALDWSGFEQDYVRRRLLVPTYPFQRQRYWLAETEFIQPEVVPVAAISPETSKIVAATETLESQILSLVAKITGMNPQQLSLDATLEGGLGLDSIMMTQLMNGIIKFIPPGQRESFHQVFSLRDLMQISNLGELLKVLEPWQTVDLQETTAVDVIPSADIPTIDQTSDVVDILHSQLPLLVSYWSLNSNSLFTKVQVAGDFNLEIAQHSWQKLIDRHPMLRARFHIPQGATSFADYQLQVLKNPSPPAIPLKDIRHLASEEQTQAIAQEVHHWLNYRWSLTQWPLHKFSVLQLSDSVYQMFLGNEHLIADGLSNHVIIREFLEIYRACIDQDTPDLPPALSVADYQAQVQAMNAWQDVDEDRALAAYNNSQRHTAYLWNPQQQIRQQTPLFDNQKYILSAETTAKLITKTREWRVPMNTLLLGAFIQTVSKLDTTSEKIGIQIPTSGRVYPGVDASGVISSFAQNLALSFTPPQAQQDWQTFLTEIQQTVQQHIGSGLDRAQTRQMGVIFRDSFVLENGRIPDHSLSLIQGALKSNLYLPYTGQTHIHHYYGSLSVTEYQAGGMNASGTIDILQEIFDSRLHLFASYDSNTFDLSVIDSLMKSYLAQIEELATLPIEEQVSSAFVSPIFINKDIGKNLRQITSEICHWAIEESEMSDDLEADLGLDSLELIRLVTRLESVYGKNYRQCLLNCRTLEEMVVVLSAESLAISA</t>
  </si>
  <si>
    <t>gi|1757231028|ref|WP_150976062.1|</t>
  </si>
  <si>
    <t xml:space="preserve">Beta-ketoacyl synthase; N-terminal (11-296:286)  -- Beta-ketoacyl synthase; C-terminal (304-421:118)  -- Acyl transferase (597-815:219)  -- </t>
  </si>
  <si>
    <t>MPKTQSDKIAHPIAVVGMGCHYPGANQLSELWENILARRCQFRQFPDQRLPLSEYYDPDPATPDKTYGTRGAFIDGFQFDWINRRVPKKTVDGTDIVHWLALEIADKALEDAGYRRDTVPTQKTGVILGNSLTGEHTRSNVMRLRWPYVRRALRAAAEVKGLSGTIVEELLETMEKFYKSVFPPITEDTLAGGLSNTIAGRICNFFNFDGGGYTVDGACSSSLIAVVTAANALSNGDLDMALAGGIDISLDTFELIGFAKTGALTSQDMKVYDRRASGFVPGEGCGFVVLKRLADAQADGDYIYALLDGWALSSDGKGGITAPSKVGQSKALLRAYEKAGYSPQSLHFIEGHGTGTPVGDRAEIEGVALAMNASKPAPPRSCGMTSFKSLVGHTKAAAGIGGFIKAVMAVNQRIVPPTVNCQEPNPVFEESAQCLYPVQLGEIYPETEILRAGVSAMGFGGINSHVTLSSGDAPSPRLKPSLDQRSLLVSNQDSEIFVFGANSLAQLLEYLQIFSEQAKGMSLADMVDLAAQNAQTLSPQTSIRAAIVAENPRELLERLEHLINILHSQPPAAGETYISQRKDIWLAHQVQRSRVAFLFPGQGSQKLNMARTLVERYSWARELVQQADLWLIESGFEPISPLIYRPLDRAVNQQQVEQWFNALTDVAPQAICLTSLLWKHYLKRLGLEPVALGGHSLGELTAFEAAGAYDEKTLLCFAAMRGKAMTVKGDSIGTMASLACSDATAQKLLQGISGYVTVANINSPQQTVISGEKTSVAAVCDLALAQEIQVRQLSVANAFHSQMVATAAEYLRKEAPIPEILEQVSLPLFTSVNGQIVNSGLNLKEHFADQIVAQVNFVSLVENLKNKCDLIVEVGTGKVLSGLVGAIVPSPLCFPLESKPGIARDLNTFLAAYFVQGGEVNWQALYEQRLVRPFVPAAERLFVDNPCERSFPVSLEEIESSSAFSWREIQQSSPNTALAHSSNFSQPESLFADDELTTVLANYLLERGSFLSELISADIQSLPFVNTHNA</t>
  </si>
  <si>
    <t>gi|424708193|gb|AFX86731.1|</t>
  </si>
  <si>
    <t>gi|1149076662|gb|AQS99303.1|</t>
  </si>
  <si>
    <t xml:space="preserve">Beta-ketoacyl synthase; C-terminal (3-99:97)  -- Polyketide synthase; C-terminal extension (103-216:114)  -- Acyl transferase (266-565:300)  -- Thioesterase (692-910:219)  -- Polyketide synthase; ketoreductase domain (1162-1330:169)  -- Phosphopantetheine binding ACP domain (1444-1488:45)  -- </t>
  </si>
  <si>
    <t>MGQSLAVMGAMQMLGEDPWSVSYVECHCTGTRVGDGIEVRGLVDAFVQLGGKKGPGEAQVALGSVKGNIAHANCAAGATGLAKVLLMLRSRQLVPTANFSRLNPKISLERTPFFVSSEVCSWGVDSRPLRAGVSSFGIGGTNAHVVLEEVPAPEPNGQALARWSFQVLPLSARSPEALLRTGQCIAAGLRAPAEPRASLARAAFTLQAGRAALPLRKAVVLPVAVSEGLHEEEDLASAAEILEGRLPDIEELEELEEVAKRPQVAFVFPGQGSQYFGMARGLYNQVPLFRRTADSCCELLAAQERLGRDLRPLLFRSAVSAEEEARREEEFERPSVLQPALFVVEQALAQVFQAVGVVPVAVAGHSLGEYAAAVAGGLLTLESALDIVAARAKATETLAEDGAMLSIAGWSEQELSDLGKGQRPGLWLAAVNSPVHAVVSGEETAVDALELELRAAGKKCTKLHVKKAFHSGLVARAADMLRGLGLPSQPDGSAPAAAVPVASNFTGGWLSSMQLRDGSYWASHMRGTVRWRENVEKLLTQWQPTAVLEVGPGNALSTLTAKCVGANQSAPVFVQGMRHPKATSTEDVEALLGALGQLWEAGFTVDWRALHTKVLGALEPPRPLRLPSYAFDRTRLWVNPERSAYVENVEEPAPANYTAGALAVAPAPVPPQRLLVRFGEKRNNQEPPLRAYCLPFASGSASLFMPWAEAGDGAVEVVALELPGRGARADEALPRSETEDEALLASFGDALLADLRGAQYVLVGCSMGGGLCVELALRLAERGAPLPLALYVAGRKPPALDPASIRAITMSDEALAEYAFAPPEVASSREFREHVVPLLRADLEIDARCERRLSEACAAGRRLPPGVGLELFCGTNDTVAPWAEAPGWQRFAEELVGVHYYPGGHEFMQEHRPLLHTAWRRDALGRLVRQRSAEVAMLAAQGFTAPGAALALGAPFAGPSASSGRPGELPLYAVRWVPVAGSPAGAPVSPCFVDLSEDLRESALADAAAALRAGASVVAAACADGAGLLTPEAMDAELQQCWQFTRLVQRLLEEGCTGHVLVVGPAAASGAMVMGASKAVALEAGELRIQRLFVPASCLAEIHMRAEHLLTLTNRHVQETDIWVQDPMLQGPAFAPRLEPTPEASTRLPCFPPSSADGNLPVFLLTGATGGLGRAVVRWMLEEQRLQPQQLVLLRRSGSTPLTGELAGLRTVEMDKADESLGLRDVRGVAGLLHLAGVLDDGVVGSMSEERFRTVAEPKCGLLATLLRVGQALGWPLRWAVGFSSTSSLLGYPGQTNYCAANAVLDQLATFATAAAPCRILAVNWGPWAEAGMAKAGTKAYEQAIKDGDRPLPTAQALACLAAALRCAAQAQPAAVQLCACDVDWQRSQWRGLPLLQLLGDGLGPAAVATEEAAPAGTAREAVEGFLLEHAKGSGGWRRAQGKSLQQLGLDSLEVVQLRNLFNRRFGTNVPLGLVADPSRKLGELAEELLVHAGP</t>
  </si>
  <si>
    <t>gi|31616732|emb|CAD60099.1|</t>
  </si>
  <si>
    <t>gi|1402689263|ref|WP_110578002.1|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</si>
  <si>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GDEKPHLERPCHLITLSAKSEAALRELAQRYYDFLGQNSQTVMANLAYTANTGRSHFEHRLAIPFLAQKQLEQALKDFIRGENRFSGQKSILTSKKAPKLAFMCTGQGSQYPGMARELYETQPTFRQTLEKCDEILRSYGVKSLLQVLYGDEKTSQLINQTFYSQITLFSLEYALAQLWLSWGVKPDALIGHSLGEYVAACLAGVFSLEDGLKLIAHRGRLMQTLPKNGIMAAIFTDSDTVTNHLRKIRGICTIAAVNSRENTVISGETEAINHLIANFNQRGIESQTLAVSHAFHSPLMTGMVGEFAKIAATITYNSPRLPLISNLTGDVIDAEIATSQYWVNHLLSPVEFARGIERLGELNTEIFLEIGAKTTLISLGQQNLPDRGLWLASLSPKQSNWETLLQSLATLYVKGVKIDWNGFDLDYLREKIPLPTYPFQRKRYWLDYIDSQLKTPTVAAAFHPLLQQPLHLLGSKDVHYQSSLSPCSPSYLQEHQVFGQVVFPAAAYLEMIIVAAGQQYPNQQFTIGQLSLNRPLIFSENQSKKVQLSLLAGGQFQILSLGEGEVSLLHLSGNLTNENQDLPSCNWTDIQNRCHQKIEIAQHYQDCLSKGVNYGESFRVIQQLYRNQSEIVAKIQLSSHLLSQAVDYQLHPVLLDGCFHAMSALFPAGNSTYLPTNIDRLTFSGVKDTSIYCHGRFSHSNLQNGILIADLTIFSESGQLISQIDGLTFQQARPETLFSQTNDLKDSLYEITWQATDLTGMDWTETGDWLIFADKKGVGQQLAEKLLQQGHRCQLITEKNRQTWQYLLKKPYQGLIYLWGIDDDQALENNQNLAVTQERICGTLLEIVQELGKIEVNYSPRLYIVTQSAQYIPSQPTVIALAQSSLWGLGRTIALEHPELRCLCLDGDKFQDSHTLALEVFQSLQSSEEENQIVWRQGRSYVARLGRFIPKSSLKKREIAENATYLITGGLGALGQQVANWLRKKGAKSLVLLSRRGITPETQPIIDQWRQEGTNVEVFAADVSDFGQMRRAFEIIEQQLPPLKGIIHTAGVLEDASLSKQTWEKFERVFSPKILGAWNLHLLSQEVDLDWFINFSSMASVLGSSGQSNYASANAFLDSLAHYRQAQGLPALTINWGPWAEGGMAENLGEKAKKRLIKQGFTPLDPQKCLHLLETLLTTSRTQVTVASLNWNSFFNSFENQKIPPLLRDFQSFSAQKLTPDNNFINVLITVPIEERFAALTAHVQGIVAEILAIPVREFTQVDQGFFELGMDSLMTVELRNRLAKDLGKSLAATITFKYPTVTSLVDYLVAEVIDLDFSLKPLAIGANQDSNLDPLNEEDLSLEELSDLLLQELNSLS</t>
  </si>
  <si>
    <t>gi|916313395|ref|WP_051048441.1|</t>
  </si>
  <si>
    <t xml:space="preserve">Beta-ketoacyl synthase; N-terminal (3-220:218)  -- Beta-ketoacyl synthase; C-terminal (228-345:118)  -- Acyl transferase (521-784:264)  -- </t>
  </si>
  <si>
    <t>FQFDWINRRVPKKTVDGTDIVHWLALEVANKAIEDAGYRRDTVPTQKTGVILGNSLTGEHTRSNVMRLRWPYVRRALRAAAEVKGLSGTIVEELLETMEKFYKSVFPPITEDTLAGGLSNTIAGRICNFFNFDGGGYTVDGACSSSLIAVVTAANALSNGDLDMALAGGIDISLDTFELIGFAKTGALTAQDMKVYDRRASGFVPGEGCGFVVLKRLADAQADGDYIYALLDGWALSSDGKGGITAPSKVGQSKALLRAYEKAGYSPQSLHFIEGHGTGTPVGDRAEIEGVALAMNASKPAPPRSCGMTSFKSLVGHTKAAAGIGGFIKAVMAVNQRIVPPTVNCQEPNPVFEESAQCLYPVQLGEVYPETEILRAGVSAMGFGGINSHVTLSSGEAPSPRLKPSLDQRSLLVSNQDSEIFVFGANSLAQLLEYLQIFSEQAKGMSLADMVDLAAQNAQTLSPQTSIRAAIVAEKPRELLEQLEHLINILHSQPPAAGETYISQRKDIWLAHQVQRSRVAFLFPGQGSQKLNMARTLVERYSWARELVQQADLWLIESGFEPISPLIYRPLDRAVNQQQVEQWFNALTDVAPQAICLTSLLWKHYLKRLGLEPVALGGHSLGELTAFEAAGAYDEKTLLCFAAMRGKAMTVKGDSIGTMASLACSDATAQKLLQGISGYVTVANINSRQQTVISGEKNSVAAVCDLALAREIQVRQLSVANAFHSQMVATAAEYLRKEAPIPEIFEQVSLPLFTSVNGQIVNSGLNLKEHFAHQIVSQVNFISLVENLKNKCDLIVEVGTGKVLSGLVGAIVPSPLCFPLESKPGIARDLNTFLAAYFVQGGEVNWQALYEQRLVRPFVPAAERLFVDNPCERSFPVSLEEIESSSAFSWGEIQQSSPNTALAHSSNFSQPESLFADDELTTVLANYLLERGSFLSELISADIQSLPFVNTHNA</t>
  </si>
  <si>
    <t>gi|1447310339|gb|REJ41663.1|</t>
  </si>
  <si>
    <t>Microcystis flos-aquae TF09</t>
  </si>
  <si>
    <t xml:space="preserve">AMP-dependent synthetase/ligase (40-442:403)  -- Phosphopantetheine binding ACP domain (576-640:65)  -- Beta-ketoacyl synthase; N-terminal (670-930:261)  -- Beta-ketoacyl synthase; C-terminal (938-1054:117)  -- Polyketide synthase; C-terminal extension (1057-1168:112)  -- Acyl transferase (1214-1499:286)  -- Methyltransferase type 12 (1837-1938:102)  -- Polyketide synthase; ketoreductase domain (2233-2421:189)  -- Phosphopantetheine binding ACP domain (2532-2587:56)  -- </t>
  </si>
  <si>
    <t>MSKHSISFGGQLEDNWRTLSEVLETATKHNNHGITYIRNDATEYFQSYQDLYQDALVILNGLEQKGIKLGHKVILQIAKNQDFIPALWACFLGGIIPVPLTVAPSYDLENSAVKKLENVWKILDNPLILSDSELIAEIEKLGTYSHLEGWQVISVNELRKAPSKIEQLPILDPQDAALLLFTSGSTGMPKGVILTHHNILSMTAGTVA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A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ALGSVKTNIGHMQIASGIAGLMKATLSLKYKIIPPTLHFQNPNPQINFSQTPFYINNEAISWTTKQDKSEKLPRRAGVNSLGIGGVNAHVILEEAPPIIPQDNQSQRPYHLLTLSARTEPALTELVSRYIDFLESQPEKDLSDVVFTANTGRVHFSNRLALTGYKNSDFIEQLRQFKQLDYESTIYGIVDEKRPSKIAFLFTGQGSQYAGMAHQLYQTQPTFRKTLDAGEKYYQKLTGKSLLNVVFADTDDALNQTDYTQPALFLIEVALAQLWHSWGIQPAAILGHSLGEYSAACFAGVFDLESGLKLVSHRGNLMGQLPQNQGEMAAIFLDKNSVIEHCQSQGIKIAIAAINAEQHTVISGEKNVIQKLCNHFTDAGVKVRQLKVSHAFHSPLVEPMVAEFKTILQEISFSQPQISLVSNLTGEIADDSIMTPEYWLQHLLNTVQFHQGALLLQSLGCDTFIEIGPQPILSGIIQSSLSSSEPLTLPSLRSGFSDWQVLLESLGKLYVRGAKIDWFSFDQDYHPRRCALPTYPFQKRQHWIPLKTPSATVPQESNLVKMLSEKDKTTLMQTLLETGHYSEDEKPTISAIVQQLIKLYYQEKEDFDFAKLLYQVAWLPCDLANGKLENLTSLKTDLEVYLEPQLQSSELMGVSLAFSEMEKLAADFVVKALKDLELFQMNTFLDPDQSFIQAELKQEYKSFWNHLLEILAKVGILEKQNTRWKIVKEPEQSNPDLAVEDLINHYPNAQIELHLFRQVATNLAAIITGKISPLSILFSQDGQGGASEFYKNTSSAKILNLGISKTVELLLSSYPPSASLRILEIGAGTGATTQQVLKACNSRQITYTFTDVSPFFLEKARDNLAEFFGLEYKVLDIEKDPKLQGFCCHSYDLIIAANVLHSTANLQEETLPHIQSLLRPGGHLLLLELTQQSSWIDLIFGVTQGWWRFSDYHLRPNHPIITASTWESMLLKSGFSQVEFVSPDQKIGTALFQQSIILAQSSEISPNTAKNWLIFTDVEPQQNTFVLGIQEQLLKKCDSCRIIYQGEKNTQISSSESCLNANQLQQLEEWFASNPSPDRIIYLLNSDGKDQPESILLNRCNYLLNLLKAIQKIPNPPQLFLVTQGAQPFELEQPSFGFQSPLWAMGRVIALENPQLWGGMLDLDPDVDINQNITALLLGLTHAHDEDHLVFRKGQGYVARLLPLKSLETKTVKIQPEVTYLITGGIGHLGLELAEHLVNLGAKHLILTTRRSLPVRFLWDSAAELAQISEKIRKLEEKGASIAVISADVGNFEAMQAIFTQIEKTAYPLRGIFHLAGISGRQAQLKDCTLQDLEAVFQAKVKGSWNLHQLSLGSQLDYFVLFSSAGAIWGAKEQGLYDTVSHWLDALAHFRRLQGLPATALNWALLAGNGIVSQDYEDWLKQIGIREIAPDMALRVMDAIMASNQTQVLIADVDWVRFKNIYEFKGEKPLLKNLGLSEVAIKSVQESDSVLHLLEEMPFGERREYLLEYVSKQVRIILGIKSMPDTEQGLIEMGIDSLSSIELKNRLEKRLEVLLPTSLVFDFPNIRRLVDYLLDRIFGEKVQKTAEKKMINFTEVQQEISEDLILQELTDLEAFLGD</t>
  </si>
  <si>
    <t>gi|150445938|dbj|BAF68991.1|</t>
  </si>
  <si>
    <t xml:space="preserve">TubC; N-terminal docking domain (10-61:52)  -- Condensation domain (80-525:446)  -- AMP-dependent synthetase/ligase (545-947:403)  -- AMP-binding enzyme; C-terminal domain (955-1029:75)  -- Phosphopantetheine binding ACP domain (1059-1120:62)  -- Thioesterase (1146-1404:259)  -- </t>
  </si>
  <si>
    <t>MNQSTNHTTIIEFLANLRSNNIKVWVEGNRLRYHAPKGTMTSDLLSELSAKKGEIIEILGQNQENKPSNSGIYPLPRVGDIPLSFTQQRLWFLEKLIPNSSIYHICGGIRLQGLLNIIALEQSLNEIISRHEILRTGIQVVLGKPKQVIFPSLNLNLNQVDLRSIPKLQKQAEVELLSQKEAQTSFNLAQAPLMKASLFQLEEFDYVLILIFHHLVFDAWSMNVLIKELGILYEAKCQESPSALPKLPLQYADFAIWQRQELQEDLIRQQLSYWKQKLGGKLPLLQLPTDYSCPSSPSFEGESQSFILSQSLSQALKQLSQKQGVTLFMLLLAAFKTLLYRYTNLDDILVGTATAGRAYPELNDLIGCFVNTLVLRTALAGNPSFITLLQRVRDTAIAAYASQDVPFEKLVEELQPERDLSHSPLFQVGFAFYNVPSSHLNLQGLTLSSFSVETKQAKLDLILSLKEIETGLAGRLEYRTDLFKATTIKRIIGHFKTLLNSIVKNPEQPLNQLYLLTKKERQKLLYDWNQTQKEGGGQLCVHRLFENQVKRTPEAIAVMFEDQLISYQELNRQANQLAHYLSNLGIKSGERVGVYLERSPLVIVSILSIFKAGGVYVPLDATYPQERLSFMASDANIAVLLTQTNLKHYFLKKTVSIVYLDQEKGKISQFSPLNPSLTVNPHDLAYIIYTSGSTGQPKGVLLAHQGLSNLAEAQSELFAVETDSRVLQFASISFDASISEIFMSLVKGARLCLISQDTFLNYHKLIEVLQDYEITVLTLPPSILAMLPEGQFPDLQTLIVAGEACSGYLVKRWSNQCRFFNAYGPTEATVCATIAECTQSLDAPSIGVPIANTQVYLLDSYLQPVPIGIIGELYIGGIGVAQGYLNRPELTDEKFIPNPFIQDYDREKFPRNAFYQTKIYKTGDLARYLPDGKIEFLGRIDDQVKIRGIRIELGEIEARICQYPLVKDCVVAAYQADTGQHLVAYLVAQDALSINQKQLKAYLQNYLPISMIPSQIIILDAFPLTSNGKVNRKALPIPAQCQTLSSEKSVIPRDNLELKLTQIWEHLLKRQPISITDDFFDMGGHSLLALQLMAIIEQEFNIELPLSILFSRGTIEQLAILLRQSSSISSSPSPLVPIQTVGSQPPLFCPHPIGGNVLGYIALGRYLSPDQPFYALEAPGLDGKQAPYTRIPDLAAYYIKAIQTIKPIGPYFLGGHSFGGLVALEMAQQLQKQGHEIAFLVLMDTPAPIRGNKTEVIDDATWLVKRAKVLERFFGIKIGVNEIEINSLTPQAQFSYFLAKLRQANLIPPDAGENMIHSLLAVQKASHQALIDYVPSIYQGKITLLRATDRLIEDAQGVYADCFCKSDLGWCELTTEPVEQYNVPGDHITMLTEPYVKALASQLKTIIKLGYHVSG</t>
  </si>
  <si>
    <t>gi|488884835|ref|WP_002797060.1|</t>
  </si>
  <si>
    <t>MSKHSISFGGQLEDNWRTLSEVLETATKHNNHGITYIKNDATEDFQSYQDLYQDALVILNGLEQKGIKLGHKVILQIAKNQDFIPALWACFLGGIIPVPLTVAPSYDLENSAVKKLENVWKILDNPLILSDSELITEIEKLGTSSHLEGWQVISVNELRKAPSKVHQLPILDPQAPALLLFTSGSTGMPKGVILTHHNILSMTAGTVAMNHFTQQEVTLNWMPLDHVGAIVFLGIMAVDLACHQIHVPMELVLRQPLQWLELIQKHQVSISWSPNFAFSLINQQAEELKHASYNLSSMKFLVNAGEQVSVKTIRLFLEILEKHQLRERAIKPAFGMTESCSGITWSAGLSKNELTEENSFVSLGKPIPGATIRIVDQENNPLPEREIGKLQIQGNSVTKGYYNNTELNQEVFQEGWFTTGDLGYLFKGELFITGREKQEIIINGVNYFAHELETTIEELEGVKVSYTAAFAVFDQSRETDLLIITLSPESDQFEHWIKVVRKIRSHLTQKFGIAPAYVIPLERNLVPKTSIGKVQKSKLKKDFEQGLFSSRIQEIDQYLAKERQKNQTLPQSENERQIAAVWSEVLQLTSVGLEDNFFELGGHSIHLIRVQNELEKLFNRQLSLAEMFKNPTVATLARCLSEESNTTQVIAQKSRQRAENRTRRHNETHDIAIIGMAGQFPGAKNLTTFWENLKNGIETISFFSEEELQESGVSSELFNQPNYVRARPILEQVEYFDSEFFGYTDREAELLDPQQRLLLECSWECLENAGYNPSTYQGSIGIFAGASMNTYLINNCYPNRGQLDSNDELQPFTLDSTGGFQTMVANDKDYLTTRISYKLNLH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KELVSRYIDFLESQPEKDMSDVVFTANTGRVHFSNRLALTGYKNSDFIEQLRQFKQLDYQSTIHGIADEKRPPKIAFLFTGQGSQYAGMAHQLYQTQPTFRKTLDAGENYYQKLTGKSLLNVVFADTDDPLNQTAYTQPALFLIEVALAQLWHSWGIQPAAILGHSLGEYSAACFAGVFDLESGLKLVTHRGNLMGQLPQNQGEMAAIFLDKNSVIEQCQSQGIKIAIAAINAEQHTVISGEKSVIQELCNHFTNAGVKVRQLKVSHAFHSPLVEPMVAEFKTILQEISFSQPQISLVSNLTGEIADDSIMTPQYWLQHLLNTVQFHPGALFLQSLGCDTFIEIGPQPILSGIVQSSLSSSEPLTLPSLRSGFSDWQVLLESLGKLYVRGAKIDWFSFDQDYHPRRCALPTYPFQKRQHWIPLKTPSATVPQESNLVKMLSEKDKNTLMQTLLETGHYSEDEKPTISAIVQQLIKLYCQEKEDFNFAKLLYQVAWLPWDLANGKLQNLTPLKTDLEVYLEPQLHSSELMGVSRAFSEMEKLAADFVVKALKDLELFQMNTFLDPDQSFIQAELKQEYKSFWNHLLEILAKVGILEKQNTLWKIVKEPEHSNPDLAVEDLINHYPNAQIELNLFRQVATNLAAIITGKISPLSILFSQDGQGGASEFYKNTSSAKILNLGISKTVELLLSSYAPSASLRILEIGAGTGATTQQVLKACKSRQITYTFTDVSPFFLEKARDNLAEFSGLEYKVLDIEKEPKLQGFCCHSYDLIIAANVLHSTANLQEETLPHIHSLLRPGGHLLLLELTQQSPWIDLIFGVTQGWWRFSDYHLRPNHPIITASTWESMLLKSGFSQVEFVSPDQKIGSVLFQQSIILAQSSEISPNTAKNWLIFTDIEPQQNTFALGIQEQLLKKCDSCRIIYQGEKNTQISSSESCLNANQLQQLEEWLASNPSPDRIIYLLNSTPKEQPESILLNRCNYLLNLLKAIQTIPNPPQLFLVTQGAQPFELEQPSLGFQSPLWAMGRVIALENPQLWGGMLDLDPDVDINQNITALLLGLTHAHDEDHLVFRKGQGYIARLLPLKSLETKTVKIQPEATYLITGGIGHLGLELAEHLVNLGAKHLILTTRRSLPARFLWDSATELAQISEKIRKLEEKGASIEVISADVGNFEAMQAIFTQIEKTAYPLRGIFHLAGISGRQAQLKDCTLQDLEAVFQAKVKGSWNLHQLSLGTQLDYFVLFSSAGAIWGAKEQGLYDTVSHWLDALAHFRHLQQLPATTLNWALLAGHGIVSQDYEDWLKQIGIREIAPDMALRVMDAIMASNQTQVLIADVDWVRFKNIYQFKGEKPLLKNLGLSEIPIKSVQESDSVLHLLEDIPLGERREYLLEYVSKQVRIILGIKSMPDSEQGLIEMGIDSLSSIELKNRLEKGLEVLLPTSLVFDFPNIRRLVDYLFDRIFGEKVQKTAEKMINFTEVQQEISEDLILQELTDLEAFLGD</t>
  </si>
  <si>
    <t>gi|444245825|gb|AGD94574.1|</t>
  </si>
  <si>
    <t>Microcystis aeruginosa NPLJ-4</t>
  </si>
  <si>
    <t xml:space="preserve">Beta-ketoacyl synthase; C-terminal (2-53:52)  -- Polyketide synthase; C-terminal extension (56-155:100)  -- Acyl transferase (204-278:75)  -- </t>
  </si>
  <si>
    <t>MSAVFGQRSPNRPLIIGSVKTNLGHLEGAAGIAGLIKTVLALQHHKIPPHLHFKNPNPRFDWSSHIFEVPVQGKPWNISERPRIAGVSSFGFSGTNAHIIVGEIDADLPQPSENNFYLLPLSARSEKSLQELARNYQDILTESINLADVCFTASTGRGIFPQRICILADSITTAQRALIDYQDGENSDSLIRPILSESPPKIAFLFSGQGSQYSGMGETLYNREVVFKETLDLCDQILEPLLEKSLLDLIFQEQNSELLEETQITQPVIFSLEYALAKL</t>
  </si>
  <si>
    <t>gi|4091810|gb|AAC99312.1|</t>
  </si>
  <si>
    <t xml:space="preserve">FAE1/Type III polyketide synthase-like protein (106-395:290)  -- 3-Oxoacyl-[acyl-carrier-protein (ACP)] synthase III; C-terminal (412-492:81)  -- </t>
  </si>
  <si>
    <t>MDRERLTAEMAFRDSSSAVIRIRRRLPDLLTSVKLKYVKLGLHNSCNVTTILFFLIILPLTGTVLVQLTGLTFDTFSELWSNQAVQLDTATRLTCLVFLSFVLTLYVANRSKPVYLVDFSCYKPEDERKISVDSFLTMTEENGSFTDDTVQFQQRISNRAGLGDETYLPRGITSTPPKLNMSEARAEAEAVMFGALDSLFEKTGIKPAEVGILIVNCSLFNPTPSLSAMIVNHYKMREDIKSYNLGGMGCSAGLISIDLANNLLKANPNSYAVVVSTENITLNWYFGNDRSMLLCNCIFRMGGAAILLSNRRQDRKKSKYSLVNVVRTHKGSDDKNYNCVYQKEDERGTIGVSLARELMSVAGDALKTNITTLGPMVLPLSEQLMFLISLVKRKMFKLKVKPYIPDFKLAFEHFCIHAGGRAVLDEVQKNLDLKDWHMEPSRMTLHRFGNTSSSSLWYEMAYTEAKGRVKAGDRLWQIAFGSGFKCNSAVWKALRPVSTEEMTGNAWAGSIDQYPVKVVQ</t>
  </si>
  <si>
    <t>gi|21618184|gb|AAM67234.1|</t>
  </si>
  <si>
    <t>gi|57638711|gb|AAW55393.1|</t>
  </si>
  <si>
    <t>Anabaena sp. WH 0404</t>
  </si>
  <si>
    <t>AMDPHQRLALELAWEALEDGGQTLDYLNGTKTGVFLGISSKDYYSNLIEQPANLDAYTGSGNTNCMAANRISYFFNFTGPSLSIDTACSSSLVAVHLACQSIWNQESTLALAGGVQMILSPWMTVSFAQAGFMAADGRCKTFDSRADGYVRSEGAGIVVLKPLDQALKDKDYIYAVIRGSAVNQDGHSNGLTAPNPRAQEALLREAYSKAGVSPGQVQYIETHGTGT</t>
  </si>
  <si>
    <t>gi|219734065|emb|CAW45924.1|</t>
  </si>
  <si>
    <t>gi|1706064805|gb|TRU89417.1|</t>
  </si>
  <si>
    <t>Microcystis novacekii Mn_MB_F_20050700_S1</t>
  </si>
  <si>
    <t>gi|424707901|gb|AFX86585.1|</t>
  </si>
  <si>
    <t>gi|1120052048|ref|WP_072925871.1|</t>
  </si>
  <si>
    <t xml:space="preserve">AMP-dependent synthetase/ligase (40-485:446)  -- Phosphopantetheine binding ACP domain (649-715:67)  -- Beta-ketoacyl synthase; N-terminal (743-983:241)  -- Beta-ketoacyl synthase; C-terminal (991-1108:118)  -- Polyketide synthase; C-terminal extension (1112-1221:110)  -- Acyl transferase (1264-1540:277)  -- Polyketide synthase; dehydratase domain (1653-1936:284)  -- Polyketide synthase; ketoreductase domain (2190-2366:177)  -- Phosphopantetheine binding ACP domain (2466-2530:65)  -- 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</si>
  <si>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GPFLRTGDLGFLLAGELFITGRLKDLIIVQGRNHYPQDIESTVEKSHPGLRQGCGAVFSVEIAGQERLVVVQEVERSYLRKLDSPAVIEQIIRSVAEEHQLDVYAVALLKTASIPKTSSGKIQRQACRASFLAGTLNVIGDWSKNPEHKNGFKQLKSDINSLLKQVKSYQVVEEFSEVSQNQIVSDTQEAIEEWLIKKVAES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SANGYVRGEGCGVVILKRLEKAIQDGDRIYAIIRGSAVNQDGHSNGLTAPNKQAQQAVIKKALAKAQVSAKDISYVEAHGTGTSLGDPIELNALKEVLMEE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VAACIAGVFSLEDGLKLIAYRGRLMQALPSNGKMVAVTSDEETVRRAIISYEKQVSIAAINGPSSIVISGDSQTVDAVVANLDTEWVKTKTLQVSHAFHSPLMEPILAEFAKIAREITYSKPNISLISNVTGKIATAEIATPSYWVNHIRQTVEFAAGMNTLASHGYEVYLEIGPQPILIGMGSHCIPEGKGVWLPSLRSRKSDWQQMLQSLAELYVKGTPVNWTGFSKDYSYHRLSLPTYQFSRQLYCHGSILSDCSTTRVESTNGKGHISHNNPQGTQQFELYSSNGNGHLHPLIGKRLHLPLKPIIFESQISQDCPNYIQHHQIQATTIFPATAYLEMALVAGINVFKSDSISLEDVKIEHPLFFEGNQVKDIELILTPQDSQTYTFEIFSLNPVGDSWTLHTLGKIIKVTDINQPSPVNLENLSIDSLESVNVEDYYQQLQQRGMDYGASFQAITDLWQYEGMALGQIQLPEPLVNEACNYKLHPVLLDASLQVLGAALSREDSGDAYLPVGLKQYQVYGSVPLHLWSRVKLNQDSSEPSQTITADVDLFDDSGVLLAEIQGLSVKRISSQKLGQVVQKEETENWLYEIVWRPQNRDLNLPLTGAENLGTWLLFTKGDGMGSSLANQLTQLGEYCILVSVGSHYQKLNPESYTVNPLVTDDFTKLFQESLENKPPLKGIVHLWSCENNSSTDLSLEALQKAQEIGCGSVLSLVQALTQKRGTNLPRLWLVTQGAQTLEPSDTSLAIEQAPLWGLGRTIALEHPELQCVCVDLEASPNANQSLLLAEILAPDSENQVIYRQEIRHVSRLVRHSAHSTSQQEKIRPDSSYLITGGLGALGLKIADWMVSQGAKYLVLTGRSEPNTEAITLIEQWKQAGTEVVIIKADVSKQEDVQKLFQKMTVSLPVMRGIVHAAGVLDDGLLSQLDWPRFTRVMAPKITGTWNLHCFSWDLPLDFFVCFSSIASLMGSPGQGNYAAANAFMDALAHYRRSLGLPGLSINWGPWSGVGMAANLDNRFFAQGINPIRIEQGLQIFGELIQENIAQIGVLSVDWPQFIASYPFNLPLLTQIAQDVGGYDGLSATQSPILSQWQESSGDSRILLLLAYIQGLVAKSIGTDAAQIHLDQPLKTIGFDSLMTVEMKTKLSVDLGVDIPLTKFVEDVTVTTLAIFVNEQLIEKVSISPDPVINQVDEELLAQLNQLTTQEIEALLSSV</t>
  </si>
  <si>
    <t>gi|1543234733|dbj|GCE60724.1|</t>
  </si>
  <si>
    <t>MPLTVWDSGTLKKLGKVLAQGESIPRYLMQAQADPLPIGQWPLPQGLFLITEDELSVAPYLAESLRQRGLAVALIERASLQTPKALAEAVSREREKHGLVAGIVHLAALSQAAEPTTLSEWRQYTQIQAKSLFYLLQLCADDLRKGQQPGRVLMASCLGGQFGRDGNWGTSLPIAGCGNGLLKTLGAEWPNLHAKAVDLDAHLSPKVLAECLVSELLLPGGRIEVGYPQGQRTTFRTQPDPFSSRATVAKFTPTPDWVVLITGGARGITAEITSDLASFGLTMILVGRAPLENEATAHIEDVTDLRQFLLAQARCQGKLPTPVEIERHIQLILREREIRANLARFRQAGAKVEYIVADVKDEQAFAAVIEGIYSRYGRLDAAIHGAGIIEDKLIVDKELASFERVFDTKVDSALILSRYLRPESLKWLVFFSSVAGRYGNRGQSDYASANEILNRLAWQLDQRWLNTRVVAINWGPWDTKGMASEEVKRQFRERGVIPISLVGGRRFFLEELSYGDKGTAEVIAGEAPWETHEAEAGKLALLPANRPFPFISTVPQLQPDSKVTLEHIFSLEADPYLEDHCLDGKAVLPATGALEWIAEFIQAAWPDWQVCEILDLMVLRGVSMAVEGSRKVLFVARSSSHADATTLQVTAEILDPETRMPLYRALVILRPEIEAPPSLHPVKLKSGRSLDPQFAYLEYLFHGKRFQLISEIVAVDEQGIDAWVKPSQPSAWVRQDSSTAVPPWLFDPGFMDTIPQMALVWSRLYQDSSALPSKLGRIIRYGSSPLTGRLRVAFRVVRSDAQMIVYEASVFDEQGQVRFYLENLESTCSAALNRLNVQWRESLENPS</t>
  </si>
  <si>
    <t>gi|424707969|gb|AFX86619.1|</t>
  </si>
  <si>
    <t>Cluster-13398.27347</t>
  </si>
  <si>
    <t xml:space="preserve">Beta-ketoacyl synthase; N-terminal (312-566:255)  -- Beta-ketoacyl synthase; C-terminal (585-696:112)  -- </t>
  </si>
  <si>
    <t>MDDGDDFAVATHEEVEVCEEISHSLRLKGFCVLDFGQESKLEEARSEVSNLHTNEYFSIPPPQVIDGLLGDEGSQELAWLAESKDPAEGETLQGMKQDLQWLAGCTREFIEETYQMEGMRRSQVAVIRGGMAEVPEKPSQPSEDEEAEEEEEREAAEAGPAAQELNMETCSFWMSLLFTAKLMVIYFLGPGDGKLELEPFDEESEAITIPTRPDLVVILRCDTLNHRLESTGNDYTLCSWVSAPNAAGPRGWNSFSEIALERNEVLKELSAWAEQRLEALMQQEVENGLLEEPPRSWLRWMRATYFKHSNLPVAITGAATHSPGSNSCEMLWKSVINGVDYVQEVPFLRWNHAEYYDPDPECWMKSHVCTGGITKTCVRHHQFIDGVDLFDNKLFQISQSEATGMEPMQRHILETSYEALCMAGYTKKTLMNSYIAVFSGSTHPEAAYINYCQGAGAGNVSQAITSNRTSFVLGCMGPSTSIDCEMASSAMALMVGCSAVAPNNEWRTKSGGDSQASITGGVYICVAGPFMWPRFHMFLSITGRCLTWDDSGNGYVRGECSMSVIQKPYTEKLDGEWVVTGESVLGTIVGYRTTSNGRAASMTAPNAPAFQEAVDEAMKAAGISPLDMDAVECHGVGSPLEDSVEVSALGRLLRSSKECLDEPLYLGAVKTNLSAQCEASSMASFVQVMYNIKFSANSGSLHLKQLNPHMEGYDALQMSPESLPYRDEWAFHGASSRGWGGINTHIIQWYKVDETYVRTGKLESTQEPFAFWPGGGGVLKAEDRAIDAYHIVGSWNNWKPEEMEAADVGVFTYTVTLGMNRFETFQIWLDGDSNKVLHPGKPRAPSAMRVLGPVQLDEANGLNWMIDGRVLRQPQAASQAALESGDSSSSDAAVVEEYSTRDRGRVGDQYEVKFSIAGKYRAVCWRKVKAGAEDAELRVLQGTYYVTGSFNNWGLSEMTASEDVQLGLHTLKLGPLKQRKYDFQIVRNKDWDQRFYPEYSTIAAESWDEFEVDGPGDEGHGNNWCIKSNEGDFFLIEFQRSIGNSMDVKHISWRRVDE</t>
  </si>
  <si>
    <t>Cluster-13398.27206</t>
  </si>
  <si>
    <t xml:space="preserve">Beta-ketoacyl synthase; N-terminal (356-613:258)  -- Beta-ketoacyl synthase; C-terminal (622-736:115)  -- </t>
  </si>
  <si>
    <t>MAANGALAEVVSGLVVGSLVELQGLPEKLEVEDLLGTTDGSDLAPISPNGQKAKVVGFDEEKCIVETFGAVTLAVAKENAKEFTPSKPASGGFHLVWPADDEVSVADFAVAAIELLMSDGYCVVQMSMSDATRKEAVEEASNLKYHRMKKEFEAAYLGRQYKCKTAWLEELADSKEELFSALDRCDVHFSNFTKFMLPLAPCALDFIPYSRTNAMVRTPFENAAEEGKFTAEEVDEEDIGDGLVDSHISFVKRKTLCMLFVVETQGGELTLIPKDDSKENVVLELTAGRLIVFPHNTMSYVYKPFDRKDLVLQSWILQEPETLTFVGLSGDQTSKDEARGIHVGPNTPLGRRTNATGIALGLPGSAHGDLDAYWALVASCTDGLVKCPYSRFDMDVYSKPIAEWFPGTTYTWHGGFVCEDIYSLDNELFGLTEDEVMLMAPAQRCLLEKGYEALYKCGLRQGPSLNGRRMGMFVGHSGDDWSFTPIFTCGFEDKFRHAHGARVWSTLTGRLSYILGIKGPQTLVDTACSSALCAYGIGHTMLRMAEEHQSGVCMQVPITEALMMGSNILPGPGGFISCCGPHMLSTHGRCFTFDSSADGFARGEGSGAFVAKNEDIMSEDAYASVIGSCLNQDGRSASMTAPNGPAQQECIKGSMREAGLSANQVTCAECHGTGTALGDPIEVGALRGVMQDRVVPIYQTSSKAHIGHLEAAAGLAGLVKCMMMCSAAAGSPNCHLFTLNAHLDVTGYPTTFASELSDFGFNTGYSGVSSFGFGGANSRADVFACSKRGPHRTGELDWKQVDYITVTCPIDQGPMHWLDGRCVPKATSKNYVHEPYRADGIRDEFASYDYNSSIYSGVYQLPPKDGSTEDVPKGPMFIVGSWNQFREAHEMQEGDDDDTWVFYVPLGETRHERFQLRENNNPFETIYPIVEDGSTRTRVLGPDEGGADLFWLLDGRDAQVPVGTMYKITLQWGEPPKMHWEQVPDAPVPDWFAGCDHFYSVQASWTGNQFEFMDAVTSGGEKVWQTSVRIGLTGMEWFRLARDSSTKLLIYPAKTGCSEDVAVCGPDELCNSRNWRLRGKAGEVVTIRLQVVNCHLTVSIVSDSLGSRVMQSVEGPKRHSYTLAGTFTDWKQQEMVFDEESLATFTYRGKVGNTGHEHFYLCMDGDPALSYFPEASFSYPGYSIVKGPAAASNEKLFTVPYLKPGAEFEIVFDKHAEDKRKIVTVKWIDGRIDTESMKAAFHNYRSMGVIPPGLMVDTAMALPF</t>
  </si>
  <si>
    <t>gi|1315912054|dbj|GBD54453.1|</t>
  </si>
  <si>
    <t>MTQIPAKTDQMSLIKDALNQIKVLKTKLHTLEKAKNEPIAIIGMSCRFPQGANSPETFWELLQSGTDAISEIPPQRWNIDNYYDPKPDARGKVYTRHGGFLNQPIDQFDADFFGLSPREVAQMDPQQRLLLELAWEALENAGISPLNRRGSQTGVFIGMMTQDYSHFSHHPALIDAYTGTGNAKSVASGRLSYLFGFHGPTLTVDTACASSLVAVHLACQSLRNNECEVALAGGVNLMLTPFVTIMESRAQMLSPDGRCKTFDRTANGYVRGEGGGIIVLKSLSAAIRDNNLILGLIKGSAVNHGGTSSGLTVPNQLSQEQLIRQALKNAQVKPEDISYIEAHGTGTSLGDPIELGALSTVFAKNPQPVWVGSVKTNIGHLEAAAGIAGLMKVILCLQHRQIAPHLHFQQPTPHLDWENQPLKVPTKNREWVSENSSRLAGVSSFGLNGTNAHIILEEYPYEPQTTAAPDSSPYLFTLSAKTESALIKLAQKYAHYLENAKNIALSSICATSNRSRSQLPHRFTCIVSSHCQLQEKLAAFVQGEPSSFRQKSEFNGKNRAKIAFLFPGQGSQYPGMGRELYQCYPLFRQTLDRCAEILRQYGDYCLTEIIDQENHLNQTFYSQPALFALEYALFKLWESWGITPHGVMGHSLGEYVAACVAGVFSLEDALKLVFYRAKLMDSVGKSGSMVVISASEAEISPLIAPYQSQVAIAAINGQDNIVLSGAAETIEILVKQLQVKNLKITPLNVSQAFHSPLMEEILDEFRQIAETITYHPPQRALISNLNGKLVNFEVTTPDYWCRHLRSSVRFADGIKTLLDNGYELFVECGSHPVLSAMGSLLDKNYPCLWLPSLRRQTSDRQQILESVSQLYLRGFALNWQEITANQDSKPCILPTYSFERSSYWLKTGDLTPEEAQLLPKLSKYLLETPPQPPEVVKTTTASSSGHLITLDSLLATPAEKQLKQLETYIIGVLEQITGLSVVKLHTKQPLSSLGLDSLMSSQLRRQLEEDLKIIVPVEYLAGLSIEQFLPQIFNLITQNSQPATSNKTPLPSKQKKPIKTTKAENISNDPKLWLIRKQANPNARIRLFCFPYAGGGASLFQNWLNYCPKQVELWAIQLPGRETRLQETAITSLKSLINRLIPILTPYLDQPYAFFGHSMGSLISFELTRELAKTRQNLPQHLFMSGFRAPQIVNPDLPIHRLGDEQFLAALGHFQGTPETLLKHPDLMAAFLPILRADFKLLETYSYQQGQPLNCPITVFGGHNDAKVSADQLQQWQLQTNQDFVLHTLPGGHFFINQHTEKIMKIICQSLREFPEQMTA</t>
  </si>
  <si>
    <t>gi|297338043|gb|EFH68460.1|</t>
  </si>
  <si>
    <t xml:space="preserve">FAE1/Type III polyketide synthase-like protein (96-387:292)  -- 3-Oxoacyl-[acyl-carrier-protein (ACP)] synthase III; C-terminal (405-485:81)  -- </t>
  </si>
  <si>
    <t>MNENHIQSDHMNNTIHVTNKKLPNFLLSVRLKYVKLGYHYLISNAVYILILPVLLAATSSSFNLSDLTLLYNHLLKFHFLSSTIFAALLIFLTTLYFTTRPRKIFLLDFACYKPDSSLICTRETFMDRSQRVGIFTEDNLAFQQKILERSGLGQKTYFPEALLRVPPNPCMSEARKEAETVMFGAIDAVLEKTGVKPKDIGILVVNCSLFNPTPSLSAMIVNKYKLRGNILSYNLGGMGCSAGLISIDLAKQLLQVQPNSYALVVSTENITLNWYLGNDRSMLLSNCIFRMGGAAVLLSNRCSDRRRSKYQLIHTVRTHKGADDNAFNCVYQREDNDDNKEIGVSLSKNLMAIAGEALKTNITTLGPLVLPMSEQLLFFATLVARKVFNVKKIKPYIPDFKLAFEHFCIHAGGRAVLDEIEKNLDLSEWHMEPSRMTLNRFGNTSSSSLWYELAYSEAKGRIKRGDRTWQIAFGSGFKCNSAVWRALRTIDPSKEKTNPWIDEIHEFPVPVPRISPVTSSSESR</t>
  </si>
  <si>
    <t>gi|1002987248|ref|WP_061431775.1|</t>
  </si>
  <si>
    <t>MVESIDYKKLMATTLSKMEVMQARIHELETRQSESIAVVGMACRFPGGINSPEKYWSFCQAGLDAIVEVPKSRWDISKLYSQEPTLGKMNTAYGGFLQENITEFDARFFSISAREAASMDPQQRLLLEVAWEALENANLPLKNLADNKVGVFVGITSIDHALKVYGTNYDQIDSFFGTGNALSAAAGRLSYFLNLHGPCLSIDAACASSLVAVHQGIRSLRNRECELALVGGVNLILEPAITISLSQSGMMSPDGRCKTFDASANGYVRGEGCGVLILKTLSEAQKNGDQILALLRGSAVNHNGAAAGLTVPSGPAQQELLRQALADARILPEDVSYIEAHGTGTSLGDPIELNAIASVYGKRSDPLYVASVKTNIGHLEAAAGMAGMIKTILILQQGEIPPHLHFQSPNPLINWQDHPIKIPTQNIPWPNNNKVPIAGVSSFGFSGTNAHVIVQQAPVSKISEIQQQIPSHLLTLSAHNKTALKELAKRFHTLLESHPEIGDICYSAAVGRIDLPERLAIVGDTCPELQQRLAAFAEENPLDDLTFYQRFTSEKSPKIVFLFTGQGACYPGMGHQLYQTQPTFRQYIDQCAAILAKHLDHPLTEILFGEQTDLLNQTAYAQPAIFALEYSLTMLWKSWGITPSLLIGHSVGEYVAACIAGVFSLEAGLALIVKRGQLMQTTTSGKMASIFADEETVSSLIKNYTQTVSIAAINHPQQIVIAGESASLEEVISTCKKQKIPAQYLPVTQAFHSPLMEPILKEFEKEARQISYQRPQILLLSGLNGEVLENAPDATYWSKQCREPVRFLSSLITAFNKGYNLFLEVGPRPILAEQGRRYKDEVIWLSSLNRGLDNWQTILSALAQLYLNGLPFNPEQFNQNYGYKKVRLPNYPFQRKPFQFQPNPRTENQSIDKIFLDAQTSNLTDTETTVFNMQKHQQEIRNQLKSILALLLKEDENELPEDETLLNLGADSIILTDFSRKIEEKFQVKVKIDQLFTDLQTLVDIAEYLCQFVKEKPLKNASEITAKVIDDETELSNYLQVIDQLQPIATAYIIKALESLGKKLNQGEQWTIENLRQTLPVARKYHILLNRYLQDLEQANILQNQGNIWTVKNLPESFSLTQALQKLEKTCPSAKPELEMLQRCGENLAEVLKGNIDPLTLIFPEGSVAHAESIYGNSPVSRLMNQRVAQAINQILTRFSNSDRPYQILEIGGGTGATSEAILHYLNLDHVTYSFSEVSPFLLHQARQKFQKKYNLNFHQLDIEKSPISQGIPAHNYHIVVAANVLHATRNITETLTHIRELLRPGGYLVLLETVENNSWLNLTFGLTPGWWRFQDQQLRSDTPLLRGENWCSVLKSCGFATANSFSKQNNIPIHNGQELILACVPDEPLSIPARTKLTVSGESSGKEALMMAQLQSLKDLKELHEKTIIKQLEVLQAAPVFPGIVPEILTNQTQIIPAQSSKIETYPPVSQEKPKSPEKPSSPNLNPLALKLTENKSLTEQQQAFIQNLQSIYNQKTAKSKAYSQNSRKTMVDVKPTIDFRMALKEFQYPIVSESAQGAYFKDIDGNNYIDLAMGFGVNFFGHSPDFVIEAVQEQMNRGIGLGMQSNLAAETAALISEMGRVERVAFSNTGTEAIMAAVRIARSRTKRQKIVMFAGSYHGTFDGILARVGEDKTTAQPLSLGTPLGMVEDVIVLSYGVEESLDIIATHADDLAAVLVEPVQSRKPDLQPQEFLQKLRQITHKKGITLIFDEIITGFRIAPGGAQEWFNVEADIVIYGKAIGGGLPISMICGKADFLDTVDGGFWQYGDDSHPQTELTAFGGTFCRHPLALAACRAVLLHLRENSPTIQEKVNQLTHRLATEVNQFFQEIGIPIRVVNFGSLFRFEPFGAYSIFLQPIELPLFYYLLNLKGIYTWEKRVCFLSTCHTNEDVDKVIVAVKEAITELQQAGFFANAKRPQVKKEEKKPLSEDEDGRGHLPSLNQSFPTSEAQRQLWLLAELDRNASASYNVTTSLELRGSLDVYILEKTINQVINRHEALRTQIIEQGELQEVVNQVNIKLKLINLKDEDNPEATALALQSQFSQKPFDLSIAPLFAVILMRLKPDHYLLSLKTHHIVADGWSLGLILQEIGQLYSSQNNTTKEVLTPPMQFRQYLTLRAQETQSPQMLEHRDFWLKTYQEDLPTFELPTDFPRPAVKTYTGGQESQVIPSEVGQNLQKVGRKNKATLFMTMFAAYTAFLRRISGHKDLVIGIPISGRQIEGSDNLVGFCSQFLPLRIQVDATTSFIEHLQHTKQTLIDAFRHQSYTLEDLLAALQLPRDFSRSPLISVSFNMDPSLTLPEFKDLTVSLPPSPISYTPFDLGFNLIELNDNLIIYCNYNTELFKQETIKQFLESFQILLRGIIDDANHLLYQLPLLTPVQQEKLLRQLTGKTRKLPEKATIIDDFVAQVKLTPNAPALIAGKISLSYQELNEKVNRLTHYLQQEYQLGVGKVIGVMLQRNHH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KTLFRTGDLGKQTAPGIIEFMGRKDNQVKVNGYRIDPGEIEYQLTRYAPIERAIVLPVQVNNQTQLSAYCQTDETLEIAEIRELLAKFLPVYMIPSYFIFLKQFPLTRHGKLDLHSLRELRETGKSLVNSNYVAPRNYLESNLVSIWEKILSKHPIGIFDNFFEIGGHSLLLSRVVTRVHKELNVSVKLADFFKVPTIAGLATLISQTQYNYQEPISAIPPQKSYPMSHGQRRLWALEFLDQNHNAYGMPSAYQFKGNLNIDAFENAFQQLIQRHEILRTTFTLINNQPRQIVHNQMNFVIKQIDLTAYVSTEQENLIEEAISHNAKTTFDLEVGPLLKVNLLKLSQENYIVLFNMHHIISDGWSAGVLIKDFLSHYHAYGQENYQLMPPLRIHYKDYTSWQESQLETSKLQDQRDYWLAKLTPVPVRLNLPVDYPRPPVKSFQGNTITWQPEPELIDTFEKLIKAQEASLFMGLVSLVKSFLFRYTEQNEITIGSAIAGRNHPDLEDQIGFYVNTLVLRDQIADHDSFTDVLSKVKTTTLEAYDNQDYPFDQIVSDLNLQRDPSRNALFDVAIVLQNNQNVDLALNGITVNSIDPKMMTAKFDLEFIFVEEEELYLKLIYNTDIFIHERILLLIDLFKNWLEQVLKFAHEPLINLSLASSENLIQEGQDLFTEDFNF</t>
  </si>
  <si>
    <t>gi|1747416687|ref|WP_149987919.1|</t>
  </si>
  <si>
    <t>MKVGDFLAYLKGLDIKLWLEGEKLRFQAPKGVMTPEIKEEIAAKKTEILDFLRAAKIPTNTVDLEIIPVSRDQDLPLSFAQQRLWFLQQLSPDSHSYNLLEALRLEGSLNLLALERSLSELIRRHEILRTTFPMVEGQPIQRIAPPSTVSLPLEDLQGLSKNEQTEHLQEIAIAFSLKPFNLAKESLVQFKLLKLGSQEYVLLLKMHHIIYDGWSLSIFFDELSQLYAAFVQGLPSPLAKLSIQYADFAVWQRQWLTGEVLERQLNYWQKQLQDAPTILELPTDYPRPPIPSFRGDGQVFRLNQDLTQRLKRLSQESGATLFMTLLAAFFVLISRYSGQLDVLVGSPIANRNSSAIEKLMGFFANTLALRGDMSGNPSFLDLLERVKQTTLSAYAHQDLPFEMLVEKLQLNRDLSHNPLIQVMFSLQNTPQSEASLSGLKMESLPLSVELKARFDLEVNFWEVSDRLEAVWCYSTDLFAAPTINQMGQHFQNLLTAIAANPNMGIFELSMLSDEERYQLLSLWNETHTDYPSDKCIHQLFEEQVKRTPDAVAVVCSDQQLTYLELNNRANQLAHYLRKLGVKPEELVGICLERSLDMIVGLLAILKVGGAYVPIDPDYPQERISFMLQDTQVKIILTCESLHNSLPNHQAIVICLDKDWQQINQASQDNLNSTVSADNLAYVIYTSGSTGKPKGVEVIHRSVNRLLFGVNYAHLDATQRFLQMAPIAFDASTFEIWGALLHGARCVIFTEDIPTATSLRNAIDKHGITILWLTAALFNKIIDDNSQALSGIKQLLIGGEALSVAHVHKALETLPLTQIINGYGPTESTTFTCCYPIPKQLEATIKSIPIGCPISNTQVYILDNYLQPVPIGVVGELHIAGAGLAKGYLNRPELTQEKFIPNPFEKDEVIPPTLLNKGGNEPSKLYKTGDLARYLPDGNIEYVGRIDNQVKIRGFRIELGEIEAVLSQNQAVQSSCVIVREDNPGEKQLVAYIVPKLGVKLTSGDLRQFLSDKLPGYMVPGAFVMLESFPLTANGKIDRRALKAPSNTSDSDRFIEARNQLELNLVQIWSKVLKIDKISVHDNFFDLGGHSLLAPYLITQIKEQLGKEIAVTTIFQNPTIEQLATIIQTDADSSNQSCLVPIQPQGSKPPFFCVPGAGGRPFYFYHLGRCLGKDQPFYSFENDLYQQFGEITRIEDIASIYLQAMQDLQPQGPYFLGGHSYGGNVAFEMAQQLVNQGQQVALLAIIDSSAPTYKDKQILLDYINWDHARWLAEVSKGIEVYLDKTVDISYKTLQVLTVEEQLKYALNFFKLANMLPPNAETRQLEKIVQAYKTSCLCLIDYLPKQTYPGKITIIRASEELADDPNKDLIAGDCEDSSLGWSEFSTEPVEIHFVLGNHVSIMVEPHVQILAEELKVCLEI</t>
  </si>
  <si>
    <t>gi|914402331|gb|AKV70000.1|</t>
  </si>
  <si>
    <t>Microcystis panniformis FACHB-1757</t>
  </si>
  <si>
    <t>gi|198444933|gb|ACH88381.1|</t>
  </si>
  <si>
    <t>PQERLLLECVWAAFEDAGYDLTQFKKKVGLFAGGALNMNWMNYVTLVNDGSSVDKFTASQLADSRFISSRTSFLLNFRGPSIHVDSACSTSLVAIQRATMSLLFQECNVALAGGVLVGNESVSGYFYEEGMIKSRDGHCRPFDVGATGTVGGEGVGVVVLKRLKDAMKDGDHIHAIIKGGSVNNDGYQKVGYTAPSISGQLEAIIKAQKMARVPSESISYIETHGTGT</t>
  </si>
  <si>
    <t>gi|1181759163|gb|ARI82517.1|</t>
  </si>
  <si>
    <t>Microcystis aeruginosa PCC 7806SL</t>
  </si>
  <si>
    <t>MSKHSISLGGQLEDNWRTLSEVLETATKHNNHGITYIRNDATEYFQSYQDLYQDALVILNGLEQKGIKLGHKVILQIAKNQDFIPALWACFLGGIIPVPLTVAPSYDLENSAVKKLENVWKILDNPLILSDSELITEIEKLGTYSHLEGWQVISVNELRKAPSKIEQLPILDPQDAALLLFTSGSTGMPKGVILTHHNILSMTAGTVV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T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ALGSVKTNIGHMQIASGIAGLIKATLALKYRVIPPTLHFQNPNPQINFSQTPFYINNEAISWTTKQDKSEKLPRRAGVNSLGIGGVNAHVILEEAPPIIPQDNQSQRPYHLLTLSARTELALTELVSRYIDFLESQPEKDLSDVVFTANTGRVHFSNRLALTGYKNSDFIEQLRQFKQLDYESTIYGIVDEKRPSKIAFLFTGQGSQYVGMAHQLYQTQPTFRKTLDAGEKYHQKLTGKSLLNVVFADTDDSLNQTAYTQPALFLIEVALAQLWHSWGIQPAAILGHSLGEYSAACFAGVFDLESGLKLVSHRGNLMGQLPQNQGEMAAIFLDKNSVVEHCQSQGIKIAIAAINAEQHTVISGEKNVIQKLCNHFTNAGVKVRQLKVAHAFHSPLVEPMVAEFKTILQEISFSQPQISLVSNLTGEIADDSIMTPEYWLQHLLNTVQFHQGALFLQSLGCDTFIEIGPQPILSGIIQSSLSSSEPLTLPSLRSGFSDWQVLLESLGKLYVRGAKIDWFSFDQDYHPRRCALPTYPFQKRQHWISLKTPSATVPRESNLVKMLSEKDKTTLMQTLLETGHYSEDEKPTISAIVQQLIKLYYQEKEDFDFAKLLYQVAWLPCDLANGKLENLTSLKTDLEVYLEPQLQSSELMGVSLAFSEMEKLAADFVVKALKDLELFQMNTFLDPDQSFIQAGLKQEYKSFWNYVLEILAKVGILEKQNTRWKIVKEPEQSNPDLAVEDLINHYPNAQIELNLFRQVATNLAAIITGKISPLSILFSQDGQGGASEFYKNTSSAKILNLGISKTVELLLSSYPPSASLRILEIGAGTGATTQQVLKACNSRQITYTFTDVSPFFLEKARDNLAEFSELEYKVLDIEKDPKLQGFCCHSYDLIIAANVLHSTANLQEETLPHIQSLLRPGGHLLLLELTQQSSWIDLIFGVTQGWWRFSDYHLRPNHPIITASTWESMLLKSGFSQVEFVSPDQKIGTALFQQSIILAQSSEISSNTAKNWLIFTDVEPQQNTFALGIQEQLLKKCDSCRIIYQGEKNTQISSSESCLNANQLQQLEEWFASNPSPDRIIYLLNSDGKDQPESILLNRCNYLLNLLKAIQKIPNPPQLFLVTQGAQPFELEQPSFGFQSPLWAMGRVIALENPQLWGGMLDLDPDVDINQNITALLLGLTHAHDEDHLVFRKGQGYVARLLPLKSLETKTIKIQPEATYLITGGIGHLGLELAEHLVNLGAKHLILTTRRSLPVRFLWDSAAELAQISQKIRKLEEKGASIAVTSADVGNFEAMQAIFTQIEETAYPLRGIFHLAGISGRQAQLKDCTLQDLEAVFQAKVKGSWNLHQLSLGSQLDYFVLFSSAGAIWGAKEQGLYDTVSHWLDALAHFRHLQGLPATTLNWALLAGHGIVSQDYEDWLKQIGIREIAPDMALRVMDAIMASNQTQVLIADVDWVRFKNIYQFKGEKPLLKNLGLSEIPINSVQESDSVLHLLEEMPFGERREYLLEYVSKQVRMILGIKSMPDTEQGLIEMGIDSLSSIELKNRLEKRLEVLLPTSLVFDFPNIRRLVDYLFDRIFGEKVQKTAEKMINFTEVQQEISEDLILQELTDLEAFLGD</t>
  </si>
  <si>
    <t>Cluster-13398.14476</t>
  </si>
  <si>
    <t xml:space="preserve">Beta-ketoacyl synthase; N-terminal (361-623:263)  -- Beta-ketoacyl synthase; C-terminal (642-754:113)  -- </t>
  </si>
  <si>
    <t>MAVVPQEGEYVERMYVTRLVEIFGLTDSVVPRVLEGEPDPVPVQANGLRGRAVDFREDTQKYIVCTFDALHLDIPEENLKFYEQPSSEEGGFDLAWPYYEEAFFEFCAKVNSQLTSKNWCMVQVFKTKEQIDEALSKAKRKDFEVPKQEFLSDFLGRKGKGKVSYINPLEIMDEDDARRVPAPKNDLERYDMDITSLFAVMGPMTWDSMGFQSFGRTESMCWVPFASSREENALTPEPLSEDDVEEEGMVERHLQFIRRRKLCFFYMVDSEGGSITLHPRSDLKMAPVTLPVQKGRLLIFRSDLMAYTFTPQGQHLILQSWVLEAPPKIELGDIVASSENLTEALGIYTGPLVPQGARAHIMAGSCLTGGGTWSLEEAGAMYLGGTDAHVYVPNSRFDTDLYFTKDGDKDLIPFANSYHHHGGLCYDAEVMSFDCDFFGYTEHEAGLMQPAQHKTLEVGYETLYRAGWTKKSVMNQPVLVYLGDCGCEWWNNLLVRQMQGEHLDPHGRLVWEEGRSITITGQRLSYNLGMRGPAWVCDTACSSGLTAFCTAMYSIKKPTVRGTESPSVDAHAVGALAGGTNMIVDAGVYVGACGQHMLSLKGRCFTFDMSGDGYARGEGTSMCYVMISNNDRDTEMQEACAIGNKVNQDGRSASMTAPNGPSQQMCIKASLKEAGVEPHDITASECHGTGTSLGDPIEVGSLRGVQETDERDGPILNTSSKSNIGHLEANAGTTGLFKCILMSKYGMGLPNCHLRTLNPHLDVSGWPTYMISEAADYNQQSGLVGVSSFGVSGTNAHAEVWSYCRHGPNMAGRKKLNTETLKQITLTCPVTLGPIDYLTGEPARQDGVKVRADCLRGELAQYDISSVVYDGDYRYRKEELTEEPLNPYGVQVNIVGSWSGFSSYDEMVESEDGPYVFNVVLGETRCESFFICLNGVPDYKIWPVVNQANQTVWVEGPDPNPRSEGKRWMIDGRDASVPAGTVYQVKFAWGTGLKKVTWEQVGSENAAAFARYDHRYQLRGTWTSTRMEDMKKMDDGVYEFIGKIGVSGREEFQLFRDADEQQCIYPSRPHCVKTEVPVRGPDDMGKGKCWTVNGPVGENVKVRLEVNDGQIVVATSSKSTGEKVWESVAGWERHSYWVYFHGGPCMPMIMDADAPGVFRARAQVGSNYSEKYRGFCEFFNIIVDEDPNQGYFPDVSCASSGECIVWGPTSGVMEKNFMVKSWQVGAGFEVVLDMNAVDRRKRVTWVWDTPPYYGFAGGVAVLDG</t>
  </si>
  <si>
    <t>gi|1705927992|gb|TRT62255.1|</t>
  </si>
  <si>
    <t xml:space="preserve">Phosphopantetheine binding ACP domain (101-168:68)  -- Phosphopantetheine binding ACP domain (201-268:68)  -- Polyketide synthase; ketoreductase domain (528-711:184)  -- Polyketide synthase; dehydratase domain (790-1068:279)  -- </t>
  </si>
  <si>
    <t>MTYSSDSKQAVGNQEIVKILSHYFSNRSQFLSQVIKADLQSYILLKSPATNLIPFQNSDQVNRPVNSHSHSTANSNGHSNGNGKRIPETTVIQTNLTVEKRLIELVAEKTGYPVASINLDAKLLDDLNLDSIKAGELVATAAKTFGVSGKIDPSALANATLQEVKQAIDAIVAVGMPTGIPQHIEVAPLASPPSTSPDITQKLLELVEEMTGFPKDTLSLDLRLLDDLNLDSIKAAELVATAVKQVGATGKLDPSALANGTLADVITALEKVSNQLSVKTAASEKTSVLPASQNNSPPFVNWVRNYAIEYVPQPLTPPTIATDWSQAQVLIVSDVLDLGNLSNAGTSIAQTLTKQLEQLGAQVQQKTYAEIAAAEPASIGLFSHYLGILPDISPLPSELPLAAMVTRLSSVATISHTNPSATLAYIQFGGGRFGTGEGEYHPEVASAAAFARSVHLERQEARVRVIDLAAEIEPTQASKLVIQELAGSEAITTVGYDATQVRLIPQAQLQQPIDYTPRSLTWSASDVILVTGGAKGITAECALALGKETGVKMALVGRAPAPEAEDSNSEIAQTLKRLAAQGLTGAYYRCNIANPTEVQQLVDQVTQELGPITGVVHGAGLNQPRRVEQVRPQDAQTEVSPKLLGAYNLLQTLASNPPKLFIAFSSIIGVTGMPGNAWYAFANESLSLLLQQYQRQHPQTQVLALAYSVWDEIGMGARLGSVKHLERMGIKAIAPSEGVSRFLKLFQNAPSTSQVVITARLGGLDTWLPTPLPSPAGLRFIENVQYVEPQVALTVRTHLSLGKDLYVKDHLWRGSYLFPTVFGLCAMAQAVAYLTGTSTPPIVRLEDISLRRPIVVNPETGVEIQIEAEIAEATSNGERRVKVGIYTEQTGFSLAHFSANLILGELTSASQEKPELGEPLPIAPKTDLYGDLLFQGERFQRLGEIYTLSEKQSVFRSHSQLSGEDLSNQSFSKGLNHSLILGDPYFRDVLLQSVQLTIPQDICLPVEIAKIERFKPASSDQGRRLVTVNLLAREDREYISEVIATDEQGNLIERLSGYRLRILEEHQENPTAAELGNPETRDRQHLRQVLQTTCQGFEIPPPTVALGYAPNLQGKSLEQRRQQEKPIVERALKTKLGLKPDQKLVFELESLPSGKPQLSGTQVSGLNVSLSHCDRYCLCTVAETPQGCDIEAITPRSTEDWVALLSDRRSQLMEQLVRQGDSQERAGMRIWSATEAVRKAFNGSDPQFSLVAKQGDGVLLSTSTPEGESQVLTVPVKLTRPPERMVAIVVSHTPVSVPTEANFQSPQATEAAIIPATPGKIDSHSSRYTHDGPQGQLVYEQRYQVSFKDSGSISRHVYFAQYFRWIGKIRELPMESIAQQMLADFLTGDWGMVTNSVSLRVVGEATSYDVIQARAWVGNIVGSSFETYIEFCKVLPDNSLERLAIAEVKATWVRLVSYGVPAPMPFPPYLQDYLARFAADKPASLDLKHPETLPLAPLPASLASLKPGAVIDDIPQQESRYGRLLRSEIFQTTLEESNLVGNVYYGNYFIWQGRILDLFLYSVAPEYLRISNPCGEMVCLYTRMDYLREAMPFDRIRTLLYVRSVSEYGASFNFEFFREQPDGTLAKLHVGQQDVAWVERRKDGTAVAAPWPEAVKQSLVAGATTGEAALLMV</t>
  </si>
  <si>
    <t>gi|389884904|emb|CCI34846.1|</t>
  </si>
  <si>
    <t>Microcystis aeruginosa PCC 9701</t>
  </si>
  <si>
    <t>MQSSQFLPVIESLATGTPGNLVQQTDAAKFLANLKGLEKNQHRIEKIYEHTRIDTRHLAINLLTEETVNFSREKGTIEQRMQMYEKYGLPLAEDVARRVILAASEQQKKHNPLSTEKIEDSIGLIVFVTSTGFVAPGIDAQLIKSLGLRRNIARVPVNFMGCAAAMNGLRVACDHVRANPEHKALVICLELSSINAVFQDDLNDIIIHSIFGDGCAAVVIGAYEPEQIQGRGKFIIRDNFSYLAENTEDGITLGIRDNGITCLLSRQLPDYIESGVGRIITNFLNSHEITKEDIDLWMVHPGGTKIIEKVQLSLDLNDEQVADSWGVLRQYGNLLSCAILFVMERMILRLEQGCGTQALKQNKSGVTRKNAASLTGLAFSFAPGVGIEGILLEKI</t>
  </si>
  <si>
    <t>gi|919178591|ref|WP_052734206.1|</t>
  </si>
  <si>
    <t>gi|1705984411|gb|TRU14578.1|</t>
  </si>
  <si>
    <t>MSKHSISFGGQLEDNWRTLSEVLETATKHNNHGITYIRNDATEYFQSYQDLYQDALVILNGLEQKGIKLGHKVILQIAKNQDFIPALWACFLGGIIPVPLTVAPSYDLENSAVKKLENVWKILDNPLILSDSELITEIEKLGTYSHLEGWQVISVNELRKAPSKIEQLPILDPQDAALLLFTSGSTGMPKGVILTHHNILSMTAGTVA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AGQFPGAKNLTTFWENLKNGIETISFFSEEELQESGVSSELFNQPNYVRARPILEQVEYFDSEFFGYTDREAELLDPQQRLLLECSWECLENAGYNPNTYQGSIGIFAGASMNTYLINNCYPNRGKLDTNDELQPFTLDSMGGFQTMVANDKDYLTTRISYKLNLHGPSVNVQTACSTGLVVVHLACQSLISGESDMALAGAASINSPQKIGYLYQEGLIMSPDGHCRAFDAEAKGTIFGSGVGVIMLKRLSDALADHDHIYAVIKGSAINNDGGQKLGFTAPGGEGQIAAATEALAFAGVDANTISFVEAHGTGTPLGDPIEVDALAKVYQGANEGECVLGSVKTNIGHMQIASGIAGLMKATLSLKYKIIPPTLHFQNPNPQINFSQTPFYINNEAISWTTKQDKSEKLPRRAGVNSLGIGGVNAHVILEEAPPIIPQDNQSQRPYHLLTLSARTEPALTELVSRYIDFLESQPEKDLSDVVFTANTGRVHFSNRLALTGYKNSDFIEQLRQFKHLDYESTIYGIVDEKRPSKIAFLFTGQGSQYAGMAHQLYQTQPTFRKTLDAGEKYYQKLTGKSLLNVVFADTDDALNQTDYTQPALFLIEVALAQLWHSWGIQPAAILGHSLGEYSAACFAGVFDLESGLKLVSHRGNLMGQLPQNQGEMAAIFLDKNSVIEHCQSQGIKIAIAAINAEQHTVISGEKNVIQKLCNHFTNAGVKVRKLKVSHAFHSPLVEPMVAEFKTILQEISFSQPQISLVSNLTGEIADDSIMTPEYWLQHLLNTVQFHQGALFLQSLGCDTFIEIGPQPILSGIIQSSLSSSEPLTLPSLRSGFSDWQVLLESLGKLYVRGAKIDWFSFDQDYHPRRCALPTYPFQKRQHWIPLKTPSATVPQESNLVKMLSEKDKTTLMQTILETGHYSEDEKPTISAIVQQLIKLYYQEKEDFDFAKLLYQVAWLPCDLANGKLENLTSLKTDLEVYLEPQLQSSELMGVSLAFSEMEKLAADFVVKALKDLELFQMNTFLDPDQSFIQAGLKQEYKYFWNYVIEILAKVGILEKQNTRWKIVKEPEQSNPDLAVEDLINHYPNAQIELHLFRQVATNLAAIITGKISPLSILFSQDGQGGASEFYKNTSSAKILNLGISKTVELLLSSYPPSASLRILEIGAGTGATTQQVLKACNSRQITYTFTDVSPFFLEKARDNLAEFSGLEYKVLDIEKDPKLQGFCCHSYDLIIAANVLHSTANLQEETLPHIQSLLRPGGHLLLLELTQQSSWIDLIFGVTQGWWRFSDYHLRPNHPIITASTWESMLLKSGFSQVEFVSPDQKIGTALFQQSIILAQSLEISPNTAKNWLIFTDIEPQQNTFALGIQEQLLKKCDSCRIIYQGEKNTQISSSESCLNANQLQQLEEWFASNPSPDRIIYLLNSDGKDQPESILLNRCNYLLNLLKAIQKIPNPPQLFLVTQGAQPFELEQPSLGFQSPLWAMGRVIALENPQLWGGMLDIDPDVDINQNITALLLGLTHAHDEDHLVFRKGQGYVARLLPLKSLETKTVKIQPEATYLITGGIGHLGLELAEHLVNLGAKHLILTTRRSLPVRFLWDSAAELAQISQKIRKLEEKGASIAVISADVGNFEAMQAIFTQIEKTAYPLRGIFHLAGISGRQAQLKDCTLQDMEAVFQAKVKGSWNLHQLSLGSQLDYFVLFSSAGAIWGAKEQGLYDTVSHWLDALAHFRHLQGLPATTLNWALLAGHGIVSQDYEDWLKQIGIREIAPDMALRVMDAIMASNQTQVLIADVDWVRFKNIYEFKGEKPLLKNLGLSEVAIKSVQESDSVLHLLKEMPFGERREYLLEYVSKQVRIILGIKSMPDTEQGLIEMGIDSLSSIELKNRLEKKLEVLLPTSLVFDFPNIRRLVDYLLDRIFGEKVQKTAEKKMINFTEVQQEISEDLILQELTDLEAFLGD</t>
  </si>
  <si>
    <t>gi|1754054042|gb|KAB0241359.1|</t>
  </si>
  <si>
    <t>MSNDQQIIKLMGRLRELGCRISADGDKLRLRKTKNDIPAELIQQIKINKTEILAFLNTAKDQAVTSQKDIPKLPTNALKQLSFAQQRLWFLGQIENSNATYNMPMSLQLEGKLNVDVLSESLAYIIDRHESLRMYFPTVEGQPKIRIKNIENFNILSVQDLSNLNQPTQSIMVQTLINNHVQEPFNLKTGPLFKAKLLQLKDDQFILLLNMHHISSDGWSIGIFIRELCHAYLTFSQGQKPTLEPLPIQYSDFATWQRNWLQGEVLETQINYWKKQLKDAPPRLELPTDYPRPPIQSYKGSHYSHTLTPELTEQLKTLSQQEGVSLYMLLLAVFSLLLSRYSRQNDLCIGSPIANRPHPQTEGLIGFFANTLVMRNQIKSEQNFQQFLHQTRQTCLDAYQHQDIPFEFLVEQLKPVRSLSYNPIFQVMFAVENNDSEALNLPGLKIEWLDSSYPFAKFDLSLLVLESDGQLNCTWEYATDLFTTTTIQRMAEHWEVLLQQIVTNPQQTISTLSWLTKADQEKLELWNQTNTNYPQDKTLVDLFEEQVNKTPDNIALVFEEQSLTYQELNQKANQLAHFLHQNYQIKPDTLIGICIERSLDMAIALLAVLKAGAAYVPIDSNYPEERIKYILENSKISLLLTQSFINDKLSGFFSEFSGQLINLDRLNFESFLCHNLALQSKPNDLAYVIYTSGSTGQPKGVMVEHKGLCNLALVEIETFDVHPSSRVLQFASFSFDAFIWEVLMAWGEGATLYLGNKDNLMPGLPLVERLRDDAITHITLPPSALAVLPWENLPSLQTIIVAGEACSPELVKKWSQGRNFFNGYGPTEGSVCATIAKYTSFEEKITIGRPIPNVQVYILDSHLQPVSIGVPGELHIGGAGLARGYLDRPDLTAEKFIEVNLLGKIERIYKTGDLAKWQNDGNIKFLGRIDHQIKLRGFRIELGEIEAVLLKHPAIKEVIVNLHKTENNQQLVAYVTGEGIDDLSQQLKQHIKTHLPDYMIPSQIIRLDEFPLTPNGKIDRQALPHPNHESQSLYEAPRNKIEQQLTEIWSLIVECKKISIHDNFFDLGGHSILAIKLLNEIQKSFNQELSLTSLFQHPTIAQLAQQLSQFEVQPSISDLLVLQASGQKTSIFCVAGSNGHAFYFRDFAMNFADEHPVYGLETPGRDGSHPLPISVEDHASSLIKTLQQKQPKGPYILTGYSSGCSVTLEMAFQLEQQGETISLLGIFDAGLVANPDYITQRSDLDWIWNMIERIEAVKGISLGLNYEQLAAQSDDQNRWELAAEALYYHNVLPEHSTLSLLKTNLEVMKRVTLNYAAYQPNFVISAPIVLFRAQDVKEIVVQEHQAMSHYQQSDWGWQPYSNKPVQVVSVPGNHGQMLYEPNVKFLADQLKKSIQEHFNQPET</t>
  </si>
  <si>
    <t>gi|424708129|gb|AFX86699.1|</t>
  </si>
  <si>
    <t>gi|488861780|ref|WP_002774019.1|</t>
  </si>
  <si>
    <t xml:space="preserve">TubC; N-terminal docking domain (5-55:51)  -- Condensation domain (75-522:448)  -- AMP-dependent synthetase/ligase (542-953:412)  -- AMP-binding enzyme; C-terminal domain (961-1036:76)  -- Phosphopantetheine binding ACP domain (1065-1128:64)  -- Thioesterase (1151-1286:136)  -- </t>
  </si>
  <si>
    <t>MTKKIVEFVCYLQSLGITLEADENRLRAQAPEGVLTATLRQEIGDRKPELLQFLQRAKQSKSNAHLPIQPVARDGHLPLSFAQQRLWFLHYLSPDSRSYNTLEILQIEGNLNLTVLERSLGELINRHEIFRTTFPTVSGEPIQAIAMPSSFRLKVDNYQDLSPNEQSTKIQQVAELEAGQAFDLTVGPLIQFKLLQLSPQKSVLLLKMHHIIYDGWSFGILIRELSALYEAFLKNLANPLPALSIQYADFAVWQRQYLSGEVLDKQLNYWQEQLATVSPVLTLPTDRPRPAIQTFQGGVERFQLDQNVTQTLKKLGQDQVATLFMTLLAAFGVLLSRYSGQSDLLVGSPIANRNQAAIEPLIGFFANTLALRVNLSENPSFLELLKQVKQTTLEGYAHQDLPFEMLVEKLQPDRDLSRNPLVQVMFALQNISQDTWNLSGLSIESLSLSVEETVRFDLEVNCWQNLEGLVIDWTYSRDLFDTATIARMGEHFQNLLQAIILNPQAKVKEIPLLEPKEREQLLISWNNTKTDYPQEQCIHQLFEAQVERTPKAIAIVFETQQLTYRELNHQANQLAHYLRTLGVGAEVLVGICLERSLEMIIGLLGILKVGGAYLPLDPDYPTERLLFMLEDSQASFLITHSSLLEKLPSSQATLICLDEMEEQISQYSQDNLQSELTPANLANVIYTSGSTGKPKGVMVEHRGLVNLASSQIQSFAVKNNSRVLQFASFSFDACISEILMTFGSGATLYLAQKDALLPGQPLINNLRENGITHVTLPPSALAVLPKKPLPNLQTLIVAGEACPLDLVKQWSVGRNFFNAYGPTEASVCATIGQCYQDDLKVTIGKAIANVQIYILDAFLQPVPIGVPGELYIGGVGVARGYLNRPELTAERFIFNPFDPPLTPLDKGGDKFGENLDKDKEISSKLYKTGDLARYLPDGNIEYLGRIDNQVKIRGFRIELGEIEAVLSQCPDVQNTAVIVREDTPGDKRLVAYVVLTSDSQITTSELRQFLANQLPAYLVPNTFVILDDLPLTPNGKCDRRSLPLPDDQTRKNIPKIGPRNLVELQLAQIWSEILGINNIGIQENFFELGGHSLLAVSLINRIEQKLDKRLPLTSLFQNGTIASLAQLLAQETTQPASSPLIAIQSQGDKTPFFAVHPIGGNVLCYADLARNLGTKQPFYGLQSLGLSELEKTVASIEEMAMIYIEAIQTVQASGPYYLGGWSMGGVIAFEIAQQLLTQGQEVALLALIDSYSPSLLNSVNREKNSANSLTEEFNEDLNIAYSFIRDLASIFNQEISFSGSELAHFTSDELLDKFITWSQETNLLPSDFGKQQVKTWFKVFQINHQALSSYSPKTYLGRSVFLGAEDSSIKNPGWHQVINDLQSQWISGDHYGLIKNPVLAEKLNSYLA</t>
  </si>
  <si>
    <t>gi|1705945570|gb|TRT78256.1|</t>
  </si>
  <si>
    <t xml:space="preserve">Beta-ketoacyl synthase; N-terminal (6-291:286)  -- Beta-ketoacyl synthase; C-terminal (299-412:114)  -- Polyketide synthase; C-terminal extension (422-534:113)  -- Acyl transferase (618-841:224)  -- Polyketide synthase; ketoreductase domain (1219-1397:179)  -- Polyketide synthase; dehydratase domain (1472-1773:302)  -- </t>
  </si>
  <si>
    <t>MKASPQIAIVGMACLYPDADSPQELWENVLSQRRAFRRFPSERLSLSDYYSPDKSAPDVIYSTQAAVIEGYEFDRIAYKVVGSTFRSADLAHWLALDIASQALNDAGFPGGKGLNKETTGVLLGNTLTGELSRANTLRLRWPYVRHRVEEQLLKQGLSDKERQIFLNELENRFKEPFEPIGEESLAGNLA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HLVGAQALRSLIPAGQNLDNIFTNNEKQINKIGFLFPGQSAPVYLHGGLWERRFPVIKQLYNKAQLAKGKDNTVTNIAQPAIVTACLGGLQLLENLNIKADLAIGHSLGELCALFWANAYDKTQLINLAKIRGQAMAQLGHPTGRMASINADAETVKSLLNGRIVEIAGLNSPYQTIISGEELGIKDVVEKAQNKGIKTVYLPVSHAFHSPLVARAVQPLEDYLQTYPLNSLEKTVISTVTGEKLPLNTDWRSLLLEQITSPVRFIDAVKSAEKEVDLFIEVGSGSILSRLVADITDIPVISLDSSSESLQGLLKTVAVMFVNGVKVNYQGLFEDRFSRPFNLDYQPHFIANPCEIKAKGKSQQAKVENIDLLLPNHSQKLKPETSNLKPQTSKIEVIRQLVAQKTELPLETIENHHRLLADLHLNSISVSQLVIEAARQLDLSPPHSPTDYANATIQDLAAALEELGKNNPQIPQESIPMGVDNWVRAFTVELIEKPLIKSDKKQINREKAGNWHIIAHADHPLLPNLSVLQPTLKHEQKKGIIICLKPYPDESEIDLLLKGAKLSIKEKKPLILIQQGGGYASFARTFYLENRQIPTCVIDIPFHHPNAVNIILSEITATDSYTEVYYDENGKRFVRQLNLLGLEKDTDNPKQKKALKSSNKSKIKELLLVTGGGRGIASECALSLAKESKATLAILGRSQPEDNRELAENLARMKSANIQVHYYSCDVSDAESVQQTIAEIKTNLGEITGILHGAGVNTPKLIQHLEPEDFIATLAPKVKGLQHILTEINPDSLNYLITFGSIIAETGLKGEADYGLANEWLGNIVAEFSRKYPNCRCLNLEWSVWSGIGMGERLGTVEKLRNEGITPISPDIGIKYLHLLLNQSLPTASVIIAGRFGEPPTLSLKPQELSFLRFLETKKVHYTGIELITEAELSLDNDPYLQDHVYQGEYIFPGVLGLEAIAQVATALLPTLARKEDQTLNKGENQDPPSVPLNKGETGGLRFESVKFNRPIVVSADKPLKIQIATLITDSGKVKAVIRCANTGFSIDHFEAIISHSSVGAPDCRPLIPPVPLKEGKNNPQINPDTDLYGHLLFHKARFQRIKGYSHLKATECIAEINIEPKTAWFSRYLPQSLILGDAGARDAVIHALQACVPHATILPTGIERLTVYSVNLGENQFVSAKERLHQGDTFVYDLEVFNNDGNLLEVWQGLELKVIKHRNPQDPWIPALLPCYLERKIKEMMPNVDLTLILDRDATVERRVRSDRSLGMLTSSPSVIQRRGDGKPELSDNETVSVSHAEDLTLVLKGASGCDLEPIIPRDVQMWRDLLGENSFNLAEVISQENHEDFNMAATRIWSAKESIKKAGLSLDIPLTLSSFSQQLTPLSPILWLSSGKDLIITLPVSFREIKTAFILAIFVQTVQKKSDLLQTEPAKVF</t>
  </si>
  <si>
    <t>gi|424708135|gb|AFX86702.1|</t>
  </si>
  <si>
    <t>gi|1149076404|gb|AQS99174.1|</t>
  </si>
  <si>
    <t xml:space="preserve">Beta-ketoacyl synthase; N-terminal (363-595:233)  -- Beta-ketoacyl synthase; C-terminal (606-720:115)  -- </t>
  </si>
  <si>
    <t>MATDPVISGLRVGGLVELYDLDEQQLHEWDHDVNGELGQVVSYTGGDINKFFVHLICGASGYVDPKHVRAPKDCSQAVAGGDLKSFDILVGPKTDGDVLGSEISTCILEKGYCILKTCQGSVLRDRAMETLRELGENGHLARLPEEIEEGYLGRRCRGKVTWLDSSRKGLAEDEYLATCDASLSYIAQALQPFSPDILESWVEERTPALVCLTLTDDEEPEYPAPEADDGSLGTFLKTWRRSLLQAVHFSGPGEARVELEAKGTAPQQPGLAWPQQQSVEVSAATNTVLLFRPDLYDYTCEIPEKESLMLITSFLSPADRFLYNKVEGDTSWLVADGPPPPPGTENLFIVNTTERLPGHWDNQWAFFAGLTCATDTVIKIPIMRWDVDIYWSPDENNFQPWQTTTRHQSYCEGADLFDNRHFEISNAEAQGLDPVMRLTLECGAQSLAMIGLSKKQANRKSTHAGFNVGNDKLDWATLPKDIGPSAAMGGTSTNLAILANRFNFVFNLKGPSFVCDTACSASLTSMHCARKCILDREYDQLEWFLCMGSHLCLASAPFIGGSQSHMNTAKGRCFTFNASADGYLRGEGICGCMLKYGALKDESDALLRASMLGQDGRSASLTAPNGPAQEEMITRCIKEAKMTPPESTVWECHGTGTSLGDPIEVGAVRKLQVRMRRLEPLMLTSAKTNIGHLEGSAAMGGICKCILQCKHSKCCSTLHLRTLNPHLEHAAFEAIFQTEGACYTYMQGHSQVSSFGFGGANGHAIFWGRNLDAQPDVDKLFMKKMEMRPAPRVNVLSTDPAEWEADFPDTRGNIRPGARWSLTLSPDDAVDEPLQWKFEENGPDLDADVDDEVFYAITGNFNDWADDRLAAGEIAGVHTTTVDMPDSGVLEFRILVDGDPKQVLCPASPQCTRRTEEILGPAEGLTNLWVVSAAPGKEVQVELFVRRGMKSITWLVPRD</t>
  </si>
  <si>
    <t>gi|332644550|gb|AEE78071.1|</t>
  </si>
  <si>
    <t xml:space="preserve">Alcohol dehydrogenase; N-terminal (73-135:63)  -- Alcohol dehydrogenase; C-terminal (198-331:134)  -- </t>
  </si>
  <si>
    <t>MAALMESVVGRALKFSSTANFRSIRRGETPTLCIKSFSTIMSPPSKAIVYEEHGSPDSVTRLVNLPPVEVKENDVCVKMIAAPINPSDINRIEGVYPVRPPVPAVGGYEGVGEVYAVGSNVNGFSPGDWVIPSPPSSGTWQTYVVKEESVWHKIDKECPMEYAATITVNPLTALRMLEDFVNLNSGDSVVQNGATSIVGQCVIQLARLRGISTINLIRDRAGSDEAREQLKALGADEVFSESQLNVKNVKSLLGNLPEPALGFNCVGGNAASLVLKYLREGGTMVTYGGMSKKPITVSTTSFIFKDLALRGFWLQSWLSMGKVKECREMIDYLLGLARDGKLKYETELVPFEEFPVALDKALGKLGRQPKQVITF</t>
  </si>
  <si>
    <t>gi|1832759634|ref|WP_168493430.1|</t>
  </si>
  <si>
    <t>Anabaena sp. UHCC 0204</t>
  </si>
  <si>
    <t>MNIKQNLTAKMAIVGMDAFFGGCEELDAFESSIYDGKQHFIPLPESRWHGINEQETLLREYGLEAGKAPQGAYIHNFDVDTLAYKIPPNEVEKINPQQLLLLKVADRALKDANIPPNSNVAVIIAAETELSVHQLQQRWNSSWQIRDGLNGAEIALLPAKITQLESVVQDSIHHQVELSEYLSYVGNIMASRISSIWNFSGPSFTISAVETAAFKALELAQMLLSTNEVDAVVVGAVDLAGGVENVLLRSQFGKINTGINTLSFDENANGWNVGEGAGAVVLKRHDIALANNQRIYAVIDGISIGQAPSMAVDSDTITQVCQQAFQQAGIEPTKVNYLEVCASGIPTEDEAEINGILQAYPPVGDGLHCAIGSVKANIGHAFVASGIASLIKTALSIYHRYIPGTPNWSGVKTPQVWEGSPFYVATESRPWFLQKEAKSRISAINSIGCDGSFAHVILSEETQQPERISKYLESRPLHLVPIAADDQSSLLAALDNLQQTVENTDSLKDIASQTFVKFQQNSQTKYTLSLIGRNQKELLKEINSAKKGVTNAFTNGKDWQTPIGSYFTPKPLGKDGEIAYIYPAAVNTYLGIGRTLFRLFPKVLDDVIIKSLDERAADVEKLVFPRSLSKLSTRQLETLEKKLLSDSLAMFEAEVLFTRLISTIITDDFQIKPKYIFGYSLGETSMMVAQGVWSNFYEVSHTFNSSALFGDRLSGQKNAVREYWGLPKTSTTPENNLWSNYVLMASPAQVRECLKAENHVYLTQINTPEEVLIAGEPAACERVIKTLGCNAFPAPFDHVIHCPAMQSESQELEKLYTLPAQNIPGIKFYSAAEYQSIALDSQVIAHNIAKGLCQQLDFPRLLNRVYADGAKIFIEAGAGGICSRWIDKNLGNQEHLTVSLNRRGTDDHSSLIKALAKLLSHQVNLNLAPLYNLSSENTQRKQAALRKVTLGGNSMTSAILSAENRQLFTNNKQQTIPNYQEYRIINSLQTADKIAPSEIFSQPQPEKNPMKTIMENGLKLPEKLKSSESTGTSEPILPLTYNQSVIAENSTSINQESGEIISMNDLKIPQYQKLSVNNAQLTKAHSSFLEARQEFSQQMSEIMQLQLACAQNLLNEEK</t>
  </si>
  <si>
    <t>gi|1706045586|gb|TRU71570.1|</t>
  </si>
  <si>
    <t>Microcystis viridis Mv_BB_P_19951000_S68</t>
  </si>
  <si>
    <t>MNSNSNLNNLVQNWLVKQLADQLSLDAQTINVTEPLTRYGLDSIDAVTMVGDLEDWVGQELPSTLFWDHSTIEKASLFLVENYDLSNLSGEETPAEVAPVAEKAEPAVSGGKGWSLFGRR</t>
  </si>
  <si>
    <t>gi|1705923104|gb|TRT57516.1|</t>
  </si>
  <si>
    <t xml:space="preserve">Beta-ketoacyl synthase; N-terminal (40-291:252)  -- Beta-ketoacyl synthase; C-terminal (300-416:117)  -- Polyketide synthase; C-terminal extension (419-529:111)  -- Acyl transferase (595-701:107)  -- Polyketide synthase; dehydratase domain (869-1138:270)  -- Methyltransferase type 12 (1364-1464:101)  -- Polyketide synthase; ketoreductase domain (1748-1925:178)  -- Phosphopantetheine binding ACP domain (2024-2086:63)  -- Beta-ketoacyl synthase; N-terminal (2119-2367:249)  -- Beta-ketoacyl synthase; C-terminal (2375-2491:117)  -- Polyketide synthase; C-terminal extension (2494-2593:100)  -- Acyl transferase (2642-2917:276)  -- Polyketide synthase; dehydratase domain (2998-3278:281)  -- Polyketide synthase; ketoreductase domain (3520-3695:176)  -- Phosphopantetheine binding ACP domain (3791-3856:66)  -- </t>
  </si>
  <si>
    <t>MDFQDKKNLSENDQSIQTRVFKALSEAKEKLKAFESQQSEPLAIVGLGCRFGHNIATPESFWSFLKAGKNNLREIPKERWNQQDFYDSDRNKVGKIYVSQGGFLDDVSQFDAHFFGIAPKEAVAMDPQQRLLLEVAYEALENAGMATTTARRGKTGVFIGITNNDYARILTSNEDYNAIGAYHISGNHTNAAAGRISYLLNLNGPSLAVDTACSSSLVAVHLACRSLRSQECRQALVGGVNLVLTPEVVIALCRNQMLAPDGQCKTFDESADGFGIGEGCGVIVLKRLSDALQDGDHIWSVIRGTAVNNDGASGGFTVPNGPVQRELIREALADARLDAEAIDYVEAHGTGTSLGDPIEIKAIAEALCLNRRKSNPLLVGSLKTNLGHLAAAAGISGLIKTALSLHYREIPAHLNLKKPNPHINWDALPISIVTQNCPCNVNNGQLKAAGVSSFGASGTNAHVILSEPPQPQPQNPKISPILVTFSAKEPERLRLFTTQFVDYLEQKTSLNVKDIALSLNTGRFPHKHRLALLVSNQENLRQGIQAFLKSNGDEKQFQNIQNNSFDIIYGEAQSHPKIAFLCHDEQEISPEIIETLLNNEPVFYDAFRHCDHLFKKYLEFSLQELLSSKKALEPQIPLSVQPVLFPYQYALCELWKSWGISPSAILGSGLGEYLAAQQAGVFSLEDTVKLVAKRAQISPQNPNSEDLVSLLKSTPEVDSNSPDITLIYQGEVVKKSLKNSVNRGERIRQKSDEIAQGISTLHQMGYQIFLEMGISANLINIGRQKLGVNSILWLSSLGEDCHSDQHEQRVLGQLYVRGFNINWEAFHRSHPGQKISLPNSPFIRKRYWINSGNKSESSSYKNPNYYSGHPLLGDRFPSPLAFLQYRGSISKHKPAFLGEHQVFDQAILPASALIEMALAAGENQKVILENVEFKKALILKDTEDTLQLIIEQKSFKIYHELEPNWEILVTGKIEELKSTNLTHCHLEEIAKNCSEEVDINSFYETYQKSGINYGSNFRLIHQLKRGENTAFAQIKLTDRLEREKYHFHPAMLDACFQGIAAILFKEESSVTYVPVRLGQLAFFHPPDEQVISAVRLKNSSPNPNPNPNIIIADIDIYSPQGQPLASLTNLELKAVQSQEIIPQEIPPQIYLEEWMPCEELLGNGRDTLVAPQVIKNQIHPAQLEQQLGEKLGQYERLMEALEKLSVTYIWQALTKLNGQPKLGQTYSEAQIANQGKIVDFYRPLLSRCLSILAEEKIVNQTKDGWLFLKELEAPSSPSQIKILRQEFADYPAEISLMERCGSALAAVMSRQVEPLELLFPQGDLEAIASIYSEAAGAKLMNQLVATTIRRAIENLPPHYTLRILEIGGGTGAVTAGILPHLPTEHIEYVFTDISSSFLTRAKENFRNYPFIKYQTLDIEKNPFTQDFLPGSFDIIIAANVLHATANLQKTLENVRSLIAPKGLLILLESTGARRWVDLTFGLTEGWWLCSQDLRRNGYPLISTKDWQNLLIENQFEDINIIEPSQAKTRNLLKQSVIISRSSEQLPSLPAKSYYHQIIWADSQGIANGLIPLFQQRGISCSCVFFQDINPEIADDYLSILRNSITSETRQILYFWGLEKIPGEMDQQVEIHCQRFLFFLQALLQQENPPALILVTQGAVPAKAIKTLTSPSQASLLGIAFSLVLEHPELNFKAIDLDPDEVNSADKLLQEIYSNPQENRVALRGEQRFYPRLVQRKLEDGNINFSPDGYYLITGGTGGLGLATTRWMIEKGARNLVLCSRRGAEGVSPEILANLSSSGAEITLKKLDITDAEKLHTVLEECRSKYPVRGVFHIAGTLDDTTLLRLTPERFNYVLAPKVKGTWLLHQLTLNDPLEFFVCYTSAVSLIGSAGQANAAAANAFEDAFIYYRQAHHLPGTVINWGPWSEIGAAVDRNVLERLAAKGYAAMKPDLALNALEKILLNQIIRAGVIKIDWQQFPYIHQSFYKNFLPQGKPQAAPSSEFLKQWQNLTLKERPNWLTNHIIMRVSTVLGRSNDETFSPQQGFFDLGMDSLTSTELRNLLQTDFNCSLPSTITFRFPNVEVLANYLQREVLDNCQPVFTPQIKAEISQKQPEKSQLDDDPIVIVGMACRFPGGAKNLQSFWELLEQGKDAITEIPQDRWDQETWYDPNPDVPGKIYAPYGAFLEQIEEFDGEFFGIIPRESVAMDPQQRLLLETTWQALESAGQNPQKLRNSQTGVFIGCMTQDYAQLSYSPQAINAYTGSGTSVSMAAGRLSYVLGLQGPSMTIDTACSSSLVAIHLAYNALLNGECDLALAGGVNMILTPIISLIESRAHMLAPDGHCKTFDESANGMVRGEGCGIVVLKRLSQAVKNGDQILAKIYGTAVNHDGPSSGLTVPNGQAQEQLLHQALKRANLKPEQIDYIEAHGTGTALGDPIELESMSAVFGQRSPNRPLIIGSVKTNLGHLEGAAGIAGLIKTVLALQHHKIPPHLHFKNPNPRFDWSSHIFEVPVQGKPWHISERSRIAGVSSFGFSGTNAHIIVGEIDADLPQPSENNFYLLPLSARSEKSLQELARNYQDILTESINLADVCFTASTGRGIFPQRICILADSIATAQRALIDYQDGENSDSLIRPILSETPQKIAFLFSGQGSQYSGMGETLYNREVVFKETLDLCDQILEPLLEKSLLDLIFQEQNSELLEETQITQPVIFSLEYALAKLWQSWGIQPSALLGHSIGEYVAACWAGVFSLEDALKLVTQRGKLMGKLPHNGSMSAIYADYETVANALTSYENQVNIASANGSITVISGFKEIVEQLEKEFIDQGHKTKRLAVSHAFHSPLMQPILDDFSQVLKTISFHEPSLTIISNLTGKPVGSEITTPDYWVDHLRNTVQFSQGFQSLIDQGYRCFLEVGSKPVLLSMARLIAANQDLLWLPSIVPGQDEQAQMYRSLATLFVNGYSLDWTKVFKQGKRIILPTYPFQRERYWLSNSEFSLGQIKTQLHPFIRDFKKLATGDMIFEGEVSSLNPSYLEEHKVFENIVFPATGFIEAILAASQKIFNGHFVTLENVSIHQGLLLSPTPLIVQIIFKPKKSSQLIYTFEIFSSDSAQEQWVLHVTGEVKPNDIQSLAASELTQTKLERETPKESISIREFYELYQQMGIRYGEQFKAIQELYSFKKGSQAKISINPSLADRRYYFHPVLLDACLQSIGAAFPEIHGQELHLPYRFSSLEIFLNPTSQVWTEVQVTSDTNGEMRVNVNIYDEQGQLCARFTDLTARRINPAILQSLWQEKSNNCFYKVEWKKLSSMPTVAVDPQNSWLVLVRPETDLNSLINLYRKAGEKVITVEMGQNYQCYSQDFFVINPDNKSDFQRLYQEAYPSGEFPTGVVFCWESSEAEDVLDTVSQSSHAVLNLVQTLTNNWEKLPHLWLITRGANKISNDTALSPQQSHLWGLGAVINQEYPKMGCVCLDLPIHKEANEAALLFNELKCFPHEFRLALRQGNRYAARLVSASLPTSEKRQFINQSGAYLITGGGGKLGGLVAQWLSEMGASHLVLCSRHVKSSTELIAPLVEKGTKVTLIEADITSPTDMKNLFSRFGADLPVLRGIIHAAAVLEDGLISNQSWQKYQKVMSPKVAGTLLLDRYTRSLSLDFFVSFSSAAVILGSPGQSNYAAANAFMDALMQQRQSLGLPGISINWGAWETSNQIDQQRFANWGLQMMPSEQAFQYLNQIILGDINQGIVIDINWSIFNQTFNINQPFFSEVLTLKNQKQTSPAKLLERLKSVSIDERINALVEGLEKILREVTGLNGNKVIPQQTSFLDLGLNSLMVIEFKNRLETDLGCKLPSSIIFDYPNLLSLSTYLREQILANHLDFEIKINPIPDNHNPYDSLSEDELARLLNQKLTELDQYGG</t>
  </si>
  <si>
    <t>gi|1797835083|ref|WP_159297966.1|</t>
  </si>
  <si>
    <t xml:space="preserve">AMP-dependent synthetase/ligase (45-475:431)  -- Phosphopantetheine binding ACP domain (606-671:66)  -- Beta-ketoacyl synthase; N-terminal (694-954:261)  -- Beta-ketoacyl synthase; C-terminal (962-1081:120)  -- Polyketide synthase; C-terminal extension (1083-1193:111)  -- Acyl transferase (1227-1504:278)  -- Polyketide synthase; dehydratase domain (1589-1862:274)  -- Alcohol dehydrogenase; N-terminal (2110-2166:57)  -- Alcohol dehydrogenase; C-terminal (2230-2363:134)  -- Polyketide synthase; ketoreductase domain (2411-2589:179)  -- Phosphopantetheine binding ACP domain (2682-2748:67)  -- </t>
  </si>
  <si>
    <t>MTKAYPQRSRALSISSGGTLPDRSHAPISLVEVLRRAAQQEIHDSLIFLDPHGLVTISSYGRLLENSSRVFAGLRQFNLSPGSKILLLLENNLDILDAFWGCILGGFVPVIIEVPPPGRSLPSALAKLADLAEFLAVSLSIVPTERSDIIDALCRERAIKSRFIPLENLRNHPLAPDHFNPRPDDIALAVLSSGSTGKPKCIELTHRNLLVRATGANALARHRSDEIALNWLPFDHIGSISDWHIRCLLLGCRTVYAPKELVLSDILQWIELINRFGVTHSWAPTFAYHLLGERLSREESHPWDLSRVRCLLMAGETIARRVVEKCRDALAVYGMPETAIRSAFGMAELASGVTYLRPEDGVLRFYRPSPSRSRENGPIVDLAGESSEQRDFADLGAPIPGITLRIVDGADRVLPPGKIGHVQARGDVVFAGYYNNPEANRQAFTEDGWFRTGDLGFLRDGRLSLTGRAKEVIIINGVNYSVTEIEGIVEKVPGINASCTAVCGLPDGERGGEKVAIFFSRDGRGYDELRSLIQKIKREIIDHLGIHPDLVLPVPESAIPRTSIGKIQRFQLRQKFECGEFAGILQEIDRLFPKNPIVDRADLERQIAGIWQTVLEKNHEEIQFQDNFFELGGTSLHLAKVQYLLEEKLHLSLGITDLFRYPTISSLARYLHPSERPESQPNPRPRTRLAENCDVAVIGMAGSFPGADTVKEFWRNLCQGVESIDPLTDEEILAAGVDAGLLQKAGYVKRGPLLKNIEHFDADFFGYTAKEAELLDPQQRLFLESAWESLEDAGYDPHTYPGSIGVYAGAGMNTYLLNNIYPNRHHLDANDPLDPIDLDSLGGFRMMVANDKDYLTTRVSYKLNLTGPSVNVQTACSTSLSAIHLACQSLLARECDLAIAGGVSIQVPQTTGHLSQEGMILSPDGHCRAFDERAAGTVFGNGVGVVVLKPLETALADGDRIYAVVKGSAMVNDGAAKVGYLAPSGEGQARAVALALLKAGVEAESIGYVEAHGTGTPLGDPIEVEGLTRAFRPHTAKNGYCALGSVKTNIGHLQIASGIAGFIKAVLAIHHGKIPPSLHFDRPNPGLALDRSPFYVNTSLREWRTATRPRRAGVNSLGIGGTNVHVILEEAPAIRKETPSVDRPLHLLTLSAKTENALRALVDRYDTFLARTPDNFADICYSANTGRARWPYRLAITAESVGEARERLRSVDFSRISLEESPKIACLFAGQGTRLAGAGYELYRTQPSFRQTLDRCSKIFADLFARSLADVLYSENGGEELLQDNGYSQAALFAIECALFEMWRSWGIEPCALMGYSLGEYAAAATAGVFSLEDGVKLVASRGRLIQSLTPDGKMVAVWGDEATVREVIAPYPGKIAISAFNGPESLVLSGTVEVIDAVVTGLEKRGLRVKVLDVNRAFHSPLVEPILEEFERVAREITYHPPRLPILSTLTGEWATEAIATADYWIEHLRSSVHFADGIETLHQAGYNIFLECSPRPIVSGMGQGVLETERSLLWLASLRDCDSNWHSVLESLGQLYQRGVEIDWQGFERPYRRYRVELPTYPFQGQRYWFDRPAPEPVGRSLAHPLHPLLGSRIPSPLSDKIFQGSIGVRSDRWLNDHRVNGKAIVPGAVYLEMALAAGKAVLSSPTLVLENVQISQALTLGEETVIVQTIVRDREGETSFEIYSARPNGEDWTRHCSGRILIVPTPPGETVDGDRERSRLDTVISGEIFYDRCRKRGLDYGPSFRGVREIHIGDGEALTKIVFPENSPDELPRYQLHPRLLDACFQTLLATVPDGGTLVPMAVERLTLYRPPASVLWSHARTRPPSRDSIETDLDIFDEGGNLVARVEGLRSKRISGAKGENWRDLLYRVEWIERVPTLSTEILETPGHWVLFADGEGIAETLAERLQANGQTCTIVAPGKDQLSPRSAIEESGENLKGVLYLSLSHSSANGDIETAVERKCTDFLAIVQSLIRRNDAHPSAQSPRLWLITRGARDIGRELPDISSITGAAPWGMAVAIAQEHPELRCTCVDIDHRESSREAAGALWSEIRSSGKEDRVVLRGGIRYVPRLTRATSDGRQPDRLIVTEPGMIENLQWRSFSRRPPSPGEVEIEVRATGLNFRDLLNVLGMYPGEAGELGLECAGEVVRVGAGVTGLKIGDRVMGLVEGGFARYVTVPALWVVPMVDGWTFEEAATVPGSFLTAYLALSELAKLQPGERVLIHAAAGGVGLAAIQLARRIGAEVFATASPGKWSFLQSLGIDRIGNSRTLDFAGEIDQQTGGRGVDVVLNCLSGEFIPDSMAIVATGGRFVEIGKQGILSAGEAAQIRPDIDYFTFDLLEIARSQPEAIRSSLGELRERFEKVELQPLPRRVFPIAEVKTAFRTLQRAKHTGKIVVSRSGKDFPVIGEGSYLIAGGFGALGSLVARWIAEKGVRHLILVGRGEPSPDALETIRGLEEAGTKVLTVSADISHQSAVERVLATLEKDNFPPLRGIVHAAGVLEDRPVRLEENGGLRRVIAPKVFGAWHLHQLTKEMPIDFFLLFSSFASLSGSAGQVGYCAANAFLDALAQARQGAGLPATSINWGAWGRIGMAARQTRRRGIPGMGEIDPIEGLKALEQILASGESQIAIARLDHGDPGFLASPFFEWVMGAASPSSLPEPPRERWDTLPPMERKERLLARVLDAVTRVLGLPNADTIPLHCGFTELGLDSLTSIELRNQLQTTLNLSLPSTIAFDYPDVGRLVDYLAGRLFPPIVGETTSANNGAREMVKDLSDVEAEALLLDELNRLPL</t>
  </si>
  <si>
    <t>gi|1706011986|gb|TRU40711.1|</t>
  </si>
  <si>
    <t>Microcystis aeruginosa Ma_MB_F_20061100_S20</t>
  </si>
  <si>
    <t>MTQTPAKTDQMSLIKDALNQIKVLKTKLHTLEKAKNEPIAIIGMSCRFPQGANSPETFWELLQSGTDAISEIPPQRWNIDNYYDPKPDARGKVYTRHGGFLNQPIDQFDADFFGLSPREVAQMDPQQRLLLELAWEALENAGISPLNRRGSQTGVFIGMMTQDYSHFSHHPDLIDAYTGTGNAKSVASGRLSYLFGFHGPTLTVDTACASSLVAVHLACQSLRNNECEVALAGGVNLMLTPFVTIMESRAQMLSPEGRCKTFDRTANGYVRGEGGGIIVLKSLSAAIRDNNLILGLIKGSAVNHGGTSSGLTVPNQLSQEQLIRQALKNARVKPEDISYIEAHGTGTSLGDPIELGALSTVFAKNPQPVWVGSVKTNIGHLEAAAGIAGLMKVILCLQHRQIAPHLHFQQPTPHLDWENQPLKVPTKNREWVSENSSRLAGVSSFGLNGTNAHIILEEYPYEPETTAAPDSSPYLFTLSAKTESALIKLAQKYANYLENAKNIALSSICATSNRSRSQLPHRFTCVVSSHCQLQEKLTAFVQGEPSSFRQKSEFSGKNRAKIAFLFPGQGSQYPSMGRELYQSYPLFRQTLDRCAEILRQYGDYCLTEIIDQENHLNQTFYSQPALFALEYALFKLWESWGITPHGVMGHSLGEYVAACVAGVFSLEDALKLVFYRAKLMDSVGKSGSMVVISASEAEISPLIAPYQSQVAIAAINGQDNIVLSGAAETIETLVKQLQVKNLKITRLNVSQAFHSPLMEEILDEFRQIAETITYHPPQRALISNLNGNLVNFEVTTPDYWCRHLRCSVRFADGIKTLLDNGYQLFVECGSHPVLSAMGSLLDKNYSCLWLPSLRRQTSDRQQILESVSQLYLRGFALNWQEITANQDSKPCILPTYSFERSSYWLKTGDLTPEEAQLLPKLSKYLLETPTQPPEVVKTTTASSSGHLITLDSLLATPAEKQLKQLETYIIGVLEEITGLSVVKLHTKQPLSSLGLDSLMSSQLRRQLEEDLKIIVPVEYLAGLSIEQFLPQIFNLITQNSQPATSNKTPLSSKQKKPIKTTKAENISNDPKLWLIRKQANPNARIRLFCFPYAGGGASVFQNWLNYCPKQVEFWAIQLPGRETRLQETAITSLKSLINRLIPILTPYLDQPYAFFGHSMGSLISFELTRELAKTRQNLPQHLFMSGFRAPHIVNPDLPIHRLGDEQFLTALGHFQGTPETLLKNPDLMAAFLPILRADFKLLETYSYQQGQPLNCPITVFGGHNDAKVSADQLQQWQLQTNQDFVLHTLPGGHFFINQHTEKIMKIICQSLREFPEQMTA</t>
  </si>
  <si>
    <t>gi|428243653|gb|AFZ09439.1|</t>
  </si>
  <si>
    <t xml:space="preserve">AMP-dependent synthetase/ligase (25-471:447)  -- Phosphopantetheine binding ACP domain (654-701:48)  -- Condensation domain (724-1169:446)  -- AMP-dependent synthetase/ligase (1190-1604:415)  -- AMP-binding enzyme; C-terminal domain (1612-1691:80)  -- Phosphopantetheine binding ACP domain (1719-1782:64)  -- Condensation domain (1811-2242:432)  -- AMP-dependent synthetase/ligase (2269-2667:399)  -- AMP-binding enzyme; C-terminal domain (2675-2750:76)  -- Phosphopantetheine binding ACP domain (2783-2840:58)  -- </t>
  </si>
  <si>
    <t>MSDASIKGNQLTESCTNLVELLQHRALHQPEQKYTFLLDGKTETASLTYRELDAIARSHAVRLQTLGVAGERALLLFPPGLDYLAAFFGCLYAKAIAVPLYPPKLKRNLAKISAIAKDAGATVAIAPARHLENLEQLCEQAPELKGLHWLSAEMLAGDGEKWQQPPIHPDEVAYLQYTSGSTSTPKGVMVSHANVLYNIEYIHRGFDHDAESVAVTWLPHFHDMGLIDGLLKPLYLGIPCYFMPPAAFIQNPMCWLEAISRYKATHSGGPNFAYDLCASKISKILGDGQKTLDLSSWRVAYNGAEPIHKETLERFTKAFEPCGFQADAFCPAYGMAETTLKIATVRSGETPTFLPVKTAALENDRIVEVVGGEGGARTLVGCGFPEFGTLVAIVNPETLTQCQPQEVGEIWVAGETVARGYWNRPEETEKTFQAYLSDTREGPFLRTGDLGFLREGELFITGRLKDLIIIRGRNLYPQDIERTAERSHPSLRPGAIAAFSVEVAGEEQLVIVPELQSRKAPDHAEEIISAIRDRIVREYEVQVYGVVLIKPGSIPKTTSGKIQRRAACADFLADNLEVVASSVLELADSVEIDNQLTRENLLAAELEERQSLLEAYLWQQVNRRGMNSPANSQSRLKPTEEESSIHCSASGKTQDIIDRPLSSFGLDSLRMFELKNQIESDLGVTVSVADLFEDRSIARLAVQILEQLTGNTAAAVPRPVSRSRHLPLSFAQERLWFFDQLEPGNLFYNLCGAVRVTGQLNAEALRQSIEKIIERHEILRTAFAGGEKEQIQVIFDAKNFPLPLIDLSHCSPEECEKEAQKLSVEAARSPFDLTQPNLLRAKLLRLSETEHTLLLSAHHIIFDGWSLGVFLRELAAFYENFTNNNLASIPPLPIQYADFATWQRQQMQGEILQTQLTYWKQQLSGSAAVLNLPTDFSRPAVQSYKGGRQLFELPERLTEAIRQLSRREKTTVFMTLLAAFNTLLYRYTGQEDILVGSPIASRNSSETESLIGFFVNTLVLRSDLTGNPTFRELLSRVREVALGAYAHQDVPFEKLVEELQPNRDLSHSPLFQVMFAFQNASEFALELPGLSLNCQQVHSGTANFDLTLELEATATGIRGWFEYSLDLFEVATIARMATHFHNLLEGIVANPAARLSDLPMLAETERQQIIFEWNNTQTNNFQNACIHRLFEAQVAKTPDAVAVQFECQSLTYRELNDRANQLAHYLHSFGVKPDGIVGVYLERSLDAIVGILGVLKAGGAYLPLDPIYAKERLAFMLEDAGVRVLLTQAELKAEMPAQNNISVICLDAEWQTIAQQNKSNPDRAVGPENLAYIIYTSGSTGKPKGVMVQHQSLANYTQAASVEYGIKAGDRILQFASLSFDASAEEIYPCLTQGATLVLRGNSMLDSISSFLQKCREWQITVLDLPTAYWRELTARLSTEKAEFPPSVRLTIIGGETALSASLNQWQKCVSEKVRLVNTYGPTETTIVATWCDSLPSAPSAPSAVKNSAKTLPIGRPIPNARTYVLDANLQPVPIGVPGELYIGGAGVSRGYINRSDLNREKFIPDPFSSKQGVCLYKTGDLVRYLPDGNLEFLDRTDRQVKIRGFRIELGEIESALSQHPDVQEAVILAREEDSGDKRLIAYLVLNSAVSIGDSAPIKNLRSFLREQLPDYMVPASFMFLEAMPLTPNGKVDFKALPAPETNSSEADFIAPETLEEQVLADIWAEILGLKQVGINDNFFELGGHSLLATQLIAKVRDRFQVELSLRCLFQSPTVASLAATIAKTKSEPDREPIKLLPTIAPDPQNRYKPFPLNEMQQAYWIGRNSFFEMGNVAIHGYVEIDSDELDLERFSLAWQRVVQRHDMLRAIVLPNGQQQILENVPAYKIEVLDLRSLDPEVAGEKLEAIRDRLSHQVLPLDRWPLFEICASKINQRRIRLHISIDALCIDGWSFQILFGDLVKFYRNPNTAISPLQLSFRDCVLAAIALENSPLFQQSLDYWRTRLKTLPPAPELPLAKHPNSLTQPRFKRWSDRLDLQTWQRLKTRTARASLTPTGLLLAAYAEVLSLWSKTPRFTLNVPRFNRLPLHPQVEEIIGEFASFTLLEIDNSKRESFEVRAKRLQEQLWQDLEHQYVSGVRVLRELAQAQGTTAALMPVVFTIDPQNAPGEDSSIFSLIQELGELVHIIGQTPQVWIDAQFTETAQGLSFSWDAVEELFPPGMIDEMFDAYCRLLQRLANEEETWQETVSFQQAFANSIEAPIPDGLLHELFAQKVALRSHEPAVITRDRILTYEELYRRANQVGHRLRNLGVRPNQLVAVVMEKGWEQIVAVLGILASGAAYLPVDAALPKERIWYLLENGEVEIVLTQSQLNQRLEWPENVRRICLDTEELATESGEALESVQEAEDLAYVIYTSGSTGLPKGVAIAHRGAVNAIAQTNQVFDVAEGDRAIAVTALHHDMSVYDIFGILAAGGAIVIPDAAQRLDPDHWAQLMVKERVTIWNSVPPMMEMLLDYAAGRSEVLPECLRWAFLGGDWIPVTLPQRLSAIVKKCRVVSVGGPTETTLWNIWYPVETVDPSWKSIPYGSPIANTRYYILNERLEDCPVWVAGEMCCAGVGLTKGYWRNEEKTRASCLTHPVTGDRLYRTGDLGRFLPDGNIEFLGREDFRLKIRGFRIEAGEIEAALNEHPAVKASIVTAFGENHSQKRLVGYIVPQQKAAPAVEELRQFLSEKLPDYMVPSAFIVLDALPLSANGKVNRKALPEPDAAIPEEKIFVAPRTPIEAMLAIICCEVLGIEQLSITDNFFELGGNSLLAIQLAAKVREYCQIELPLCDIFAGRSLAVLAENISEAKNKNAVVEEPAIAPVSRSAYRRSLSSLQ</t>
  </si>
  <si>
    <t>gi|1149076502|gb|AQS99223.1|</t>
  </si>
  <si>
    <t xml:space="preserve">Beta-ketoacyl synthase; N-terminal (127-376:250)  -- Beta-ketoacyl synthase; C-terminal (384-498:115)  -- </t>
  </si>
  <si>
    <t>MPTAFRGFKDMEEGVETGNLKANLTRTAVGVTAGMLVLCPSTTRSTDAFVVSVASSEADFRRLCHQGTALRCDPAPAVLAPGASWGRAWRVSGVGLAVLASVPRSVRRRAAAKRGGRVALRAGFGDRRVVVTGMGITSCLGNTLDDVADSLHTGKSGIKFNEEYAKFGIKSQVCGRPDLSVAEIKELVPRKSLRFMGPNAQFAYIALDRAIQDAGLEADDYQNNPRCASILGQGGTSIRDVTEAVSAVASQVKRWPSKVGPYRVTRTMGSTVSAVLSSAFKLQGPSFSISSACSTGAHCIGVGMEQIQLGKADMALAGAGENECWEFTAMFDCMGALSTKRNDDPTKASRAFDKDRDGFVIAGGGGMVVLEELQHAKNRGARIYGELVGYAANADGYDVVAPSGVGGENCMKLAMAMANCIGGEKPIDYINTHGTSTPVGDVQELGAVKRVFEPLGYSPFVGSTKSLSGHALGAAGVHEAIYCLLMANRGFLAQSANIENLVEEAEGLKILTEKHEGQVQRVMSNSFGFGGTNACLVFDRWSE</t>
  </si>
  <si>
    <t>gi|219939552|emb|CAW71182.1|</t>
  </si>
  <si>
    <t>gi|424708047|gb|AFX86658.1|</t>
  </si>
  <si>
    <t>gi|159028727|emb|CAO88199.1|</t>
  </si>
  <si>
    <t xml:space="preserve">Beta-ketoacyl synthase; N-terminal (11-296:286)  -- Beta-ketoacyl synthase; C-terminal (304-421:118)  -- Acyl transferase (597-860:264)  -- </t>
  </si>
  <si>
    <t>MPKTQSDKIAHPIAVVGMGCHYPGAKQLSELWENILARRCQFRQFPDQRLPLSEYYDPDPATPDKTYGTRGAFIDGFQFDWINRRVPKKTVDGTDIVHWLALEVANKAIEDAGYRRDTVPTQKTGVILGNSLTGEHTRSNVMRLRWPYVRRALRAAAEVKGLSGTIVEELLETMEKFYKSVFPPITEDTLAGGLSNTIAGRICNFFNFDGGGYTVDGACSSSLIAVVTAANALSNGDLDMALAGGIDISLDTFELIGFAKTGALTAQDMKVYDRRASGFVPGEGCGFVVLKRLADAQADGDYIYALLDGWALSSDGKGGITAPSKVGQSKALLRAYEKAGYSPQSLHFIEGHGTGTPVGDRAEIEGVALAMNASKPAPPRSCGMTSFKSLVGHTKAAAGIGGFIKAVMAVNQRIVPPTVNCQEPNPVFEESAQCLYPVQLGEVYPETEILRAGVSAMGFGGINSHVTLSSGEAPSPRLKPSLDQRSLLVSNQDSEIFVFGANSLAQLLEYLQIFSEQAKGMSLADMVDLAAQNAQTLSPQTSIRAAIVAEKPRELLEQLEHLINILHSQPPAAGETYISQRKDIWLAHQVQRSRVAFLFPGQGSQKLNMARTLVERYSWARELVQQADLWLIESGFEPISPLIYRPLDRAVNQQQVEQWFNALTDVAPQAICLTSLLWKHYLKRLGLEPVALGGHSLGELTAFEAAGAYDEKTLLCFAAMRGKAMTVKGDSIGTMASLACSDATAQKLLQGISGYVTVANINSRQQTVISGEKNSVAAVCDLALAREIQVRQLSVANAFHSQMVATAAEYLRKEAPIPEIFEQVSLPLFTSVNGQIVNSGLNLKEHFAHQIVSQVNFISLVENLKNKCDLIVEVGTGKVLSGLVGAIVPSPLCFPLESKPGIARDLNTFLAAYFVQGGEVNWQALYEQRLVRPFVPAAERLFVDNPCERSFPVSLEEIESSSAFSWGEIQQSSPNTALAHSSNFSQPESLFADDELTTVLASKLPAGTWFFSL</t>
  </si>
  <si>
    <t>Cluster-13398.21655</t>
  </si>
  <si>
    <t xml:space="preserve">Beta-ketoacyl synthase; N-terminal (354-613:260)  -- Beta-ketoacyl synthase; C-terminal (623-741:119)  -- </t>
  </si>
  <si>
    <t>MESPEYVVRPLEFKLVEIVNQPPIEPSADALARDPKAGNLDVDGQKGQTLAWVEDQRKYIVETFDGDLVAIAEENLREFQPQPPLEGGFDVAFPESEGRAEGFQAELAESLLEKKYCVLQMTLKQADRRASVRMLQDLDNWARFMPEFEGSYMGQSPNGKKVQWFFDDPTGLEDERDPDVGLGVVDQQLTNLAIAVGNICPYLGFNGVCRSNALLHMNCANAEEENTLLQEVRGCAVGAGAIQAHLSFFHRRKICMLYFVSGSGGTLTLHPVNRGEEDITLSCQEGQAIVFRHDLCDYTYYPEGRQLALQAWVFREQLAGETSLSQPALLAYENQIEEIPRGPNYGNAGSSTDVMSLGTRIPGMVSSPDNYWTGLCAGYDGVIKIPLGRWDHDMYYIKGAEDMPGIGKAYTCHKGLLDNDTQMFCFDNEFFGIPEETVQKIDPPARCILEVGYDCLYRAGWTRQKLLGVNMTCIFGAANNEFEGHQLNQWRMRIDTDTRTNINLGNTACRLQYTFGMKGRCSTVETACSSSLTAIGLMHSHLRPDQLGQMKLGAAGKQSKYGLGMGANGHFDPFYMIGLCGAKMLSIQGRCFTFDQSGDGFVRGEGCAAMHFKTSEGEDLARLAMLCGSCLNQDGRSASLTAPHGPSQQECIRHSLREAGVPPLLIQMQELHGTGTALGDPIEVGALRATMMEVGGVVREHPLVKTSSKSNIGHTELCAGICGIIKCVLMGIYCVACPNNHIRLLNPHIDSAAYPVYFCTEAVDQGKNQGYLGVSSFGFGGSNARGDIWSRCLCGPRNTDPGGSRPQLTADRIFIWGEVTKQSNPRQTMDPPVENALDNWEGYADAYLSGETPSEGDSFYCMGTFNAWSKPEKMTYIEESDCYTFALPLGETCVEQFQICMNKNNYYKIFPASKMTSDQDTLVLGPGVAPAGNNWVIDGRREAAPQGTVYQIFLQWDLETRKKSVRWEASLDEGVLGLASEISPFRHRYHVLSSWTLWKPLELQPAKGAPPGTFETTVKIGFNRHEEFRFQRDADKYQAIYPARQQAGEGDAATVFWVWTQAGIAAVEAFSHSLGRPKVGDTFTHAHLAVVKDQDGMSNVSHEDLHARGFLDQSNTQGVPVCGPDHLGEAKFWSCSGAMGDSVRISLRVWEGDITVTTASTKTGLRTWTNQQAALRRKYYITATWNNWTYTPMVSQPGDGAVHILEAQMLKSQMVAFHIIVDEDPTQTIHPEMALTDQLISPALGPDAKGAGLYWGLYANRGAQVAIKLDLSQEDRRKVVTWTVD</t>
  </si>
  <si>
    <t>gi|15225270|ref|NP_180193.1|</t>
  </si>
  <si>
    <t>gi|389825746|emb|CCI24246.1|</t>
  </si>
  <si>
    <t>Microcystis aeruginosa PCC 9808</t>
  </si>
  <si>
    <t>MNHSFPQDAFAIIGMGCRFPQAPNPEAFEQLLINGVDAVREIPSDRWPARQYYHPDPKTRGKMNSCWGGFLEKIDEFEPQFFNISLLEANRIDPQQRLVMEVAWESLEDAGIDPFTLKGSQTGVWIGIGNFDYGRLLCQDLERINAYHGTGLTLSLAANRISYFLDFHGPSLAVETACSSSLVAVHLACQSLKQRECDLVLAGGVSLMILPDMTITFSQARMMSSVGRCQTFDAEADGYVRGEGCGLIVIKRLEDAMSAGDRILAIIRGSAINHDGASNGLTAPNGLAQQAVIKRALENANISSHSVSYVEAHGTGTSLGDPTEIRAIKEVLGKGRKLEQKCAIASVKTNIGHLENAAGIAGLIKVILSLQKRQIFPHLHLKKINPYLDIDNTPFFIPTENQTWEFNQQKRIAGVSGFSFGGTNCHIILEEAPEIENLPNDIERSQQVFCLSAKTESALQVLAQNYVNFLSTHPHLRLEDISFTVNTGRTHFQQRLAIFCRNTSELSSSLQNYLDNRQENQSLVQGKVTGRKAKPVVFLFTGQGCQYERMGKQLYDTQPTFKRSMQRCAEILEPYLEASLLSVLYSPNSNQDLINQPIYTQTALFSLEYSLAQLWLSWGFEPSALMGHSLGEYVAACIAGVFSLEEGLKLIATRAKLIEKLPEKGKMLAVFANEDLVKAILIKIASPWVSISSVNGEDNTVVSGREGVIQDIIKILDAEGIQSHLLTVSHGFHSPLIEPMFKEWESSMAEISFQKPQLPLISNLTGNFFSNSQIPDTQYWQQQTRQTVCFKKGIETLLNQKYELFLEIGAKPILSSLIHRLGQGKCLPSLAEGQEDWSVLTATVANLYVQGININWRGWDQDYARRRLSLPTYPFQRQPYWLTEKKIDSTDMGESSSMDTRENSQQKDQIIQDLLSLIAQSLRIKPDNLDTHQPFLEMGADSLVLLDVVRTIETRYRLKITINQLFEVWPTIEELAEHIAQQISFSPSSMSLSNDIEEQSSKSPKSEKSPINKKTEEDIAVNSQEEDSSLARIINQQLAIMSQQLVLLQGKTPTKSQDLPKISPHNNLSSQKQEEKKTLTKLPNFTPQQQQYIKAFIKRYNGKTAKSKEKAALSRRVLADSRASAGFRPSIKELVYPIIGEKAEGAYFWDIDGNKYLDITMGFGVLLLGHNPPIIEQAIKKQLAKGLQIGPQSNLAAEVAQLIQDLTAVERVLFCNSGTEAIMTALRLARTVTGRCKVALFTGSYHGHFDGVLGVATPENLHGVPMIAGITENAVKDLLVLDFDHPESLEILAAYQEDLAAVLVEPVPSRRPNVQPQAFLQKLRTFTQNADIPLIFDEVLLGFRIHLGGAQKWFGIEADIVTYGKIVGGGLPIGVVGGKSRYLDAIDGGAWNYGDNSYPVAEKTFFAGTFNKNHLGMAAAHAILQYLKEAGESLQEQLNMHTTHLAADLNHYFETEQIPLKVVHFGSLFRFLSSENLDLFYYHLLDKGVYLWEGRNAFLSTAHTDEDINFLIWVIKSSVKDLQRGGFFGGANSQNFEQPSVNSDLKASDARLGVGLLSPSTIHQRLLPLVTELTQETNLQQYAQGFLHLEKLSYCYIIETLEELGFNFCQNSQITQETAEQLGIIPFYYPLWQRFLEILAEENILNLKNLEGDIVKNPEIMESKTLLSQISREYPCLKAELTLLNRCASALAEILQGKVNPLSLIFPQGDLSIATQLYQNSPLAVFVNTLAQKILNLALKYHHESEKIRILEIGAGTGGTTAYILPKLPQNAVEYYFTDLSSLFIGRAQQTFKDYPWVKYGTFDIEQPPSSQKLGTKTYHIIVAANVLHSTANITQSLRHIQESLVQGGMLILIEGTSPQRWLDLIFGLTEGWWKFTDKELRPCYPLISGEKWYEVLKKTGFNDIITFNTPNIPLSDQQTVIIARSPQKIPLTLAQKQFWALAQLDQQGSIAYNDSLRLELRGNLDITALKQAIQTIIARHEALRIIIDIEGNYQEILPPDEKEVPYLDFSAKKEEEINQWLQETIQKPFNLSNQPPLRVNILKIAPEYHWFVFTIHHIISDGWSIDIIVQELATLYNAKKQGNQPLLPPAQAFSQYVAITNSVTKENSANQTYWLQQFKDFIPSLELPTDFTRPSVQTYLGKQEEMIIEANLKTQIEQLGHQKGVTLFMILLTSFDLLLKHLTQDKERIIGISAAGQSAMGCPNLVGYCVNVLPVRFRESMTTFSEHLTYLKRELLQAYQHQNYSYPELLKQLNLKRDPSRSPLINVQFNLDKFGQGLQFVELDVKVISNFSGATRRDLTWNLTEKGDTLTLTATYNADLFKPETIQDWLNQFIYLLQTFVENPNISLDLLKQKMIVLEQKKYQKKAEQIESIAQQKLKQRRR</t>
  </si>
  <si>
    <t>Unigene52490_All</t>
  </si>
  <si>
    <t xml:space="preserve">Condensation domain (239-653:415)  -- </t>
  </si>
  <si>
    <t>MPMMEGTWFYNSGQKGYSYTISRLDSGALAFHQKLPGGEDLYGEIEVTADSQRWEASLSNGAKMRFQLEEGALLTNYLRNGTTEWRSTLKAQRQSPIPQQKPSNTMGRRGFSAGVPKLSTAAGPPQEVLAVQRSVLEVLGAAEELPVWDDPLKAGAASLQSSLWSRIVDLAATPRESPAAASRARLRLPLAQYMSASRLDRVQDEEAAHQDKKRTIVPVTSVRLLPGAQHPLSFNEEQMLRLFVGDPRNTAYNLTDGLRCALPLDAEQLVRSLLIVSERHDVLRSIYRMEGGNSGYRIVAREHPGALHVLLAPAFGDVQRIQAMRFHTAHQLGVACMRWDCEVAHNAQGAYGFDLHHIAGDGESMGMIHKEVLQAQACIWQGMSNDETRKLLPSLPVQYVDFAYWQRSLDSQGLFESELAYWSSGVTSTCPPVALNIPIDYPRPRLWTVVGDSLKCPLDVNLVTPLREVCVRATPFAVLVANWSITLSRFGGTMYVDMATPFGLRALPSLTNMIGDFVNMLSMRVKCDPEETYVSCLERVADSCINLQRYPFAPLLVLLNSLRKYYYGHDPSRNPIYQSMIDLFENPSEQPNRSMVGIMDIFLFASTRQGQLWAVDATYNSTILSPETVRTIMLQLLAITRHVAANATEPVPRSLPSREQGQEPPTNRGISLAQVFMQVGALPHAFVIQSGWDPDHLTPSLRYDIRNSYRLKRHSALQLWSASGLDGHNPRKSKELDRRKSLGQLAEAPSAAAVEGEARPRPVALSVADPNADHSAAGPIDRKQTKPSRSHAADASEYMYKGFCDKCQAWMVPGADWYHQPGTVADLCAKHWRPLNNIERAQYVNVRSFIELGSDMPNYQVARERPKEASDRAAERSAEVERCRSRAKKYLELAGSVQRSQRHDEILVLDRSENLLSGTGLAPMPALRGDHRQPGRRRRV</t>
  </si>
  <si>
    <t>gi|1706125912|gb|TRV47299.1|</t>
  </si>
  <si>
    <t>gi|1705956686|gb|TRT88407.1|</t>
  </si>
  <si>
    <t xml:space="preserve">Beta-ketoacyl synthase; N-terminal (37-286:250)  -- Beta-ketoacyl synthase; C-terminal (295-408:114)  -- Polyketide synthase; C-terminal extension (411-522:112)  -- Acyl transferase (564-859:296)  -- Phosphopantetheine binding ACP domain (968-1020:53)  -- Thioesterase (1086-1310:225)  -- </t>
  </si>
  <si>
    <t>MTQIPAKTDQMSLIKDALNQIKVLKTKLHTLEKAKNEPIAIIGMSCRFPQGANSPETFWELLQSGTDAISEIPPQRWNIDNYYDPKPDARGKVYTRHGGFLNQPIDQFDADFFGLSPREVAQMDPQQRLLLELAWEALENAGISPLNRRGSQTGVFIGMMTQDYSHFSHHPA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TESALIKLAQKYANYLENAKNIALSSICATSNRSRSQLPHRFTCVVSSHCQLQEKLTAFVQGEPSSFRQKSEFSGKNRAKIAFLFPGQGSQYPGMGKELYQSYPLFRQTLDHCDQILRQYGDYCLTEIIDQENHLNQTFYSQPALFALEYALFKLWESWGIAPHGVMGHSLGEYVAACVAGVFSLEDALKLVFYRAKLMDSVGKSGSMVVISASEAEISPLIAPYQSQVAIAAINGQDNIVLSGAAETIETLVKQLQVKNLKITRLNVSQAFHSPLMEEILDEFRQIAETITYHPPQRALISNLNGKLVNFEVTTPDYWCRHLRCSVRFADGIKTLLDNGYELFVECGSHPVLSAMGSLLDKNYSCLWLPSLRRQTADRQQILESVSQLYLRGFALNWQEITANQDSKPCILPTYSFERSSYWLKTGDLTAEEAQLLPKLSKYLLETPPQPREVVKTTTASSSGHLITLDSLLATPAEKQLKQLETYIIGVLEQITGLSVVKLHTKQPLSSLGLDSLMSSQLRRQLEEDLKIIVPVEYLAGLSIEQFLPQIFNLITQNSQPATSNKTPLSSKQKKPIKTTKAENISNDPKLWLIRKQANPNARIRLFCFPYAGGGASVFQNWLNYCPKQVEFWAIQLPGRETRLQETAITSLKSLINRLIPILTPYLDQPYAFFGHSMGSLISFELTRELAKTRQNLPQHLFMSGFRAPQIVNPDLPIHRLGDEQFLAALGHFQGTPETLLKHPDLMAAFLPILRADFKLLETYSYQQGQPLNCPITVFGGHNDAKVSADQLQQWQLQTNQDFVLHTLPGGHFFINQHTEKIMKIIGQSLQEFPEQMTA</t>
  </si>
  <si>
    <t>gi|1360376726|gb|PSB01380.1|</t>
  </si>
  <si>
    <t xml:space="preserve">Beta-ketoacyl synthase; N-terminal (20-270:251)  -- Beta-ketoacyl synthase; C-terminal (279-396:118)  -- Polyketide synthase; C-terminal extension (399-522:124)  -- Acyl transferase (552-838:287)  -- Polyketide synthase; ketoreductase domain (1165-1343:179)  -- Phosphopantetheine binding ACP domain (1423-1485:63)  -- </t>
  </si>
  <si>
    <t>MVVPNHQSPIPNPQSPDTKGIAIIGMSCRFPGASNVEEFWQNLCQGVESIDFFSDDELLAAGVDPAAISHPNYVKASATLPDIDLFAAEFFGFTPKEAALMDPQHRIFLECAWAALEDAGCDPTRESLRIGTYAGTGWNSYLLSNLSTHQDLFAASSSGYQTLLGNEKDFLTTRVSYLLDLKGASVSVQTACSTSLVAVTMACQSLLSYQCDVALAGGISISVPQQAGYFYEEGGILSPDGHCRSFDAQAQGTVPGSGAGIVVLKRLEDALADGDRIDAVIKGTAINNDGALKVGYTAPSVEGQAEVIAEALAFAEIEPQTISYVETHGTGTALGDPIEIAALSLVFSESTAKKQFCTIGSVKTNVGHLDAAAGVAGLIKAVLSLKHRAIPPSLHFSHPNPQIDFANSPFYVNDKLAHWKKDKYPRRAAVSSFGIGGTNAHLVLEEAPVRKKSGCQGLGCRNGEMGCCKSTRSHVLVLSAKTEFALDAATANLANYLQKHPDLDLGDVAYTLQVGRRGFDYRRMWVCDRLEDTIAALESPKETSVARLQPIVFVFPGQGTQYVNMGQEIYFSEPLFREIVDICADLLQPHLGLDLRQILYPNPENLENAREKLLQTALGQPVLFVIEYALARLWISWGVRPQAAIGHSIGEYVAACLAGVFSLEEALKLVAIRGKLMQAQPAGVMLSVALSEADLKPYLTSEISLAAANAPQLSVVSGTKEAISGLESQLTSRGVACRLLHTSHAFHSPMMDGAIAEFIAEVRKVNLKAPEIPIISNLTGDWMTATEATDPSYWGRQLRQTVRFSDGIGKIASEGGKIWLEVGAGTTLSTFIKQKLSETPSPILSSLPHPRESRSPRQFLWETLGKLWLTGLEIDWKAVSSQEKHYRVALPTYPFERQRYWIDPIVGAQSLAPVQIDKSVKKRDINDWFYVPVWKQAINPSLNRSSISERFCWLIFADRCQIGEEMGRRLEELDRETIAVRSGSEYRQLSDREYIIDPRRAEDYERLLQQLQISGKVPDAIAHLWSVTAGNQLDLESLQDLGFYSLLLLMQALGKVNFSSPLQIGAVTNALHDITGGEDLAPEKATVLGACRVINREYPQINCKSIDIVLPSSPSGLEQLISQLIGEIETYSTDVTVAFRDRHRWLQSFEPIQLVKRDSNLRDAGVYLITGGLGGIGLTIAEYLAKTVRAKLVLISRSLDQEKASQIDKLKALGAEVLVIAADVTNLTQMQQAIAQTLSKFGTIHGVIHAAGVPGGGMIQLKTPEIASQVLAPKVKGTLVLTEVLQAINLDFCLLCSSSTAILGEFGQSDYAAANAFLDAFSHAYADKFNGNLITINWDAWQEVGMAANSQLANNSETAISNVEGLEIFERVINCQIPQIVVSTQDLELAIAQSPEILKLAPNAKQKLVRETYLAPSNEIEKQVADIWQELLGVEAIGVQDNFLEVGGHSLLAVQTISRIREAFSVDISLHTFLTEGQTVEKLALLIQQQQSDLDANPEIEELLAEIVALSNQKI</t>
  </si>
  <si>
    <t>gi|260841920|gb|ACX51021.1|</t>
  </si>
  <si>
    <t>Arabidopsis kamchatica subsp. kamchatica</t>
  </si>
  <si>
    <t>gi|424708209|gb|AFX86739.1|</t>
  </si>
  <si>
    <t>gi|424707687|gb|AFX86478.1|</t>
  </si>
  <si>
    <t>gi|1402688973|ref|WP_110577712.1|</t>
  </si>
  <si>
    <t xml:space="preserve">Beta-ketoacyl synthase; N-terminal (40-291:252)  -- Beta-ketoacyl synthase; C-terminal (300-416:117)  -- Polyketide synthase; C-terminal extension (419-529:111)  -- Acyl transferase (595-702:108)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(2495-2596:102)  -- Acyl transferase (2643-2918:276)  -- Polyketide synthase; dehydratase domain (2999-3279:281)  -- Polyketide synthase; ketoreductase domain (3521-3696:176)  -- Phosphopantetheine binding ACP domain (3792-3857:66)  -- </t>
  </si>
  <si>
    <t>MDFQDKKNLSENDQSIQTRVFKALSEAKEKLKAFESQQREPLAIVGLGCRFGDNIATPESFWSFLKAGKNHLREIPKERWNQQDFYDSDRNKVGKIYVSQGGFLDDVSQFDAHFFGIAPKEAVAMDPQQRLLLEVAYEALENAGMATTTARRGKTGVFIGITNNDYARILTSNEDYNAIGAYHISGNHTNAAAGRISYLLNLNGPSLAVDTACSSSLVAVHLACRSLRSQECRQALVGGVNLVLTPEVVIALCRNQMLAPDGQCKTFDESADGFGIGEGCGVIVLKRLSDALEDGDHIWSVIRGTAVNNDGASGGFTVPNGPVQSELIREALADARLDAEAIDYVEAHGTGTSLGDPIEIKAIAEALCVNRRKSNPLLVGSLKTNLGHLAAAAGISGLIKTALSLHYREIPAHLNLKKPNPHINWDALPISIVTQNCPWNVNNGKLKAAGVSSFGASGTNAHVILSEPPQPQPQNPKISPILVTFSAKEPERLRLFTTQFVDELEQKTYLNVKDIALSLNTGRFPHKHRLALLVSNQENLHQGIQAFLNSNGDEKQFQNIQNNSFDIIYGEAQSHPKVAFLCNYEEEISPEIIENLLNNEPVFHEAFRQCEHLFKKYLEFSLQELLSSKKALEPQISLSVQPLLFAYQYALCELWKSWGISPSAILGSGLGEYLAAQQAGVFSLEDTVKLVAKRTRISPQNPNSEDLLSLLTSTPEVDSNSPDITLIYQGEVVKKSLRNLVNRGEKIRQKSDEIAQGISTLHQMGYQIFLEMGIGANLINIGRQKLRVNSILWLSSLGKDCHSDQHEQRVLGQLYVRGFNINWEAFHRSHPGQKISLPNSPFIRKRYWINSGNKSESSSYKNPNYYSGHPLLGDRFPSPLALRQYRGNISQHKPAFLGEHQVFDQAILPASALIEMALAAGENQRVILENVEFKKALILKDTEDTLQLIIEQKSFKIYHALEPNWEVLVTGTIEELKSTNLTNCDLEEIAKNCPEEVDINSFYETYQKSGINYGSNFRLIHQLKRGENTAFAQIKLTDRLEREKYHFHPAMLDACFQGIAAILFKEESSVTYVPVRLGKLAFFYPPDEQVISAVRLKNSSPNPNIIIADIDIYSLQGQPLASLTNLELKAVQSQEIIPQEIPPQIYLEEWIPCEELLGNGRDTLVAPQVIKNQIHPAQLEQQLGEKLAQYERLMEALEKLSVVYIWEALTKFNGQPKLGQTYSEAQIANQGQIVDFYRPLLSRCLSILAEEKIVNQTKDGWLFLKKLEAPSSQSQIKILRQEFADYPAEISLMERCGSALAEVMSRQVDPLELLFPQGDLEAIASIYSEAAGAKLMNQLVATTISRAIENLPPYYPLRILEIGGGTGAATTGLLPHLPKEHIEYVFTDISSSFLTRAKENFRNYPFIKYQTLDIEKNPFTQDFLPGSFDIIIAANVLHATANLQKTLENVRSLIAPKGLLILLESTGARRWVDLTFGLTEGWWLCSQDLRRNGYPLISTKDWQNLLIENQFEDINIIEPSQVKTRNLLNQSVIIGRSSEQLPSLPAKSYSHQIIWADSQGIANGLIPLFQQRGISCSCVFTQDINPEIAEDYLSILRNSITSETRQILYFWGLEKIPGEIDQQVEINCQRFLFFLQALLQQENPPTLILVTQGAVPAKAIKTLISPSQASLLGIAFSLVLEHPELNFKAIDLDPDEVNAADKLLQEIYSNPQENRIALRGEQRFYPRLVQRKLEDGKINFSPDAYYLITGGTGGLGLATTRWMIEKGARNLVLCSRRGAEGISPEILANFSSSGAKVTLKKLDITDAEKLHAVLDECRSKYPIQGIFHIAGTLDDTTLLRLTPERFNYVLAPKVKGTWLLHQLTLNDPLEFFVCYTSAVSLIGSAGQANAAAANAFEDAFIYYRQTHHLPGTVINWGPWSEIGAAVDRNVLERLAAKGYGAMKPDLALNALEKILLNQIIRAGVIKIDWQQFPYIHQSFYKNFLPQGKTQAAPSSEFLKQWQNLTLKERPNWLTNHIIMRVSTVLGRSNDETFSPQQGFFDLGMDSLTSTELRNLLQTDFNCSLPSTITFRFPNVEALANYLQQEVLDNCQPVL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FGFSGTNAHIIVGEIDADLPQASENNFYLLPLSARSEQSLQELARSYQDILTESINLADVCFTTSTGRGIFPQRICILADSITTAQRALIDYQDGEDSDSLIRPILSETPPKISFLFSGQGSQYSGMGENLYNREVVFKETLDLCDQILEPLLEKSLLDLIFQEQNSQLLEETQITQPVIFSLEYALAKLWQSWGIQPSALLGHSIGEYVAACWAGVFSLEDALKLVTQRGKLMGKLPHNGSMSAIYADYETVANALTSYENQVNIASANGSITVISGFKEIVEQLEKDFIDQGYKTKRLAVSHAFHSPLMQPILDDFSQVLKTISFHEPNLTIISNLTGKAVGSEITTPDYWVAHLRNTVQFSQGFKSLIDQGYRCFLEVGSKPVLLSMARLISANQDLLWLPSIVPGQDEQAQMYRSLATLFVNGYSLDWAKVFKQGKRIILPTYPFQRERYWLSNSEFSLGQIKTQLHPFIRDFKKLATGDMIFEGEVSSLNPSYLEEHKVFENIVFPATGFIEAILAASQKIFDGHFVTLENVSIHQGLLLSPTPSIIQIIFKPKKSSQLIYTFEIFSSDSAQEQWVLHVTGEVKHKDIQSLAASELTQTKLERENPKESISIREFYQLYQQMGIRYGEQFQAIQELYSFKKGSQAKISINPSLADRRYYFHPVLLDTCLQSIGAAFPEIHGQELHLPYGFSSLEIFLNPTSQVWTKVQVISDTNGEMRVNVNIYNEQEQLCARFTDLTARRINPAILQSLWQEKSNNCFYKVEWKKLSSMPTVAVDPQNSWLVLVRPETDLNSLINLYKKAGEKVITVEMGQNYQCYSQDFFVINPAQKSDFQRLYQEAYPSGEFPTGVVFCWESSEAEDVLDTVDQSSHAVLNLVQTLTNNWEKLPHLWLITRGANKMINDTALSPQQSHLWGLGAVINQEYPKMGCVCLDLPIHKEANEAELLFNELKCFPHEFRLALRQGNRYAARLVSASLPISEKRQFINQSGAYLITGGGGKLGGLVAQWLSEMGASHLVLCSRHVKSSTELIAPLVEKGTKVTLIEADITSPTDMKNLFSRFGADLPLLRGIIHAAAVLEDGLISNQSWQKYQKVISPKVAGTLLLDRYTRSLSLDFFVSFSSAAVILGSPGQSNYAAANAFMDALMQQRQSLGLPGISINWGAWETGNQIDQQRFANWGLQMMPSEQAFQYLSQVILGDITQGIVLDIDWSIFNQTFNISQPFFSEVLTLNNQKQTSPAKLLEQLKSVSIDERITALVEGLEKILREVTGLNENKVIPQQTSFLDLGLNSLMVIEFKNRLERDLGCKLPSSIIFDYPNLLSLSIYLREEILANHLDFEIKINPIPDNHNPYDSLSEDELARLLNQKLTELDQYGG</t>
  </si>
  <si>
    <t>gi|424708027|gb|AFX86648.1|</t>
  </si>
  <si>
    <t>gi|306976212|gb|ADN10815.1|</t>
  </si>
  <si>
    <t>Arabidopsis lyrata</t>
  </si>
  <si>
    <t xml:space="preserve">FAE1/Type III polyketide synthase-like protein (69-367:299)  -- 3-Oxoacyl-[acyl-carrier-protein (ACP)] synthase III; C-terminal (384-464:81)  -- </t>
  </si>
  <si>
    <t>MTSVNAKLLYHYVLTNFFNLCLFPLTAFVAGKASRHTTNDLHNFFSYLQHNLITVAILFAFTVFGFVLYMVTRPKPVYLVDYSCYLPPPHLRASVSRVMDVFYQIRKADTSRNVACDDPSSLDFLRKIQERSGLGDETYGPEGLLHVPPRKTFAAAREETEQVIIGALENLFQNTKVNPREIGILVVNSSMFNPTPSLSAMVVNTFKLRSNIKSFNLGGMGCSAGVIAIDLAKDLLHVHKNTYALVVSTENITQGIYAGENRSMMVSNCLFRVGGAAILLSNKPRDRRRSKYKLAHTVRTHTGADDKSFRCVQQEDDESGKIGVCLSKDITNVAGTTLKKNIATLGPLILPLSEKFLFFVTFVAKKLLKDRIKHYYVPDFKLAIDHFCIHAGGRAVIDELEKSLGLSPIDVEASRSTLHRFGNTSSSSIWYELAYIEAKGRMKKGNKAWQIALGSGFKCNSAVWVALRNVKPSANSPWQHCIDRYPAKIDSDLSKSETHVKNGRS</t>
  </si>
  <si>
    <t>Unigene47390_All</t>
  </si>
  <si>
    <t xml:space="preserve">Beta-ketoacyl synthase; N-terminal (287-542:256)  -- Beta-ketoacyl synthase; C-terminal (561-677:117)  -- </t>
  </si>
  <si>
    <t>MSHDAVVNTLGEALGEAVVTSLNLKGYCTIDNGWSREVLTEAQAEAKLIDRYYTTPGLLVEGFLGPEGSGEIAELEPPTKDPEDRTDGETIRKIDSYMTSLAEAIDPYLLETLDIECGERTVGLLHRPGSSLGDPPEVTERMAAKWLHIFRRHRLMVLVFLAPKGGSLRMRPFDNESEESLLSIRNGDVVILRADALSHVYVAGSDKDHVLSCWLLAPKRSGPRGAFADGRDGMPMVPVARDIVEWANERLTLMKATEATEAGSLRDQDIPREWKLLAAHSITKGAQVAVRGISVNLPTRCETMDTFLSPMLMGTDLGVEVPFVRWNHFEGNPWQGMYDPDPDGYKHSRVKTNIKHAAFIEGYYLFDNKFFNMSVLESKVTDPCQRLTLESAYEALHMNGFTKKSLSQAFIGVYQGHTASDWDKIEHDQAGGCAGSYSPTIASNRVSFSLGIMGPSFTIDVEGAASLAAVYQGCHDVIPTREYQKPLVKASLSGGVTLVLSSYWWPVHNQFMCSTGRCLSFDQSAGGYVKGEGVTNLCLRRTGDLVEGEIVIDQKEKNIGIISSYCMINSGQSSSLSAPSAPALQRMLADAARLAFISPLDIDAQETCGKSDLMTDAIEATAVARSFRGLPGGSEEPLGITSLTTKLTYTQETCGIAALVACMLAQRIGTIAPNIHLKALNPYINIDPDDFAVNFANEATVHRCRSSFYGVNAHGLGGTNCQTITWSEIDEERFGEVPMPQLDRQVFSFWPGGGGELEDGARPEKGYSILGSWSRYEIFERMRAEGEGRFGFMVTLGENRFESFQIVLDGDSDRVLHPGIANAAKGGVVNGPTEWEECAGFRWTIDGRAKVALQAITDLALDNRQTDSASPTGVVKTPDFGVPGDQYHVTLQLAGKWRTVTWEKVPTNVDAPAVPKGSYYIMSSWTGWSLEEMAVAEASVFKSTVTIPGSSWDRESKRQDFVIVRDRDVDQTFYPPDDAASLGKSVEVDGPNTNYDNMTWQFHAKVGEVFEIEFKRLIEGESETRSVQWRRVEMLTS</t>
  </si>
  <si>
    <t>gi|1705964650|gb|TRT95829.1|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</si>
  <si>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MSSGLTVPNQLSQEQLIRQALKNAQVKPEDISYIEAHGTGTSLGDPIELGALSTVFAKNPHPVWVGSVKTNIGHLEAAAGIAGLMKVILCLQHRQIAPHLHFQQPTPHLDWENQPLKVPTKNREWVSENSSRLAGVSSFGLNGTNAHIILEEYPYEPQTTAAPDSSPYLFTLSAKTESALIKLAQKYANYLENAKNVALSSICATSNRSRSQLPHRFTCIVSSHCQLQEKLTAFVQGEPSSFRQKSEFSGKNRAKIAFLFPGQGSQYPGMGRELYQCYPLFRQTLDRCAEILRQYGDYCLTEIIDQENHLNQTFYSQPALFALEYALFKLWESWGISPHGVMGHSLGEYVAACVAGVFSLEDALKLVFYRAKLMDSVGKSGSMVVISASEAEISPLIAPYQSQVAIAAINGQDNIVLSGAAETIETLVKQLQVKNLKITRLNVSQAFHSPLMEEILDEFRQVAETITYHPPQRALISNLNGKLVNFEVTTPDYWCRHLRSSVRFADGIKTLLDNGYELFVECGSHPVLSAMGSLLDKNYPCLWLPSLRRQTSDRQQILESVSQLYLRGFALNWQEITANQDSKPCILPTYTFERSSYWLKTGDLTPEEAQLLPKLSKYLLETPPQPPEVVKTTTASSSGHLITLDSLLATPAEKQLKQLETYIIGVLEQITGLSVVKLHTKQPLSSLGLDSLMSSQLRRQLEEDLKIIVPVEYLAGLSIEQFLPQIFNLITQNSQPATSNKTPLPSKQKKPIKTTKAENISNDPKLWLIRKQANPNAHIRLFCFPYAGGGASLFQNWLNYCPKQVELWAIQLPGRETRLQETAITSLKSLINRLIPILTPYLDQPYAFFGHSMGSLISFELTRELAKTRQNLPQHLFMSGFRAPQIVNPDLPIHRLGDEQFLTALGHFQGTPETLLKNPDLMAAFLPILRADFKLLETYSYQQGQPLNCPITVFGGDNDAKVSADQLQQWQLQTNQDFVLHTLPGGHFFINQHTEKIMKIICQSLREFPEQMTA</t>
  </si>
  <si>
    <t>gi|424708149|gb|AFX86709.1|</t>
  </si>
  <si>
    <t>gi|413969684|gb|AFW93773.1|</t>
  </si>
  <si>
    <t>gi|194354514|gb|ACF54736.1|</t>
  </si>
  <si>
    <t xml:space="preserve">Beta-ketoacyl synthase; N-terminal (1-169:169)  -- Beta-ketoacyl synthase; C-terminal (178-233:56)  -- </t>
  </si>
  <si>
    <t>REALQMDPQQRLLLTQAWRVMEDAGYAPSSLAGSDTGVFVGTADTGYSRLVAEAGIQVEGYSMTGLAPSLGPNRISYFYDFHGPSIAVETACSSALIAVHRGVEAIRSGHCLHAIAGGVNTLLLPEAFVGFAKAGMLSPEGRCKPFSSRADGYARGEGIGLVMLKSLAAAERDGDRILAVVRASAENHGGHAASLTAPNPKAQADLIRTAYRRSGIDPRTVGYVEAHGTGTHSG</t>
  </si>
  <si>
    <t>gi|110166805|gb|ABG51345.1|</t>
  </si>
  <si>
    <t>Trichodesmium erythraeum IMS101</t>
  </si>
  <si>
    <t xml:space="preserve">AMP-dependent synthetase/ligase (22-459:438)  -- Phosphopantetheine binding ACP domain (611-672:62)  -- Thioesterase (714-972:259)  -- </t>
  </si>
  <si>
    <t>MQFDTLIDLLHHRTLDQPKQKTYTFLKDGETEADSLTYQILEQHAKAIAANLQSLNAKGERVLLLYPPGLKLMAGFFGCLYGGAIAIPTYPPRPDQSLSKLEAIAADAQAKLILTTTPLLPYLKGRFAENPMLATIQLLDTDNIIAQNLESHWQEPNINGDTLAFLQYTSGSTGKPKGVMITHKNILHNLAMGYEQSDITPESITVTWLPFSHNTGLLVGVLQPLYGNFPVKIMSPLDFLQKPFRWLMAMSHYKATQSLAPNFAYDLVCFQTTPEERAMLDLSNWELALSGAEPIRAETFERFIKTFKPYGFRPEALTAGYGMAESVVGITLGLITEPPVILNVDKAEFTKNRVLVTVDENDSTQKIVSCGRASSGEKILIVNPETLTECADDQVGEIWVSSPSVAQGYWSRPQATAETFQNYLKDTQEGPFLRTGDLGFLLNDELFVTGRLKDLIIIRGSNHYPQDIELTVDRSHQALRPSCGAAFSVELESEERLVIVQEVQESYLDKLDVDEVVNAIRQAVSQQHQLQVYGILLLKTGTIPKTSSNKIQRHACKVGFLEQSLDVVGSSIYQEFDLLEKEKEAFLDRKTLLATTLEKRQELLISHLQILISNILQVNKSQLDWQQPLTSMGLDSLTVVELSDLLQDSLGTSFPATLIFEYPTVEALANYLAKEVLSPQPSANYDIGLVADGNLGSGFATPVIAIQAKGSKPPFFCIPGGVGTAFYLHSLAFHLGQDQPFYGLQARGMDDQAEPQTNVEAIAADYIDALKKIQPTGPYFLGGHSFGGQVAFEISQQLQKQGDEIGLLAVFDIPAPLFSSFIIAGWDDTKYMSEVVRLFEYFLKENLEISYNDLKVFSPDEQLNYVTEQLVKKLHVRSSQAAKRQVHSFVKVLKASVYAMGHYHPEKLYPTPIALFRSSDVRTWNSAIGLTDTIRNQLQKNSFLGWEQLSQRSVELETVPGDHITMMLEPHVQVLASRLKTYIDMPSKLTI</t>
  </si>
  <si>
    <t>gi|504988101|ref|WP_015175203.1|</t>
  </si>
  <si>
    <t>Oscillatoria nigro-viridis</t>
  </si>
  <si>
    <t xml:space="preserve">Acyl transferase (6-278:273)  -- </t>
  </si>
  <si>
    <t>MTKTAWVFPGQGSQAIGMGADLLNLPTAKAKFELAKEILGWSVPEVCQKEEAKLSRTLYTQPCLFVVESILADLVREKSDRPAVVAGHSLGEYVALYAAGVFDFETGLRLVKRRAELMDTASGGQMVALIGFDRQELELQIQYSRDVVLANDNSEAQVVISGTPAAVEDLLAKIKVKRAVKLNVSGAFHSPLMASVAAEFQLALKSARFSDAKMLVLSNAEPSATTSAATLKQRLTQQMTKGVRWREISLQLPQQGIDRVVEIGPGKVLTGLIKRTCPDLALVNVSSFADLPA</t>
  </si>
  <si>
    <t>gi|1705919050|gb|TRT53677.1|</t>
  </si>
  <si>
    <t xml:space="preserve">AMP-dependent synthetase/ligase (40-485:446)  -- Phosphopantetheine binding ACP domain (649-715:67)  -- Beta-ketoacyl synthase; N-terminal (743-983:241)  -- Beta-ketoacyl synthase; C-terminal (991-1108:118)  -- Polyketide synthase; C-terminal extension (1112-1221:110)  -- Acyl transferase (1264-1540:277)  -- Polyketide synthase; dehydratase domain (1653-1936:284)  -- Polyketide synthase; ketoreductase domain (2190-2366:177)  -- Phosphopantetheine binding ACP domain (2466-2529:64)  -- 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</si>
  <si>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GPFLRTGDLGFLLAGELFITGRLKDLIIVQGRNHYPQDIESTVEKSHPGLRQGCGAVFSVEIAGQERLVVVQEVERSYLRKLDSPAVIEQIIRSVAEEHQLDVYAVVLLKTASIPKTSSGKIQRQACRASFLAGTLNVIGDWSKNPEHKNGFKQLKSDINSLLKQVKSYQVVEEFSEISQNQIVSDTQEA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SANGYVRGEGCGVVILKRLEKAIQDGDRIYAIIRGSAVNQDGHSNGLTAPNKQAQQAVIKKALAKAQVSPKDISYVEAHGTGTSLGDPIELNALKEVLMEDRQLDQPCWIGSVKTNIGHLEAAAGIAALIKVCLALQNREIPPHLHLQKLNPYISLEGTSLSIPTQLQPWKKGKKGRLAGVSSFGFGGTNAHVILEEFVPETLEQEQNKPSLAILTITAKTKSSLRELVSSYHNYLQANPQINLQDFCFSADVGRSHFHHCLAIQTESLTQLQSQLEAIIEGKEAGGILTGELSHQKHQKIAFLFTGQGSQYINMARELYETQPTFRRTLENCQEILSIYLDKPLLSILYPQEGENSPIDETAYTQPALFAIEYALAQLWKSWGIEPSAVMGHSVGEYVAACIAGVFSLEDGLKLIAYRGRLMQALPSNGKMVAVTADEETVRRAIISYEKQVSIAAINGPSSIVISGDSQTVDAVVANLDTEWVKTKTLQVSHAFHSPLMEPILAEFAKIAREITYSKPNISLISNVTGKIATAEIATPSYWVNHIRQTVEFAAGMNTLASHGYEVYLEIGPQPILIGMGSHCIPEGKGVWLPSLRSRKSDWQQMLQSLAELYVKGTPVNWTGFSKDYSYHRLSLPTYQFSRQLYCHGSILSDCSTTRVESTNGKGHISHNNPQGTQQFELYSSNGNGHLHPLIGKRLHLPLKPIIFESQISQDCPNYIQHHQIQATTIFPATAYLEMALVAGINVFKSDSISLEDVKIEHPLFFEGNQVKDIELILTPQDSQTYTFEIFSLNPVGDSWTLHTLGKIIKVTDITQPSPVNLENLSIDSLESVNVEDYYQQLQQRGMDYGASFQAITDLWQYEGMALGQIQLPEPLVNEACNYKLHPVLLDASLQVLGAALSREDSGDAYLPVGLKQYQVYGSVPLHLWSRVKLNQDSSEPSQTITADVDLFDDSGVLLAEIQGLSVKRISSQKLGQVVQKEETENWLYEIVWRPQNRDLNLPLTGAENLGTWLLFTKGDGMGSSLANQLTQLGEYCILVSVGSHYQKLNPESYTVNPLVTDDFTKLFQESLENKPPLKGIVHLWSCENNSSTDLSLEALQKAQEIGCGSVLSLVQALTQKRGTNLPRLWLVTQGAQTLEPSDTSLAIEQAPLWGLGRTIALEHPELQCVCVDLEASPNANQSLLVAEILAPDSENQVIYRQEIRHVSRLVRHSDHSTSQQEKIRPDSSYLITGGLGALGLKIADWMVSQGAKYLVLTGRSEPNTEAITLIEQWKQAGTEVVIIKADVSKQEDVQKLFQKMTVSLPVMRGIVHAAGVLDDGLLSQLDWPRFTRVMAPKITGTWNLHCFSWDLPLDFFVCFSSIASLMGSPGQGNYAAANAFMDALAHYRRSLGLPGLSINWGPWSGVGMAANLDNRFFAQGINPIRIEQGLQIFGELIQENIAQIGVLSVDWPQFIASYPFNLPLLTQIAQDVGGYDGLSATQSPILSQWQESSSDSRILLLLAYIQGLVAKSIGTDAAQIHLDQPLKTIGFDSLMTVEMKTKLSVDLGVDIPLTKFPEDVTVTTLAIFVNEQLIEKVSISPDPVINQVDEEQISEELLAQLNQLTDQELDVLLSSISSN</t>
  </si>
  <si>
    <t>gi|1705919230|gb|TRT53843.1|</t>
  </si>
  <si>
    <t>MTYSSDSKQAVGNQEIVKLLSHYFSNRSQFLSQVIKADIQSYILLKSPATNLIPFQNSDQVNRPVNSNGHSTANSNGPSNGNGKRIPETTVIPTNLTVEKRLIELVAEKTGYPVASINLDAKLLDDLNLDSIKAGELVATAAKTFGVSGKIDPSALANATLQEVKQAIDAIVSVQMPTGIPQHIEVAPVASPPSTSPDITQKLLELVEEMTGFPKDTLSLDLRLLDDLNLDSIKAAELVATAVKQVGATGKLDPSALANGTLADVITALEKVSNQLSVKSAASEETPVLQASQNNPPKEANWVRNYAIEYVPQPLTPPTIATDWSQAQVLIVSDVLDLGNLSNAGTSIAQTLTKQLEQLGAQVQQKTYAEIAAAEPASIGLFSHYLGILPDISPLPSELPLAAMVTRLSIVATISHTNPSATLAYIQFGGGRFGTGEGEYHPAVASAAAFARSVHLERQEARVRVIDLAAEIAPTQASKLVIQELAGSEAITTVGYDATQVRLIPQAQLQQPIDYTPRSLTWSASDVILVTGGAKGITAECALALGKETGVKMALVGRAAVPAAGDSNSEIAQTLKRLAAQGLTGAYYRCNIADPTEVQQLVDQVTQELGPITGVIHGAGLNQPRRVEQVRPQDAQTEVSPKLLGAYNLLQALASKPPKLFIAFSSIIGVTGMPGNAWYAFANESLSLLLQQYQRQHPQTQVLALAYSVWDEIGMGARLGSVKHLERMGIKAIAPSEGVSRFLKLFQNAPSTSQVVITARLGGLDTWLPTPLPSPAGLRFIENVQYVEPQVALTVRTHLSLGKDIYVKDHLWRGSYLFPTVFGLCAMAQAVAYLTGTSNPPIVRLEDISLRRPIVVNPETGVEIQIEAEIAEATSNGERRVKVGIYTEQTGFSLAHFSANLILGELTSASQEKPELGEPLPIAPKTDLYGDLLFQGERFQRLGEIYTLSEKQSVFRSHAQLSGEDLSNQSFSKGLNQSLILGDPYFRDVLLQSVQLTIPQDICLPVEIAKIERFKPASSDQGRRLVTVNLLAREDREYISEVIATDEQGNLIERLSGYRLRILEEHQENPTAAELGNPETRDRQHLRQVLQTTCQGFEIPPPTVALGYAPNLQGKSLEQRRQQEKPIVERALKTKLGLKPEQKLVFELESLPSGKPQLSGTQVSGLNVSLSHCDRYCLCTVAETPQGCDIEAITPRSTEDWVALLSDRRSQLMEQLVRQGDTQERAGMRIWSATEAVRKAFNGSDPQFSLVAKQGDGVLLSTSTPEGESQVLTVPVKLTRPPERMVAIVVSHTPVSVPTEANFQSPQATAAAIIPATPGKIDSHSSRYTHDGPQGQLVYEQRYQVSFKDSGSISRHVYFAQYFRWIGKIRELPMESIAQQMLADFLSGDWGMVTNSVSLRVVGEATSYDVIQARAWVGNIVGSSFETYIEFCKVLPDNSLERLAIAEVKATWVRLVSYGVPAPMPFPPYLQDYLARFAADKPASLDLKHPETLPLAPLPASLASLKPGAIIDDIPQQESRYGRLLRSEVFQTTLEESNLVGNVYYGNYFIWQGRILDLFLYSVAPEYLRISNPCGEMVCLYTRMDYLREAMPFDRIRTLLYVRSVSECGASFNFEFFREQPDGTLEKLHVGQQDVAWVERQKDGTAVVAPWPEAVKQSLVARATTREAALLMV</t>
  </si>
  <si>
    <t>gi|428682010|gb|AFZ60776.1|</t>
  </si>
  <si>
    <t xml:space="preserve">Beta-ketoacyl synthase; N-terminal (9-250:242)  -- Beta-ketoacyl synthase; C-terminal (258-377:120)  -- Polyketide synthase; C-terminal extension (379-491:113)  -- Acyl transferase (519-803:285)  -- Polyketide synthase; ketoreductase domain (1118-1311:194)  -- Phosphopantetheine binding ACP domain (1410-1473:64)  -- </t>
  </si>
  <si>
    <t>MNFQHNGLEIAIIGMSGRFPGCNNIDEFWENLKAGVELTSVFTNTKLAKTDTEQKIKAGGILSDVELFDAAFFGFNPREAEAIDPQHRLFLECAWEALENAGYNSQLETRPIGVYAGVGMGTYLLYNLSPNQGWIESKGFLQTLVGVDKDYLASRVSYKLNLTGPSVSIGTACSSSLVAIHLACQSLLSGECDMALGAGVAVKVPQNELTLSPDEIVAADGHCKAFDSRANGTVGGNGIGVVVLKRLEDAIADRDRIYAVIKGSAINNDGAGKVGYTAPSQEGQTRVIRTAQMMAEVEPETITYIEAHGTGTALGDPIEIAAMTQAFRATTDEKNYCAIGSVKTNVGHLDAAAGIVGLIKTVLALDHKLIPPSINFESPNPQIDFDNSPFYVNTKLLEWKTNDSPRRAGVSSFGFGGTNAHIILEEAPPLEISSSARQQHLLVLSAKTSSALATATKNLAAYLKQHPDLNLADVAYTLQIGRQNFNYRRMVVGENLEDVVKKLDFVDQELLTSSNRSVVFMFTGQGSQYVNMGKELYEQETIFREECDRCFDYLQHHLHIDLHSYLYPTETDIQTATQQLQQTAITQPALFVIEYALAKLWISWGVSPVAMIGHSIGEYVAACIAGVFSLEDALSLVVTRGKMMQQLPAGAMLSISLPAQKVQSFLGDNLSLAASNAPLLSVVSGSIADITELEQQLTAKSIEYRRLHTSHAFHSSMMAAVVEPFTLAVKKIKLHPPQIPFISNLTGTWMTPEAATDPNYWARHLRQGVRFAEGIAQLLQNAESIFLEIGPGRTLTTLTKQQASARVILSSLRHPQEKQSDVGFLLNTLGKLWLTGVQINWAGFYQHEKRHRLPLPAYPFERQRYWIDPPQQGNHHSQRLKLDNWFYLPSWQRSIIPTQNLATANVSWLVFVDNTGFGDAFCQRLKTHYQHKVIQVKIGNCFSQINEQVYTINPQIREDYEKLFQKISQLGKVPLIAHLWSLNPHESFEKSQELGLYSLLNLSYVIAKQKITESLKIGVISSDIQIVIGDENIHPEKATVLGGCKVIPQEQPNITCRSIDIVISKLGENELIDKLIVEIVADTSEDVIAYRNNYRWVQTFAAIPLEKTATTKQLRQKGVYLIVGGLGGLGLGIAEYLAKTAQAKLALIGRSTLPEKSAWENWLMTHDEQDISSQKIRKLQEIEKLGAEVLVLSADVADEVQMRSAVTQINAKFGAIHGVIHAAGVRGGGLAQLKTSAMIKAVFAPKVQGTLVLDTIFKDVPLDFLVFWSSIAAFTGGYGNVDYVAAHTFLDRFAQCSSLPTITINWNAWQEAGMAIQLQEKYKLQQSHLEILKNGITLEEGIEAFNRILVSGLSQVIVTPQNMQETMTQYANMGVIFADKLADKTTVKANYPRPHLSNSYVLPRNQIEQTIADIWQEVIGIEKVGIYDNFFDLGGDSLIGVRVINSIQEEFHIQLSTVSIFEAPTVSQLAQLLNPEEKEQFALQQRRSRGEMRRQKMQIQK</t>
  </si>
  <si>
    <t>gi|1543234372|dbj|GCE61092.1|</t>
  </si>
  <si>
    <t xml:space="preserve">AMP-dependent synthetase/ligase (186-626:441)  -- </t>
  </si>
  <si>
    <t>MRTEHKNPKLNCHKLAEVFLSNPLIEDCYFMIREGELVAYIVSSGAWNSEQLSSDLQSQLPDNLLPNIYVQISSLPLTDSGDVDETALKNIEIIDDHQAQETEEKLRSLSNIDQVAVVMTSKKNKILPLHLSELLPLKPEKKNDNQESKTPIHLGIHTSNTQAGISHGQLLEESELQPKTLAEILQKAAENYSNKGIIYIQSNGSEVFQSYQQLWEDAQQIQAGLQKQGLQAQDKVILQLSENYDIISAFWGCLLGGFIPVIISAPPSYKDFNNEIHKISQVWQLLDEPTIITNQSRQQEIKHLEQWLPNQTLRLSFIEELKTHSPHQPPISQPDDIAFFNLTSGSTGIPKCISLTHKNVISRARGTNIICEHQNDDIILNWLPFDHIGSISDWNIRCVELGCQMVYVQTEYILGRPLNWLDLIDQYRITHSWAPNFAYNLINEALKKEPDQNWNLDCVKFFLAAGEAVSGQAVGEFINTLHLQYNLKKTAMRPAFGMAEMGSGITYYQPTEQQPLLFHTVDKLSLNSSLKRVHPEHPNGATFTDLGLPIPGISIRIVNADNSLLPEETIGHLQVKGHAVSPGYYKNPEANQDAFLKDGWFKTGDLAFISNGHLVITGRSKETIIINGVNYYSHEIENVVETIEEVEVSYTAACAVYDPRNSTDQLALFFSAETFDHQHLAELLKKIRRKVINSFGVNPEYLIPLNKTEIPKTSIGKIQRSQLTKRFGNGEFNSILKEIDLLLENAQTIPDWFYQKVWKPRSPVNLKPELSKYCTLIFLDCLGLGASLAEKIQGQNLPCITVLAAEEFSQISQNCYTLRPGTANHYQQLMASLSERKIILSNIIHLGTYQDYQGEISTIEQLEKAQEKGTYDLLFLVQALAKIHDFNSKIQLLFVSSYSQFVIETDEIAYEKSPVLGLIKTLAQELPWLNTRHVDLPLDQTEINLSYLLQELSVLSKEREIAYRNGKRLIAGLEKVNLLQHTQQELPFKSGGIYLITGGLGGIGRQIAQYLLKNYQARLLLST</t>
  </si>
  <si>
    <t>Unigene41758_All</t>
  </si>
  <si>
    <t xml:space="preserve">Hydroxymethylglutaryl-coenzyme A synthase; N-terminal (72-268:197)  -- Hydroxymethylglutaryl-coenzyme A synthase; C-terminal domain (272-362:91)  -- Hydroxymethylglutaryl-coenzyme A synthase; C-terminal domain (366-505:140)  -- </t>
  </si>
  <si>
    <t>MAEVAASRHAGNAEGENDDGYDDDGAWDEDDWEEDEDWGDEDDDWEEDDEDEEEDEGLVLQRVAQGGPNRQRSVGLHTIEIYYPQFYFKQIEMEEWDSQPTRYGPAVIGKYTKGIGQIEARFPTDDEDPVSFAMTVTHRVIERMDKDGFNETARYNPEGTTLNPWHAFGRIDIGSESLIDRSKSMKAYLMDLFERYGDGEANIEGVDMYNACYGGQAAGLCCLSWVESDRWDGRYGMSIATDISDAHSSHLFTVGAACTGTLFFPDAPAAHHSLRASAILHRFDFFKPVGWRSMGPVVDGKYSIDAYMTCIDLCYEVLKKKMNNRPLFQTTHYNVFHTGGGFHICKKSFERMCRADDADSTHDKRAQLLQSRLMPSVHLLKIIGPCHTVSSFLNISSVIMSEWEKQLGKVLMVFTYGSGCASSLYQVRFDDIAWFVPLAQWKANFYSRAIYQHPSTMIHEVYVMTWMKFDYRPIGRKTFNVDPFSLQKNVYYLMEIDKWGRRFYHRGGVAAPALKDEFKLRVDAAEGRPKRSAYDPVPEKQLQVEKTLEEEWKQIEYEMTFDENFQPEEEIVQDAFMKGKESCKILVVNQKQQWTPQGMSIEHDGQQHSYFIIGSWSRWSEMEEMEEEEEGRFQFTVTLGENSWEEFVLIQDRDPNKKIFPAQKKSWKSRPCIGPHYGGDGKRWRIDARDLDETPEEDLGRPGDQYLVEFVWRPGGVKNLEWDKLEGERGDYPMGTYFAKGSWTCWDPVELENKGNGLFRLETSLTWLGIEFHIQRNADPTQVVCPDVSKRTEVGSSGAALLGPDDIEQPSMWRVDGSLGDKFEIDFYRDPSEPSHMSLTWAKVGSGPELQPTSRYFIVAPGNGWGSSGFWEMRQLAPSAYVFELEMKSPVEVFRIVLFKRTDLSIHPDKKDGVSQQQAHKVLGPDANYEERFWAIGKASADRAKVGDVFSIAYDAEGQKVTWKKR</t>
  </si>
  <si>
    <t>Cluster-13398.37077</t>
  </si>
  <si>
    <t xml:space="preserve">Beta-ketoacyl synthase; N-terminal (356-608:253)  -- Beta-ketoacyl synthase; C-terminal (622-739:118)  -- </t>
  </si>
  <si>
    <t>MAALATANGGDWRDLDFKLVEIVNQEPVEPLPEELEANPGAKRLDVDGKRGQTVGWRHDLGKHLVETFDGDLVAIAEEHLREFEQSPPELTFPRSAHRVEFFPAELALSLEQHHYCVLQATSPPEERRSASRAVVEREERWTRIVPDAEAAYMGKVSGGKKIMWLDHTEQPDDPWAENGLTAADRKLSELGRWLGQVCPILGFQASHRTNAFVQARCSNPKEEEELLEPFWDADFRIPAEQLQSHLSFSHRRKLCMMYFVHGSGGILTLHPVFRGAEDITLQCRENEIVVFRHDICDYTYLPEGKQLCVQAWILREPHVGEVGISSADTTDRYNEEIDKIPDGPVYGSSPETVDCMSLGCRYAGTTYQPEDYWALLAFGCDGGVPIPHTRWDHDLYYEPNPDALNGKAYARHFGMLELKALTLFNNEFFGISADDAQCIDPPVRVLLEVGYDCLYRAGWTSRKLRGVTMGMCFGTAESEFAGMSNQGWLGSIKQQTRRELFPAMACARLHFTFGMRGPCQTAETACSSALSATCVMHHWMRPRMPEHRQARNLSQQVPYGLAGGCNAAFNAGTMIGFCGAHMLSVQGRCFTFDQSGDGFLRAEGIGAMHYKTSHSEDFARLSMLVASQMNQDGRSASLTAPHGPSQQECIRYCLREAGITPLDVQVQELHGTGTALGDPIETGSLRATMIMYEGETREHPIVKTSSKSNFGHTELNAGMCGIMKCCLLGVYCACTPNCHIRLLNPHIDVNAYPVLFSTEIVDQSKDTAYCGVSSFGWSGCNARGDMYSRCLSGPRNTEPGQRLLDMTAARCFRAASLNRLAAPPDPAADAALEDLRAYEGEYGVGMPADEGNTFYCKGSFSNSMEQMFWLDDRNAYAFAFPLGDTRVEQFQLVVNKSKHFTIFPAAKMADPFAQVLGPGKAPPGHFWSIDGRSQGVPQGTVYMVFFSWDEEARQKRVWWEASEDQRALAMAAGVTFRHSYSIVGSWTLWKPLLMRAGAEPGLFEAEVRVGFDRKEEFRFLRDADPNQAIYPARGIAKESDDMPVRGPDFRGEGKRWLVSGKYGEAVNIQLRVWEGEITVSTTLRTQARVSTWTSDAGPEPACFYVSASWNEFGFTAMEAVPGKPGVYCLTKLLGRERIETFQIVVDKDFGKVIHPEMQLADQLFSPALGPDAKGEGLHWGLWAWGGGFVEITLDLTQMESDRRKVVTWAFNGEQTSFRREGFDPTPDAPEFPTYDYEPA</t>
  </si>
  <si>
    <t>gi|424708223|gb|AFX86746.1|</t>
  </si>
  <si>
    <t>gi|163772086|gb|EDQ85743.1|</t>
  </si>
  <si>
    <t>choanoflagellates</t>
  </si>
  <si>
    <t>Monosiga brevicollis MX1</t>
  </si>
  <si>
    <t xml:space="preserve">Phosphopantetheine binding ACP domain (209-270:62)  -- Beta-ketoacyl synthase; N-terminal (300-544:245)  -- Beta-ketoacyl synthase; C-terminal (551-677:127)  -- Polyketide synthase; ketoreductase domain (1280-1467:188)  -- Phosphopantetheine binding ACP domain (1565-1626:62)  -- Beta-ketoacyl synthase; N-terminal (1666-1907:242)  -- Beta-ketoacyl synthase; C-terminal (1918-2035:118)  -- Polyketide synthase; ketoreductase domain (2617-2806:190)  -- Phosphopantetheine binding ACP domain (2926-2979:54)  -- Phosphopantetheine binding ACP domain (3047-3109:63)  -- </t>
  </si>
  <si>
    <t>MGHLVHGILQATSEPLPLGLRLAATLLGAQPNLAENLIPCSCDALWTLLAPALATQVTGRQFELVYASSTAAADSKPLVLGLEEDASFDPKSMRDQAGQVAAGLAAILQCPWPVALVPSLAWSRVQAQPQAFPDPLQALRFMLVRAERHPQALEPQTDEFLEPVTGLAAWTARRVAQAAWQSRHIRGPVTAAGWPLATVSNPDSPLLSDLLAELMRFTHGARLNPDTPLAELGLSSREAVELHARLQTRFAVTLPISVAYDHPTAQSLALAINRRLSSQPTTMPTNPGPSVPRQPQCEALVISGMACHFPAGCDNLVAFWEHLARGQDGVTPIPEERFAAQELRQLPAHDPRHMPVQAAGLLEGANLFDAAFFNVSPREAEDMDPQQRLLLHQCYSALVDAGYDRTQLAGRRVGVYVGVTHSDWTAQPSDGQTSAFRATGAGRAIHANRLSFWLGLSGPSLSVDTACSSSLVALHLARRALDCHEIDLAIVAASNLLLGPDFFIAACRAGMLATDGRCKTFAATADGYGRGEGVAALILEPADRASSDAVYAQLDATAINQDGRTQSLTAPSGAAQEALITEAMATAALRPEELNYIEAHGTGTALGDPVEVQAIQRALCLSEPSNNAADAATGPRHLVLGAVKSNIGHLEGAAGLAGVIKAVLSLNHGRVPGNLHMDPSHATSLNPHLGLASAITLSGPGVFAPLPSKPVRWHAGISSFGFGGTNAHAIVSTPSHGPHRTQHRAQTYHPVPVRTFEGSGLLTTNQALRTQASTWSVRVVWNRSECQFLASHVLGSQLACVPATAMAGLVDHLVREAWHCPTVELTEAQLLNVMLVPSGPAARLWLQLTVHDNTRATLDAVDANGAVLAHHFACRLTKPSRDASTTVHEGPRVLTSAQSFDAWAAMHTVGHGIRFKGPELYTTLGNAYKGAFVAVHAGVMMMSRAESDSVLTHIQPSSAVGEQHAIVATLDALLHGPLHMLAKSKAGVRAAPRYVQGWQSLQLHSWASLRHGVFCRAVRASSSQPVFDITAWNVYGDLLVSWRGVKLPAGSAQTASLAHPVLDGLLTQTQLKPWTMSTSSSAANLACVCQGTILMPERIATDHAASVHATSKDDVASWCGAVCQAATGSGRGRQLHVFASRAGNQAAVAQFVERLQGLQRRGDQARVLWLTVSESNNTTAIPAWSDGHAEAALVQTLALETSTLAPVIHVHIADAESGSDRAAACRSILQLALSQPGTNSCVLSNGSFWRRMQQRISPSTQRLWAIMPVSDTPAVTRTAFVVTGGLGGLGLRAVLQLLTTQDPALIVLVGRQARIRQADAATWTAIQRHAGQRTRLRIACADVSNAAHVLALGRVVRAELQTLPHSRLTAILHTAGVLQDGTFMSLQPRDWRATAAPKQQGLAHLHGLALYLGVRVPIVAYSSVTACFGAAGQANYAYANAYMDEMMEARCNVGLFGLALQWGPWAEGGMASREARALARFAQQGIGAVSDEQGQAALALALHLMARACQAETANRPAIPSTLCISLLASQTSPSTTESVGTSPLESAPQAQARAWSEEDVSSQVVQVVSNVAALDLALDDPFMESGLDSLVLIEVRQALNQTLGLSLASHVLFDYPSPRALAQHIVACHSLTSEGAEVSSLTTPRPIQPSAGLSVSFHRPGRDYAIAITGLGCRFPGGATGLDRFWKVLESGRDCISPIPLERFDVEGKFNPNPEVPNSVYVKSASVLENIDTFDARAFGLSNAEAAVMDPQQRLLLEVCNDALIDAGYTREQLRGRRVGVYVGCMTLDYVWALKRVASALLATGGSRAILSNRLSYVFDFRGPSMTIDTACSSALVGLHGAAQCLQDCDVAVVAGINMFLSSTMFELTCKARMLSPDARCRSFDASANGYVRGEGVGALVLERMAPALLSQDDRVYAELASTALNQDGRSAGLTAPRGPAQQEVIRDALEKAGLEPTDVAYVETHGTGTALGDPIETGALRAVFGDDADRTQPLVLGALKSNMGHTEGAAGIAGLIKAVLCLNQGRVPGNLHLQQLNPSIAMDNFDVAFPGPGVGLALPDASKDGQVYACVNSFGFGGANAHCIVGRGADWVPRRPSAAAVYKRRWFPTFYEHYEFAGDRSMDGPTRAKNVSSSPVVYEGRWGPRLLHFFAQHVVGHTTVCVPGTALLLFAQRCAVRELGEASFSFDDVQLEHMIRFDAQTSAIFVRCELNLSTGAVLVATRMDEHATWTSNLQGRVVSSPQPKLQPHAAAFDWEACTSASVVVDPHLVLPTPEAVYAYMDNRYQGAFKGILRAVVCGERLLAVVRGGCGDAHGDAHAVAWLDATVHAIAILDAQVLGLDMTNRAHYVQGWEQWWLAPVVRGAELDLNVSIQYRQDGKYDVDVHDCEQQRLCSLRGVLVGSYDVTNSKRVALAPVTLQQVWQPLHLTDSPSIAGMAPPQDALLLVEPELAASVPVAWHGNMQLLESLIAHDLQPKSVKQIVLLTWGRHGTSLHRVLAAITAYCHVGGVSQLLWVTVGPAQAQWAAAGLRSAAIHEPQLEWQHVHIVAKSPEESCLSAVSFALALGPHALSERSVSLTVLDDGKVRADALRLDHCPGTLNICVARRVHNAVSGRVFVITGGLGALGLLTAEWLLEYGAAHVCLLTRSGSVEKRSAARWTELRKAYTDSKRLTVARCDTSSLPQVLALVRALEHTIGPVQGLIHSAGVLADALLPDLTMDHIERVMRPKVCGLWHWHWTLLAARRSTLAVKSAQPTIMTYSSLAAIVASPGQINYSLANALLDNLVQERASVGLVGASVQWGAWAEVGMAARKNSAVHLKRLGLGEVTSTIGRAGFDAAMTARPGTTIAVSPLDWNVVSGRVRATADKQYLERLLRSTPAPQRPPQAASPSATAPQQVVPTQHSKAEKKPSIVWDKRELEGVVFDALQDVAGELPALDDTLESVGLDSLALMELRQTLTEALGFTLSAAVITGGITPRLLLATAEKLLNEQPGSNDRSPSAISQSLSVSSGSDSLQSASEAASSASSLIGEAQNQIHQLSHADVCMQVVALVADLVGDDIESDMSFAEAGMDSLTLLELRQAVRETFDLSLAATDLNETSTTNTLVEHIWAAQPALHPSEPKEPSPEPIFLASRRASLTGEEMESTTSQSHFCSAPKVTESAVGFVRSEFGSVQFLGPVPANISLRTAVHFGPGQIELDSILEDLPAIVQLLNIAQPPTLSSKEFQQALLASPGLTSLAYEPTAQTWTFAINTLEHGAVQA</t>
  </si>
  <si>
    <t>Cluster-13398.21211</t>
  </si>
  <si>
    <t xml:space="preserve">Beta-ketoacyl synthase; N-terminal (382-632:251)  -- Beta-ketoacyl synthase; C-terminal (642-757:116)  -- </t>
  </si>
  <si>
    <t>MATDTSRWLPSTGEAPAPDGHHVGALVALCGLKRGARLIPGTENLPGSAVQTPNTADFNSTLAQLVEYHEEQKRWLLVTMQGVLLMTGSKNFRLAKKSDLGDCDVVMGPASEPRLIASRMAQVLLDKGFANCTVVLRPEERQEVIDVARQLESKGHFSRLAKGFEEGYLGRGGRGKTMMIDLQARDVPDVARNSSALAQVDGNIAVLSSMLSGYAVEHMGFLIHSRTPLLMQRSMAGPDDEAKYPLKAATQAEANNFIGIMQRRRICVLHFMGPHGGTVKLIPVLPGTRTDEENEDEDEEEEDDGAIERPDEVRIPVKPGGMLVFLCNHYEFSYTSKGDSVVLQAWFLDNPPDFVISGPVSGNLEAIASVGQGPPLPRGGGEQVGLVGMGYRNPGCSDSPDKYWQTCRHGGADGMLEIPISRYDLEYYAEWRLDRQSALNMGKMYCRHQGHLEGIEMFDGSYFNISAAESGGMDPEQRLTLETGWCALYDAGYDRKLLLRTGGHIGVFVGISGSDWHWVPLPPHVNAGMGATEAVIAGRVTFALNIKGPAQIINTACSASLVSMHSGKLHLLFPHDRMDAVLTTGISINTTPHVFMGNCYTNALSFMGRSFSFDKSADGFGRSEGTSASLFKLLPFGHEEVYGMLAGSQANHDGRSASLTAPNGPAQERCIRSVLAETKLEPPEIDCFECHGTGTSLGDPIEVGAFKRLYNRKPRFSPVLATTSKTNLGHTEGGAGIAGFLKCILMCMHAECCPNIHSRELNPHLDNEGFPCLFITEGALMTADHSYSGVSSFGVSGTNGHCLGYGRNTLTSRGTARQDYDRTMAGRVKDAIPNILADNKDWKSWVNLGKPHFEKPGQEYEVEALKDGSVTWRPLERRPLRKPEGPFFIRGSFNSWTMDQMTVDSSVIGLHIFEMEMGDTGQETFQIAYNLDEDMVFYPGQQNCRRKTVPIMGPDTPPSNADAWLIKGSPGTYYKVEFFIFEQGARQTISWMAVKD</t>
  </si>
  <si>
    <t>gi|159154243|gb|ABW93521.1|</t>
  </si>
  <si>
    <t xml:space="preserve">Methyltransferase type 12 (5-92:88)  -- </t>
  </si>
  <si>
    <t>TTHQILQACASRQITYTFTDISPFFLETAKDTFAHSFIEYKVLDIEKDPEIQGFLPGSYDLIIAANVLHSTRDLQGETLPHIRGLLRPGGHLLLLELTHQSRWIDLIFGVTQGWWRFSDRDLRSDHPIIAASTWRSILRESGFAQAEFISPDEKIGSPLF</t>
  </si>
  <si>
    <t>CL4103.Contig1_All</t>
  </si>
  <si>
    <t xml:space="preserve">Beta-ketoacyl synthase; N-terminal (358-597:240)  -- Beta-ketoacyl synthase; C-terminal (608-724:117)  -- </t>
  </si>
  <si>
    <t>MDGPTRDEEGDQQDDGEAVFRRYEGQLVRVVGLAGEVEAYEAGALRPAVDANGMTGRCLFWKAKDQAYTVQTFDGLLLDIAEENLEEFLPPKVEDGGFDVSWPQEAYEEDFFTGTIAECLARKGHCVVQMFSSKAAREEALEASDTMEFRVLEREIECAYLGEDNSSKVATLQGAQVMQEAEGSLDLCDQAFVTVGQLLEPLSVAVLGFNCCGRSSTLVRIPNTEAYAPPLVRQDVEDGVVEGLLHFMKRRKVCMLYMLACADGGELRLHPHPGNMRGWQDVAIPLLEGRLLLFRHDLMSYTYAPRGVNLSLQSWLYSEAMDLSFSHVAGGDIEDEQTIVGAVGPLKPTDPSPGVSSIAMKVAGRVDSMHQEWIMILAGTDGLVPWPAERWDTETYYEPDESLAAAVGKSYNNHGAFCDMDKFTLFSASFFEYSDEDAKGLGPEQRIALDVGYECLWKFGKSRAEVKGTPLGFVAAVYANTWSQTSPNYDSNRYQFSSSMQTAAIMAQFLGTTGPVHRVDTACSSSLVATSVADHDLRMNRSQDAATMVMAIMSQLDPMSWPGLCNMGMLSHKGRCFTYDASSDGFAKGEGCSALYLRWEGPDKDRWASIAGSAINQDGRSASMTAPHGPSQREMTRICMQAAKITPADLSVSETHGTGTALGDPIEVGALRAALDGHRGETNPILITTVKSNLSHMEANAGLSGVIKVTSMLRHGGVPGSIHLKDLNPHLDMDGFPWYIINEFADPARTDMYIGVQGFGMGGTNARADFWGRTSDSSRMPSTRTLKYEKADFTTVPCPRCLGPMCWLCGVAMPKYTRSPMGKHHCSLIREGSANHEFCSNCYVGDFMHGRPLEEPYSADVIVSIVGTWSAWSAFHEMTRVAPGMYVCAIELGETLQEEFHIVLNDIPSYAFHPVIKHSPSRMRIEGPEEPEGKHWLIDGRSDGNSAGTVYEIIFEWDARTGVKSVDWNVATDTASKRVIKSDSYAHKYHIVGSWNSWSPNEVIMAPVAGEGEPYAVEATFRLGVRALEEFQILRDGDWAQCLHPATASKGKAPTSISIVGPDDVGKGKHFVAAGIGGETVTVRLTIEQGRYTIVVSTPSTDKVIVESAQDHAYHIVGSHNRWATGDVMQPDEVVAGVYRGLLTVSEHRTLEEFQILVDGDQAQSLHPATPQALSGQGLLQVPDDRGEGLNWLVIGPPGSVWEVELDFNKDDRRQVVQWRRSAEGW</t>
  </si>
  <si>
    <t>gi|15228247|ref|NP_187639.1|</t>
  </si>
  <si>
    <t>gi|1714274957|dbj|GCA91357.1|</t>
  </si>
  <si>
    <t>MDFQDKKNLSENDQSIQARVFKALSEAKEKLKAFESQQSEPLAIVGLGCRFGHNIATPESFWSFLKAGKNNLREIPKERWNQQDFYDSDRNKVGKIYVSQGGFLDDVSQFDAHFFGIAPKEAVAMDPQQRLLLEVAYEALENAGMATTTARRGKTGVFIGITNNDYARILTSNEDYNAIGAYHISGNHTNAAAGRISYLLNLNGPSLAVDTACSSSLVAVHLACRSLRSQECRQALVGGVNLVLTPEVVIALCRNQMLAPDGQCKTFDESADGFGIGEGCGVIVLKRLSDALQDGDHIWAVIRGTAVNNDGASGGFTVPNGPVQRELIREALADARLDAEAIDYVEAHGTGTSLGDPIEIKAIAEALCVNRRKSNPLLVGSLKTNLGHLAAAAGISGLIKTALSLHYREIPAHLNLKKPNPHINWDALPISIVTQNCPWNVNNGQLKAAGVSSFGASGTNAHVILSEPPQPQPQNPKISPILVTFSAKEPERLRLFTTQFVDDLEQKTSLNVKDIALSLNTGRFPHKHRLALLVSNQENLRQGIQAFLKSDGDEKQFQNIQNNSFDIIYGEAQSNPKIAFLCHDEQEISPEIIETLLNNEPVFYDAFRHCDHLFKKYLEFSLQELLSSKKALEPQIPLSVQPVLFAYQYALCELWKSWGISPSAILGSGLGEYLAAQQAGVFSLEDTVKLVAKRAQISPQNPNSEDLLSLLKSTPEVDSNSPDITLIYQGEVVKKSLKNSVNRGERIRQKSDEIAQGISTLHQMGYQIFLEMGISANLINIGRQKLGVNSILWLSSLGEDCHSDQHEQRVLGQLYVRGFNINWEAFHRSHPGQKISLPNSPFIRKRYWINSGNKSESSSYKNPNYYSGHPLLGDRFPSPLALLQYRGSISQHKPAFLGEHQVFDQAILPASALIEMALAAGENQRVILENVEFKKALILKDTEDTLQLIIEEKSFKIYHELEPNWEILVTGKIEELKSTNLTHCHLEEIAKNCSEEVDINSFYETYQKSGINYGSNFRLIHQLKRGENTAFAQIKLTDRLEREKYHFHPAMLDACFQGIAAILFQEESSVTYVPVRLGQLAFFHPPDEQVISAVRLKNSSPNPNIIIADIDIYSPQGQPLASLTNLELKAVQSQEIIPQEIPPQIYLEEWIPSEELLGNGRDTLVAPQVIKNQIHPAQLEQQLGEKLGQYERLMEALEKLSVTYIWQALTKLNGQPKSGQTYSEAQIANQGQIVDFYRPLLSRCLSILAEEKIVNQTKDGWLFVKELEAPSSPSQIKILRQEFADYPAEISLMERCGSALAAVMSRQVEPLELLFPQGDLEAIASIYSEAAGAKLMNQLVATTISRAIENFPPHYPLRILEIGGGTGAVTAGILPHLPTEHIEYVFTDISSSFLTRAKENFRNYPFIKYETLDIEKNPFTQDFLPGSFDIIIAANVLHATANLQKTLENVRSLIAPKGLLILLESTGARRWVDLTFGLTEGWWLCSQDLRRNGYPLISTKDWQNLLIENQFEDINIIEPSQAKTRNLLKQSVIISRSSEQLPSLPAKSYYHQIIWADSQGIANGLIPLFQQRGISCSCVFSQDINPEMAEDYLSILRNSITSETRQILYFWGLEKIPGEMDQQVEIHCQRFLFFLQALLQQENPPALILVTQGAVPAKAIKTLTSPSQASLLGIAFSLVLEHPELNFKAIDLDPDEVNSADKLLQEIYSNPQENRVALRGEQRFYPRLVPRKLEEGNINFSPDGYYLITGGTGGLGLATTRWMIEKGARNLVLCSRRGAEGVSPEILANLSSSGAEITLKKLDITDAEKLHTVLEECRSKYPVRGVFHIAGTLDDTTLLRLTPERFNYVLAPKVKGTWLLHQLTLNDPLEFFVCYTSAVSLIGSAGQANAAAANAFEDAFIYYRQAHHLPGTVINWGPWSEIGAAVDRNVLERLAAKGYGAMKPDLALNALEKILLNQIIRAGVIKIDWQQFPYIHQSFYKNFLPQGKPQAAPSSEFLKQWQNLTLKERPNWLTNHIIMRVSTVLGRSNDETFSPQQGFFDLGMDSLTSTELRNLLQTDFNCSLPSTITFRFPNVEALANYLQREVLDNCQPVFTPQIKAEISQKQPEKSQLDDDPIVIVGMACRFPGGAKNLQSFWELLEQGKDAITEIPQDRWDQETWYDPNPDVPGKIYAPYGAFLEQIEEFDGEFFGIIPRESVAMDPQQRLLLETTWQALESAGQNPQKLRNSQTGVFIGCMTQDYAQLSYSPQAINAYTGSGTSVSMAAGRLSYVLGLQGPSMTIDTACSSSLVAIHLAYNALLNGECDLALAGGVNMILTPIISLIESRAHMLAPDGHCKTFDESANGMVRGEGCGIVVLKRLSQAVKNGDQILAKIYGTAVNHDGPSSGLTVPNGQAQEKLLYQALKSANLKPEQIDYIEAHGTGTALGDPIELESMSAVFGQRSPNRPLIIGSVKTNLGHLEGAAGIAGLIKTVLALQHHKIPPHLHFKNPNPRFDWSSHIFEVPVQGKPWHISERPRIAGVSSFGFSGTNAHIIVGEIDADLPQPSENNFYLLPLSARSEKSLQELARNYQDILTESINLADVCFTASTGRGIFPQRICILADSITTAQRALIDYQDGENSDSLIRPILSETPQKIAFLFSGQGSQYSGMGETLYNREVVFKETLDLCDQILEPLLEKSLLDLIFQEQNSELLEETQITQPVIFSLEYALAKLWQSWGIQPSALLGHSIGEYVAACWAGVFSLEDALKLVTQRGKLMGKLPHNGSMSAIYADYETVANALTSYENQVNIASANGSITVISGFKEIVEQLEKDFIDQGHKTKRLAVSHAFHSPLMQPILDDFSQVLKTISFHEPSLTIISNLTGKAVGSEITTPDYWVDHLRNTVQFSQGFQSLIAQGYRCFLEVGSKPVLLSMARLIAANQDLLWLPSIVPGQDEQAQMYRSLATLFVNGYSVDWTKVFKQGKRISLPTYPFQRERYWLSNSEFSLGSIKTQLHPFIRDFKKLATGDMIFEGEVSSLNPSYLEEHKVFENIVFPATGFIEAILAASQKIFNGHFVTLENVSIHQGLILSPTPSIIQIIFRPKKSSQLIYTFEIFGSDSAQEQWLLHVTGEVKPKDIQSLAASELNPTKLERENPKESISIREFYELYQQMGIRYGEQFQAIQELYSFKKGSQAKISINPSLADRRYYFHPVLLDACLQSIGAAFPEIHGQELHLPYGFSSLEIFLNPTSQVWTEVQVISDTNGEMRVNVNIYDEQGQLCARFTDLTARRINPAILQSLWQEKSNNCFYKVEWKKLSSMPTVAVDPQNSWLVLVRPETDLNSLINLYKKAGEKVITVEMGQNYQCYSQDSFVINPAQKSDFQRLYQEAYPSGEFPTGVVFCWESSEAEEVLDTVYQSSHAVLNLVQTLTNNWEKLPHLWLITRGANKISNDTALSPQQSHLWGLGAVINQEYPKMGCVCLDLPIHKEANEAALLFNELKCFPHEFRLALRQGNRYAARLVSASLPISEKRQFINQSGAYLITGGGGKLGGLVAQWLSEMGASHLVLCSRHVKSSTELIAPLVEKGTKVTLIEADITSPTDMKNLFSRFGADLPVLRGIIHAAAVLEDGLISNQSWQKYQKVMSPKVAGTLLLDRYTRSLSLDFFVSFSSAAVILGSPGQSNYAAANAFMDALMQQRQSLGLPGISINWGAWETSNQIDQQRFANWGLQMMPSEQAFQYLNQIILDDINQGIVIDINWSIFNQTFNISQPFFSEVLTLNNQKQTSPAKLLEQLKSVSIDERINALVEGLEKILREVTGLNGNKVIPQQTSFLDLGLNSLMVIEFKNRLETDLGCKLPSSIIFDYPNLLSLSTYLREQILANHLDFEIKINPIPDNHNPYDSLSEDELARLLNQKLTELDQYGG</t>
  </si>
  <si>
    <t>gi|2065867587|gb|KAG7633416.1|</t>
  </si>
  <si>
    <t>Arabidopsis suecica</t>
  </si>
  <si>
    <t>MAALMESVVGRALKFSSTANFRSIRRSETPTLCIKSFSTIMSPPSKAIVYEEHGSPDSVTRLVNLPPVEVKENDVCVKMIAAPINPSDINRIEGVYPVRPPVPAVGGYEGVGEVYAVGSNVNGFSPGDWVIPSPPSSGTWQTYVVKEESVWHKIDKECPMEYAATITVNPLTALRMLEDFVNLNSGDSVVQNGATSIVGQCVIQLARLRGISTINLIRDRAGSDEAREQLKALGADEVFSESQLNVKNVKSLLGNLPEPALGFNCVGGNAASLVLKYLREGGTMVTYGGMSKKPITVSTTSFIFKDLALRGFWLQSWLSMGKVKECREMIDYLLGLARDGKLKYETELVPFEEFPVALDKALGKLGRQPKQVITF</t>
  </si>
  <si>
    <t>Cluster-13398.19478</t>
  </si>
  <si>
    <t xml:space="preserve">GINS subunit; domain A (50-161:112)  -- </t>
  </si>
  <si>
    <t>MPFADFWDLDELLAEQEEVTIRPVHSVIGGGLLYSTTVGARPDLEEDAKVQVPFWLAQGLVRRNNAELEVPVKFCQSAQEDLQRDATVCRLGEKSQYYFEVGMRIASLQKDQSLADDLMAALLVRWCEVVSLLGNLGVARTHCSQLNPGSSIFPSTLTAVEQEMFHGGREAELHFKHWMDRFAAYKMKASHIAEVATPFSKKQRTR</t>
  </si>
  <si>
    <t>gi|488828904|ref|WP_002741310.1|</t>
  </si>
  <si>
    <t>gi|1158729217|gb|OPF14997.1|</t>
  </si>
  <si>
    <t>MKPIAIIGIGSRFPKANNPHEFWQLLSNGIDGITEIPKERWNINEYYDENPETQGKMNSRHGGFLSQVDGFDPNFFGISPREALLMDPQQRLLLEVAWETIEDAGITREQLAGSKTGVFVGIATNDYSRIHAGYSHHPQGYDLTGNCTNIAAGRLSYLFNLKGPSLAVDTACSSSLVAVHLACQSLWNDESSMAIAAGVNLILSPIGNIALSKLKALSPDGRCKTFDESANGYVRSEGVGCIILKPLAQAIADKDSIYALIRGTAINHDGRSKGLTVPYGPAQESLIRSALKNAEIEPKELNYVELHGTGTSLGDPIEAMALGAVLEEGRDKDNPCLVGSVKSNIGHLEAAAGIASVIKMALSLKNKQIPPSLHFNKPNPYIPFDKLPLKLQSSLITWPQQETTAKVGISSFGFSGTNAHIILEEANLSHQEPISLTFPHLLPLSAHSHEAVKDLAQNYEDFLKDQALTAEFVQNLCYSASARRTHHAHRQAVVVHSPEELLKGLKELETIDLSTQSKPSKRKTNIAFVFSGQGPQWWAMGRELLATEPVFRSVIKQCDTLIQKYANWSLLAEFNASEAQSRLQETEVSQPALFALQVGLAKLWQSWGINPKSVVGHSLGEVAAAHFAGILTLEEAIHLICQRGQLMQQVTGNGKMLAIELPVNEVENLMAAWENKLEIAAINSPYSTVVSGESQSIDQLIAELSQNHAHIFYKELAVNYAFHSQQMTTFADNLVKKLGELQPQKSTIPIFSTVTGDQQEGTLFNAAYWGQNMRQTVRFNPAIEAMIKSRHTIFVEISPHPVLLGYIKSTLREQDTEGFVLPSLRREHSERGTLLNSLGKLYTWGHSINWEKLYPENCQFVKLPLYPWQHESYWVSDAKPQFKSVSSASSLLNLLVEGKTEQLTEQLNQSDQLSPEVKQFLPQLLQLLVGEDATITGKMPILQDVSKNCYKVEWQLSPLNLKNKPYQGERWLIFNDNQGVGKALATTLNDAYILVSSGQTYQKLVSGHYQINPNNVKDFQRLLQDLTEPITKVVYLWGLDSDINSQTSQTRSYASLLYLTQALAQFKTKEPPKLWVITQQAQPVNDAVKPLKIAQTSLWGMGQVIALEYPNLWGGLIDLEEKQPSSPAIIAEITENLGEDRIAFRDHQRYVARLVPNKAIKSSNINFKKTEASYLITGGLGSLGLSLADWLIEKGANHLILTSRRALADHSTDKQVKIKALEDKGATIQVIAADVSDHQQTRQLFHQIQENCPPLQGIIHAAGVLSDRTIDKMDFHCFESVFNPKAAGAWNLHQLSQDLSLDFFVCFSSMSALIGSRGQIHYAAANHFLDGLMHYRRESGLTGLSINWGPWAKGGMATQGYEEGLKRLGINPLQPNLALDTLDALINGNVTQTMVAEIDWSKFKTIVAAKGRVAFLEALFKQDQDNFVQTVENFPQTIQKNPPHRRVTLLTTRLQQEVAQVLGIHGDTLPDTDQGFFEMGMDSLMSVELKHRLEGLFSVSLPSTFAFEYPTIGDVVQYFVQEVFAWEDNSENSQISSETESTDVVVLNQALAELESLSEAETEALMEQELAELEALL</t>
  </si>
  <si>
    <t>gi|424707977|gb|AFX86623.1|</t>
  </si>
  <si>
    <t>Cluster-13398.13572</t>
  </si>
  <si>
    <t xml:space="preserve">Beta-ketoacyl synthase; N-terminal (291-539:249)  -- Beta-ketoacyl synthase; C-terminal (565-681:117)  -- </t>
  </si>
  <si>
    <t>MVNLDISEGLLEGTPEVSGPATAEQLRLKGYCVVQLGFGADAIDDALEEVSELEQQGHFSPPPSQVLPGLLGEEGGSAALVELGLGTPGEDSLGGEALRNLNAGLGHAVSCTLPYCGTSGWDMPRRTAALLLRGGSSDEQATELTEQSCSKWLDTFLSARLMLLYFFGRSSGKLELRPLDDDSEPIHIEPEPDMLVILRCDVLSHQLLASTSKDYVLSCWVVTLNTGTRGWRALHTSREEKLPAVRELKDWAQERMQFLMRRETEEGLSASVPRTWQRAMHHEYFRNSTLPVAIRGVGSRYPGTDDCDAFWRTLTGGTDYAREVPLERWDHLEYYDPDPYCYLQSENWKFGSIKTHIRHGQFIDGADIFDCKFFGISKMEAQSMEPGQRNILETSYDALFAAGYRKKDLMNAPIAVFTGCTHPEANYIDWQGFGAGTTFQSIVSNRTSFCLGMMGPSASTDCEMASAAMALLLGAAAVTPSHAWRLDTGGSSKAAVCGGIYLMLTPFMWPRTEAWMNPLGRCFTFDAGANGYVRGECCVSAAMNPYCHVIDGELVVDDAVTCLGTLISWRMTSNGQSAKIGAPSAPAMQECVLDALRDAGIDALDLDCVECHGVGGLLEDSVEVTALATALRHAEGSVDEPLALGAVKTNTGAQCEASGITSFLRVIYSVLYACHVPVLHLKQSNPHIEVLADGPIFACGESLACRDQCSFCGTSARGLGGTNVHLVTWFSADEDRVLLERPASDHGAFAFWPAGGGTLERSSKPLSDYCIAGSWNDWAPTHMESARGEGQCYTFAVTVGESGSETFQIWLDGDADKVLHPNMMDAPSGTAVHGPCSVSEVMWSGWRIGGSSENNTDQNEAPDPGAKYLVKLAVAGKYRAVTWERVLQTAASECAALAPAEPVQTTVRHFVVGTFNEWSLEEMVLSADASGVYVATVTLTQASEDFQIVCDGDWAQRLHPSFPGLPPNKVYGSADVARELCWRLRGRAGDVFRIDLRRIPGARYRGHAGSISWRRVDGPHKAKRPEEDTDGRRLGTAELVLAELEAAGVGFGKAPPPAAPPLEPALSTASGSPTGDRTEDEEEAHHEGDDLRSIQSEGGEPSFSGDEEEEEAEDDSLVYYDGTGKAIGTIDPDGRIRGGCKSTGCPRFQPINRPGASEVELRTCKRRDCGRLSTEHADLGRASRRGGQEESTEGAAAPSAEGEGAASAGGVPGGACASASAGGGRELRTVRVNCEVVGPDSVCHFLHLRLPDGCSVAELRQALGANLRAAASIQSVSASRFAAPSTWLKLEDHDFLPDEVWVSHFDGAITPEMALNQEHCREVQRMLQMGIATPEFQEILDGLELATGGSTSSKYHVRLNRALVTHVYPGIAQYFNLKNTHPEVTVPVEAIAKHLDLPMAEQWLELAFLMRDRQAAQHALEVADAIREATEFTVRVSVGTGSSGPRRRAVLHVQLPQGSCVGALRADLCWELPPTAEVLEVRPGGKLVPLADHEPLPPEVAVSELWGDVPEHRVLTRAQCREAQGLIKQAVDRPEMQWKIEDIDVATKGKSAAFRAKLRLLLMTEVYPAIVGHFGLEAESGPIQMNACLMRHSLCSVVVTENWLEIERRMRNYGVAALAEGQLRQLRTGACGMQPIPRGRRWEDGFF</t>
  </si>
  <si>
    <t>Cluster-13398.32984</t>
  </si>
  <si>
    <t xml:space="preserve">Beta-ketoacyl synthase; N-terminal (340-584:245)  -- Beta-ketoacyl synthase; C-terminal (599-712:114)  -- </t>
  </si>
  <si>
    <t>MTSLAAAGHLAEKFVEINGIDDLIEVRDCNFNFIGEVVDANGKRGKAHWEGDGEYIVETIDGLVLFVGAEHLQECEEASGFDLQWPALPLARVGVTFALRAIEKLRANGYCIVDIPADPVLATLLKEHVGMRMDWTLPKDQFKETYLGKGDTSQIAWMDQAQPPYDLSSEPLSTWYGHMVQLSCGILPLTEEFLGFKASEHHAATFLRTAPAAAAGEGAGSVNQEDVDAGLVESHLDFTQRRRLCLVYFLTSGGGLELFVRGSATPLVHVPACAGHLLLFRHDLLSYAFMPGASLSVALQTWLLEQPAQLLIEGLEGHQRTLDRLFDGPHLATESQVHVMNGNCRYPASGYQLSRDWLVYAAQTDTFLEVPINRFDVGLYYDDGSGGQFNANGKSSTKHCGFLSDIELMQFDNEFFGIDPAVARNMACIQRVLMEISYELLMTVGFTRQSLVGANIYFCIADIGLEWDHWEGFSRDREDWLRSGPLTNLSVNRLAHTFGITGPCHQVDTACSASLVASNMCHAMLRKTEKGMKMSMSMGQQHIIVPWPFIGLSQAGMLGSGGRCKTFDQSANGYNRGEGCGGLFCKVSDEPDVLQERLACYVSSYINQDGRSASLTAPNGPSQQAVARGSLTQGKISPEEVTCTENHGTGTALGDPIETGTIKSVFRRRERLLPVTSGKSHMGHLECGAGSVGILKTICSLVHGGVPPNVHLRMPNAHCETEGFPGLFPVEICDIPTEYTYGGCNGFGFGGTNTRADFWAMRRNTVHHYAAPRRELSQSLPLVFGESHAKQKLMPRLDQLDYVTVMCSRCLGPMCWLCGEVPSEERLPGRHRCAAVREDGDSYDLCSRCYNGHFVCGGARGPYVGGMVVTDQKVFLSGTWNAWTLLEMVTASGDAYEADVVLGDTLLEQFHIVVHQNSDKRIIHPVVKWAGPRAAVIGPVEKGQGKQWLINGRRDGVREGAVYKVRFDWGDYQMLVTWRPVFQRGISSPLVVSRRYQHQYHVVNSLSSWMPVVGTHDTEDPYLWHWFNSHMPSSGRVEMLFLRDADQSQMIYPMASNPDDESVPVVGPDDGGAGKRWVAWGREGEQLKCSLRVCEGDMRLTVETKSMGKKTYYGSTGNVYYITGSWSNWAVQRMHRDVDNTDVWRASCIIGKQGREEFQILVNSNWNLRFYPSVNCTNPGTTIVCGPDRKGNHKNWEVTGGPGCQVEVVLDVGTEERRNMVSCIVYPENSGDSLSVTM</t>
  </si>
  <si>
    <t>gi|1706151955|gb|TRV71481.1|</t>
  </si>
  <si>
    <t>Microcystis panniformis Mp_MB_F_20051200_S6D</t>
  </si>
  <si>
    <t>gi|1149076678|gb|AQS99311.1|</t>
  </si>
  <si>
    <t xml:space="preserve">Beta-ketoacyl synthase; N-terminal (274-529:256)  -- Beta-ketoacyl synthase; C-terminal (542-653:112)  -- </t>
  </si>
  <si>
    <t>MAEGGELARPPDGADYDVNWATTLSSQVLAKAVAETIFAKGHCVIQMSEPEDQWDSAMEAVGSRTDWTLPKPEFEEAYLGRGARSQVVWLSDSDVARPTETGPNPLWHYTQCIKTLGYILINAVPDILCFTPGTRISGLLMRTPLEDSDDFLLSSQEPLSEEEVRAGWVEKHLDFVQRRRLCMMYLAGSSSGIVELHPKPGLGEEAIALSLAKGKLLVFRHDLMSYSYFPNSTDNLAFQAWFMEEPQLLSLGSLEGDQASLEAVFGGPPQPPDEQVHIMSGMCRFPGRANRLQGHWAMLCQQTDTFREIPLLRWDMSLYFTSESGQFATAGKSVQKHSGLLEEKELMQFDNTFFNIEARAAAAMAPAHRLLLETSFELLFLTGYTRKSLVGCPLHVYCGSVDIDWEQFRGYDDKEGWLKAGSTVGGVGSANHICYRLGLRGPATNVDTACSASLVSANLLHAAVKKTLHSGEFSTGMSIGFNTILSPWPYIGMSAAGMVGRAGRCMTFNESANGFARGEGCGGLTVKTSTELEATQNRLGCYMSSYVNQDGRSASLTAPNGPSQQACIRGSLLSADLVPSDLLQTENHGTGTALGDPIETGSIARVFQKFPTLLPVTSCKTLTGHLECSAGSVSLLKTLMSLLHSTVTSNNHLRVLNSHMVDEGFPGVYPNATIEIPGQHNVIGMNAFGFGGTNSRAEVWAQGRNVRSPKEIVSRGLRGLRVDFLGPGALLPKELQRLDCVAVTCPRCGGEMCWLCSAALVGRTGKHHCVAVREEFASYELCSDCYAGGFQVQAIVAEEEQAAVYGQRVYLASTCNAWSDYEEMEEMRSGLYVGSLTLGDLGVERFHLVVDRDPDRAIVPPAAGAGRAGRAAGPRRAAGRSWLVDGRMDGAPPGTVYEVSFEWTGTVQRVSWRATTRMREANQHNYSLARRSKDWKPEAMTRSAEEPDLWEWQGALADSGPTELEFHVLRDGDTAQALYPLRARAADDEVPVMGPDEGGRERGWLLQVPTGQVPTVSLRIQRGEVTVSAGVKAPEQAASLGHLSIWRNLAQGPRNIYFLVGSWGGFQLSIMTPDESDPAVHRCRFSIGPGCQEEFHVVANASASLSLFPPYGRAQPGESLLCGPGENKDGFMWAVHGVCGQLMEATLNFSAEDCRSMLSCCPCEA</t>
  </si>
  <si>
    <t>gi|424707843|gb|AFX86556.1|</t>
  </si>
  <si>
    <t>gi|424708143|gb|AFX86706.1|</t>
  </si>
  <si>
    <t>gi|424708121|gb|AFX86695.1|</t>
  </si>
  <si>
    <t>gi|198444898|gb|ACH88363.1|</t>
  </si>
  <si>
    <t xml:space="preserve">Beta-ketoacyl synthase; N-terminal (11-260:250)  -- Beta-ketoacyl synthase; C-terminal (268-387:120)  -- Polyketide synthase; C-terminal extension (389-498:110)  -- Acyl transferase (537-832:296)  -- Polyketide synthase; ketoreductase domain (1159-1356:198)  -- Phosphopantetheine binding ACP domain (1455-1516:62)  -- </t>
  </si>
  <si>
    <t>MNLDDAPTDQSRIAVIGMDGRFPDAPDIKQFWHNLRNGAEAIRSFSDEELREGGLDPAIRNTPGYVDRGSYLEDVDKFDAGFFGFSPREAEILDPQQRLFLESSWKALEHAGYVPDNYPGLIGVFGGVDFSKYLIPLFTNPQLLESMGAFQVLMGNDKDHFTTRVAYKLNLNGPAVTVQTACSTSLVAVCLACQSLLQYQSDIALAGGSSINLPQTTGYLYQEGGINSPDGHCRPFDARAQGTNVGSGVGTVVLKRLEDAIEDGDTIHAVICGHGLNNDGANKVGYTAPSIEGQSEAIASAHAMAGFPPESVSYIEAHGTGTPLGDPIEIAALTQVFRAGTDNKGYCAIGSLKSNFGHLNAAAGVAGLIKTILAMKHRQIPPSLHFEQPNPNIDFENSPFYVAGKLQDWQSDGPRRAGVSAFGIGGTNAHVALEEWLDPTPVPPKHPYELIIASARNESALERIKLRYADALSGEELQPSLSDIAFTLQAGRQAFDHRFATVTKTDDRTELVQSLRTSPSAAPVSKRIKGKKTTSAFLFSGQGSQYPGMGQELYEYCPIFQEHLDQCRDILQPLLGRDIVQAIHQPHVDETTALTQTELAQPALFAVEYALAKLWIHWGIEPGVFVGHSIGQYVAGCLAGIWTLGDALKIVAERGKLMQAPPRAMIAVLGSLEQVRPHLADSLSLAAVNGPNLSVVSGAQADIRAFESELKKQGITTRPLHTSHAFHSSLMEPILDPFRQCLKGITMKEPKIPVLSNASGTRMTRNEAINPETWVTHLRDTVQFEASLRELFEDENQVLLEVGPGNTLTGLAGRHPDRPATIAVHASLPSANSKDSALRTTLHTAGQLWVAGLALNWSALRTNERRRRVPLPTYSFERDRYWIQPNQAQAPPNAPSATVQPANGSSAHIQPTNGRKNADLTEWFYAPEWQQEISLPESGPTASDRWLVLGSEAPFDRAVMDQLRDSSQEVVLVEPGEFYSVQSPTHICLDPDDSSQWERLGVELANESTWPQRILYLWNGATSQSTGKENLESHFQRLTHLFRLLGKHLRLGSVDFTLVSDRLFAIRNRESIDPYQSVLLGLLKSATQEYPGLRCRAVDLRPSTKQLVKSTAQQLITEAAAGASAPVVVYRAQNRYIQQLSPAPISANVGEQSVLRRNGVYLITGGLGQIGLLMARYLAHTVQAKLILLSRSELPSRDKWEDLVRNPSDPHLAVRLAHLLEIEKLGATVLPIHGDIADRSRMTEVLREAQSRFGKIHGVLHGAANTSRSAIVPISDLSKETLLEQLGPKVTGLENLEHLLKSTPPDFWMLHSSISSFLGGLGFAAYAGANSFLDAFASIKNQSPRARWICVNWDGWFFPTGTEDPNQFPPNLADAIHPPEGIELFRRLFSTAPKHVVVSTYDLEARRDQWVRMEPSTTASHEDTPAPLAGANGSFHPRPEIDAEFVEAQTPREKELVDLWQDLLGVAPIGIHDNFFELGGHSLLAVQLVSRIRDRMQFELGVHGVFDAGTIAALAASMEESNGSGTSQQPKLVRVSRER</t>
  </si>
  <si>
    <t>Unigene20225_All</t>
  </si>
  <si>
    <t xml:space="preserve">Beta-ketoacyl synthase; N-terminal (370-642:273)  -- Beta-ketoacyl synthase; C-terminal (653-766:114)  -- </t>
  </si>
  <si>
    <t>MWEAQQHEFRELRGLEGLLVQVSGVGSKLYPFVLDEDRWLEPVVVDQRVGRCLDFRDAEDKYLVQLFSGDYVLISEQNLHEYTPPEPEAGGFDVAWPSCMPDEDISGSEGLPAFAQLLCEIIDSRGWCLIQMIVGDADRLDALDEARRLEDFAPMRRELLPEYLGRGGAGRLHMLEQGRQYDATPALSDYDSELTALAKALSPLTEERLGFKASGRRKGMVWLPPAPSAGGEAEEEQLEAPPLTDEDVDAGVVEAHLKFIQQRRLCFMYWIDNEGGTFTLYPREDYFPGAPPVRLPMSPNKLLVFRCDWMTFSYKPIGRQPLALATWVVDSSDQGRLTTAYIDGEDEQTKALAMGIMVGPPMPVGYRMHIMAMHAHTPAGVIEEGDFQSMITGGADGFMKIPIERFDTNIYCSEGDDKDPFRSYVVHAAVIATEDLVKFDAEFFGITSEEAIHMAPCQRLVLQDGYHTLFKAGLRKKTLFGRKTASSVGDTGTDWNPFQVLGEPAGGYQNPFSGMPFGNAEASPHQIEGTKNIITATRLSHCLGLAGPAHSVDTACSASLVGLAVCVQGLRKPDESQVPSVSNARSLDAVCMGISTLMDPSTFIGLCGPQMLAKKGRCLTFDVTAEGYARGDGFGGVYVKPSDAEEDNLNQVACLMGSMVNQDGRSATLTAPNGVAQQQCIRLSMQEADVVASQITIAECHGTGTALGDPIEVGALRGIMEPRATPLLTTSAKSNIGHLEACAGIIGLIKCVSMVKNSSGAPNVHLLQLNPHLDVEGFPAYFESELADTGLNSNFAGVSSFGFSGTNARADVWSQCKSGPNRAGSRGYDLDLVDQVHVQCPVTMGIIEHLTGEPVTSSFRAKGRYKADVIREEWAPYDISRYAYEGGFRYRREPPPEEADEDLDPEVGVFIRGSWSGFRTMEAMEREGGGWYSATVALGEGRYELFDLCLNEDRALTLYPAIRSASQRIWVEGPNGASAGRKWLIDGRDEEVEAGTTFRVRFRWHSDAKSVRWAPAAAAPRWRAALPLRHEHQYSIVGTFSCDAYIPMRQISDGEGAWEATFRIGGSGKEEFAISRDNDPDQMVYPAQPQAVLTSVPARGPDDLGGGKRWLVRGTSNELITVRLQIVDAKVTVTVTWQHKGSKTWESLQGWDRHQYCVAGSWTQWKPVAMVMSEAPGIFKAYGKMRGYYSQSLDAFVEAFQINVDEDAHVAYYPVVDGAGPGQVVTLGPDGNGADKNWVVCSAVEDQRFVITLDLKAVDRRNMVRCTLLEPGEAATGEGGDLRMQSITGTGYTSDPEGE</t>
  </si>
  <si>
    <t>gi|1747405436|ref|WP_149979187.1|</t>
  </si>
  <si>
    <t xml:space="preserve">Beta-ketoacyl synthase; N-terminal (6-291:286)  -- Beta-ketoacyl synthase; C-terminal (299-412:114)  -- Polyketide synthase; C-terminal extension (422-534:113)  -- Acyl transferase (620-841:222)  -- Polyketide synthase; ketoreductase domain (1212-1390:179)  -- Polyketide synthase; dehydratase domain (1465-1766:302)  -- </t>
  </si>
  <si>
    <t>MKASPQIAIVGMACLYPDADSPQELWENVLSQRRAFRRFPSERLSLSDYYSPDKSTPDVIYSTQAAVIEGYEFDRIAYKVVGSTFRSADLAHWLALDIASQALNDAGFPG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PQARLTEDKARLQVLKEGQIWPNSLPLRAAVSAMGFGGINSHIIIEGLSQIRRHTLTPQEQKLIHSPQDAELFLLSANSQEDLQAQVNRLLNIVPRISQSEMTDLAVELAKKVNPHLPYRLAIIASSPDSLTNHLVGAQGLHSLIPPGQNLDNIFTNNEKQINKIGFLFPGQSAPVYLHGGLWERRFPVIKQLYNKAQLAKGKDNTVTNIAQPAIITACLGGLQLLENLNIKADLAIGHSLGELCALFWANAYDKTQLINLAKIRGQAMAQLGHPTGRMASINADAETVKSLLNGRIVEIAGLNSPYQTIISGEALGIKDVVEKAQNQGIKTVYLPVSHAFHSPLVAPAVQPLEDYLQTYPLNSLEKTVISTVTGEKLPLNTDWRSLLLEQITSPVRFIDAVKSAEKEVDLFIEVGSGSILSRLVADITDIPVISLDSSSESLQGLLKTVAVMFVNGVKVNYQGLFEDRFSRPFNLDYQPHFIANPCEIKAKGKSQQAKVENIDLLLPNHSQNLKPETSKIEVIRQLLAQKTELPLETIENHHRLLADLHLNSISVSQLVIEAARQLDLSPPHSPTDYANATIQDLAAALEELGKNNPQIPQESIPMGVDNWVRAFTVELIEKPLIKSDKKQINREKAGNWHIIAHADHPLLPNLSVLQPTLKHEQEKGIIICLKPYPDESEIGLLLKGSKLSIKEKKPLILIQQGGVYASFARTFYLENRQIPTCVIDIPFHHPNAVNIILSEITATDSYTEVYYDENGKRFVRQLNVLGLEKDTDNPKQKKALKRSNKSKIKELLLVTGGGRGIASECALSLAKENKATLAILGRSQPEDNRELAENLARMKSANIQVHYYSCDVSDAESVQQTIAEIKTNLGEITGILHGAGVNTPKLIQHLEPEDFLATLAPKVKGLQHILTGINPDSLNYLITFGSIIAETGLKGEADYGLANEWLGNIVAEFSQKYPNCRCLNLEWSVWSGIGMGERLGTVEKLRNEGITPISPDIGIKYLHLLLNQSLPTASVIIAGRFGEPPTLSLKPQELSFLRFLETKKVHYTGIELITEAELSLDNDPYLQDHVYQGEYIFPGVLGLEAIAQVATALLPTLARKEDQTLNKGENQDPPSVPLNKGETGGLRFESVKFNRPIVVSADQPLKIQIATLITDSGKVKAVIRCANTGFSIDHFEAIISHSSVGAPDCRPMIPPVPLKEGKNNPQINPDTDLYGHLLFHKARFQRIKGYSHLKATECIAEIKIEQKTAWFSRYLPQSLILGDAGARDAVIHALQACVPHATILPTGIERLTVYSVNLGENQFVSAKERLHQGDTFVYDLEVLDDDGNLLEVWQGLELKVIKHRNPQDPWIPALLPCYLERKIKEVMPNVDLTLILDRDATVERRVRSDRSLGMLTSSPSVIQRRGDGKPELSDNEAVSVSHAEDLTLVLKGASGCDLEPIIPRDVQMWRDLLGENSFNLAEVISQENHEDFNMAATRIWSAKESIKKAGLSLDIPLTLSSFSQQLTPLSPILWLSSGKDLIITLPVSFREIKTAFILAIFVQTVQKKSDLLQTEPAKVF</t>
  </si>
  <si>
    <t>gi|1705957025|gb|TRT88727.1|</t>
  </si>
  <si>
    <t>MDSHHQKTELTPLQKAVIALKEARNKIEALERQKNEPIAIIGMGCRFPGGANSPEAFWELLSRGKEVIVPVPSQRWDAEAYYDENPDLPNKTYARYGGFIDAVDQFDPQFFGMTPREAIALDPQQRLLLEVSWEALENAGIAPQKLTGTQTGVFVGIGLDDYAKRQIKQQIPIDAYTGSGNAFCFASGRLSYFLGLQGPSLAIDTACSTSLVTVHLACQSLRNRESNLALAGGVSLMLSPEVTLYLSKTRALSPDGRCKTFDKDANGYVRGEGCGMVVLKRFSDAISDGDNILGVIRGSAVNQDGPSSGLTVPNGSAQMAVIRQALENAKVKPEQISYLEAHGTGTALGDPIEVRGINNVLCKDRSTDNPLMVGSVKTNIGHLEIAAGMASLLKVILSLKNQEIPPHLHFKELNPDLAAAATALKIPTASLPWQRTEEPRRAGISAFGLSGTNAHIIIEEPPQLSFNPSEVDRPAHLLTLSAKSDDALDDLAQKWVNHLEKNPQLNLADLAFSANTGRGQFNHRLAILAKSTLEAKDSLTAFTQKQACLNVFSQAVAKSRQNKIAFLFTGQGSQYADMGRQLYETQPTFRHALEECDRLLQPYLEKSLLEVLYSDSSLLDQTAYTQPALFAIEYALYKLWQSWGIKPDGVLGHSVGEYVSACVAGVYSLEEGIKLIAERGRLMQSLPQKGAMAAIFASIETVKSVISPYGDQVEIATINSSENIVISGDKEAINQIKADLESQSIEVRLLQVSHAFHSGMMQPILAEFKVIAAKISYKTPQLDWISTVTGEEISQAVTEDYWCQQVRQCVQFAPAIETLASQGYNLFIEIGSHPILTRLGQKTLANPDYLWLSSLQRGQDDWQILLQSVAKLAVSGVNIDWNGFDKDYARLRLPLPTYAFQKQPYWLTVEAPGLRPTQGTETVEGQDLHQSQERETLGVPGLRPTQKQNETKAESLESQLIALISQITGLNPQQLSLNVSLEADLGLDSIMMTQLMNGLLSLIPEEQRSQFSETFSLRHLMQVSNLQELLTILQSHTSSPKSQISNPKLQTKNLKTQPSNLVPILHSQIPLLMSYWSLNSNSLFTKVKIAGEFDLNIAQQAWKLLINRHPMLRAQFQIPEDATCFADYQLEVLENPIPPEILVKDFTTLTPEEQGEKIEEEIYHWLNYNWSLTQWPLHGFSVLKLSDQIHQLFLGNEHLISDGLSNHVMMREFLEIYRAIVAKETPNLPPTLTVEDYRKQVQLMNDWQDIEEDRALAEYNNAVSGMSYRWQPKQQKNAQKSPLFYNQKYLLSAETTSQLIDKTRQWRVPMNALLLGAFLKTMSQIDSKAENIGISIPTSGRIYPEVDATGVVSSFAQNLALSFAKPQFEQDWPTFLSQIQQTVQQHIGTGLDRAQTRQMGTIFRDNITLEKGKIPPHSLSLIQEALKSNLYLPYTGQTHLQPQYDALSITDYQAGGMNATGTIDILQEIFNNRLHLFASYDYHHFDLLLIDQLMTAYVSQIEELANLPVQDQVIISHSFSISLNTEIEEMLRQITSEICHWTIEEDEISDDLEADLGLDSLERIRLVTKLEGIYGKQYRQDLLNCRTLQEMAAILAPSQPSILNSYR</t>
  </si>
  <si>
    <t>gi|260841903|gb|ACX51013.1|</t>
  </si>
  <si>
    <t>MVMAAGASSLDEIRKAQRADGPAGILAIGTANPENHVLQAEYPDYYFRITNSEQMTDLKEKFKRMCDKSM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</t>
  </si>
  <si>
    <t>gi|424707955|gb|AFX86612.1|</t>
  </si>
  <si>
    <t>gi|1543236955|dbj|GCE58612.1|</t>
  </si>
  <si>
    <t xml:space="preserve">FAE1/Type III polyketide synthase-like protein (95-184:90)  -- Chalcone/stilbene synthase; C-terminal (257-390:134)  -- </t>
  </si>
  <si>
    <t>MPYIIETATGFPEHYYPQEVLEVNIRNHCANLLQDYCRENQLDFQEQTFFDLEQIHRFFSNVKIQGRYFTIPLDEFDADNPPGIAQPFRQMVDLTMDLVTSTVTNLLKKAALSPKEISLVTSVTVLPSVPSLESLLLNRLDFSLDIKRQALSGVGCLGGAQGLARVNDYLQGHPTEAAILFTTDPSSGLWQGSIHSDLTELLGQLPEDPSQYSNIIMTLVVAALFGDGVGTVLLAGDEHPLVKQGKAKLKIIGTQSLLMPHTEHLMALPLTDYGFRQILRPEVSDYVKGGVRKAVTSLLEKTGVSLEEIVCWMVHPGGPKILDAIVEEFQLEPDVLQVSWDILAEIGNIASATILCILDETLSRPHPPTGSYGLIISMGPGFAQEAILVQF</t>
  </si>
  <si>
    <t>gi|1149076644|gb|AQS99294.1|</t>
  </si>
  <si>
    <t xml:space="preserve">Beta-ketoacyl synthase; N-terminal (413-671:259)  -- Beta-ketoacyl synthase; C-terminal (681-795:115)  -- </t>
  </si>
  <si>
    <t>MLGSSCNAVHDGEILRQPPLPGLDPPAAGQRQRIEGLFVEIYGMTALIEPEASHKTRSPGAEPIEANGKRGRVIYYIQTQRKYVVHTFDAFWLCIPEVNLSVWTPSRPKDGGFDVCWPSQPQDMPMFSVEVLTNLARQGYVLVETIVSDERRSGALKMAKNLTGFTMPKEELVQDFLGRGGRAKVTVYRAARDLSTRTKIAALQANVSAPKTSPYGVFEDSFLGGRTRPGAAGLEGLHLNPLERCCLELTNVFALLRPITDDALGIDCHTLSEELVWLPFDNRAEEAELSQGRLVDADVQSGQLEEHLVFIQRRKLCMFYLVCGAGDISLYPKEELGMRSVTIPVTRSKLLIFRHDFMSFTFMPRDKEPFLVLQAWSLEAPQQLELTEITGDPVSRSRIRGLMRGPVEPPGSQVNIKSLASRLPGSGVGVMKYWTMLTQGCDAQVRIPHQRFDVTEYCSLDGDPVEGKSTTIHGGFCSNKNIFFFDNALFGIEDEEVMHIAPAQRIVMETGFECLELAGFSKDALEGCKCGVFVGDCGSDWFPHLVNDTSRFAPQHESLGFCNYCTAARVSHTLSMTGPTFTVDTACSSSLVATGLAMSRLRQALGTRQQDGMLSENLQEALVLGVGTIVSPHFYVTLSAPLMLSKKGRCFTFDSSGDGYERGEGCGAFFLGIGTFGVDRLAILVGSAINQDGRSATLTAPNGPSQQVCIWKSLLRAAIAPTEVSIAECHGIGTSLGDPIEVGALRKVMEPRERPLLCTSSKSNIGHLEAGAGVAGFVKLLLMLVSSSGPPNCHLRTINPHLGHEGLPAHFETEAVDTSSNSGLAGVSSFGFGGTNARADMWAECRLGPRSTGDFDTARLDQVHVTCPITMGPIDYLTGEPARTGVGKTYHADTLRDEFAYYDVSSHVYSGSYRFRNKPLYEDSEVTLGPKVKVCVRGTWTGWKVMEEMQLQMDGWYNCIIVLGESRYELFNLCLDGDRRQEIYPAVNNAPEIIWICGPDSQRKGRTWMIDGRDEEVPAGTPFRIRFKWGEERKLLIWDRAPSDVAKGVPIFQHVYSVVGTWTHWEPEDLTQLSDDEGTWECHLRIGLNEVEDFQFVRDHDFKQMIYPAKPCTTKMSIPVRGPDELGHDKNWRIRGPVGDNVNIRLRVVDAQVTVTLISDTKGTKVWQSEQGWNRREYFLAGNFNGWLCTPMTMDPVRPGIFKAVGCVGDKYDIIKIGYLAEFQIVIDEDFGRVYYPELNGAGSGECIVRGPDGNGTGRHFLVRTSCMPSRAFEVALDLTSMDRRKIVTWTLVVDERDAAPDIE</t>
  </si>
  <si>
    <t>gi|1398325444|dbj|GBL09345.1|</t>
  </si>
  <si>
    <t xml:space="preserve">Phosphopantetheine binding ACP domain (19-84:66)  -- </t>
  </si>
  <si>
    <t>MSTEIPNDKKQPTLTEIQNWLVAYMTEMMEVDEDEIDLSVPFDEYGLDSSMAVALIADLEDWLGRDLDRTLIYDYPTLEKLAKQVSEP</t>
  </si>
  <si>
    <t>gi|332661028|gb|AEE86428.1|</t>
  </si>
  <si>
    <t>gi|1158731207|gb|OPF16942.1|</t>
  </si>
  <si>
    <t>MLKELQKSVVEEKMLCLSVESKSKGEIFQDISTFVDILNHRALQQAEQTAYIFLANGETETARLTYQQLEQKAKALAAQLQLQMSLGERALLLYPSEEEFIIAFFACLYAGVIAVPVYPPRRNQKLSRLQAITKDAQAKLALTTTSLLSTIEEKFSSDPELVTVPCLATNNIPDKQAENWQKPNLSLEDIAFLQYTSGSTGMPKGVMVSHKNLLHNEKLIASAFGHTSETIGVGWLPLFHDMGLIGNVLQPVYVGSPCVIMPPEAFIQKPLRWLQAISRYNATSSGGPNFAYELCADKIKPQERENLDLSCWDVAFTGAEPVRAATLEKFANTFADYGFKREAFYPCYGMAETTLFVSGGIKSQSPVIEAVDKLALLENSAVTINSQHPNAQLLVGCGHAWLSEKIVIVNPESLTECRDGEIGEIWVSSDSVAQGYWNRTEQTAETFKAYLADTQVGPFLRTGDLGFLLAGELFITGRIKDLIIVQGRNHYPQDIESTVEKSHPGLRQGCGAVFSVEIAGQERLVVVQEVERSYLRKLDSPAVIEQIIRSVAEEHQLDVYAVALLKTASIPKTSSGKIQRQACRASFLAGTLNVIGDWSKNPEHKNGFKQLKSDINSLLKQVKSYQVVEEFSEVSQNQIVSDTQEAIEEWLIKKVAEILQIAPEKIDIQQDLASYGLSSLAAVSLSGELEQWLGKSVSPMLVYEYPSIHAVAHYLALNGLSSEALAATSSTVAQKTSSQPQNEPIAIIGIGCRFPQAKSPDAFWQLLRQGGDAITELSSQRWNHQELGNLNPINGGFLDNVYDFDPQFFGISPREAVEMDPQQRLLLEVSWEALENACIAPETLAGSQTGVFVGISSDDHARLLSKDNESIGTYYGTGNAFCVAANRLSYFLDFHGPSLAIDTACSSSLVAVHEACKSLTDGECHLALAAGVNLLLSPQLTINFSKAGMLAADGRCKTFDESANGYVRGEGCGVVILKRLEKAIQDGDRIYAIIRGSAVNQDGHSNGLTAPNKQAQQAVIKKALAKAQVSPKDISYVEAHGTGTSLGDPIELNALKEVLMEDRQLDQPCWIGSVKTNIGHLEAAAGIAALIKVCLALQNREIPPHLHLQKLNPYISLEGTSLSIPTQLQPWKKGKKGRLAGISSFGFGGTNAHVILEEFVPETLEQEQNKPSLAILTITAKTKSSLRELVSSYHNYLQANPQINLQDFCFSADVGRSHFHHCLAIQTESLTQLQSQLEAIIEGKEAKGILTGELSHQKHQKIAFLFTGQGSQYINMARELYETQPTFRRTLEHCQEILSIYLDKPLLSILYPQEGENSPIDETAYTQPALFAIEYALAQLWKSWGIEPSAVMGHSVGEYVAACIAGVFSLEDGLKLIAYRGRLMQALPPNGKMVAVTSDEETVRRAIISYEKQVSIAAINGPSSIVISGDSQTVDAVVANLDTEWVKTKTLQVSHAFHSPLMEPILTEFAKIAREITYSKPNISLISNVTGKIATAEIATPSYWVNHIRQTVEFAAGMNTLASHGYEVYLEIGPQPILIGMGSHCIPEGKGVWLPSLRSRKSDWQQMLQSLAELYVRGTPVNWTGFSKDYSYHRLSLPTYKFSRQLYCHGSILSDCSTTRVESTNGKGHISHNNPQGTQQFELYSSNGNGHLHPLIGKRLHLPLKPIIFESQISQDCPNYIQHHQIQATTIFPATAYLEMALVAGINVFKSDSISLEDVKIEHPLFFEGNQVKDIELILTPQDSQTYTFEIFSLNPVGDSWTLHTLGKIIKVTDITQPSPVNLENLSIDSLESVNVEDYYQQLQQRGMDYGASFQAITDLWQYEGMALGQIQLPEPLVNEACNYKLHPVLLDASLQVLGAALSREDSGDAYLPVGLKQYQVYGSVPLHLWSRVKLNQDSSEPSQTITADVDLFDDSGVLLAEIQGLSVKRISSQKLGQVVQKEETENWLYEIVWRPQNRDLNLPLTGAENLGTWLLFTKGDGMGSSLANQLTQLGEYCILVSVGSHYQKLNPESYTVNPLVTDDFTKLFQESLENKPPLKGIVHLWSCENNSSTDLSLEALQKAQEIGCGSVLSLVQALTQKRGTNLPRLWLVTQGAQTLEPSDTSLAIEQAPLWGLGRTIALEHPELQCVCVDLEASSNPNQSLLLAEILAPDSENQVIYRQEIRHVSRLVRHSAQSLNVENQLGTKPFQVKISNYGILENLTLEPLERRQPGPLEVEIQVYAAGLNFRDVLNALGLLKEYTQQLGISSATEIPFGGECAGKIVAVGEKVSHFKVGDEVIAAMAVGSLSSFVTVNAAFVATKPVNMTFEEAATLPIAFLTAYYGLHHQAKIQAGDRVLIHAAAGGVGQAAVQLAQQVKAEIFATASGSKSQFLKSIGVEQVMNSRTLDFADQILSLTQNKGVDIVFNSLNGEFIPKSLDVLNTKGRFIEIGKIGIWDENQVLQKCPEASYHPFDLLELAEKDPNLITQMLNQLMEHFQQQTLKPLPYKVFPIVQVVEAFRYMAQAKHIGKVVISLPVLEQAQTIRSDSSYLITGGLGALGLKVADWMVSQGAKYLVLTGRSEPNTEAITLIEQWKQAGTEVVIIKADVSKQEDVQKLFQKITASLPVMRGIVHAAGVLDDGLLSQLDWPRFTRVMAPKITGTWNLHCFSWDLPLDFFVCFSSIASLMGSPGQGNYATANAFMDAIAHYRRSLELPGLSINWGPWSEGGMATRLDSYSQDRFATQGLDMISPQQGLQILEELLGQNAGQVAVMPVNWSKFLNSHKGAKPPLFKELASSPEQGDKMPQVKQNTLVCQWQNLNPDSRLDWLINYLKNAVAQIFGLELSQINIEQPLQDIGFDSLMAVELKNRLNTDWEVEIPLVKFIEGVTVTSLALLLNEQILETHKISSDKPSANSQNSLPTHFDHSSELMLKQIDQLSDEDVDALLSSMLSK</t>
  </si>
  <si>
    <t>gi|1832801962|ref|WP_168534934.1|</t>
  </si>
  <si>
    <t xml:space="preserve">Polyketide synthase; ketoreductase domain (12-235:224)  -- Polyketide synthase; dehydratase domain (293-562:270)  -- </t>
  </si>
  <si>
    <t>MTATVQVSPSSVFVVSGGGKGITAQCTIKLAQHQPCKFILLGRSEITPEPEYTRDCLEDSALKKRIMEKLISQGEKPTPMMVQKIFNQINSSREIQKTLAAIEAAGGTAEYISVDVTDPVKLKAKLQEISQKLGQITGIIHGAGNLADKLIEKKTSEDFEKVYTAKVQGLENILSCVNPQQLQHLVLFSSVTGFYGNIGQSDYAIANEILTKSAHLIKQHHPHCHVVAINWGGWDSGMVTPQLKKAFAERGIDIIPVEVGTQMLVNELHPAYQNHSQVVIGSPMKLSPPPIGTELRSYRIRRRMTLAENPFLHDHTIAGSPVLPATCAKSWMVNGCEEIYPGYRYLSCKEFKVLKGITFNSTLANEHILEIQEITKNDGDFVEFQTKILSKTPEGRTHYHFSSLIKLVKNMPEAPIYEAMDLREDHIVTKTGKDFYQNGDLSLFHGPAFQEITRVLNISPEKLTAECCWQEITAQQQGQFPVKWHNPYIIDLSTQTLWLWLNHFHQEVCLPGQLTYSEQFLAVPFNVPFYVSCEINSKTDTGANVNFIIHNREGKIYSRILGAKAVIWPMKMLNKK</t>
  </si>
  <si>
    <t>gi|1054656772|ref|WP_066423911.1|</t>
  </si>
  <si>
    <t>Anabaena sp. 4-3</t>
  </si>
  <si>
    <t xml:space="preserve">Beta-ketoacyl synthase; N-terminal (4-283:280)  -- Beta-ketoacyl synthase; C-terminal (302-401:100)  -- Polyketide synthase; C-terminal extension (410-508:99)  -- </t>
  </si>
  <si>
    <t>MSEQKIAIVGMDAFFGECNTLDAFERSIYDGKQHFIPLPPKRWYGIEAQKELLQKYGLVEGKAPVGAYIKEFDIDTLTYKIPPNEVEKLNPQQLLLLTVADRALKDAKIPEGGNVAVIIATETELSVHQLQQRWDSSWQVKDGLNAAEITLPSEKIAQLETIVKDSVHHQVEIGEYLSYIGNIMASRVSSLWNFTGPSFTLTAVETSAFKALEVAQMLLLTEEVDAVVVGAVDLAGGVENVLLRSQSANINTGVNTLSYDQKANGWTPGEGAGVVVLKRHDQALENGDRIYAVIDAVSIGQTYSNLDGASINQACQQALQTAGIQPDQVNYVEVCGSGIPQEDEAEIAGLVQAYPPVGNGLHCAIGSVKANIGHTCVASGIASLIKTALCLYYRYIPATPNWSGVKTPEAFEGSPFYVATESRPWFLSKNAPRRIAAVNGMGSDGSYAHVILSEEVNQPERPNRYLQQTPFYLFPIAADDRSSLMTALDSLQKSIEESDSLSETASQAFNRYQQQTTAQYAVSITGRNKKELLRELESARKGINAAFDKGTDWQTPTGSYFTANPLGKKGEVAYVYPAAVNSYIGIGRNLFRLFPKLHDNPFVKSIYKRAADVERRVFPRSLSKLTTRQLEKLERELLDDSLAMFEAEMFCTRLLTTVIRDDFQVKPKYVFGYSLGETSMMVAQGVWSNFYEGSSSFNSSALFGDRLSGPKNAVREYWGLPKSTTTSEDNLWGNYVLMASPVQVRDAIRNEPHVYLTQINTPEEVLIAGEPAACQRVIKTIGCNAFPAPFDHVIHCQAMRSEFDELVKLNTLPSQEIPGIVFYSAAEYQTIKLESEIIAHSIATGLSQELDFPKLVNRIYDDGTKIFIEAGAGSVCSRWIDKILEDKEHITVSLNRRGMDDHSSIVKALGKLVSHRVNLDLSPLYSPVTTSKQNKAMLRTVTVGGDSITSKILTEENRKLFQEIAEKRQPKQPVFGDYLSINSLNLSQDVTNSENPTVEIPTPTVDSEKDSMKDIMEHNFKIEEPVEFSESNTSDSATPQRVLNSPETDDEFATIINMLELNKVQYQKLNANNARITKNHTDFLKARQDFSKQLSEIIQLQMVCAADLLNEEAK</t>
  </si>
  <si>
    <t>gi|428679260|gb|AFZ58026.1|</t>
  </si>
  <si>
    <t xml:space="preserve">Alcohol dehydrogenase; N-terminal (25-124:100)  -- Alcohol dehydrogenase; C-terminal (173-304:132)  -- </t>
  </si>
  <si>
    <t>MLAALLYGQEDLRLETVPEPTPADGEVVIKVGAATTCGTDLKVWRRGSHAKMLTLPTLFGHEAAGTIVAVGAGVHNWQVGNRIVANNSAPCMKCFFCQLQEYSLCPNLIWNNGTFAEYLKIPAAIVQQNMLRIPDELPFELAAMTEPLACVLHGVGRSHVKPQDRVVVLGDGAIGLMFVGVLAAQTKAEVLLWGGNDQRLEIGKKLGAAKIFNYHQVADIPSVVKELTAGWGADVVIEATGVPSVWEKAIACARPGATVNLFGGCPKDTTITVNTEQLHYSELTLKGVFHNTPEYVRSALSLIASRKIPFELLISEHRPLKDLEQVFADMKARKVIKVAMLPC</t>
  </si>
  <si>
    <t>gi|428681335|gb|AFZ60101.1|</t>
  </si>
  <si>
    <t xml:space="preserve">- (13-244:232)  -- </t>
  </si>
  <si>
    <t>MTLLKDQVAIVTGASRGIGRAIALQLASQGAKVVVNYASSSAAADEVVAEIIANGGDAFALKADVSQPDQVDTLINTTVEKYKRVDILVNNAGITRDTLLLRMKLEDWQAVIDLNLTGVFLCTKLVSKIMLKQRSGRIINIASVAGQMGNPGQANYSAAKAGVIGFTKTVAKELASRGITVNAVAPGFITTDMTSDIKADNILQFIPLGRYGQPEEIAGMVRFLAADPAAAYITGQVFNVDGGMVM</t>
  </si>
  <si>
    <t>gi|424708215|gb|AFX86742.1|</t>
  </si>
  <si>
    <t>gi|1039198871|gb|OBQ39839.1|</t>
  </si>
  <si>
    <t>MEKIAIIGLSCLFPDANNPEEFWQNLTQEKDSTSSITVADLGIDPAIFYDNKKGTPEKFYFLKGGFIRNFEFDPSEYNLPASFVESLDNSFKWSLYAAKQAIIDSGYLENQTALSKCGVILGTLGFPTKASNSLFAPIYQQNIEPAISELLQNQDFHLPGTNHGIKKSPYNAMVSGLPAAIVSKAFSLSANHFCIDAACSSSFYAIKLASHYLQSGKADLMLAGAISCADPLFIRMLFSGIQGYPDNGISRPLDKSSRGLITSEGIGMVMLKRYSDAIRDGDKILATICGNGLSNDGKGKHLLSPNSQGQTLAYQRAYSEAKLNPQAIDYLECHATGTLLGDTTEFNSIESFFSPYKADPLVGSAKTNVGHLLVAAGMVGITKTILSMSYGVIPPTINVTQPIGSENNVISPQNIVRTPTQWPSQGTKRAALSAFGFGGTNSHIILEAGK</t>
  </si>
  <si>
    <t>Cluster-13398.5662</t>
  </si>
  <si>
    <t xml:space="preserve">Alpha/beta hydrolase fold-1 (79-285:207)  -- </t>
  </si>
  <si>
    <t>MFDFDCLDGEDHYAQGSALDPSVTEGKRREGEGAAKVSGQDGGRSRLVRLELREKGRRYAVMPDGVGIRYELLGETGPCVVLIPGGQGGTCDGRQSQAQFPLLRQMLPRCGYRVLLHDRRNTGSSDVGYEAGCAEGELQARDLRLLLQWLGLEPAVLVGNSSGGRLSLLLARLWPETVRTLVLMNLTGGAVAAKVLGNEYYRQYVAVAEEQGMAAVARARHYADLCRYNPRTEARLLALAPPDFAKAMRASANWLEQSADFPVVGHSASDLAQVQQPALVLFSMHRARCQMHTLEASQNLRAALPCAEAEVAEWSTREEIVSGVLEFLQR</t>
  </si>
  <si>
    <t>gi|1334968304|ref|WP_103112976.1|</t>
  </si>
  <si>
    <t>gi|323446102|gb|EGB02402.1|</t>
  </si>
  <si>
    <t xml:space="preserve">Beta-ketoacyl synthase; N-terminal (11-222:212)  -- Beta-ketoacyl synthase; C-terminal (233-342:110)  -- </t>
  </si>
  <si>
    <t>LWGLSQDGCVTCGSVPLARWDADRVETRRFSSDVVARAGYGSFLSAELSWFDGAFFRMKPAEAVPLEPQQRMLLEVGYEAVHRGGSRRASLGESNVGSFTGMMNMDAASQLPAEPGPYDLTGVGYSAAGARLSYAFAMRGPCVVVDTACSSSLIAVHLARRSLQHGECSGAVVAGPNAILAPAAHVGPALAGMTSARGRCHTMDSRADGYARGEGCGAISMKPGGRDSTIRFRGSSARHNGRSASFTALNGASQQLLLRRASSDASCKAESTGVVEAHGTGTALGDPIEMSAIAAVASSKKSALSVVAVKANVGHMESTAGVAGVLRIVELITRTAWVANAQLRRLNGQVGSVRRKDVVFVGTDAAGTVGVERLGGVSSFGWSGIIAHGVCASDAVRSSV</t>
  </si>
  <si>
    <t>gi|424707665|gb|AFX86467.1|</t>
  </si>
  <si>
    <t>gi|1706050170|gb|TRU75848.1|</t>
  </si>
  <si>
    <t>Microcystis viridis Mv_BB_P_19951000_S69</t>
  </si>
  <si>
    <t>gi|488838821|ref|WP_002751227.1|</t>
  </si>
  <si>
    <t>MNSASSPAQIAIIGMAGLFPGAKDLATYWQNILSKVSAIREAPDDWNPANSSDDNGGLYTRKGGFLDDIAEFDPLEFGIMPNSIEGGDPDHFLSLKIARDALKDADYLDRPFNREKAGIILGRGTYFNRGFGTVIQHGLIADQTIELLQQIVPTLDAQTLGQIRQELKASLPPFNAEMSPGLVPNVVTGRIANRLDLMGPNYLVDGACASSLIAVDLAIQELLSGRCDMMLAGGVQASTPPQVHMVFSQLDALSRSTIKPFDQSADGTLLSEGLGILVLKRLADAQKDGDRIYAVIQGIGTASDGKGLGLLAPRWQGQVLAIQRAYENSGIAPDTVTLVEAHGTGMPLGDRTEIKSLTHIFGQRQGEMPHRAIGSVKSAIGHCIPASGAASLIKMALALYYKVLPPTLCQQPHPCLEEEKTSFYVNTEARPWINGQSKEPRRAGIDAFGFGGIDAHAILEEYDRSPDLPERKLPCSWPTELFIFSGEETANLIDLVEQVERRLQSSPNLLLSDLAYTLANRNPSPHRLAIVASEKTDLQAKLQLAKSKLAEPGRTRFQTRSGIYYAQVHPEAEVGKTAFLFPGEGSQYPNMLSDICLHFPKVRAWFDFLDDIFGKNRNYPPSYFIFPPPTGLSEEQRLLAAKELYNLDLATETVFTASMALYELLKDLEIQCDVMVGHSTGENTALIASGTIQLASRQEMGQKILELNQIYLDLTAEDRIPRGTLLTVGALETAILAEMVAQSSGQLYLAMDNCPNQAVLFGNEEAIKQAANQLRELGGICTRLPFDRAYHTPLFNQVAEALREYYQGLTVGPGHTQLYTCATGAPFPPTPPEIRELALSQWSSQVRFRETIGHLYEQGVRTFVEVGPSSNLSNFVRDILSGQDCLVLASSSQRRSSLEQIQHLLAQLFVNGRALNFAPLYQYRQVDLVNLETASLEAAGNGRQKRLLDLTMPKMKLTSAFVHTLEQKFPSVPPVATGRECMVQENIELTSTLPVFPPEKPPLQEQISSPSFSALFPDIRLRGFLSHLDLMEEFLNSQARTISSFYTNPFSHQQQEAVGLPWVDVESVPLSFSEAWPFLGEIIEKGEGYLYCRRHFDLHWDDFIYDHMLGGPWSHRQAGEFPLPVIPFTVSMEIIAEAAAFLCDGQQWVSQVDNVRSYRWLALEQGYLVLDIVAQLQEQLAPDIWDVHVQLFQPSRGSERRLVFEGDVRLTSQLNPSPPATPCQWQDSQPSRWSDEQLYTEGMFHGPRLQGVKHIRQVSQQGIEADLEVMRVDNFFRDIARPIFQIDAPLLDAAAQLVAYWGSEFFGVNFHTFPFSVRVFEQYAPPLPAGTPISCRGWLSFDGERQLQGNFEFLNSEDLVIARVFGLLEIFIRVPLEYHQLRREPQVAYWSEPWQEEVGMLSRRLTLVPVNFLDELGGVIKYIIAHLIFTQSEREFWYSLPEQGSERKQWLLGSLVAKETIRQFALQKFDLALGPLDVQLFPTESGNLQVYCPPLERMGVVPEVSISQNQNVFVAAAVEPSIDNQEN</t>
  </si>
  <si>
    <t>gi|718249557|dbj|GAL93448.1|</t>
  </si>
  <si>
    <t xml:space="preserve">Beta-ketoacyl synthase; N-terminal (16-295:280)  -- Beta-ketoacyl synthase; C-terminal (303-420:118)  -- Polyketide synthase; C-terminal extension (423-523:101)  -- Acyl transferase (591-884:294)  -- Phosphopantetheine binding ACP domain (1191-1260:70)  -- </t>
  </si>
  <si>
    <t>MSAQSSTSTLTALQKTPIAIIGMSALFAQAKNLQEYWQNILGKVNGITEVPESAWNLEDYYDPDPKAPDKTYGKWGGFLPKIDFDPLEFGLPPDTLEALDSAHLLGLVMAKQALEDAGYGQGKEFNRETTGVILGGSGLWKSITPLTSRLQYPLWKRICQKSGLSQEQTDKIIENMKAAYVPWQENSFPGMLPNVVAGRITNRFDLGGTNCVVDAACASSLSALKMAISELIEGRCDMILTGGFDTDNSILNYMCFSKTPAFSKKDCLNPFDATSDGMMVGEGLGMLVIKRLEDAERDGDRIYAVIKGIGTASDGRFKSIYAPRPEGQVRALRRAYQEAGFSPATLGLVEAHGTGTPAGDFCEFTALNEVFSENNAEKQTIALGSVKSQIGHTKAAAGAASLIKTTLALHHKILPATINITEPNPKFKIEDSPFYLNTETRPWLPKGKTPRRAGVSSFGFGGTDYHLVLEEYTPKLPQGENRIHHRPQSILLWGQNPEELRQICQKALEQLQSPQGSQVYIELQNQSKSAQLPLKVARVGFVATSLAEAIKLLQAAVKQLQKQPQAEAWEHPQGIYYRKTGLLLEGKVVALFPGQGSQYLNMGREIALNFPEIQTAYQKLDTLRAKAGLTPLSAGVFPIPTFNEVDEKRQTSLLQRTENAQPAIGAFSVGLYKTLQKTGFKPNFVAGHSFGELTALWSAGVFTDDDYYYLIQARGQAMAAPKGATPQGAMLAVTGKVSQIAQWVEGMANVQIANYNAPEQVVLSGLASEIATIEKILSSQGYQVTPLPVSAAFHTSLVRHASQPFGKALDQVKFHAPQIPVYANVTAAPYPKDLSGMRQLLEAQLLNSVQFVQQIENIYAQGGYCFVEIGPRQILTNLVKQILGDRPHLAIALNPSRQKDSDVQLSQGVIQLRVLGLPLNDLENAALTVKTPSNKRKGMILKLNATNYISDKTKALIGSALQPDSPAEIEPSVDSQTVESKCEEVKGSENEEILASIPSVNLYPSDSQPLLEEIPTLNLSIVSQDRTVTMTMNNAISNNVNLLLQAFNQYQQSLAKVHEEYIKHQSQSFQSVLQLLKQKEMTAIDQIDELSTAADAENSKFDRQNSEVSSVNFPDPAPFKSEPQHLPTLEPQPLNIAPQPLPTPEPEPVHISPIVNYLEPRQPIAPISTPEPVSEVSEPSLDSIQDDALSQALLEVVSEKTGYPTEMLELEMDLEADLGIDSIKRVEIMGSLQEAFSGLPKLSPEALAEKRTLAHIVQYLREKMMVTEKKIA</t>
  </si>
  <si>
    <t>gi|1039171863|gb|OBQ16563.1|</t>
  </si>
  <si>
    <t>Anabaena sp. AL93</t>
  </si>
  <si>
    <t>gi|16226847|gb|AAL16279.1|AF428349_1</t>
  </si>
  <si>
    <t>gi|1747414632|ref|WP_149986586.1|</t>
  </si>
  <si>
    <t>MKPIAIIGIGCRFPQANNPQEFWQLLSNGIDGITEIPKERWNINEYYDENPETQGKMNSRHGGFLSQVDGFDPNFFGISPREALLMDPQQRLLLEVAWETIEDAGITREQLAGSKTGVFVGIATNDYSRIHAGYSHHPQGYDLTGNCTNIAAGRLSYLFNLKGPSLAVDTACSSSLVAVHLACQSLWNDESSMAIAAGVNLILSPIGHIALSKLKALSPDGRCKTFDESANGYVRSEGVGCIILKPLAQAIADKDSIYALIRGTAINHDGRSKGLTVPYGPAQESLIRSALKNAEIEPKELNYVELHGTGTSLGDPIEAIALGSVLEEGRDKDNPCLVGSVKSNIGHLEAAAGIASVIKMALSLKNKQIPPSLHFNKPNPYIPFDKLPLKLQSSLITWPQQETTAKVGISSFGFSGTNAHIILEEANLSHQEPISLTFPHLLPLSAHSHEAVRDLTQNYEDFLKDQALTAEFVQNLCYSASARRTHHAHRQAVLVHSPEELLKGLKELETIDLSTQSKPSKRKTNIAFVFSGQGPQWWAMGRELLATEPVFRSVIKQCDTLIQKYANWSLLAEFNASEALSRLQETEVSQPALFALQVGLAKLWQSWGINPKSVVGHSLGEVAAAHFAGILTLDEAIHLICQRGQLMQQATGNGKMLAIELPVNEVENLMAAWENKLEIAAINSPYSTVVSGESQSIDQLIAELSQNHLHIFYKELPVNYAFHSQQMTTFADKLVKKLGELKPQKSTIPIFSTVTGDQQEGTLFNAAYWGQNMRQTVRFNPAIEAMIKSRHTIFVEISPHPVLLGYIKSTLREQDTEGFVLPSLRREHSERGTLLNSLGKLYTWGHSINWEKLYPENCQFVKLPLYPWQHESYWVSDAKPQFKSVSSASSLLNLLVEGKTEQLTEQLNQSDQLSPEVKQFLPQLLQLLVGEDTTIAGQMPILQDVSKNCYKVEWQLSPLNLKNKPSQGERWLIFNDNQGVGKALATTLNDAYVLVSSGQTYQKLVSGHYQINPNNVKDFQRLLQDLTEPITKVVYLWGLDSDINSQPSQTRSYASLLYLTQALAQFKTKEPPKLWVITQQAQPVNDAVKPLKIAQTSLWGMGQVIALEYPNLWGGLIDLEEKQPSSQAIIAEITENLGEDRIAFRDHQRYVARLVPNKAIKSSNINFKKTEASYLITGGLGSLGLSLADWLIEKGANHLILTSRRALADHSTDKQVKIKALEDKGATIQVIAADVSDHQQTRQLFHQIQENCPPLQGIIHAAGVLSDRTIDKMDFHCFESVFNPKAAGAWNLHQLSQDLSLDFFVCFSSMSALIGSRGQIHYAAANHFLDGLMHYRRESGLTGLSINWGPWAKGGMATQGYEEGLKRLGINPLQPNLALDTLDALINGNVTQTMVAEIDWSKFKTIVAAKGRVAFLEALFKQDKDNFVQTVENFPQTIQKNPPHRRVTLLTTRLQQEVAQVLGIHGDTLPDTDQGFFEMGMDSLMSVELKHRLEGLFSVSLPSTFAFEYPTIGDVVQYFVQEVFAWQDNSENSQISSETESTDVVVLHQALAELESLSEVETEALMERELAELEALL</t>
  </si>
  <si>
    <t>gi|338858854|dbj|BAK42837.1|</t>
  </si>
  <si>
    <t>gi|424707919|gb|AFX86594.1|</t>
  </si>
  <si>
    <t>gi|1733586955|dbj|GCA87350.1|</t>
  </si>
  <si>
    <t xml:space="preserve">Chalcone/stilbene synthase; N-terminal (12-222:211)  -- Chalcone/stilbene synthase; C-terminal (246-394:149)  -- </t>
  </si>
  <si>
    <t>MQSPQFLPVIESLATGTPGNLVQQTDAAKFLANLKGLEKNQHRIEKIYEHTRIDTRHLAINLLTEETVSFSREKGTIEQRMQMYEKYGLPLAEDVARRVLLAASEQQKKHNPLSTEKIEDSIGLIVFVTSTGFLAPGIDAQLIKSLGLRRNIARVPVNFMGCAAAMNGLRVACDHVRANPEHKALVICLELSSINAVFQDDLNDIIIHSIFGDGCAAVVIGAYEPEQIQGRGKFVIRDNFSYLAENTEDGITLGIRDNGITCLLSRQLPDYIESGVGRIITNFLNSHQITKEDIDLWMVHPGGTKIIEKVQLSLDLNDEQVADSWGVLRQYGNLLSCAVLFVMERMILRLEQGCETQALKQNKSGVTRQNAASLTGLAFSFAPGVGIEGILLEKI</t>
  </si>
  <si>
    <t>gi|1064242440|gb|ODV39419.1|</t>
  </si>
  <si>
    <t>Microcystis aeruginosa NIES-98</t>
  </si>
  <si>
    <t>MSNQECIPDLKTEAILNPDISFDSPLKDNFDEPKSIFLTGATGFLGAYLLRELLDQTTANIYCLIRCHTVETGKQRLKENLQSYQLWQQHFDARIIPMLGDLAQPLLGLSEKEFCQLANEIDVIYHNGSQNDLIPPYYQMKAVNVLGTQEILKLAGLRKTKPVHFISTLAIFFSQAHRQDTPIRETEFPRFSPSLNTGYKQSKWVAEKLIHLAQKRGFPVSIYRPTRIMGDSKTGIYRKSNNFFFRFIQICIKLEKFPTFDVDINIIPIDYASKAIVYLSRQKQLLGKTFHLVNPELIPWQRFFELINACGYATEAVSDKNWLVMVENYLFEQGGEKAVSSWFPIILKSAKMISQTKPCFDACQTIEGLAHSSIVCHPLDLSLIYTYLLAWKKYETKMLN</t>
  </si>
  <si>
    <t>gi|1706072925|gb|TRU97098.1|</t>
  </si>
  <si>
    <t>gi|323447900|gb|EGB03806.1|</t>
  </si>
  <si>
    <t xml:space="preserve">Beta-ketoacyl synthase; N-terminal (7-103:97)  -- Beta-ketoacyl synthase; C-terminal (112-162:51)  -- </t>
  </si>
  <si>
    <t>YSGTSGALSVASGRVSFTLGLTGPCLTLDTACSSSLVAVHLGASALKLAECPEAAATGVGMLTATVSMAFSAAGMLSAFGRCHTFDRRGDGYCRGEGCGAFRLSSGCLEMSVLGTAVQQDGPSASLTAPNGSSQRRLIDAVQADTVLKFRVLEAHGTGTVLG</t>
  </si>
  <si>
    <t>gi|57638725|gb|AAW55400.1|</t>
  </si>
  <si>
    <t>Trichodesmium thiebautii II-3</t>
  </si>
  <si>
    <t>AMDPQQRMLLEVSWEALEDAGVSADALPGSDTSVYVGVSINDYQTLQWIAREEDLHLGPGTALAVTSNRISHRYNLAGPSMSVDTACSSAMVATNLACHSLWREESSISIVGGVNMMLHPGISITFSKANMMSKDSLLKAFDSRANGYIRGEGVGVVILKRLSDAVADGERVYALIRGTVLNQDGQTTTITVPNGDAQMEMLQAVCDQAEVDPLSVSYVETHGTGT</t>
  </si>
  <si>
    <t>gi|1210082993|dbj|BAY02135.1|</t>
  </si>
  <si>
    <t>gi|413969682|gb|AFW93771.1|</t>
  </si>
  <si>
    <t xml:space="preserve">Beta-ketoacyl synthase; N-terminal (34-284:251)  -- Beta-ketoacyl synthase; C-terminal (292-406:115)  -- Polyketide synthase; C-terminal extension (409-515:107)  -- Acyl transferase (560-837:278)  -- Phosphopantetheine binding ACP domain (943-1009:67)  -- Methyltransferase type 12 (1219-1318:100)  -- Aminotransferase class-III (1551-1887:337)  -- Condensation domain (1982-2422:441)  -- AMP-dependent synthetase/ligase (2444-2838:395)  -- Phosphopantetheine binding ACP domain (2949-3012:64)  -- Condensation domain (3028-3458:431)  -- </t>
  </si>
  <si>
    <t>MAQNTDYKKLIATTLTKMEAMQARITELETRQSEPIAVVGMGCRFPGGISSPEAYWNFCQAGLDAIVEVPQSRWDISKFYAPEPTPGKMNTRYGGFLQQDITEFDARFFSISSREATSMDPQHRLLLEVAWEALENANLPPTNLAGDRVGVFVGITSVDHAMTVYKSKYDEIDSFFGTGNSLSAAAGRLSYFLNLRGPCMSIDAACASSLVALHQAIRSLRNHECKIALVGGVNLILDPAITINLCQSGMMSPDGRCKTFDAAANGYVRGEGCGVLVLKRLSVAEKNGDRILALLRGSAVNHNGAAAGLTVPSGPAQQDLLRQALADARVKPQEVGYIEAHGTGTSLGDPIEMNAIAAVYGERSQPLYVGSVKTNIGHLEAAAGIAGTIKTILALQHGEIPSHLHFQEPNPLINWQGYPIKIPSQAIPWSNNGQVRIAGVSSFGFSGTNAHIIIEQAPAANIPEIKLQRPSHLLTISAHSETGLKELALRFHTRLESHPEMGDICHSAAIGRSSLPERLAIVADTLTELQQRLAAFAEEKNIDHGIFYRRFTGEKYPKIVFLFTGQGACYAGMGNQLYQTQPTFRQYIDQCADILGNYLEFPLQQILFGDRTDLLNQTAYAQPAIFALEYSLAMLWQSWGIKPSLLIGHSVGEYVAACIAGVFSLEAGLALIVKRGQLMQTAPLGKMASVFADEATVSALIQNYGNTVSIAAINHPQQIVISGESNSIDEIVANCKSQKIAVQLLSVNGAFHSPLMESILDDFEIAAREVSYHPPQILLVSGIDGQPLTTAPDASYWRQQSRQAVQYFQSLITALNKGYNLFLEVGPRPILAEQGRRYNDDAIWLSSLNRGLDNWQTMLSALAQLYINGVNFNAEKFNKDYGYRNIQLPNYPFQRKRFQFKSTVLSQSSLTKEVPLERELMETNMNLAKVANIKKNQQEIGNKLKSILALLLKEDENDIRDDETLLNLGADSIILTDFVRKIEEKFGVKVKIDQLFTDLQTIDEISIYLSDYIKQKPSNTSDETAINDILTKTSVQVSNSESELNNYLWVISQLQPIAVAYILKALEVLGKRLSIADTWTTEDLLQTLPIASKYHILVNRYLKTLEQTGIIQNQGNVWIVKSLPTPFSLPEAIENLQTICPAAKPELDMLQRCGENLAEVLKGNIDPLELIFPAGSVVHAESIYGNSPVSRLMNQRVSQAINSILNNFSSSDRPYQIIEVGGGTGATSEAIVNNLNLNHTTYFFTELSPVLLNKARQKFKNRHKFNFNQLDIEKSPVSQGLTAHSYHIVVAANVLHSTRNITETLNNIRELLIPGGYLVLLETVENNSWLDLTFGLTPGWWRFQDKELRLDTPLLSGESWCAALKRCGFVNADIYSQQNNISIYNGQELIIASTSPESAIDHQSKTVAVSIPTSGKEALMMAQLQSLKELKDIHEKTIIKQLEILQSAPVAPSNTPEVLLIQTETAPTPKISKTETTPPTQKISSPNLNPLALKLTESKSLTEQQQAFIQKLEIVYNQRTAKSKAYSQNSRKTMVDVKPTIDFRMALKEFQYPIVSESAQGAYFRDIDGNDYIDLAMGFGVNFFGHSPDFVLTEIQQQMQHGIGLGMQSNIAAETAALICEITGVERVAFSNTGTEAIMAAVRIARSRTKRQKIVIFAGSYHGTFDGILARAGEEAGTAEPLSLGTPSGMVEDVIVLTYGAEESLEIIAEQADNLAAVLVEPVQSRKPDLQPKEFIQKLRKLTQQKEIALIFDEIITGFRITPGGAQEWFEIEADIVVYGKAIGGGLPISMICGKADFLDTVDGGFWSYGDDSHPQTELTAYGGTFCRHPLALAACRAVLLHLREQGATLQETVNQLTNRLAIEVNQFFQETGIPIRIVHFGSLFRFESSGAYSIFLKPIELPLFYYLLNLKGVYTWEKRVCFLSTRHTNEDINKVVAAVKEAIIELRQAGFFANAKPPQTKKREASDRTEDEDARNNLNQQFPTSEAQRQLWLLAELDTTASASYNVTTSLELRGALDISSLQQAINEVVNRHEALRTKILEQGELQEVISSVTIDLPLINLMDEDNPEATALVLRTELSQKPFDLGVAPLFAAVLMRLAPEHYLLTLKTHHIVADGWSLGLILNELGKLYSAKIGVATESLSPPMQFRKYLALRQQEAQSPQMQEHRDFWLKTYEGEIPIFELPTDFPRPAVKTYTGGRESKIIAPQLWQNLQTVGRKNQATLFMTMFAAYTAFLRRISGHDDLVIGIPISGRQVEGSEKLVGFCSQFLPIRIQTDVTASFVTHLRHTKETLIAAFKHQTHALEELLAALQLQRDFSRSPLISVSFNLDPKLTLPEFEGLNVSLPPEPIGYTPFDLGFNFIEVNDALIIYCNYNTELFKPETIKQFLESFEILMQGVIKDANILLSELHLLTQVQQEELLAKLTGSTIELPQNSTIIDDFIAQVKSTPDAPALIVEEKTLTYRELNEKVNRLTNYLREKYNLGAGKAIALAIGRNQNLIIAILATFKTGAIYVPIDPQYPSSRIDFILKDSGCHLCLTESNFISQLPQEIEAICLDKIDNILTDFDINEPNFQPDTNQIAYILYTSGSTGNPKGVMGRHISILNVIRSLRLTFNLNKHPEWRYIFTAPVTHDPSFRNIFLPLTIGAALYMYEVQHIGHLVSFLQENKINVLHTTPSIYREILAVLAPEETIPTLKYISCGGEKLDRETAIALRKRFPAEIVSNVYGSTETCVGVSQYTIDDNLNTDVPLGQVFHNNRLFVLDEFNHPVPLHVIGEICVEGAALAVGYRNLPEITREKFQPNFLNSEKILFRTGDLGKQIAPGVIEFIGRKDNQVKVNGYRVDPGEIEYQISRYAEIEKAIVLPIEVNNQIQLSAYCQTDKDIKFSEIREFLAKYLPVYMIPSSFIFLKQFPLTKHGKFDLRSLIALKPTDQLTQVSYTAPRNTLESKLVHIWEKILTKHPIGIFDNFFEIGGHSLLLSRVVTHVHKELNVLVKLADFFKVPTILGLAALISKAQSNYQEPIPAITQQESYPMSHGQRRLWALEFLDHNHYAYGMPSAYQFNGDLNIAAFENAFKKLIERHEILRTTFTLINNEPRQIVNEQVDFAVNQIDLVDDENQAAKIAEAIRNNAKTTFDLESGLLLKINVLKLSQQSNIVLFNMHHIISDGWSAGVLIKDFLAHYHAYGKENVELPPPLRIHYKDYTSWQNQQLQTPKLQAQRDYWLPKLIPAPAPLDLPLDYTRPAVQSFSGSVVIWKPNQEFIKDFELLTKTQEASLFMGLLTLVKGFLFRYTEQNEITVGSPIAGRNHPDLEEQIGFYVNTLVLRDQITVDDSFATLLAKVKTTTIEAYDNQEYPFDKLVSDLNFKRDPSRNPLFDVVVVLQNNQNVDLAIDGIAVNTLEQELVTAKFDLEFIFVDEAELYLKLIYNTDIFANERISLMIKLLETLLEEVVKSPDTPLLHLCDHTDKACQEDNSLFATNFNF</t>
  </si>
  <si>
    <t>gi|1323296951|dbj|GBE99707.1|</t>
  </si>
  <si>
    <t>gi|226522918|gb|ACO68901.1|</t>
  </si>
  <si>
    <t>Micromonas commoda</t>
  </si>
  <si>
    <t xml:space="preserve">AMP-dependent synthetase/ligase (999-1410:412)  -- AMP-binding enzyme; C-terminal domain (1419-1496:78)  -- Phosphopantetheine binding ACP domain (1722-1782:61)  -- Beta-ketoacyl synthase; N-terminal (2024-2232:209)  -- Beta-ketoacyl synthase; C-terminal (2250-2358:109)  -- Polyketide synthase; ketoreductase domain (2992-3167:176)  -- Phosphopantetheine binding ACP domain (3267-3329:63)  -- Phosphopantetheine binding ACP domain (3369-3429:61)  -- Beta-ketoacyl synthase; N-terminal (3497-3685:189)  -- Beta-ketoacyl synthase; C-terminal (3699-3817:119)  -- Polyketide synthase; ketoreductase domain (4387-4559:173)  -- Beta-ketoacyl synthase; N-terminal (4816-5027:212)  -- Beta-ketoacyl synthase; C-terminal (5038-5151:114)  -- Polyketide synthase; ketoreductase domain (5659-5839:181)  -- Phosphopantetheine binding ACP domain (5964-6016:53)  -- Beta-ketoacyl synthase; N-terminal (6106-6296:191)  -- Beta-ketoacyl synthase; C-terminal (6313-6419:107)  -- - (7221-7354:134)  -- Polyketide synthase; ketoreductase domain (7368-7539:172)  -- Phosphopantetheine binding ACP domain (7668-7713:46)  -- Beta-ketoacyl synthase; N-terminal (7803-8013:211)  -- Beta-ketoacyl synthase; C-terminal (8027-8144:118)  -- Polyketide synthase; ketoreductase domain (8682-8851:170)  -- Phosphopantetheine binding ACP domain (8961-9022:62)  -- Beta-ketoacyl synthase; N-terminal (9073-9283:211)  -- Beta-ketoacyl synthase; C-terminal (9297-9414:118)  -- Polyketide synthase; ketoreductase domain (9952-10121:170)  -- Phosphopantetheine binding ACP domain (10231-10292:62)  -- Beta-ketoacyl synthase; N-terminal (10343-10553:211)  -- Beta-ketoacyl synthase; C-terminal (10567-10684:118)  -- Polyketide synthase; ketoreductase domain (11222-11391:170)  -- Phosphopantetheine binding ACP domain (11501-11562:62)  -- Beta-ketoacyl synthase; N-terminal (11613-11823:211)  -- Beta-ketoacyl synthase; C-terminal (11837-11954:118)  -- Polyketide synthase; ketoreductase domain (12468-12649:182)  -- Phosphopantetheine binding ACP domain (12776-12837:62)  -- Beta-ketoacyl synthase; N-terminal (12870-13139:270)  -- Beta-ketoacyl synthase; C-terminal (13151-13265:115)  -- - (13523-13763:241)  -- </t>
  </si>
  <si>
    <t>MQMTFASSIDFRGQGSSFFDSLRRLPPNPDEDTSVQKYFRSSVLDARTVIALDQEQDNVETNDLKTNTRIHHCASSQDSSAFIFADGGHIMYKSGWLTQDLDRFCVRSCDRALNASAEDFKRSIEVRNLPASMSSSPFALSEYISDVNDDACYVNCADGAAKKIDNHDDVSYAYVWSSPVSIPHIFVRQMIDFNPFFSGNFFCKQIVNPDAQGYSKCMLQCGVKLQVTTTQIQFGLGNLKGMTEWTRGVSMVSVSSSSWLALYWRLHKLNSCLPHGDRLGIVLQNKNQSFVVCGSRVGIYRLIGPRSVSSKSTGMRGFPSSIPLHSSPFLGNAIFNIFYKVVDHVKRCYASSHRQAFAALSKPIPDNDCGGFITAVTLYLICNAVSWPESASLTRIMIDMFQRYVSSTEILDCRWPVRVARHGSSKAISTSQSETCAVFKNTKAMQYATILLKRISILACEQRLFWTQNIVFPSSCAYNKGFITRLSTNDVDEIRLLNAAINMFNLHPSLYERKNRSDYPHLHMQNYEAPNVPKIQIFSLEEYGLATASPEEINAEHPAVIAACSEAIDTSTGAFFRVYLAGKHAVLVLVHHIVCETMSLANLAERFSEAYLSPDVSWTIREQSTSFECSSFTQDKLDFIFDASAQAYYSFALLSHKLDTWHRMLTNEDRTFTLFSLKNDYICRSTGIANGCGTIPQRKRPCCNIKLNISTEFAIALRKCSNMRERNVFATLASSWSLVVRRQSGYDCNNNLVDSLTFGSSVDLRNLSGLNEFHSIGCFSAMLPTRCEFASVHNGLFDGLAFRIHIFCQAVFELMDVPLMGIIDRIDLGSKRCKTEGNPLFTTCFSFVSHSQLQKASGIDGVISDKKASLARFYEAAFDIWLGIGEMGTASMMGNLMYDATIFSRRSAASLLMSLKASLKQVACKPNISLSAADEWIIKSNIDMHALNSGTVSNFDTNYAVRTLCDMKLGYKDSIRLWRPSQFLESGLLSSSTSTVSDIGGNVTLSFKTVHFQASILASKLKSAYEGTRQPRMSLFSGNSWCSLIVHYAASLVGGIIGNHNVHLAGSEFAYQLKLFDPELVVVGAGDRLKTVFDDAIGTNQVELNNLYPEFLRLPWSIEASHAMLSIETGNFPVQTTDVTVHPINKPYMLYFTSGTSGKPKGVVLDQNAISSHAVGTVCEMRLNSHDIWLHVAPIFHLVDAFSVYAITAVGGHHVMQAVFEAAATLRVIEREGITVLNLASTMVALMTSQATAEIVHLDLSSIRVLSCGGSPITNSTVLQAVGLLCSEFFVSYGMTECCGKISVSLLESDMRENPNYRTKDHINAICTSGRPFRVQMVRIVEPNGKLIVPGNHRIGELQCKGITLFSKYVESCRASDMFDSGWFTTGDIAMVDSNGYIIIVDRKADMVIVGGENVYTNEVENALLTHCAVNQAAVFGMDAELLGQVIYACVVLKPQCIGNVKEEDLKDHVKETLSSYKVPSKISLLKSLPHGGSGKVLKSELRKLALLGRSGGQRCSAEIDFCNDKANACSLEDAKVASHSQNLRKCLIILESNMDILVLPKVAQLVTKIHGFETLVIWLAPMLEANISGQDFYRLFLPSLNNVNVTVHVMVIDMRDICQITASCCSIWQLSTKATKSVELVMKIDHGCRHTTCSEGVFYPEALNHYFSRLLLYVVCGLAANLVDINLANYGIQQFRCHANPSRLMFHDMAEVQRRTCVVLESVFGKKEHQEISLQTRLWDFGLTSILALSLSASLEDEFNHNFPAGVVFNHESVSQLAKFIYDEISVAVPSKEHFDLSRQVPTMICSSETFVVSASQVESLYSNQPIKSSADVQTSLGSNLCLDNLCDDDIAFDAVTMIILSAIHKVFLVADGAYDHRPNTKEVIHKNRAILKSAFEGTIKDIINIDEAFWLIGLTSKAASQISDDLSIGFHKDIPAVAVFDYPSINDLSAYIKRRIGSDHEYSEDKNKLDISSKLEPYGIKGSVLSSLLEHCGRQGVVVNASHLTTGMAESLDYNFICHHSNADCITSIPRSRWDPDPNHSRRLHRHFGNLLTTIDDFDSDYFRCQRAEAELMDPQQRLLLHRCTLPAIDIRSNDTKCGVFVAISHIDYAIELYSLRRPLSPYMATGSANSVACGRVSYTFGLTGPCASVDTACSSALVGCHFLNGCILHENLDYGIAAAMNLCMSQERYMIFYVAGMLSKEGRCKTLDAAADGYVRMESCCAVALVRSQHREHCKQAFCASVSLPSSVLNQDGFSSSLTAPNGPSQQALICRAMHISKADPKQITTMQMHGTGTPLGDPIEVGAICDAFTMIDRDIFGFALHSIKSILGHAETSAGALGLLQATQSLINARSFPLTHLRSLNTHVSLSLQRFYKITKGGDIISPSQDSQLATLCRLGCKTTELHFPSHQMTGVSSFAFQGTNAHLVVASTSSEQTVKNHLKEKSACLWRNEKVLIKPHLHAFIQCAVQHLGNKSEYEFCIGFSSPCSSWLMDHRVGQYAIFPCTASLETADAAVNFGRCNRFSSCSTYCSFSLATLANMTLPFPIVLGKSTEENSIIFVHLDNNSGEIIMQDRKPMIFFKACASEAILEYRRASKKVQAINSIRCRGLHMFDLTSLKNHNNFSQTSVKPSTFDGQVEAHKTDQIESQMKIIHRRAGFGQIVIRRDYAADGTWTHPAGTDCSLQVAFCISSKKIEKTIIPVSAQGYTVPEQYNRQGGVMLSSVFIDISSKATHVLDGPRAYRSGANVIINSLASRNVLSFTARQATCTIKKPSILAESTDSDIMYIMSWHAVPARTTPLQRSFRQNCNTLGTYNHRNVSLKRINANGLASIAILQSLNSQLTEANLNTHARCYRVSPEISFVALHASVRMAWCVAHVELPTKTRLVSLRWSPNYQLARSLLPEEISCPEHLTRPARIDNADERTLSAHGIANDANVQFTPAVRLCMTISGLKPKHVIETSFLIRSIFKKQQSVNKVVEHAPPGKRKQQSVLLTGGLGGLGYLLTSYMIHVARSRNVLVGSTSGRASKLNPASTFSHALYNIIRSNIGLTDETRCALVGEGSFLASQLTTIIHAGGRLNDATISNQTVGKFCSVSSPKFIGLQRMAEAMMNSYALDNFLLFSSIASLIGSSGQINYAMANSAMDEFAELMQNVGTPILSIQWGAWGEDFDGMTSGDRRVLTKMRHHGFGVLKPEEGVLALDHFSTPSVAEPSSAIRIITPLDHQKLCEPKSLASKLSIFDQFSQNMACVPGDRTITPFKYTDVECKVANLVTEYIGIQVSSNDILANKGLDSLGAIELCNSLAQTFAVTLPSTLLFDHPSIECVTRHIRGLLDLSDRTSVEPDSVSPGVRGYSDENDHRSCQLQDLMKSCAQKILQTPIDVSRSLISAGLTSSTAFKLSQEISSKIGFQVPSIAFFKYSTIHELSGYLRGHDLLVQKFQSADPFLLEQKRLIIASKSNYCMSVNERLDNVGCSPFSRWQVGDNDLFSCVPRFGVHMLEIGTFDMSVFEITFAELSRMDTQHGCLLTTSYNALTALEAHHDLQLRKGYEVGVYVGISSTDHHVLCRKNHLTSSLSSSSFDATGGAHSVAAGRISFTHGFTGAAMAIDTACSSSLVALNTASAMCHRFCFSNNVACVASVNLLQALYTTMVFERAGMLASDGRCKTLDSVADGYTRAESCIAIYLTDAIEHVVTAAMSAGTILSSAVNQDGRSSSLSAPSGVAQQKVICNAINLAGLERDITGILLHGTGTALGDPIEIGAIILVLKSMQERERDFSDLFLVALKSSLGHSESASGMSSVIHAISSIAQSNVCPTVHLRILNEHINAHYGTHHLLNRVKTSFGPRLFRIPASLVANIKQDVTKAPRCCSHRKVLSMSGFAFQGTNAHALVSTLQNNSCPHSKTVAGLDKSPNLLNTWHMSSRCKEEPHPFISSLELTAGASFSIQLYSRLGFPFWHAFIFDHAVHGRVIFPAAGFLELSAAATTFSAKGIYSGIEHVTIPTPLILRSKKWDTPAVINVLFSKVLIGFGNIEIRTKKCIHVNAACTLNARVKSVAATSRTSLNFFEKTSMNETGSYALKTDTVTCQARVQLSGVSNRESSEYSSFWMNPSVLDAGLQLASTCSRAGGNIARLKIPASMAYYASPFLMTGILKRSYFASSYIQENTCSLESNVEVASFAATKSCSLKRVSHKLINSTSAAFYDSSNESLHSQAAINLPVYKVTEMATCVADKSVPAQIIQYYHNNEPNNNNNNTSRKVGYIVRHACSCLENIQNYSGDIHEIKVMGQKEFIGHAVIHGVLQCAERECDSSICSTRCLHVCGLKYRVGLTKFVHSSDNSRCASLPSTRSSESQTGINLEHCLFRILRAHIHLLNGRRDFSTGREELKVRRVIITGGLGMVGQHAARHLIVHAGTFEILASGLSGRVPIIERKILDESAHKCFIQCIRCDVSNSEEMRYIVMAQHRSSWLLHASGVIQDSLIAKQTCNFMTSAMAPKAVGIHKWALNAFASPIGAVLLCSSIASFFGSSGQANYCSANKELDAWARIAKSSGLFTMSIQWGAWSSTKGMSSKSPLVLNRVKRLGFGILSPNVAFKTLSKFVMASHGDVSDIIVISPLDIVLLKAWMLEDVFHDEFSAPKQCNSNSKISSSPLTVPEKKKAGTEVSHIKVEELQNQICDLVEAALGYRIDIQISLIEAGVDSLGAVELRNSILNLCENQDFRIDSLPAAFVYDFPTISAISQFLIKKATNNGENKQLNDTRTNQKNAHSSCVGLDNIFNDNSAHESREFVCSLSTALVPGDRRRMYEVNDKILCLPRSRLCSNFAAQQRIRFGGILPAISEFDASLYRINDSEAFYIDPQHRKLLDLALSIFLNSSASKHFRTALQAVTPCKPETSVAVGISGTEYLQQVRSYMGPAAYTALGTFLSVACGRISYSFGLTGPSFCVDTACSSAIVALHLIVIERANDNGNTVTSILHSQAMVAGSNVTLHTSTTDLFSAAGMLALDGRCKALDVAADGYVRSEACLASFVQRNDRKERSTSPLIVGTAINQDGRSATLAAPSGQAQQMLLKNAICIANISGNEMNVVKLHGTGTSLGDPIELSAVIAVYHATACRSIPIIASTPKSCVGHTEPASGALGVAFALNLLWTLSGMPSLHLRTINTFLGRTMMSDSIGSFRQSACVVKPWSNIKVCRAECISAIASTSAFAFQGTNGHAIIARHADRDTGTSSPLWHMTSYWVHPCVDTVTSTATLTDKSRWVFRISCKSLDNTAYSYFWDHRIAGIPIFPAAGFFELLATTRQIFRTPLFPECMSFQAIVLLMPLVLGTDGSERIDLLCDGLSDIFNICTVSRCSIHTHTSTRTCYHPVIALQSQPETMQNFFRIFSLCEFQSNIAHDVFGICLGNISIRHDRLSDQRKINDQMILLPAVADAGLHLSAAMKPSDSSFTSRLPACIGTFQISNDRLNSGDSINIAGMNSRVSMEKDTVDQKMMTGSPCHSSTIIRDLEMRQAPVGRVPHIDDLETSKLGTVEGFKNDVCPAPVYYYVEWKFSSKSTSRGPIDLSSDINNIRATQSSNILRTVGTSLSAMQGNSKLLTNVVVVNQGKGKATLDGLCSSALSEVNLTRHDACHLCTRLPTFIQAPFLSGFMIALHQTNECIQSTRRVTAITGGLGGIGILVGKSRLHSGSSLNTLLSRSGRSCKANFASMCTPAVYGLVKVACCDATANEYISCVHNLRRFLQFLSGVQSFETDILHASGELHDATFDHQTSLSLSKVLAPKMVYADAVQSLVSLLPNLNTVFFSSISVILASPGQTNYTAANSYLDAFALTARLRGYRATSLQWGAWEASDGMADGLSNLKTKLKRLNIGTITSNQGLKSLSRILRFQSAPPMVSVVPVTEKHKIASSRKFRAANRCELDSFAVCVLSDIKDVRDSYNLLGHAETDQDEVHISISSIADFIRSSAHQYTQQSSPKISNDEPLMEKGLDSLGILELTQIIGKQFKLDLPSTVIFEYPTIDALAKLVAERVSSSSRFNLLKHSTPKHVNPFISKYKLPRAEFHFPLKKTAVAATSCEFPFEIFDTKDLMISCCLGGVDFQVTVPVCRFDTEMYGSGTRHATFVRNLAVFDGSIFRISALEALSMDPQQRKILGLCIRNYVAISSSTQCALETAVDTSAGVFLGAMWTEYENFLNLFYGYTHGYSATGNGLSFLVGRPSFTFGLIGPNVVLDTACSSSLVAVHLATGSFDKQESVSAHAAGTQCMLMSQTFSILNSIHALSHDGRCKTLDSSADGYGRGECFATLYLQAIHGNHVHRNNTMCLQLRGTGINQDGRSASFTAPYGPSQQFLIRKVNSQNLLNPNSIKFLSSHGTGTSLGDPIELAAVAKAYEGGTGVIIGASKSFMGHTEGSAGLTGFLYAVAACENRSAPSVRCCRTINPHMAVALGSIDQNKHSDENKSTGKAPSKVPSEVQFSIPRLAWSPLKSQDNNVSSISSTSSFGMSGVNSHAIIAHSGSYSDSTGAKSSHVSNMRHMWCAPALYYLCRTAKVSQNEKGNGVYYHSTFENPNIAFLYHHQVCGQCILPGAASLEAVHTCSRTDLPLDFDSIAVINTAFVKPIILTRSTTLVIVRSENDGAVQMNEAAEQTSTCAKAVCQILSSMPPKYSSSLLPFPRVHSIEIKINKVVYSKVLLHGSSDGLRIHPASIDASYHELAALVAEKESQVCLSNRKVGWKSPKVPSALQTYLVIDHEETCHAYTVAARHRLGSIDRFLRSSDDVFDAICNQGSRAKLLALGTKQVRNMSIGKDVLVTNLMIAHHSSTDTTEQILKRDIVCSSTSNASPASSAHVESMQIHLDNIINERSKTLRKRDSGNGLLYGLSWRVGMITPRSDGEAAYARAVHGLGSAYETSCSFEDSILRHVAGATMLMQASETAGISKVTTCIRGTSHCHTSPQSILLSYTARSPIYGVVGTAATEMRTVEFTTIGYSYLLGKSLPQLIDNYQVKDGHSYHSSNSISCAGMQFSSTMHPSGAWIGFGAMQLRSLQRGSLLNLSPKLWSAYDHRIKADSKLALSLTNKMPFISVRVQAVGLNFRDVLNILDMYPGIPGSPGGDFSGIVLGGANIMGASIYRPGHEIFGVAPGCLGTRVSACAHAVVSKPTSLSFAEVAACPTIFCTVYLALESASLLKFPTKRALIHAGAGGIGLAACQVLTSRGTEVFATAGSVQKRTMLRGLGINVVASSRSIRFVEDLLLMSTSPVDIILNCLTSTGMVAASCAVLHENGHFAEISKRDIWSYEASNSERSGGEFRLVAFDMIPIKRLYSMLLHLSRQLQGSCIVPVISKQSGLQALRECMREMSAGLHVGKTVISLPFISIHQGHKGALTITGGLGGLGNAVASWAAQKGFSWISLLSRSGRRNKHPGVLPISLACTLFTRGDVSSSEDAGLVMNAYKQRAMGTIVHAGGVLADATLGRQNVQTITTVTAPKSKSLTRIYTIAEICALKSLLLFSSLASLVGSGGQSNYAAANCWLDAWAVGATTLGVSTTSIQWGAWSGKDGMVGDQSNTAYRMQRSGVGLVKPEQGLAALEGILGTVGQSHLYCGRNQPVFVANPYVWNVINNDNKDNNVARNLVSCVDDNSKIDAIATDNHVVRFREIKNVKQQSTEFFKQVVSGALYSVMGKTVGENEPLLDAGLDSLGAVELRNTICSSTGIDLPATLVFDFPTVGCIVKILGDESRQNHKTVKKVLKKKENRASGRESKNIVEASNINDQIVKKKNDEQQSRMDAMDALGCPNLPDSELTTTSCPALASFDACSSRPTQISEMIFGARDVVARVLIDRWLVDETRQSEMQQARFGGFLCHVDAFDSDAFNISTSESALIDPQHRMLLEAVWQIKAALLTTPSEYAGVTVGISGNEYSRIVNHISPYTATGGALSVACGRISYTFGLQGVCVSIDTACSSSLVGSHVALNSIVSGESKSVSTCGVNVTLSPLTTELFTRAGMLAHDGRCKALDSRADGYVRGEACVAVELRLVNMSTKSGHGAICGSAVNQDGRSSSLTAPNGPSQQRAIRAALQMAGLNGAIVAGLELHGTGTPLGDPIEVGAGHAVLIENAEGDRRISPMLSGIKTFTGHTEPAAGVVGLMNGICQSSSQAVLFILHLQRLNPHLETISYAPNHAKLFFCFAYPRLHSPAVPLPLRHSLVIGVSAFAFQGTNAHAATVKDSPTSSRHHVGTKGTQAITFDKRRHWLRSRPHPFSRVSINLIGSDREARYVLCISSCHQYLFGDHCITGRVLLPATAFLEIGSCATTQIGRTGAYPHALCTSVMSAPLEMTDAMSLGTTFCTLTLGRRNGDLVVRDAAQNRNVYFSKSSRANVTSNKRYLASAKATASLKCAQRRICKYSEVVIGLVNDVALMDGGTEIDLSIHPAALDCNLQLISAFQRTRPAAKLHLPAAIEAYLLVTRCAAGMRWSTTLSTMPMMSSHRSFAEDRSPVHLNNLEVRFAMPQASATPPKHGISTSAALHYMYQTATFISASDTRSSPAKLKSNPASLRLQPSQRPQRHAASTLQVVQLSKGSRVQRLITRTSGPSPEVQGIILCAASEMQDTIRFDIHTSDKRDASNADFDTIISSKSFVSRSGGTVSISIMQPLAVSRIASQINLFGSSNFNGVIDSVISCDGGVCTRSSFASLSFFRAGESTTIITGGLGGLGQLAGSLETHSGTSTVVLLGRLGRTSQILCALAFAYTRVILQRQDIGCSDDFDCSLLALDPPVRKLLHAGGVLRDATVPSQCSTHVSSVFAPKCTGLTQINKKMHAKGLCTVVLFSSIASLLGSAGQASYCAANGWLDESARVDTLRGQTTSSLQWGVWLGCAGMASNSKTNLSRLERLGVGGVSRAQGLCALDAISRTACSSGAVAVNVFARDTFSKLTSSDLTSNFDGFAHRQVRGSTNKIPPVLNRSSGHEALARSCCDQIRVNETIKNIVQSILGTGIMTSAPLMDSGLDSLGALELREEMNATFCIELPSTAVFDYPTIDSLTSLVTAEISERMDDEQQSRMDAMDALGCPNLPDSELTTTSCPALASFDACSSRPTQISEMIFGARDVVARVLIDRWLVDETRQSEMQQARFGGFLCHVDAFDSDAFNISTSESALIDPQHRMLLEAVWQIKAALLTTPSEYAGVTVGISGNEYSRIVNHISPYTATGGALSVACGRISYTFGLQGVCVSIDTACSSSLVGSHVALNSIVSGESKSVSTCGVNVTLSPLTTELFTRAGMLAHDGRCKALDSRADGYVRGEACVAVELRLVNMSTKSGHGAICGSAVNQDGRSSSLTAPNGPSQQRAIRAALQMAGLNGAIVAGLELHGTGTPLGDPIEVGAGHAVLIENAEGDRRISPMLSGIKTFTGHTEPAAGVVGLMNGICQSSSQAVLFILHLQRLNPHLETISYAPNHAKLFFCFAYPRLHSPAVPLPLRHSLVIGVSAFAFQGTNAHAATVKDSPTSSRHHVGTKGTQAITFDKRRHWLRSRPHPFSRVSINLIGSDREARYVLCISSCHQYLFGDHCITGRVLLPATAFLEIGSCATTQIGRTGAYPHALCTSVMSAPLEMTDAMSLGTTFCTLTLGRRNGDLVVRDAAQNRNVYFSKSSRANVTSNKRYLASAKATASLKCAQRRICKYSEVVIGLVNDVALMDGGTEIDLSIHPAALDCNLQLISAFQRTRPAAKLHLPAAIEAYLLVTRCAAGMRWSTTLSTMPMMSSHRSFAEDRSPVHLNNLEVRFAMPQASATPPKHGISTSAALHFMYQTATFIYASDTRSSPAKLKSNPASLRLQPSQRPQRHAASTLQVVQLSKGSRVQRLITRTSGPSPEVQGIILCAASEMQDTIRFDIHTSDKRDASNADFDTIISSKSFVSRSGGTVSISIMQPLAVSRIASQINLFGSSNFNGVIDSVISCDGGVCTRSSFASLSFFRAGESTTIITGGLGGLGQLAGSLETHSGTSTVVLLGRLGRTSQILCALAFAYTRVILQRQDIGCSDDFDCSLLALDPPVRKLLHAGGVLRDATVPSQCSTHVSSVFASKCTGLTQINKKMHAKGLCTVVLFSSIASLLGSAGQASYCAANGWLDESARVDTLRGQTTSSLQWGVWLGCAGMASNSKTNLSRLERLGVGGVSRAQGLCALDAISRSACSSGAVAVNVFARDTFSKLTSSDLTSNFDGFAHRQVRGSTNKIPPVLNRSSGHEALARSCCDQIRVNETIKNIVQSILGTGIMTSAPLMDSGLDSLGALELREEMNATFCIELPSTAVFDYPTIDSLTSLVTAEISERMDDEQQSRMDAMDALGCPNLPDSELTTTSCPALASFDACSSRPTQISEMIFGARDVVARVLIDRWLVDETRQSEMQQARFGGFLCHVDAFDSDAFNISTSESALIDPQHRMLLEAVWQIKAALLTTPSEYAGVTVGISGNEYSRIVNHISPYTATGGALSVACGRISYTFGLQGVCVSIDTACSSSLVGSHVALNSIVSGESKSVSTCGVNVTLSPLTTELFTRAGMLAHDGRCKALDSRADGYVRGEACVAVELRLVNMSTKSGHGAICGSAVNQDGRSSSLTAPNGPSQQRAIRAALQMAGLNGAIVAGLELHGTGTPLGDPIEVGAGHAVLIENAEGDRRISPMLSGIKTFTGHTEPAAGVVGLMNGICQSSSQAVLFILHLQRLNPHLETISYAPNHAKLFFCFAYPRLHSPAVPLPLRHSLVIGVSAFAFQGTNAHAATVKDSPTSSRHHVGTKGTQAITFDKRRHWLRSRPHPFSRVSINLIGSDREARYVLCISSCHQYLFGDHCITGRVLLPATAFLEIGSCATTQIGRTGAYPHALCTSVMSAPLEMTDAMSLGTTFCTLTLGRRNGDLVVRDAAQNRNVYFSKSSRANVTSNKRYLASAKATASLKCAQRRICKYSEVVIGLVNDVALMDGGTEIDLSIHPAALDCNLQLISAFQRTRPAAKLHLPAAIEAYLLVTRCAAGMRWSTTLSTMPMMSSHRSFAEDRSPVHLNNLEVRFAMPQASATPPKHGINTSAALHFMYQTATFIYASDTRSSPAKLKSNPASLRLQPSQRPQRHAASTLQVVQLSKGSRVQRLITRTSGPSPEVQGIILCAASEMQDTIRFDIHTSDKRDASNADFDTIISSKSFVSRSGGTVSISIMQPLAVSRIASQINLFGSSNFNGVIDSVISCDGGVCTRSSFASLSFFRAGESTTIITGGLGGLGQLAGSLETHSGTSTVVLLGRLGRTSQILCALAFAYTRVILQRQDIGCSDDFDCSLLALDPPVRKLLHAGGVLRDATVPSQCSTHVSSVFAPKCTGLTQINKKMHAKGLCTVVLFSSIASLLGSAGQASYCAANGWLDESARVDTLRGQTTSSLQWGVWLGCAGMASNSKTNLSRLERLGVGGVSRAQGLCALDAISRSACSSGAVAVNVFARDTFSKLTSSDLTSNFDGFAHRQVRGSTNKIPPVLNRSSGHEALARSCCDQIRVNETIKNIVQSILGTGIMTSAPLMDSGLDSLGALELREEMNATFCIELPSTAVFDYPTIDSLTSLVTAEISERMDDEQQSRMDAMDALGCPNLPDSELTTTSCPALASFDACSSRPTQISEMIFGARDVVARVLIDRWLVDETRQSEMQQARFGGFLCHVDAFDSDAFNISTSESALIDPQHRMLLEAVWQIKAALLTTPSEYAGVTVGISGNEYSRIVNHISPYTATGGALSVACGRISYTFGLQGVCVSIDTACSSSLVGSHVALNSIVSGESKSVSTCGVNVTLSPLTTELFTRAGMLAHDGRCKALDSRADGYVRGEACVAVELRLVNMSTKSGHGAICGSAVNQDGRSSSLTAPNGPSQQRAIRAALQMAGLNGAIVAGLELHGTGTPLGDPIEVGAGHAVLIENAEGDRRISPMLSGIKTFTGHTEPAAGVVGLMNGICQSSSQAVLFILHLQRLNPHLETISYAPNHAKLFFCFAYPRLHSPAVPLPLRHSLVIGVSAFAFQGTNAHAATVKDSPTSSRHHVGTKGTQAITFDKRRHWLRSRPHPFSRVSINLIGSASQMDVSTRHFTLLKCSTQLFSLQALKDSLLVSMAQDDSHNHTNLCSIVFLGALHFAGLSCNSYDDSNSNCSFVHVDMNLKDGSATLHHGLNILLICCMGNCSFSLRFDPSACTAPQMIHNVRNANDTAYFMLKTLFEVKDACIFPLLLRSKGYHTQSRLSAIECHWDNAPACHSFTFSGNISSTSVRSCQGYSNEDRIIYRTCEIILSPMISSRIITPENIDVYENSIATKSTNMKDTDSRYLVRWRATTSLYSDSRAGRWRINKSQNQTVTSIFERSAGCRISASIISEAQTLCHSRGFRTGAVLLTTQNVSTTAPRSSFGIQGGIDCASAWGIFRVVSNEMRGEISCGIDADFTSANTPSGLVQADSKSGTSIRSGAVHVGSFQKMKCFHRSDQHLLRDCVTFKGNILITGGLGAICNILVTWITTLLISTDRATPCIMVSGRRGRANHLYRWTSHACLVIARMCDVATSEDNLLTSISACVNGQIGIVMHTSGALQDASILNQTPCAITKTSAPKIAGLKCTHKFLLATCPVHQCVIFSSIASSFGSPGQANYVAANAWMDGWADSARRISIGGVVTSIQWGPWTNLPNGGMACSIQQSKLMKQRSFIGVGSLSPKDGVLIIEMLLKSMTYYGTIPTVMLASKFSWKTLLDNAGKDVRLTTLYLLVASPFPRRKRIQNRESRYARALTPSNIETKPCFSLVPFQEPATRSIILATIARFLGYEVDPDRPLIDAGVDSLSMTELGRQIETDVQVPLPSTALFDYPTVADLSAYVTNLIGSNQTSPRPLVSSHHHQATFSTHTHKCSERVGVVGTGMRFAGAGPDGCDSFEKFWQLLASGGDSVTIVPLSRWDIDVDTTCFGVRRRRDPEIEEYSRHGSFIVGIDSFDCKLFGIDSNEAALIDTQQRMLLKVVADAMHGGYLTGKGGRGSNTAVFVGICNNDRDVILREHVVELAMNGGSYNDIVDTVGVIAYSTYAFASNRISYILGLIGASISIDCASASALVAVHMAANEARRDLNIHLRCLAASVNLILHNNLTDLHTARKMFANDGRCKTFDANADGFERGEGVGATLLRNAAEMCDENSLVYIAGSVSIHKGGGASLRALRGPAIQLKVHRALEAANMEPNDVKYIEASGLGEPYGDAVEVSAYQNVFEPERISNDKLLFGSVHTNLGHLDGCSGIASFLKACAVTFNAGAPPLVHFKTLHALMRGKSCTEAAALFGHTLKCTDVSCFPSAFPMSLMPAYSHIIDETKHQSAGITCADCLPKLTSTVSSFGFGGTMANVIVEVGYACTRYYDTHRQVVCEERVIPRIDHRNRCDLQTLAEESLAYIESVVWKSIREVIGPSRKLARHALLLQMSDGTSLNEAEYRLFKALLIERLGVKSLPSSAFSTCTTVAHISHEILIFALRAQLSETGGISVGSIIKAWLKTHARRQCTDPCRIPLSLTLIPSRESLHQIAFVLANPRSGSTLTQLILNANPQLFAPQELYLLHFHTMNERRLRLSGQDLEGWIFEGLRKAVMELRCCDSRAASATLTAFDILETQQVYHILQGWADARILVDKTPPYIWSADTLHRAESLFHDARYIFICRHPYANIFSMTKETIRRDWLGVALDGLVCNKSHHLDSYSKLQEQKLALQSNVERALWEEAENLWALGNENVLDFFTAVSSKKQLTLCYETIVYHPETSSRAMCSMLGISFSPDMLFPFTDKNTSTFLPSFKGGLSAGDPHMLSRRGIHSHFANAWQRAAYPQLLTPFAAHVTKELGYRLPAWKHMTLHSEIPVDVVRLNSSTKEPAMVFIHDHTGDIHFLRSVTKKMATAAFCIRAVGRGKSNINESKEGQSQHQSSSFLCDYDVQSLAARYRSIMSTALEFSRGDKIIYGGIGSFGTRIAFEMAAQQQDAAIYDNNTNGVSTNSWVKEAIHANDGEHSAIGLLLFTNPGAFEVNDKLPLDVQAIHSAKLLLDLQPMASLNETEFNSKLLGLPITCLDAFRQEFAIQGNVQDHRLGILHSVKRSLHVTHRAWQLAELYSSPNRRFEFPTLVICYQATISSVLAEFHGTKDELLEMQSSRAESGITSIMHEFVSQVSS</t>
  </si>
  <si>
    <t>gi|389804435|emb|CCI16560.1|</t>
  </si>
  <si>
    <t>Microcystis aeruginosa PCC 9807</t>
  </si>
  <si>
    <t>gi|424708091|gb|AFX86680.1|</t>
  </si>
  <si>
    <t>gi|1398325442|dbj|GBL09343.1|</t>
  </si>
  <si>
    <t xml:space="preserve">Beta-ketoacyl synthase; N-terminal (1-250:250)  -- Beta-ketoacyl synthase; C-terminal (258-376:119)  -- Polyketide synthase; C-terminal extension (379-502:124)  -- Acyl transferase (541-831:291)  -- Phosphopantetheine binding ACP domain (928-993:66)  -- Aminotransferase class-III (1223-1584:362)  -- Luciferase-like domain (1712-2005:294)  -- Condensation domain (2062-2503:442)  -- AMP-dependent synthetase/ligase (2523-2922:400)  -- AMP-binding enzyme; C-terminal domain (2930-3005:76)  -- Phosphopantetheine binding ACP domain (3034-3094:61)  -- </t>
  </si>
  <si>
    <t>MEPIAIIGLACRFPGADNPEAFWQLMRNGVDAIADIPPERWDIERFYDPTPATAKKMYSRQGGFLKNVDQFDPQFFRISPLEATYLDPQQRLLLEVTWEALENAAIVPETLASSQSGVFIGISDVDYHRLAYQSPTNLTAYVGTGNSTSIAANRLSYLFDLRGPSLAVDTACSSSLVAVHLACQSLHNQESNLCLVGAVNLILSPETTVVFSQARMMAPDSRCKTFDARADGYVRSEGCGVVVLKRLRDAIQDGDRILAVIEGSAVNQDGLSNGLTAPNGPAQQAVIRQALANARVKPAQISYVEAHGTGTELGDPIEVKSLKAVLGEKRSLDQTCWLGSVKTNIGHLEAAAGMAGLIKVVLCLQHQEIPPNLHFETLNPYISLADTAFAIPTQCQPWRIKSPGSGENGVERRLAGISSFGFGGTNSHLILGEAPVTVKNNQQNGQKLMERPWHLLTLSAKNEEALKALVYRYQQYLTEHPDIALADVCFTANSRRSNFNHRLGVVARDRLEMLQKLENFSNQERRRETKSINKKKKPKIVFLFAGQGSQYVGMGRQLYETQPVFRQTLDRCAEILRPHLDQPLLEILYSADLEAEKASFYLEQTAYTQPTLFAFEYALAQLWRSWGIEPAAVIGHSVGEYVAATVAGALSLEDGLTLIAKRGKLMQSLPKEGTMIAVFAAEERVKAVIEPYKNDVAIAAINGPENLVISGKANIIAQIILHLTAAGIENRPLKVSHAFHSHLLEPILDSLEQEAAAISSLPLQIPLVANLTGEVLPEGAIIDPRYWRDQARNPVQFYASIQTLIEQKFSLFLEVSPKPTLSRLGQQCCPETSTTWLFSLAPPQEDEQSLLNSLAILYDSQGAKINWQGFNQNYPHNLLALPTYPFQRQRYWLETIKPTSEETTMTTNATNVQAISSNQKQQEILITLQTLVGNLLQLSPADVNVHTPFLEMGADSIVMVEAVRRIENTYNVKIAMRQLFEELSTLDALATYLAQNPANDVQNTQINTEVFSAPIACDHNQSPNVVLSSNTNGFQGQTASPKFSAIAANSTVSQEPVPQPRVLAASGSSVPSSALENIMGQQLQLMAKQLEVLQTANFAPTTPRTTENPPSAVDQNGANGMNQKLIPPQQLAANLGPIASRTPQTSNQASAPQPTVTATPWGPKKPPTGGLTPQQQQHLDALIARFTERTKTSKQIVQSDRPRLADSRASVGFRMSIKEMLYPIVAQRSQGSRIWDVDGNEYIDMTMGQGVTLFGHQPDFIMSAIQSQLTEGIHLSPRSPIVGEVATLICELTGAERACFCSSGTEAVMSAIRIARATTGRNKIAIFEGSYHGHADGTLVRKQIIDNEPRFFPLVSGVSPSVSADVVVLEYGSAEALDYLQTKGQDLAAVLVEPVQSNYPLLQPKEFLQSLRQITSQMGIALIFDEMITGFRCHPGGAQALFGVQADIATYGKVVAGGMPIGVIAGKARYLDSIDGGMWNYGDKSYPGVDRTFFAGTFNQYPLAMRTARAVLTHLKEQGPGLQQQLTERTAALANTLNRYFEAEDVLIKIEHFSSFFRFALSGNLDLLFYHMVEKGIYVWEWRKHFLSTAHTEADLAQFVQAVKDSVVELRQGGFIPAKKLFWSGPRPQTDPPQAPFDKRIDPPLTPLDQRIDPPLTPLDQRIDPPLTPLDKGGEKGQKSGSQAQKTIQFSLYYFGSYEAEFNPNKYNLLFEGAKFGDRAGFTALWIPERHFHAFGGFSPNPSVLAAALARETKQIQLRSGSVVLPLHHSIRVAEEWAVVDNLSQGRVGIAFASGWHPQDFVLAPQFFGQHRELMFQEIETVQKLWRGQAITVTDGKGQRVEVKTYPQPMQSQLPSWITIVNNPDTYIRAGAIGANILTNLMGQSVEDLARNIALYRQSLAEHGYDPASGTVTVLLHTFVGKDLEQVREQARQPFGQYLTSSVGLLQNMVKSQGMEVDFEQLREEDRDFLLASAYKRYTETSALIGTPETCRQIIDHLQSIGVDEVACFIDFGVDEQTVLANLPHLQTLKDLYQPHLPPYQGGLGGDQSPYQGEVEQSQVPHQVPLTEAQRQLWILAKLGDNGSTAYNQSVTLQLSGPLNLVAMTQAIQRISDRHEALRTKINAQGDSQEILPQVAINCPILDFSFDQILAQQQAEQWLKEESEKPFDLSQGSLVRWHLLKLEPELHLLVLTAHHIISDGWSMGVILRELGELYSAKCQGITANLKTPKQFRELIEWQTQPSRGEELKKQQAYWLTTLVNSTVLHLPTDKLRPALPSYQANRQILILDSQFTEKLKQFSRKQGCTFLMTLLSVYNILLHRLTGQDDILVGLPASGRGLLDSEGMVGYCTHLLPIRSQLVGNPTFADYLKQMRGVLLSAYEHQDYPFALLLNQLDLPRNTSRSPLIDVSFNLEPAINLPKMRELEVSLLPQKVSFRDRDLHLNVTEMGGEALVDCDYNTDLFEDETIQRWLGHFQTLLETVINDPQQNLRELPLLSPAERQQLLVDWNNTKTDYPQDLCIHQLFEAQVERTPDAIALVFEEQSLTYSELNCRANQLAHYLQKLGVKPNELVGICLKRSLDMIMGLLAVLKIGGAYVPIDPDYPQERISFMLQDTQVKVILTCESLQTLLSNHQAIVVCLDNDWQPINQASQENLNSTVSADNLAYIIYTSGSTGKPKGVEITHRSVNRLLFGVDYVHLDATQRFLQIAPIAFDASTFEIWGALLHGARCVIFTEDIPTATSLKNAIDKNGITVLWLTAALFNGIIDDNAQALSGIKQLLIGGEALSVAHVQKALAALPLTQIINGYGPTESTTFTCCYPIPQQLEETIKSIPIGRPIANTQVYILDNYLQTVPIGVVGELHIGGLGLARGYLNRPELTQEKFIANPFSNDPDSRLYKTGDLARYLPDGKIEYLGRTDNQVKIRGFRIELGEIEVVLLSHPQVREAVVLVSESDRPENRALVAYIVLNDPTCATQSLRGFVKRQLPDYMVPAYWLVLEKLPLTSNGKINRRALPLPNPELHRSVDYVAPVNSTQEAIAAIFGQVLKLEKVGIDDNFFEIGGNSLQATQVISRLRESFSLELPLRRLFEQPTVADLALAVTDIHATLQKLQSPIEHLSGDRQEIEL</t>
  </si>
  <si>
    <t>gi|389803490|emb|CCI17563.1|</t>
  </si>
  <si>
    <t xml:space="preserve">Beta-ketoacyl synthase; N-terminal (40-291:252)  -- Beta-ketoacyl synthase; C-terminal (300-416:117)  -- Polyketide synthase; C-terminal extension (419-529:111)  -- Acyl transferase (595-702:108)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(2495-2594:100)  -- Acyl transferase (2643-2918:276)  -- Polyketide synthase; dehydratase domain (2999-3279:281)  -- Polyketide synthase; ketoreductase domain (3521-3696:176)  -- Phosphopantetheine binding ACP domain (3792-3857:66)  -- </t>
  </si>
  <si>
    <t>MDFQDKKNLSENDQSIQTRVFKALSEAKEKLKAFESQQREPLAIVGLGCRFGHNIATPESFWSFLKAGKNHLREIPKERWNQQDFYDSDRNKVGKIYVSQGGFLDDVSQFDAHFFGIAPKEAVAMDPQQRLLLEVAYEALENAGMATTTARRGKTGVFIGITNNDYARILTSNEDYNAIGAYHISGNHTNAAAGRISYLLNLNGPSLAVDTACSSSLVAVHLACRSLRSQECRQALVGGVNLVLTPEVVIALCRNQMLAPDGQCKTFDESADGFGIGEGCGVIVLKRLSDALEDGDHIWAVIRGTAVNNDGASGGFTVPNGPVQRELIREALADARLDAEAIDYVEAHGTGTSLGDPIEIKAIAEALCVNRRKSNPLLVGSLKTNLGHLAAAAGISGLIKTALSLHYREIPAHLNLKKPNPHINWDALPISIVTQNCPWNVNNGKLKAAGVSSFGASGTNAHVILSEPPQPQTQTPKISPILVTFSAKEPERLRLFTTQFVDELEQKTELNVKDIALSLNTGRFPHKHRLALLVSNQENLRQGIQAFLNSNGDEKQFQNIQNNSFDIIYGEAQSHPKVAFLCNDEEEISPEIIENLLNNEPVFHEAFRQCEHLFKKYLEFSLQELLSSKKALEPQSSLSVQPLLFAYQYALCELWKSWGISPSAILGSGLGEYLAAQQAGVFSLEDTVKLVAKRAGISPQNPNSEDLLSLLKSTPEVDSNSPDITLIYQGEVVKKSLTNLVNRGEKIGQKSDEIARGISTLHQMGYQIFLEMGIGANLINIGSQKLGVNSILWLSSLGKDCHSDHHEQRVLGQLYVRGFNINWEAFHRSHPGQKISLPNSPFIRKRYWINSGNKSESSSYKNPNYYSGHPLLGEHFPSPLALLQYRGSISQHKPAFLGEHQVFDQAILPASALIEMALAAGENQKVILENVEFKKALILKDTEDTLQLIIEQKSFKIYHALEPNWEVLVTGKIEELKSTNLTNCDLKEIAKNCPEEVDINSFYETYQKSGINYGSNFRLIHQLKRGENTAFAQIKLTDRLEREKYHFHPAMLDACFQGIAAILFKEESSVTYVPVRLGKLAFFHPPDEQVISAVRLKNSSPNPNIIIADIDIYSPQGQPLASLTNLELKAVQSQEIIPQEIPPQIYLEEWMPCEELLGNGRDTLVAPQVIKNQIHPAQLEKQLGEKLAQYERLMASLEKLSVVYIWEALTKLNGQPKLGQTYSEAQIANQGQIVDFYRPLLSRCLSILAEEKIVNQTKDGWLFLKKLEAPSSQSQIKILRQEFADYPAEISLMERCGSALAAVMSRQVDPLELLFPQGDLEAIASIYSEAAGAKLMNQLVATTISRAIANFPPYYPLRILEIGGGTGAATTGILPHLPTEHIEYVFTDISSSFLTRAKENFRNYPFIKYQTLDIEKNPFTQDFFPGSFDIIIAANVLHATANLQKTLENVRSLIAPKGLLILLESTGARRWVDLTFGLTEGWWLCSQDLRRNGYPLISTKDWQNLLIENQFEDINIIEPSQAKTRNLLKQSVIIGRSSEQLPSLPAKSYSHQIIWADSQGIANGLIPLFQQRGISCSCVFTQDINPEIAEDYLSILRNSITSETRQILYFWGLENIPEEIDQQVEIHCQRFLFFLQALLQQENPPTLILVTQGAVPAKAIKTLTSPSQASLLGIAFSLVLEHPELNFKAIDLDPDEVNAADKLLQEIYSNPQENRVALRGEQRFYPRLVQRKLEDGKINFSPDAYYLITGGTGGLGLATTRWMIEKGARNLVLCSRRGAEGISPEILANFSFSGAEVTLKKLDITDAEKLHAVLEECRSKYPIRGIFHIAGTLDDTTLLRLTPESFNYVLAPKVKGTWLLHQLTLNDPLEFFVCYTSAVSLIGSAGQANAAAANAFEDAFIYYRQAHSLPGTVINWGPWSEIGAAVDRNVLERLAAKGYGAMKPDLALNALEKILLNQIIRAGVIKIDWQQFPYIHQSFYKNFLPQGKPQAAPSSEFLKQWQNLTLKERPNWLTNHIIMRVSTVLGRSNDETFSPQQGFFDLGMDSLTSTELRNLLQTDFNCSLPSTITFRFPNVEALANYLQQEVLDNCQPVFTPQIKAEISQKQPEKFSVEKSQF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FGFSGTNAHIIVGEIGSDLPQASENNFYLLPLSARSEKSLQELARNYQDILTESINLADVCFTASTGRGIFPQRICILADSITTAQRALIDYQDGEDSDSLIRPILSETPPKIAFLFSGQGSQYSGMGETLYNREVVFKETLDLCDQILEPLLEKSLLDLIFQEQNSQLLEETQITQPVIFSLEYALAKLWQSWGIQPSALLGHSIGEYVAACWAGVFSLEDALKLVTQRGKLMGKLPHNGSMSAIYADYETVANALTSYENQVNIASANGSITVISGFKEIVEQLEKEFIDQGHKTKRLAVSHAFHSPLMQPILDDFSQVLKTISFHEPSLTIISNLTGKAVGSEITTPDYWVAHLRNTVQFSQGFKSLIDQGYRCFLEVGSKPVLLSMARLISSNQDLLWLPSIVPGQDEQAQMYRSLATLFVNGYSLDWAKVFKQGKRIILPTYPFQRERYWLSNSEFSLGQIKTQLHPFIRDFKKLATGDMIFEGEVSSLNPSYLEEHKVFENIVFPATGFIEAILAASQKIFDGHFVTLENVSIHQGLLLSPTPSIIQIIFRPKKLSQLIYTFEIFSSDSAQEQWVLHVTGEVKPKDIQSLAASELTQTKLERENPKESISIREFYQLYQQMGIRYGEQFQAIQELYSFKKGSQAKISINPSLADRRYYFHPVLLDACLQSIGAAFPEIHGQELHLPYGFSSLEIFLNPTSQVWTEVQVISDTNGEMRVNVNIYNEQEQLCARFTDLTARRINPDILQSLWQEKSNNCFYKVEWKKLSSMPTVAVDPQNSWLVLVRPETDLNSLINLYKKAGEKVITVEMGQNYQCHSQDSFAINAAQKSDFQRLYQEAYPSGEFPTGVVFCWESSEAEDVLDTVYQSSHAVLNLVQTLTNNWEKLPHLWLITRGANKMINDTALSPQQSHLWGLGAVINQEYPKMGCVCLDLPIHKEANEAELLFNELKCFPHEFRLALRQGNRYAARLVSASLPISEKRQFINQSGAYLITGGGGKLGGLVAQWLSEMGASHLVLCSRHVKSSTELIASLVKKGTKVTWIEADITSPTDMKNLFSRFGADLPVLRGIIHAAAVLEDGLISNQSWQKYQKVISPKVAGTLLLDRYTRSLSLDFFVSFSSAAVILGSPGQSNYAAANAFLDALMQQRQSLGLPGISINWGAWETGNQIDQQRFANWGLQMMSSEQGFQYLSQVILGDITQGIVLDIDWSIFNQTFNISQPFFSEVLTLNNQKQTSPAKLLEQLKSVSIDERITALVEGLEKILREVTGLNENKVIPQQTSFLDLGLNSLMVIEFKNRLERDLGCKLPSSIIFDYPNLLSLSTYLREEILANHLDFEIKINPIPDNHNPYDSLSEDELARLLNQKLTELDQYGG</t>
  </si>
  <si>
    <t>gi|257709915|emb|CBC60940.1|</t>
  </si>
  <si>
    <t>gi|332644549|gb|AEE78070.1|</t>
  </si>
  <si>
    <t>gi|779873224|ref|WP_045357538.1|</t>
  </si>
  <si>
    <t xml:space="preserve">Nitronate monooxygenase (334-672:339)  -- Beta-ketoacyl synthase; N-terminal (699-964:266)  -- Beta-ketoacyl synthase; C-terminal (972-1088:117)  -- Acyl transferase (1260-1552:293)  -- Phosphopantetheine binding ACP domain (1881-1926:46)  -- </t>
  </si>
  <si>
    <t>MMDKFNCFSLSPIELEHPGLAIASIRAGGIGILDREFCQPENLERAISNLEQVLALKNAPRAAGLRLNLTQIEQSSQLLARLELESHWLILSGWQEATAETLREKLQLLSGENRLILLEITDANQLPLLSSLFPFLAGLVAKGQESGGWVGEDPAFILTQKLLKTSSLPIYVQGGIGIHTASACRAAGAAGVVLDDQLWLMPESPLPGEWQEYLRYLNGQEASAIGERLGRACRVLSRPGFAAVAKLQEMAGQIEIQEEASVSGQIWRQRATSLIGWANPATQAWPMGQASGLAADFRKRYQTTGKFVQALLKGSQEQVQTAQELKPLQAETPLAVSHGTKYPIVQGPMTRVSDTAEFAHAVARSGGLPLLALALMRGKQVGELLQKTQALLGELPWGIGILGFVPQAIREEQLQEVQKIKPPFALIAGGRPDQAARLEAQGIATYLHVPVPALLKMFLEQGARRFIFEGRECGGHVGPLSSFVLWESMIATLLEKVPAGAEQQIHAIFAGGIHDALSAAMISAMATPLAVRGMKIGVLMGSAYLFTEEAVACGAILPEFQAQALSCQSTINLETGPGHASRCAVTPFAREFYDTRRQMAARGSSAEEIKNVLEDLTLGRLRIATKGLRRNETGQIVSVNQEQQVSEGMYMIGQVATMRHQVISVSSLHQEVAEGSGQLLTSLSPAGEEKVPAPTRPSDIAIVGMATLVPKADAPETFWKNILSRVKAIGEIPAHRWDWRLYYDADPQTRDKVYSKWGGFIDEVPFDPLRFGIPPVSLKSIEPLQLLTLEAVRRALEDAGYGGGDFDRERTSVILGAGGGIGDLGGQYAARAEVPRVVENPSPQIWDRLPEWTEETFPGLLLNVAAGRVANRFNCGGSNFTVDAACASSLAAIDLAVTELETGRSNLCIAGGIDTGQSPFAYFCFSKTHALSAQGQPRSFDKAADGIVISEGIAIVVLKRLADAERDGDRIYAVIKAVAGSSDGKALGLTAPLPAGQKRALQRAYDKAGFSPASLGLYEAHGTGTVAGDRAELETITSSLQASGAGQKSCAIGSIKTLLGHTKSAAGVVGLMKVALSLHHQVLPAHFGVDTPLDPIVEPESPVYLLKDNHPWLTNPNQPRRGAVSAFGFGGTNFHAILEEYGGAVQRPAVGGDNWPWELVILAAENRQELLPKVRSLLTALQGGAKPRLGDLAYSCALTATNHLGRGATLAIVTSNLSELVASLSSALSYLAGDSASPLPPEIQFSEGHTPTGTKALTAFLFPGQGAQYPGMAREVALYRQEMRQALEFADSHLGHRFPKLLSQYIYPPSAYSEAAEISNEQQLKQTQVAQPALGAVESGYLALLAKLGIKADLAAGHSYGEYTALYAAGVLSQAQFLNLSALRGQIMSQACQGVEGAMAAVQITREELAQYLDSFPGVVVANHNAPLQSVISGPQAAIEQAINSLNADGITARKLPVAGAFHSPLLAEVQEELTRQLNSGCFESPQFPVYANATALPYPSDADGIRGQLSQQALRPVEFVSQIQALYEAGARTFIEVGPKSILTKFVGQILGDKEHTCVSLDGQGGGLRGFLLGLGTLITRGLEVQLLSLFVGRQVQQLQLSRLAELTSPSQLAPTTWLVNGGGVRSLGATNSYSGKLPPLSLATSILGRQDKKGQNGNTEAKPDSGIERFEPVKPPSPAPHAHSPSQLTGLNPIVPTNSNPQPKIERTMSEQNFPPLSQPATPQTYSTSQEPSVAGSVALQAYQAYQQTMRQFLTLQEKVMLQFLQASQVEGMTPSRLVAMPERSRPAAQPVLSLGSNGGGSANLSPASPPVPPRISPPPSRPAAPPQISVSPTSVSPTIEQQEPVLKPQPAAASPNLPTPADAVVPSVLLERESVTKTLLQLVSERTGYPIDMLGLDQDLEAELGIDSIKRVEILGAIQKSLPAAVAEGMQSQMENLTKVKSLNGIVQQVLSLSPSGTVEPENSLGKF</t>
  </si>
  <si>
    <t>gi|485638898|gb|EOD33281.1|</t>
  </si>
  <si>
    <t xml:space="preserve">Beta-ketoacyl synthase; N-terminal (5-107:103)  -- Beta-ketoacyl synthase; C-terminal (114-169:56)  -- </t>
  </si>
  <si>
    <t>FSAEVGHDKDFLASALAYHLDLRGPAETVATSCSSSLVAVARAAHAIRLGLCETVPRHQLGASCSPDDPVRSVAGMIWAADGVCRPFCDAAAGTVPADGAALVVLTAASVRRAYATLEGVGLNNDGGRKSTFSQPSEAGQREVIAMALADAGREAADVDYVEAHGTGTR</t>
  </si>
  <si>
    <t>gi|424708011|gb|AFX86640.1|</t>
  </si>
  <si>
    <t>gi|1705923103|gb|TRT57515.1|</t>
  </si>
  <si>
    <t>MVESIDYKKLMATTLSKMEVMQARIHELETRQSESIAVVGMACRFPGGINSPEKYWSFCQAGLDAIVEVPKSRWDISKLYSQEPTLGKMNTAYGGFLQENITEFDARFFSISAREAASMDPQQRLLLEVAWEALENANLPLKNLADNKVGVFVGITSIDHALKVYGTNYDQIDSFFGTGNALSAAAGRLSYFLNLHGPCLSIDAACASSLVAVHQGIRSLRNRECELALVGGVNLILEPAITISLSQSGMMSPDGRCKTFDASANGYVRGEGCGVLILKTLSEAQKNGDQILALLRGSAVNHNGAAAGLTVPSGPAQQELLRQALADARILPEDVSYIEAHGTGTSLGDPIELNAIASVYGKRSDPLYVASVKTNIGHLEAAAGMAGMIKTILILQQGEIPPHLHFQSPNPLINWQDHPIKIPTQNIPWPNNNKVPIAGVSSFGFSGTNAHVIVQQAPVSKISEIQQQIPSHLLTLSAHNKTALKELAKRFHTLLESHPEIGDICYSAAVGRIDLPERLAIVGDTCPELQQRLAAFAEENPLDDLTFYQRFTSEKSPKIVFLFTGQGACYPGMGHQLYQTQPTFRQYIDQCAAILAKHLDHPLTEILFGEQTDLLNQTAYAQPAIFALEYSLTMLWKSWGITPSLLIGHSVGEYVAACIAGVFSLEAGLALIVKRGQLMQTTTSGKMASIFADEETVSSLIKNYTQTVSIAAINHPQQIVIAGESASLEEVISTCKKQKIPAQYLPVTQAFHSPLMEPILKEFEKEARQISYQRPQILLLSGLNGEVLENAPDATYWSKQCREPVRFLSSLITAFNKGYNLFLEVGPRPILAEQGRRYKDEVIWLSSLNRGLDNWQTILSALGQLYLNGAPFNPEQFNRNYGYKKVRLPNYPFQRKPFQFQPNPRTENQSIDKIFLDSQTSNLTDTETTVFNMQKHQQEIRNQLKSILALLLKEDENELPEDETLLNLGADSIILTDFSRKIEEKFQVKVKIDQLFTDLQTLVDIAEYLCQFVKEKPLENASEITAKVIDDETELSNYLQVIDQLQPIATAYIIKALESLGKKLNQGEQWTIENLRQTLPVARKYHILLNRYLQDLEQANILQNQGNIWTVKNLPESFSLTQALQKLEKTCPSAKPELEMLQRCGENLAEVLKGNIDPLTLIFPEGSVAHAESIYGNSPVSRLMNQRVAQAINQILTRFSNSDRPYQILEIGGGTGATSEAILHYLNLDHVTYSFSEVSPFLLHQARQKFQKKYNLNFHQLDIEKSPISQGIPAHNYHIVVAANVLHATRNITETLTHIRELLRPGGYLVLLETVENNSWLNLTFGLTPGWWRFQDQQLRSDTPLLRGENWCSVLKSCGFATANSFSKQNNIPIHNGQELILACVPDEPLSIPARTKLTVSGESSGKEALMMAQLQSLKDLKELHEKTIIKQLEVLQAAPVFPGIVPEILTNQTQIIPAQSSKIETYPPVSQEKPKSPEKPSSPNLNPLALKLTENKSLTEQQQAFIQNLQSIYNQKTAKSKAYSQNSRKTMVDVKPTIDFRMALKEFQYPIVSESAQGAYFKDIDGNNYIDLAMGFGVNFFGHSPDFVIEAVQEQMNRGIGLGMQSNLAAETAALISEMGRVERVAFSNTGTEAIMAAVRIARSRTKRQKIVMFAGSYHGTFDGILARVGEDKTTAQPLSLGTPLGMVEDVIVLSYGVEESLDIIATHADDLAAVLVEPVQSRKPDLQPQEFLQKLRQITHKKGITLIFDEIITGFRIAPGGAQEWFNVEADIVIYGKAIGGGLPISMICGKADFLDTVDGGFWQYGDDSHPQTELTAFGGTFCRHPLALAACRAVLLHLRENSPTIQEKVNQLTHRLATEVNQFFQEIGIPIRVVNFGSLFRFEPFGAYSIFLQPIELPLFYYLLNLKGIYTWEKRVCFLSTCHTNEDVDKVIVAVKEAITELQQAGFFANAKRPQVKKEEKKPLSEDEDGRGHLPSLNQSFPTSEAQRQLWLLAELDRNASASYNVTTSLELRGSLDVYILEKTINQVINRHEALRTQIIEQGELQEVVNQVNIKLKLINLKDEDNPEATALALQSQFSQKPFDLSIAPLFAVILMRLKPDHYLLSLKTHHIVADGWSLGLILQEIGQLYSSQNNTTKEVLTPPMQFRQYLTLRAQETQSPQMLEHRDFWLKTYQEDLPTFELPTDFPRPAVKTYTGGQESQVIPSEVGQNLQKVGRKNKATLFMTMFAAYTAFLRRISGHKDLVIGIPISGRQIEGSDNLVGFCSQFLPLRIQVDATTSFIEHLQHTKQTLIDAFRHQSYTLEDLLAALQLPRDFSRSPLISVSFNMDPSLTLPEFKDLTVSLPPSPISYTPFDLGFNLIELNDNLIIYCNYNTELFKQETIKQFLESFQILLRGIIDDANHLLYQLPLLTPVQQEKLLRQLTGKTRKLPEKATIIDDFVAQVKLTPNAPALIAGKISLSYQELNEKVNRLTHYLQQEYQLGVGKVIGVMLQRNHH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KTLFRTGDLGKQTAPGIIEFMGRKDNQVKVNGYRIDPGEIEYQLTRYAPIERAIVLPVQVNNQTQLSAYCQTDETLEIAEIRELLAKFLPVYMIPSYFIFLKQFPLTRHGKLDLHSLRELRETGKSLVNSNYVAPRNYLESNLVSIWEKILSKHPIGIFDNFFEIGGHSLLLSRVVTRVHKELNVSVKLADFFKVPTIAGLATLISQTQYNYQEPISAIPPQKSYPMSHGQRRLWALEFLDQNHNAYGMPSAYQFKGNLNIDAFENAFQQLIQRHEILRTTFTLINNQPRQIVHNQMNFVIKQIDLTAYVSTEQENLIEEAISHNAKTTFDLEVGPLLKVNLLKLSQENYIVLFNMHHIISDGWSAGVLIKDFLSHYHAYGQENYQLMPPLRIHYKDYTSWQESQLETSKLQDQRDYWLAKLTPVPVRLNLPVDYPRPPVKSFQGNTITWQPEPELIDTFEKLIKAQEASLFMGLVSLVKSFLFRYTEQNEITIGSAIAGRNHPDLEDQIGFYVNTLVLRDQIADHDSFTDVLSKVKTTTLEAYDNQDYPFDQIVSDLNLQRDPSRNALFDVAIVLQNNQNVDLALNGITVNSIDPKMMTAKFDLEFIFVEEEELYLKLIYNTDIFIHERILLLIDLFKNWLEQVLKFAHEPLINLSLASSENLIQEGQDLFTEDFNF</t>
  </si>
  <si>
    <t>gi|1733475404|gb|TYT71214.1|</t>
  </si>
  <si>
    <t xml:space="preserve">Beta-ketoacyl synthase; N-terminal (3-250:248)  -- Beta-ketoacyl synthase; C-terminal (258-375:118)  -- Polyketide synthase; C-terminal extension (379-502:124)  -- Acyl transferase (541-831:291)  -- Phosphopantetheine binding ACP domain (928-993:66)  -- Aminotransferase class-III (1223-1584:362)  -- Luciferase-like domain (1749-2042:294)  -- </t>
  </si>
  <si>
    <t>MGSIAIIGMGCRFPGADNPEAFWHLMRDGVDVIADIPRERWDMGKFYDSTPGTTAKMYSRQGGFLPNVDQFDPQFFRISPLEATYLDPQQRLLLEVTWEALENAAIVPETLAGSQSGVFIGIGGSDYRHLTYHNLSNLTGYAGTGNSTSIAANRLSYVFDLRGPSLAVDTACSSSLVAVHLACQSLQHQESNLCLVGGVNLILSPEATIVFSQARMMAPDSRCKTFDASANGYVRSEGCGVIILKRLEDAIQNGDRILAVIEGSAVNQDGLSNGLTAPNGPAQQAVIRQALANARVKPAQISYVEAHGTGTELGDPIEVKSLKAVLSEGRSLDQTCWLGSVKTNIGHLEAAAGIAGLIKVVLCLQHQEIPPNLHFKTLNPYISLAETAFAIPTQSQPWQIKPNSSAENGVERRLAGISSFGFGGTNSHLILSEAPVTVKNNQQNGQKLIERPWHLLTLSAKNEEALKALVRCYQKYLADHHEIPLADVCFTANSRRSHFNHRLGVVARDRLEMLQKLENFSNQERMREPKNINKKKKPKIVFLFAGQGSQYVGMGRQLYETQPVFRQTLDRCAEILRPHLDQPLLEILYPADPEAETASFYLEQTAYTQPTLFAFEYALAQLWRSWGIEPAAVIGHSVGEYVAATVAGALSLEEGLTLIAKRAKLMQSLPKEGTMIAVFASKERVKAVIEPYTNDVAIAAINGPENLVISGKAPIIAQIIIHLTAAGIENRPLKVSHAFHSPLLEPILDSLEQEAAAISYQPLQIPLVANLTGEVLPEGAIIDARYWRDQARNPVQFYGSIQTLIEQKFSLFLEVSPKPTLSRLGQQCCPETSTTWLFSLAPPQEDEQSLLNSLAILYDSQGAKINWEGFNVNCSQNLLALPTYPFQRQRYWLETIKPTSEETTMTTNATNVQAISSNQKQQEILITLQTLVGNLLQLSPADVNVHTPFLEMGADSIVMVEAVRRIENTYNVKIAMRQLFEELSTLDALATYLAQNPANDVQNTQINTEVFSAPIACSNNRSPNVVLSSNTNGFQGQTASPKFSAIAANSTVSQEPVPQPRVLAASGSSVPSSALENIMGQQLQLMAKQLEVLQTANFAPTIPISKENPPSAVDQNRANGINQKLIPPQQLAANLEPIASRTRQTSNQASAPQPTVTATPWGPKKPPTGGLTTQQQQHLDALIARFTERTKTSKQIVQRDRSVLADSRASVGFRMSIKEMLYPIVAQRSQGSRIWDVDGNEYIDMTMGQGVTLFGHQPDFIMSALQSQLAEGIHLNPRSPIVGEVAALICELTGAERACFCNSGTEAVMAAIRIARATTGRSKIAIFEGSYHGHADGTLFRNQIIDNQPHSLPLALGVPPSLSSDVVVLDYGGAEALDYLKSQGQDLAAVLVEPIQSGNPLLQPKQFLQSLRQITSQMGIALIFDEMITGFRCHPGGAQALFGVRADIATYGKVVAGGMPIGVIAGKAHYLDSIDGGMWRYGDKSYPGVDRTFFGGTFNQHPLAMVAARAVLTHLKEQGLGLQQQLTERTAALADTLNHYFQAEEVPIKIEQFSSFFRFALSGNLDLLFYHMVEKGIYVWEWRKHFLSTAHTEADLAQFVQAVKDSVTELRQGGFIPAKKPSWPVPTPQIDPPLTPLDKGIDPPNPLDKGGDVDVALDKGIDPPLTPLDKGGDVDVALDKGIDPPLTPLDKGGDVDVALDKGGNSHSVRDSQLGKVIGSQVPKTIQFSLYYFGSYEAEFNPNKYNLLFEGAKFGDRAGFTAIWLPERHFHAFGGFSPNPSVLAAALARETKQIQLRSGSVVLPLHHSIRVAEEWAVVDNLSQGRVGIAFASGWHSQDFVLAPQSFGQHRELMFQEIETVQKLWRGEAITVPDGKGQRVEVKTYPQPMQSQLPTWITIVNNPDTYIRAGAIGANILTNLMGQSVEDLARNIALYRQSLAEHGYDPASGTVTVLLHTFVGKDLEQVREQARQPFGQYLTSSVGLLQNMVKSQGMKVDFEQLREEDRDFLLASAYKRYTETSALIGTPETCRQIIDHLQSIGVDEVACFIDFGIDEQTVLANLPHLQSLKDLYQPHLPPYQGGLGGINPLIKGG</t>
  </si>
  <si>
    <t>Cluster-13398.11763</t>
  </si>
  <si>
    <t xml:space="preserve">Beta-ketoacyl synthase; N-terminal (332-583:252)  -- Beta-ketoacyl synthase; C-terminal (592-710:119)  -- </t>
  </si>
  <si>
    <t>MEEHWEGSLEGHLVEIFGVEGKLRPFHSVEELEDDQRRADEFVDPNGLKGRAIHFARWDKTYIIMAFDRLLFRVAEGNVRGFEPPDPIDGGFDVVWPDEPAGQDLFAFAMVDALNRKDYCVVQMWMSSQERDAAIEEARSKTRWNLPDPLIESAMLGRENNTKYHLLGAHAPHGESSEILEECDRNLTILLSLLEPYAEVLSCTLWGRMNGMLRIPLTNADSNLRPLTMGDQERIFGHLTFLERRKLLLMHLIDNSGGELQLFTKEGSTVSIPLVSNRLVVLRNDRLAYAYRPRGFNVLMQAWCLSEPLAPSDVRDDVVELPLQMQGRRAHIVSTVARYPGKVGSQEDYWAMTTCATDSSTKVPLDRFDIDLYFSEIKDEGHSYTCHGAFVSDEGVAWFDNNLFNISRREAELMSPAQRVTLEVAYSALHFASWRGGAPGGKEWGVFLGDSGSYWPFPPQQGDPYRLTGVSNCHTGGRLSQCLGLSGPCIVVDTACSSSLVAVGLAHTAVRRHQEDQMKPNVRTSTENALALGIGLMLAVREYISYSGPGMLSPRGRCFTFNESADGFSRGEGCGSLVMKTSDEDADTEGMLACLVGSAVNQDGRSASMTAPHGPSQQMCIRASMQELELQAKEIAVAECHGTGTALGDPIEVGAVRAVMADKQTPREAPVLKTSAKTQIGHLEAAAGMAGVIKCVLSVAKSTSPPNAHLRTMNPHMDTIGYPACFVNEPSDHSTGSSIAGVSSFGFGGTNARGDIWGRCLSGPRRTSELFTGSVFQQRVAFFDRVEEHGSPGPHESDELFVVGSWDVRSELWPMESADHGAYSVTVRLGETCREHFYIVLNEDLNQAIHPTHHRANQSAQIQGPQINKQDLCWLIDGKADGVASGTFYEISFSWSFSWELGELMKVTWQPTTAPALESQLHRHLHVYSITGTFTSWKSREMARSEEQEHMWSTSVRIGLSGEEEFQFTRDNDPKQMIYPAEPQARKTCIPVRGPDEHGQSKHWLLRGPPGEVVTVHLVVSNGDISVITASPTKERTWTSTEDGAWSVYSVVGSWNDWKPDVMVADQKTQDAYSYRLRLSNSGQEEFQIVEGKEGRCLHPHVPHAQLGEGMLCGPDTKGHDLNWLIQGEPDQEFEIVLDFGVSNGLWMVSWVEVNEEEQPPVFDTFETGSGPEDFLAGTAEVMGAPA</t>
  </si>
  <si>
    <t>gi|1705932549|gb|TRT66432.1|</t>
  </si>
  <si>
    <t>Microcystis sp. M_QC_C_20170808_M9Col</t>
  </si>
  <si>
    <t>gi|1705993850|gb|TRU23496.1|</t>
  </si>
  <si>
    <t>MNSSSNLNNLVQNWLVKQLADQLSLDAKTINVTEPLTRYGLDSIDAVTMVGDLEDWVGQELPSTLFWDYSTIEKASLFLVENYDLSNLSDEETPAEVAPVAEKPEPAVSGGKGWSLFGRR</t>
  </si>
  <si>
    <t>gi|424707709|gb|AFX86489.1|</t>
  </si>
  <si>
    <t>gi|71089805|gb|AAZ23759.1|</t>
  </si>
  <si>
    <t>MVMAAGASSLDEIRKAQRADGPAGILAIGTANPENHVLQAEYPDYYFRITNSEHMTDLKEKFKRMCDKSMIRKRHMHLTEDFLKENPHMCAYMAPSLDTRQDIVVVEVPKLGKEAAVKAIKEWGQPKSKITHVVFCTTSGVDMPGADYQLTKLLGLRPSVKRLMMYQQGCFADGTVLRIAKDLAENNRGARVLVVCSEITAVTFRGPSDTHLDSLVGQALFSDGAAALIVGSDPDTSVGEKPIFEMVSAAQTILPDSDGAIDGHLREVGLTFHLLKDVPGLISKNIVKSLDEAFKPLGISDWNSLFWIAHPGGPAILDQVEIKLGLKEEKMRATRHVLSEYGNMSSACVLFILDEMRRKSAKDGVATTGEGLEWGVLFGFGPGLTVETVVLHSVPL</t>
  </si>
  <si>
    <t>Unigene41862_All</t>
  </si>
  <si>
    <t xml:space="preserve">Beta-ketoacyl synthase; N-terminal (355-603:249)  -- Beta-ketoacyl synthase; C-terminal (617-735:119)  -- </t>
  </si>
  <si>
    <t>MAGPDTTWGHGVYEIFDHDLLDPTPAMLERDPRARPLDVNGKRGQILGWEEDEGKFVFETFDNEVLSIGEANLREHTPPPLDQGGFHLAYPKTEDFMQSFPSEMARQMVEQNYCVVQMSSSPPDRQSAKRTADLMDDKWTRMIPEFEALYMGRSPHGKKIMWTEAPKEGFELDNGLAVADRLLSDVAFALLSVSQEFGFEAFSRTNSMVHTNCANRDDEEDLLDLLEGDSKVVAAKAIQDHLLFSYRRKICLIFFMYGSGGVLTLHPLGRGAGSDDIVISCTENQLVAFRHDLCDYTFQPSGSQMALQAWILREPMEGETDIAPEVDVSILEDYEAMPKQPHYGDSIETCDCMSLGTRLPGDVNTPEGYWSLLGTGTDGVIMVPVARWDIDMYYTDDTSGNTPGKAYVRHFGFLTSDQMMLFDNEFFGISQDEAENFCPAGRNILECGYDTLYRAGWTKHSLEGSKIATCYGYGGSEFCNHRYGGLLGYNEEIYRRISNAAVASRIQYIFGVKGHCTTIETACSSSLYATAIIHSMMRPQMIGQQLSCREQHKHGMCAGSNGHFDPGYTIGLAAAHMLSLTGRCYTFDSSGDGFIRGEACACMYYKVSDGENLAALAGLAGTCMNQDGRSASLTAPNGPSQQECIRRSLREAGIAPLDIQIQELHGTGTALGDPIEVGALRATMMTHDGETREHPLVKTSSKSNLGHTELTAGICGIMKCVLMGLMCVSAPNVHLRLLNPHIDVHEYPVYFTGEFVDQGKNVGFHGVSSFGFSGCNARGDIWGRALGGPRNCFPGKMKVDLTLRRVLMCAKIFGKVCMPDTEKPPVDDGVEALDMFQADYETGTLPKSDLEYFCAGTFNGWSLAEPMEWFEDLNAYGHCFFVDDVHVEQFRILANRKESLTIFPAAKAADQEAIVLGPGVAPPFHNWMISVPKDAVPGSLYIVIFWWDEADRKKKVMWGPTDDPRAREIATRDRISHTYHVLGTWNCRKPLRMQPGPAPGSYMARLRIGLEGYEEFQLQRDADPLQAIYPSRARTTAAGPPVCGPDHRSDGKWWRIVGETGERVTIELQMADGEILVRLIRANETVTWTSHNGAARRRYSITASWNEWGSTPMVPDPDGDPSVHRLRVVMTRAKLEAFQIVVDEDPSQTIHPEMQLTDQLMSQAMGPDGKGENLNWGLYARPGNVVEFKLDLSQADRRKVVTWTVQEG</t>
  </si>
  <si>
    <t>gi|1733591174|dbj|GCA75029.1|</t>
  </si>
  <si>
    <t>MMTTVQSPSTVEDIQNWLVDQFAQQLDVDLDDIDIEEPFDNYELDSRKALVLLGRLEKWLGKELNPVVIFNYPTIAELATRLGELYL</t>
  </si>
  <si>
    <t>gi|71089685|gb|AAZ23699.1|</t>
  </si>
  <si>
    <t>MGSIDAAVLGSEKKSNPGKATILALGKAFPHQLVMQEYLVDGYFKTTKCDDPELKQKLTRLCKTTTVKTRYVVMSEEILKKYPELAIEGGSTVTQRLDICNDAVTEMAVEASRACIKNWGRSISDITHVVYVSSSEARLPGGDLYLAKGLGLSPDTHRVLLYFVGCSGGVAGLRVAKDIAENNPGSRVLLATSETTIIGFKPPSVDRPYDLVGVALFGDGAGAMIIGSDPDPICEKPLFELHTAIQNFLPETEKTIDGRLTEQGINFKLSRELPQIIEDNVENFCKKLIGKAGLAHKNYNQMFWAVHPGGPAILNRIEKRLNLSPEKLSPSRRALMDCGNASSNSIVYVLEYMLEESKKVRNMNEEEDEWGLILAFGPGVTFEGIIARNLDV</t>
  </si>
  <si>
    <t>gi|57638713|gb|AAW55394.1|</t>
  </si>
  <si>
    <t>AMDPQQRLALELAWEALEDGGQTLDYLNGTKTGVFLGISSKDYYSNLIEQPANLDAYTGSGNTNCMAANRISYFFNFTGPSLSIDTACSSSLVAVHLACQSIWNQESTLALAGGVQMILSPWMTVSFAQAGFMAADGRCKTFDSRADGYVRSEGAGIVVLKPLDQALKDKDYIYAVIRGSAVNQDGHSNGLTAPNPRAQEALLREAYSKAGVSPGQVQYIEAHGTGT</t>
  </si>
  <si>
    <t>gi|424708239|gb|AFX86754.1|</t>
  </si>
  <si>
    <t>Unigene501_All</t>
  </si>
  <si>
    <t xml:space="preserve">Chalcone/stilbene synthase; N-terminal (493-704:212)  -- 3-Oxoacyl-[acyl-carrier-protein (ACP)] synthase III; C-terminal (779-854:76)  -- </t>
  </si>
  <si>
    <t>MSSQSNAAHSATRTGSRDIRFAYEGNLGALMKSVAASIAELGSEPCNLIVDMSVPKPTPGSEQDLQAWRRMVHVSPHPVLAHLHAGAVLYPADVIVALTCDVVHCEDEKIVVKATSTKEKELLWSAQDHWEFYTGERVEGTGEWSTTALGLKLKSGTWDDTIGNFLPHYWMSFRNCGMAAAFSVQGLSVEDALKDMPKVTDVFTVGKKRTATNVLDGTFNFYFGPKIASIFAATDARNCRGSSITCTRKAEEAALAEKQLLRDTARLQEAVANAVILAPATDSTVTVKITSDVLFASLEEVTKLLSALKDPSVQNVTTVLKDGLFTGAASIVPRENREHMSVYKWHRKWEQLLGLMKTKKVRCIVEGEQLCPPLMELFFAADERVWSAPADKVRWGEAPFAYSPGPEAMQGCLSSLPVATLRRLLLVGIPTHEAAELGMITFGAGSVLKVPGSVRGLEETATVAFDPNGKRQVKLCNWIWGGGMLDLPERGSRPACKAGSCSMLGYGLAVPEAHKATQEEIAYLLGVTPANKRDWSILTSSHIQTRYLAELARDLKDPASVGPQRLHEKHLHWATTLLRSAIRKAVADANVDMKSIGHVSIVNSSGYLLPGLSAYVVQDEELTIPKSVSRADIIGMGCHAGLNSLKSAAAWAVANPGKLALACGVEVLSAGYVWGAETSKQLNTIIVNSLFGDGCFAAVLRASPECETQVPDAYLDMPPEWWSQMCDTEALDDMIYHPEMSEGKTRFDLSELAPYHVGQGLFSLMNLALQSSIPVHYADHVVTHTGGKTVLDCSAVALGLEGVPKVSLPYTIGALRDYGNQSSCSIMFAFNNLVTSGEVLQGDVGLFVTMGPGAGLEMSLWSAGKKFPARQAAPAVRLARTMTFENLAIDGVDFQDPTVLDWTAEAEKEEKIAKRGRVGAKQLAVPVLGGALLLASVAALAKRR</t>
  </si>
  <si>
    <t>gi|1039191369|gb|OBQ33502.1|</t>
  </si>
  <si>
    <t>MEKIAIIGLSCLFPDANNPEEFWQNLTAEKDSTSSITVADLGIDPAIFYDETKGKPEKFYFQKGGFIRDFKFEANEYNLPAAFVESLDNTFKWSLYAAKQAIIQSGYLGNQTALAKCGVVLGTLGLPTKASNSLFAPIYQQNIQPAIGELLQEKDFRLGGSVTSPKVSPYNAMVSGLPAAIVSKAFSLSATHFCIDAACSSSFYAIKLASHYLQSGKADLMLAGAISCSDPLFVRMLFSGIQGYPDNGISRPLDKSSRGLITSEGIGMVMLKRSSDAVRDGDKILATICGNGLSNDGKGKHLLSPNPQGQTLAYQRAYSEAKLNPQTIDYLECHATGTLLGDTTECNSIEGFFSPYKAAPLVGSTKTNVGHLLVAAGMVGITKTILSMSHGVIPPTIHVTQPIGSENNVVSPKNIVRTPTKWPSQETKRVALSAFGFGGTNSHIILEQGK</t>
  </si>
  <si>
    <t>gi|1149076454|gb|AQS99199.1|</t>
  </si>
  <si>
    <t xml:space="preserve">Beta-ketoacyl synthase; N-terminal (361-625:265)  -- Beta-ketoacyl synthase; C-terminal (644-756:113)  -- </t>
  </si>
  <si>
    <t>MELAKQEGEYVERKYVTRLVEIFGLTDSVIPRVLPGEPDPLPVQANGLRGRAVDFRPDTQKYIVCTFDAVHLDIAEENLKFYEHPSSEEGGFDLAWPYYEEAFFEFCANVNSQLTSKNWTLIQVFKTKEQREDALAKAKRKDFEVPKPEFHADFLGRKGKGKVSYVNPLEIMDEDDARRVPEPKNDLERYDLDMTSLFAVMGPMTWDSMGFQSFGRTEAMCWVPFASSREENALVPEPLNDDDVEEEGMVERHIQFIRRRKLCFLYMVDNEGGSITLHPRSDLKMAPVTMPVEKGRLLIFRSDLMAYTFTPQGPHLTLQVWVLEAPPKIELGDIVASSENLTEALGIYQGPLVPQGARAHIMAGSCLTGGGTWSLEEASCMYLSGTDAHVYVPNSRFDTDLYFTKDGDKDLIPFANSYHHHGGLCYDAEVMSFDCDFFGYTEHQASLMQPAQHKTLEVGYETLFRAGWTKKSVMNQPVLVYVGDCGCEWWNNLLVRQMHGEHMNGDKSATLQWEEGRSITITGQRLSYNLGMRGPAWVCDTACSSGLTAFCTAMYSIKKPTIRGTESPSVDAHAVGALAGGTNMIVDAGVYVGACGQHMLSLKGRCFTFDMSGDGYARGEGTSMCYVMISNNDRDTEMQEACAIGNKVNQDGRSASMTAPNGPSQQMCIKASLKEAGVEPHDITASECHGTGTSLGDPIEVGSLRGVQETDERDGPIMNTSSKSNIGHLEANAGTTGLFKCILMSKYGVGLPNCHLRTLNPHLDVSGWPTYMISESADYNQQSGLVGVSSFGVSGTNAHAEVWSYCRSGPNMAGRKKLNTEVLKQITLTCPVTLGPIDYLTGEPARADGKKMRADCLRGELAQYDVSSAVYEGDYRYRREDDGAEPLNPYGVTVNIQGSWSGFTSYDEMTESEDGPYVFNVVLGETRCESFFICLNGVPDYKFWPVVNEANEQVWVEGPDPSPKSEGKRWMIDGRDLAVPAGTVYQIKFHWGTGRKKVTWEQVDAASVPPQPRYPHRYQLKGSWTSSRMDDMKKTDDGVWEFLGKIGTTGQEEFQIFRDYDEQQCIYPGRPRCVDTKVPVRGPDDMGRGKCWSINGPVGENVKVRLEVSDGQIIVAASSKSTGEKVWESVQGWERHSYWASFQGGPCLQLTMDPETPGVFRARMQVGSNYSEKFRGFCEFFNVIVDEDPNYGFFPDVTCASSGECIVWGPVGGVLDKAFMVKSWQVGAGFEVVLDVNAVDRRKRVTWVWDVPPQYGFSGGVAVLDG</t>
  </si>
  <si>
    <t>gi|424707645|gb|AFX86457.1|</t>
  </si>
  <si>
    <t>gi|1706144067|gb|TRV64268.1|</t>
  </si>
  <si>
    <t>Microcystis panniformis Mp_MB_F_20080800_S26</t>
  </si>
  <si>
    <t xml:space="preserve">Phosphopantetheine binding ACP domain (132-199:68)  -- Phosphopantetheine binding ACP domain (232-300:69)  -- Polyketide synthase; ketoreductase domain (559-742:184)  -- Polyketide synthase; dehydratase domain (821-1099:279)  -- </t>
  </si>
  <si>
    <t>MTYSSDSKQAIGNQEIVKLLSHYFSNRSQFLSQVIKADLQSYILLKSPATNLIPFQSSVQVNRPVNSNGHSTVNSNGHSTVNSNGHSTVNSNHSTVNSNGHSTVNSNGHSNGNSKRIPETTVIQTNLTVEKRLIELVAEKTGYPVASINLDAKLLDDLNLDSIKAGELVATAAKTFGVSGKIDPSALANATLQEVKQAIDAVVSVEMLTEVPEQIEVAPLVLPPSDSLDITQKLLELIEEKTGFPKDTLSLDLRLLDDLNLDSIKAAELVATAVKQVGATGKLDPSALANGTVADVIAALEKVSNQPSVKTAASEKTPIPQAGQNNPPPFVNWVRNYAIEYVPQPLTPPTIATDWSQAQVLIVSDVLDLGNLSNAGTSIAQTLTKQLEQLGAQVQQKTYAEIAAAEPASIGSFSHYLGILPDISPLPSELPLAAMVTRLSSVATISHTNPSATLAYIQFGGGRFGTGEGEYHPEVASAAAFARSVHLERQETRVRVIDLAVEIEPTQASKLVIEELAGSEAITTVGYDATQVRLIPQAQLQQPIDYTPRSLTWSASDVILVTGGAKGITAECALALGQKTGVKMALVGRAPAPETGDSNSEIAQTLKRLADLGLTGAYYRCNIANPTEVEQLVNQVTQELGPITGVVHGAGLNQPRRVEQVSPQDAQTEVSPKLLGAYNLLQALASNPPKLFIAFSSIIGVTGMPGNAWYAFANESLSLLLQQYQRQHPQTQVLALAYSVWDEIGMGARLGSVKHLERMGIKAIAPSEGVSRFLKLFQNAPSTSQVVITARLGGLDTWLPTPLPSPAGLRFIENVQYVEPQVALTVRTHLSLGKDLYVKDHLWRGSYLFPTVFGLCAMAQAVAYLTGTSNPPIVRLEDISLRRPIVVNPETGVEIQIEAEIAEATSNGERRVKVGIYTEQTGFSLAHFSANLILGELTSASQEKPELGQPLPIAPKTDLYGDLLFQGERFQRLGEIYILSEKQSVFRSHAQLSGEDLSNQSFSKGLNHSLILGDPYFRDVLLQSVQLTIPQDICLPVEIAKIERFKPASSDQGRRLVTVNLLAREDREYISEVIATDEQGNLIERLSGYRLRILEEHPENPTAAELVNPEIRDRQHLRQVLQTTCQGLEIPPPTVALGYAPNLQGKSLEQRRQQEKPIVERALKTKLGLKPEQKLVFELESLPSGKPQLSGTQVSGLNVSLSHCDRYCLCTVAETPQGCDIEAITPRSTEDWVALLSDRRSQLMEQLVRQGDTQERAGMRIWSATEAVRKAFNGSDPQFSLVAKQGDGVLLSTSTPEGESQVLTVPVKLTRPPERMVAIVVSHTPVSVPTEANFQSPQATEAAIIPATPGKIDSHSSRYTHDGPQGQLVYEQRYQVSFKDSGSISRHVYFAQYFRWIGKIRELPMESIAQQMLADFLTGDWGMVTNSVSLRVVGEATSYDVIQARAWVGNIVGSSFETYIEFCKVLADNSLERLAIAEVKATWVRLVSYGVPAPMPFPPYLQDYLARFAADKPASLDLKHPETLPLPPLPASLASLDTGAIIDKTPVQESRYGRLLRSEVFQTTLEESNLVGNVYYGNYFIWQGRVLDLFLYSVAPQYLRVSNPLGEMVCLYTRMDYLREAMPFDRIRTLLYVRSVSECGASFNFEFFREQPDGTLEKLHVGQQDVAWVERQEDGTAVAAPWPEAVKQSLVARATTREAALLMV</t>
  </si>
  <si>
    <t>gi|1149076586|gb|AQS99265.1|</t>
  </si>
  <si>
    <t xml:space="preserve">Beta-ketoacyl synthase; N-terminal (353-606:254)  -- Beta-ketoacyl synthase; C-terminal (620-732:113)  -- </t>
  </si>
  <si>
    <t>MDNGHSAAASDFLRPLEGGLVEICGLEAPVEVSPETHARNPQLRGLDANGERGRVIGWDEQDGKYVVETFNGVLVGVAEMHLQEFEPSAPEDGGFDVVWPCGPEPPEFFADAVVSCLAQKGYCLIQMFTSARTREEAAGQARELDEWHLPTKELEVPYLGYGNVTKCSSLPDDSLDRDPEDALSQCDRALTNLRLYLSTSLEECFGFKIWGRRSAMVRVPLSGHTEENLLRPSPLDERDYDPGGKVYGHVNFLDRQKLNVMYMVQNGEGGHVWLYPRTTCSPMRNVKLPITENKMLLVLPEVLSYSYKPKGEHLLLQTWYVSPPFVADLEDARIVSLPDVQQGQRAMIMSLEFRYAGDAHGQGAGWSMWTAGTDGCIKVPAQRFDIDLYCSAELNANILYTQHGACLDDGLMMGFDNAFFGIPMEEAKCLGPAQRNVLETGYEALQAAGYNRASLQGLLCGVYLGDAGTDWMATALSMVHQQAHEGAASPCICAGFRGGVSSSRVSYAFGLRGPCFGVDTACSSSLVCFGQAHRAIGNQLQGQLAPTQSARIKKALVMGICMLDGISTFIAYCAATMLSVGGRSFTFDEGANGFCRGEGCGACFVKMGDGEEDAQLMRACAIGANVNQDGRSASMTAPNGPSQQACIKNSMSESGLRPSNITIAECHGTGTALGDPIEVGALRDVMKGRSTPMVVTSAKSNFGHMEACAGIGGITKCVLMLNGASGAANLHLKCINPHIEYVGYPAVFTSELVDSRVRTGISGVSSFGVGGTNARADLWSRSMVGYLATKEVNTFQAVLLKSTHYARIKQNGTPGPCVGDRVCIMGTWDAWTQLVEMEALAEGEFSATVALGDACVEKFRIVLNEDKRQSVYPAVDLSGPQGEVRGPDWGADDRGWLLDGRHDDAAAGGCVFRVTFEWSFSWDAGEFKRVTWERVEDVEAGVLQVDGRELPHTYHVAGSWTSGKCKPMKASEHGDNLHHTKVRIGLSGQEYFHILRDADEAQVIHPAAAWATSARVPVRGPDNDGKGKYWVINGVTGDHVTIEVGFTDALIEVTVTSAIQGQKTWKSIDNEDWHDFFLLGSWSNWELERMLPERRSSGIYTSRITLGESGVEDFHVVVDRDTEQVLYPHRGKASLGEGAVCGPDNLGGGLYWRIHGRPHRQYEIVLNVLEEDTLRMVWWRELAPLAVEDS</t>
  </si>
  <si>
    <t>gi|1149076688|gb|AQS99316.1|</t>
  </si>
  <si>
    <t xml:space="preserve">Beta-ketoacyl synthase; N-terminal (344-453:110)  -- Beta-ketoacyl synthase; N-terminal (458-576:119)  -- Beta-ketoacyl synthase; C-terminal (585-698:114)  -- </t>
  </si>
  <si>
    <t>MASPGFMVGSLVELSGLPEALEPSAGELLGTSDGTEQRTYRPNGKRGKIVDYDSDRYTVETFDAVILSVTSDQLKEYVPDKPEEGGFHLAWPAEHEVTEAAFSASAMQSLMQDGYCVIQTSMSEETREKAMEQAAGMKCKRMRQEFETAYLGRQFKCKTAWLDSLVESKEDIFSSLDFCDFHMSSLTKFMLPVAPCALDFVPYSRTNGMVRMPYPSYEEGQHYAEDVNDDDIEDGLVDSHIQFMKRRKVCMLYVVATGGGEMTLINKDESKENVVLEIAKGRLIVFLTSKLTYIYNPFDTNDLVLQSWVLTEPETLKFVSLAGDQESKDEAMGLTVGPNTPAGRRINVFGMGVSLPGGAQNTDLAYWAAVAIGIDGQTKTPYTRFDMDLYCRPPDEWFPGTSYTFHGGYVNEDIYSLDNELFGIGEDEAMIMAPAQRCLLEKGYEALSSSRSAGRTSTRWATGPASGCIAGRMAYVLGLKGPQALTDTACSSALVAYGLGHTMLRNAEVEQPGCSIDNKLSEALMCGVNLMPGPGNYINLCGPHMLSAVGRCFTFDASADGFARGEGYGSFFVKSEDIMSEESFATVIGACLNQDGRSASMTAPNGPSQQECIRGSMMEAGLTANQVTCAECHGTGTALGDPIEVGALRGVMQDRIVPIIQCSAKAHIGHLEASAGTAGLIKCMMMCAACVGSPNCHLYCLNPHLDVAGYPTVFADELTDYGYNAGYSGVSSFGFGGANSRADVFASAKRGPHVTGKLDWAKVDYVTIKCPFDQGPMHFSDGKCVPRPTSKTYKHEVYHADAIRDEFDAYDYNSSLYDGPYQLPPRDEGEVDEPPKDPIFIVGSWDKFQEAHEMDTGDEDNTWTFQAVIGEARYERFQFRVNNNNYQALYPCVANGNLRARCMGPDDQGENLYWLLDGRDSKTPAGSVYQISLTWGNPPKVRWELLEDIPTPDTFKSMRHAYYVVGSWTGSRFEVMRNVSTAESRNTWEARVRIGMTGMEWFRFALDGDSQQILYPAKTGCSEETPVCGPDDMCGDKNWRLGGKTGEVVTLRLQVVDAHITVTILSNSMGTRTMQSVEGPKRHTYYVSGTLNNWSFSEMTYDEETSSTFRFKGAVGDTCQEYFYIAAEADTNLAFFPEADGAYPGDSIVAGPEPAEEGRVFFLFSLKPGAEFEISFDRSALDRRKVVEVKWSDRVDIDSMKIAYYNFFNMGAPSGELTDTHVALPDLL</t>
  </si>
  <si>
    <t>gi|1149076514|gb|AQS99229.1|</t>
  </si>
  <si>
    <t xml:space="preserve">Beta-ketoacyl synthase; N-terminal (295-540:246)  -- Beta-ketoacyl synthase; C-terminal (556-671:116)  -- </t>
  </si>
  <si>
    <t>MRSSSPIPMALVQKSECDVSFSDGDSTGVSVEILSCLQTKGFCVLNPGLVEADLKKAREEISSAQNTGKLQRPPEMIVEGLLGLEGSARIMDLGIPDQDSSENPVGLTKLDAAMSETASIINEFIGDLGFICPTRTAGLVHESGDSADEPPELGLEEASTWLTTFLRHKLMILLCLGPIQGTLELHPFDEDAEVYEVPTTPGTIIVLRADAMTHRHFAHSAAFLMSCFLLESDPGGRFMVAMQELGMVPVAKEIHDWTINKMKEIKEAEYEYHQPADIPQSWLTAMNHMFCLVQRIAVRGISGRYPATFSPREWSQSHTFGIDYVTEVPVTRWRLEDTYDPEPECWRWGKVFSKHGGFMDGAELFEPRFFGLSPQEAKGMDPTQRVVLEVGYEALWMAGYKKGKLMNSLGGVYVGTGATIFGMVAEVSGATGAAASINSNRFSFCLGLKGPSMTVDTEGSSGLTAVYLGAEATLDKGRGAVNAYSMSGGIHIQMGTIWYPQLQSAGLLGKKGRCFTWDSGADGYCVGDGSSMFCLKRLTENVQGEQVYIEGEPLCGTLAGCSMSSNGKNSTMNAPHGPAEQELVAETVRQAWLAPVNIDAFECNGEGAFMADAIEVDSLARVLRGADQKAQLQLTSTKSIEAYCNEGAGAISFAKAVLANNWGSICPNQHLKQINPHIDPEAKIGLMTEASEYPLFASYTGAMSRGFGGTNVCAVVLGERDPSRLDPLPAEFKRNYITFWPGGGGELESSQEPRRGYYISGSWSGWIPESMQQEEEGSYGYTLTLGENRWEDFQIWLDGDKAKSLHPDMLVGHKGAPVVGPDHRVRGYNWRVTGSSEYVQPIEPKPTSGEGGEIEVAATDLKVVSVGAPHLGQIGDQYRVHLKIAGKFRSVTWEKVGSVDPSLVPVSEYYITSDWNGWTLEKMMRDGDVWNVEVQLLRKGGEFQIVRNQDWGQMFCSDTPGASETSVAHGPYDVGMARTFSWYLKGIPGDYFCISFERKTKEVRWEKLKNEPLTDEQKLISKRAVVSVVGSWSDGYRQSHLLWGGAVTANLPWAGSDAPALYHFFVEIGPDGQESFQLLQDGSWDIIVHPNVPIYASKTPHWLMTSPNTGEALRLVWVLGGDDGATPGDIFKVKVATVGSRVSRVTWAKAERGEELDEAVANGLVLRGD</t>
  </si>
  <si>
    <t>gi|513469372|gb|EPF17205.1|</t>
  </si>
  <si>
    <t xml:space="preserve">Beta-ketoacyl synthase; N-terminal (34-284:251)  -- Beta-ketoacyl synthase; C-terminal (292-406:115)  -- Polyketide synthase; C-terminal extension (409-501:93)  -- Acyl transferase (560-837:278)  -- Phosphopantetheine binding ACP domain (943-1009:67)  -- Methyltransferase type 12 (1209-1309:101)  -- Aminotransferase class-III (1549-1883:335)  -- Condensation domain (1983-2423:441)  -- AMP-dependent synthetase/ligase (2445-2552:108)  -- </t>
  </si>
  <si>
    <t>MVESIDYKKLMATTLSKMEVMQARINELETRQSESIAVVGMACRFPGGINSPEKYWSFCQAGLDAIVEVPKSRWDISKLYSQEPTLGKMNTAYGGFLQENITEFDARFFSISAKEAASMDPQQRLLLEVAWEALENANLPLKNLADNKVRVFVGITSIDHALKVYGTNYDQIDSFFGSGNALSAAARRLSYFLNLHGPCLSIDAACASSLVAVHQGIRSLRNRECELALVGGVNLILEPAITISLSQSGMMSPDGRCKTFDASANGYVRGEGCGVLILKTLSEAQKNGDHILALLRGSAVNHNGAAAGLTVPSGPAQQELLRQALADARIVPEDVSYIEAHGTGTSLGDPIELNAIASVYGKRSDPLYVASVKTNIGHLEAAAGMAGIIKTILILQQGEIPSHLHFQTPNPLINWEDHPIKIPTQNIPWPNNNKVPIAGVSSFGFSGTNAHVIVQQAPVSQISEIQQQLPSHLLTLSAHNKTALKELAKRFHTLLESRPEIGDICYSAAVGRIDLPERLAIVGDTCRELQQRLAAFAEEKPLDDLTFYQRFTSEKSPKIVFLFTGQGACYPGMGHQLYQTQPTFCQYIDQCAEILAKYLDHPLTEILFGEQTDLLNQTAYAQPAIFALEYSLTMLWKSWGITPSLLIGHSVGEYVAACIAGVFSLEAGLALVVKRGRLMQTTTPGKMASIFADEETVSSLIKNYTQTVSIAAINHPQQIVIAGESASIEEVISTCKKQKIPAQYLPVTQAFHSPLMEPILKEFEKEARQISYQRPQILLLSGLDGELLENAPDAAYWSKQCREPVRFLSSLITAFNKGYNLFLEVGPRPILAEQGRRYKDEVIWLSSLNRGLDNWHTILSALGQLYLNGAPFNPEQFNRNYGYKKVRLPNYPFQRKPFQFQPNPRTENQSIDKIFLDAQTSNLTDTETTVFNMQKHQQEIRNQLKSILALLLKEDENDLPEDETLLNLGADSIILTDFSRKVEEKFQVKVKIDQLFTDLQTLADIAEYLCQFVNEKPLENASEITTKVINDETELSNYLQVIEQLQPIATAYIIRALESLGKKLNQGEQWTIETLRQTLPVARKYHILLNRYLQDLEQANILQNQGNIWTVKNLPESFSLPQALQKLEKTCPSAKPELEMLQRCGENLAEVLKGNIDPLTLIFPEGSVAHAESIYGNSPVSRLMNQRVAQAINQILTNFSNSDRPYQILEIGGGTGATSEAILNHLNLDHITYSFSEVSPFLLHQARQKFQKKYNLNFHQLDIEKSPISQGIPARTYHIVVAANVLHATRNITETLTHIRELLRPGGYLVLLETVENNSWLNLTFGLTPGWWRFQDQQLRSDTPLLRGENWCSVLKSCGFATANSFSKQNNIPINNGQELILACVPDEPLSIPARTKLTVSGESSGKEALMMAQLQSLKDLKDLHEKTIIKQLEVLQTATVSPSIAPEILTNQTQIIPTQSSKTETY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EDIDKVIVAVKEAITELQQAGFFANTKRPQVKKEEKKPLSEDEDGRGHLPSLNQSFPTSEAQRQLWLLAELDRNASASYNVTTSLELLGSLDVYILEKTINQVINRHEALRTKIIEQGELQEVVNEVNIKLNLIDFKDEDNPEATALSLRSQFSQKPFDLSIAPLFAVILMRLKSDHYLLSLKTHHIVADGWSLGLILQEIGQLYSSQNNTTKEVLTPPMQFRQYLTLRAQETQSPQMLEHRDFWLKTYQEDIPTFELPTDFPRPAVKTYTGGQESQVIPSEVGQNLQKVGRKNKATLFMTMFAAYTAFLRRISGHKDLVIGIPISGRQIEGSDNLVGFCSQFLPLRIQVDATTSFIEHLQHTKQTLIDAFRHQSYTLEDLLAALQLPRDFSRSPLISVSFNMDPSLTLPEFKDLKVSLPPSPIGYTPFDLGFNLIELNDNLIIYCNYNTELFKKETIKQFIESFEILLRGIIDDANHLLYQLPLLTPVQQEKLLRQLTGKTRKLPEKATIIDDFVAQVKLTPNAPALIAGKINLSYQELNEKVNRLTHYLQQEYQLGVGKVIGVMLQRDHNLIIGILATFKTGATYVPIDSQYPHSRIEFILKDSGCHVCLTESNFISKLPEKRLFGNCYANN</t>
  </si>
  <si>
    <t>gi|1705942248|gb|TRT75262.1|</t>
  </si>
  <si>
    <t>MVESIDYKKLMATTLSKMEVMQARINELETRQSEAIAVVGMACRFPGGINSPEKYWSFCQAGLDAIVEVPKSRWDISELYSQEPTLGKMNTAYGGFIQENITEFDARFFSISAREAASMDPQQRLLLEVAWEALENANLPLKNLADNKVGVFVGITSIDHALKVYGTNYDQIDSFFGTGNALSAAAGRLSYFLNLHGPCLSIDAACASSLVAVHQGIRSLRNRECELALVGGVNLILEPAITISLSQSGMMSPDGRCKTFDASANGYVRGEGCGVLILKTLSEAQKNGDHILALLRGSAVNHNGAAAGLTVPSGPAQQELLRQALADARIVPEDVSYIEAHGTGTSLGDPIELNAIASVYGKRSDPLYVASVKTNIGHLEAAAGMAGIIKTILILQQGEIPSHLHFQSPNPLINWEDHPIKIPTQNIPWPNNNKVPIAGVSSFGFSGTNAHVIVQQAPVSKISEIQQQIPSHLLTLSAHNKTALKELATRFHTLLESHPEIGDICYSAAVGRIDLPERLAIVGDTCPELQQRLTAFAEEKPLDDLTFYQRFTSEKSPKIVFLFTGQGACYPGMGHQLYQTQPTFRQYIDQCAEILAKYLDHPLTEILFGEQTDLLNQTAYAQPAIFALEYSLTMLWKSWGITPSLLIGHSVGEYVAACIAGVFSLEAGLALVVKRGQLMQTTTSGKMASIFADEETVISLIKNYTQTVSIAAINHPQQIVIAGESASIEEVISTCKKQKIPAQYLPVTQAFHSPLMEPILKEFEKEARQISYQRPQILLLSGLDGEVLENAPDATYWSKQCREPVRFLSSLITAFNKGYNLFLEVGPRPILAEQGRRYKDEFIWLSSLNRGLDNWQTILSALGQLYLNGAPFNPEQFNRNYGYKKVRLPNYPFQRKPFQFQPNPRTENQSIDKIFLDAQTSNLTDTETTVFNMQKHQQEIRNQLKSILALLLKEDENELPEDETLLNLGADSIILTDFSRKIEEKFQVKVKIDQLFTDLQTLVDIAEYLCQFVKEKPLENASEITAKVIDDETELSNYLQVIDQLQPIATAYIIKALESLGKKLNQGEQWTIETLRQTLPVAPKYHILLNRYLQDLEQANILQNQGNIWTVKNLPDSFSLPQALQKLEKTCPSAKPELEMLQRCGENLAEVLKGNIDPLTLIFPEGFVAHAESIYGNSPVSRLMNQRVAQAINQILTRFSNSDRPYQILEIGGGTGATSEAILHHLNLDHVTYSFSEVSPFLLHQARQKFQKKYNLNFHQLDIEKSPISQGIPARNYHIVVAANVLHATRNITETLTHIRELLRPGGYLVLLETVENNSWLNLTFGLTPGWWRFQDQELRSDTPLLSGENWCSVLKRCGFATANSFSKQNNIPINNGQELILACVPDEPLSIPAIPKFTVSGESSGKEALMMAQLQSLKDLKDLHEKTIIKQLEVLQTATVSPSIAPEILTNQTQIIPTQSSKIETS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QENSPTIQEKVNQLTHRLATEVNQFFQEIGIPIRVVNFGSLFRFEPFGAYSIFLQPIELPLFYYLLNLQGIYTWEKRVCFLSTCHTNEDIDKVIVAVKEAITELQQAGFFANAKRPQVKKEEKKPLSEDEDGRGHLPSLNQSFPTSEAQRQLWLLAELDRNASASYNVTTSLELLGSLDVYILEKTINQVINRHEALRTKIIEQGELQEVVNEVKIKLNLIDLKDEDNPEATALALRSQFSQKPFDLSIAPLFAVILMRLKSDHYLLSLKTHHIVADGWSLGLILQEIGQLYSSPNNTTKEVLTPPMQFRQYLTLRAQETQSPQMLEHRDFWLKTYQEELPTFELPTDFPRPAVKTYTGGQESQVIPSEVGQNLQKVGRKNKATLFMTMFAAYTAFLRRISGHKDLVIGIPISGRQIEGSDNLVGFCSQFLPLRIQVDATTSFIEHLQHTKQTLIDAFRHQSYTLEDLLAALQLPRDFSRSPLISVSFNMDPSLTLPEFKDLKVSLPPSPIAYTPFDLGFNLIELNDNLIIYCNYNTELFKKETIKQFIESFEILLRGIIEDANHLLYQLPLLTPVQQEKLLRQLTGKTRKLPEKATIIDDFVAQVKLTPNAPALIAGKISLSYQELNEKVNRLTHYLQQEYQLGVGKVIGVMLQRNHN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KTLFRTGDLGKQTAPGIIEFMGRKDNQVKVNGYRIDPREIEYQLTRYAPIERAIVLPIQVNNQTQLSAYCQTEKTLEIAEIREFLAKFLPVYMIPSYFIFLKQFPLTRHGKLDLHSLRQLRETGKSLVNSNYVAPRNHLESNLVSIWEKILSKHPIGIFDNFFEIGGHSLLLSRVVTRVHKELNVSVKLADFFKVPTVAGLATLISQTQYNYQEPISAIPPQKSYPMSHGQRRLWALEFLDQNHNAYGMPSAYQFKGNLNIDAFENAFQQLIQRHEILRTTFTLINNQPRQVVHNQMNFVIKQIDLTAYVSTEQENLIEEAISHNAKTTFDLEVGPLLKVNLLKLSQENYIVLFNMHHIIFDGWSAGVLIKDFLTHYHAYGQENSQLMPPLRIHYKDYTSWQESQLETSKLQDQRDYWLAKLTPVPVRLNLPVDYPRPPVKSFQGNTITWQPEPELIDTFEKLVKAQEASLFMGLVSLVKSFLFRYTEQNEITIGSAIAGRNHPDLEDQIGFYVNTLVLRDQITDHDSFTDLLSKVKTTTLEAYDHQDYPFDQIVSELNLQRDPSRNALFDVAIVLQNNQNVYLALDGITVNSIDPKMITAKFDLEFIFVEEEELYLKLIYNTDIFIHERILLIIDLFKNWLEQVLKFAHEPLINLSLASSENLIQEGQELFTEDFNF</t>
  </si>
  <si>
    <t>gi|752818398|ref|WP_041457612.1|</t>
  </si>
  <si>
    <t xml:space="preserve">Beta-ketoacyl synthase; N-terminal (52-330:279)  -- Beta-ketoacyl synthase; C-terminal (338-455:118)  -- Polyketide synthase; C-terminal extension (458-558:101)  -- Acyl transferase (625-949:325)  -- Phosphopantetheine binding ACP domain (1240-1307:68)  -- Polyketide synthase; ketoreductase domain (1699-1922:224)  -- Polyketide synthase; dehydratase domain (1982-2259:278)  -- </t>
  </si>
  <si>
    <t>MAASKFEAAFAQLQSEISNCEKSVLKMIKVKKNMPDTTKMKNEINAKLRTTNVAIVGMASIFPQAKNLQEYWENIIQKVDCITDVPASRWQIDDYYDPDPKAADKTYCKRGGFLPDIDFNPMEFGLPPNILEVTDISQLLGLVVAKEALEDAGYGTSRQFNHERTGVILGVAIGRQLAVPLGARLQDPLWKKVLKNSGLSDEDSQKIIEKLKSGYVQWDENAFPGMLANVISGRIANRLDLGGMNCVVDAACASSLGALRMAISELVEHRADMMITGGVDTDNSIFAYMCFSKTPAVSPGEKVRPFDTDADGMLLGEGVGMLVLKRLEDAQRDGDRIYAVIKGMGSSSDGKYKSIYAPRAEGQISSLVRAYADAGISPASVGLIEAHGTGTMVGDPTEFTSITSVFGENNPKKQHIALGTVKSQIGHTKAAAGAASLIKAALALHHKVLPPTINVSKPHPKLNIENSPFYLNTETRPWVSHPTQPRRAGVSAFGFGGTNYHVVLEEYEHEHHHPYRLHHRPESLLLFAPTSSELLSRCQQIQQQLQIEGKERHYQQLITDSQTRKIPVNYARMGFVANDLAQAEELLKIAIAGLKQKPEAESWEHPQGIYYRQKGINPTSKVVALFSGQGSQYLEMGRELVMNFPCLRQTYTHMDSLLCEDGLQPLSTVVFPQPVFDEAQKQVQLATLQKTEYAQPAIGVFSAGLYKILQQAGFKPDFVAGHSFGELTALWVAGVLNEEDYLFLAKARGQAMAAPANPNFDAGGMLAVKGDIQQITAVIKKFPQVAVANKNSQHQIVLAGKKEEISQVQDILKKQGFTTFLLGVSAAFHTPLVSHAQKPFAQAVEKVNFNEAQIPVYTNVTGGCYPQEPHAIQKILKEQLFNQVLFQQEIENIYAAGGYCFVEFGPKNVLTNLVKEILNDQPHIAIAVNPNHTKNSDKTLRQAIVQLQVAGLSLQNLDPYQVVTKIPEIPQQKVLNVRLNSTNITERTQKAFAKALENGHHVGVISSQPTINENYPTSFNENHQPQGNEKPPTSFNGNHQPQGNEKPPTSLNSKLEKVEIHPQNSEKVIHSLENFITEFSQQQRDIIHVHEQSLQNQTEYTKTFSQLMQQQYSLLGNNEPTEHQSQTQQLAISNSEQNMMRFHDHQGDTLRIHEQYLKYQHEYTQNYFQLLQKHFHLLTSENKVINYVNHPQPTFSPQIQQDLENDEKTDLSPPLPLCTSAPLREEKIIPNIDKATLSQTLLNVVSDKTGYPVEMLELSMDMEADLGIDSIKRVEILGGLLEIYPDLPKPNPEELGQLRTLEQIAEYMQTLVSDVLNQQIETSTAIITTEVLVEVPQPELITSTPEIEEQKAEVEIPADLSDILLTVVSDKTGYPVEMLELSMDMEADLGIDSIKRVEILGGLLELYPDLPKPNLEEIGELRTLAEIATYMQQQAQGISNLLTEEIVEITTTTFLPNIRRSIAKLQQLPTPDSLEFSLPENHIVLITDDGSSTTEKLAESLTAKGWKTVVLSFPGIDSNIHKGINRVVLTDWNEENLQQQLEQIADNYGTVAAFIHLHPATPLDIDKSILRHVFLIAKYLKEPLNKAAKFGRSCFINVARLDGEFGLGETHDFSAISGGLFGLSKSINQEWENVFCRSLDLNPEIDPETSVKHILAEIHDSNLLIQEVGYSKKGRVTLIADFSPLPTTNSQREITKDQVFLVSGGAKGITAQCVIKIAQQYQCKFILLGRSSPEPEPVWAENCENEAELKQRILENFQAQGEKATPIMVQKKYQAISSQREIQSTLKAIEQAGGKAEYLSVDITDTVLLESKLADVIERFGAITGIIHGAGNLADKRIEKKSIQDFENVYAAKVKGLENLLRCVPASQLEYLVLFSSVVGFYGNVGQSDYAIANEILNKSAHLIKHNYPNCHVMAINWGPWESGMVSSELKKAFAERGIEVIPVETGTQILVNELTTANQDTVQLVIGSPLTYVPATLSNELKTYRINRQLTLAENPFLHDHVILGRPVLPATCGLLWMTNACEQLYPGFTAFGSPNFKVLKGIVFDETSTNEYVLEIQELAKHENQKIEFAAKISSKTSDGKVRYHFSTNLILKREIPTPPNYGNLNFNQDENLLKTNQELYQVNASSLFHGVTFQGVKSVLNTSPSQITIECYLPEPTAQQQGQFPVQTFNSYIADVQIHSLWIWTQHFHQVGCLPSEIKNFEQFAKVPFGETFYVTCEVQSKTESSVVTDVITYGHQGQIYNRMIGAKGTILPRQIVKD</t>
  </si>
  <si>
    <t>gi|488864618|ref|WP_002776857.1|</t>
  </si>
  <si>
    <t>MTQIPAKTDQMSLIKDALNQIKVLKTKLHTLEKAKNEPIAIIGMSCRFPQGANSPETFWELLQSGTDAISEIPPQRWNIDNYYDPKPDARGKVYTRHGGFLNQPIDQFDADFFGLSPREVAQMDPQQRLLLELAWEALENAGISPLNRRGSQTGVFIGMMTQDYSHFSHHPA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SESALIKLAQKYANYLENAKNIALSSICATSNRSRSQLPHRFTCIVSSHCQLQEKLTAFVQGEPSSFRQKSEFNGKNRAKIAFLFPGQGSQYPGMGRELYQCYPLFRQTLDRCAEILRQYGDYCLTEIIDQENHLNQTFYSQPALFALEYALFKLWESWGISPHGVMGHSLGEYVAACVAGVFSLEDALKLVFYRAKLMDSVGKSGSMVVISASEAEISPLIAPYQSQVAIAAINGQDNIVLSGAAETIETLVKQLQVKNLKITRLNVSQAFHSPLMEEILDEFRQIAETITYHPPQRALISNLNGNLVNFEVTTPDYWCRHLRCSVRFADGIKTLLDNGYELFVECGSHPVLSGMGSLLDKNYSCLWLPSLRRQTSDRQQILESVSQLYLRGFALNWQEITANQDSKPCILPTYTFERSSYWLKTGDLTPEEAQLLPELSKYLLETPPQPPEVVKTTTASSSGHLITLDSLLATPAEKQLKQLETYIIGVLEQITGLSVVKLHTKQPLSSLGLDSLMSSQLRRQLEEDLKIIVPVEYLAGLSIEQFLPQIFNLITQNSQPATSNKTPLPSKQKKPIKTTKAENISNDPKLWLIRKQANPNARIRLFCFPYAGGGASVFQNWLNYCPKQVELWAIQLPGRETRLQETAITSLKSLINRLIPILTPYLDQPYAFFGHSMGSLISFELTRELAKTRQNLPQHLFMSGFRAPQIVNPDLPIHRLGDEQFLAALGHFQGTPETLLKNPDLMAAFLPILRADFKLLETYSYQQGQPLNCPITVFGGHNDAKVSADQLQQWQLQTNQDFVLHTLPGGHFFINQHTEKIMKIIGQSLREFPEQMTA</t>
  </si>
  <si>
    <t>gi|1706120556|gb|TRV42310.1|</t>
  </si>
  <si>
    <t>gi|1032277059|gb|OAO91387.1|</t>
  </si>
  <si>
    <t>gi|1004133906|gb|KXZ42084.1|</t>
  </si>
  <si>
    <t xml:space="preserve">FAE1/Type III polyketide synthase-like protein (107-395:289)  -- Chalcone/stilbene synthase; C-terminal (415-470:56)  -- </t>
  </si>
  <si>
    <t>MSAEPTATATVTTTNGSGGRHALQFPDYRRSVAFKYVKRGYTFLMSYLITIALVPLAGMLLLELANMHRTGELTRLLNVAKQTDLTFNLVTVIVTISALVAAVVSYYILRTRPVYLVDFQVYRAPESWTATYARFMSGSRNCQRFTPESLEFQEKILVRSGLGQQTYLPPAVQMVPPECTMENARKEFEMVVFPIIEELLQKTGVHPKQIGILVINCSLFNPTPSLAAMVINKFKMRSNILSYNLSGMGCSASPISIDLAKQLLQIHPSQYALVVSTENITQNWYFGNDRDKLLPNCLFRVGGAAILLSNRRRDAWRSKYELMHTVRTHLGAKDAAYSCIFQMEDGDRNVGVRLTKELFAVAGEALKINVTTLGPLVLPLSEQLLFFFNLVARKVFGYKGKPYIPDFKLAFDKVCIHTGGRAVIDEIERQLQLTNEMVEPSRAALYRYGNVSSSSIWYVLAYLETYAGMRRGERIWQMGFGSGFKCNSAVWRANRTFKAPHVAWEGFDLEEMRAHLAALPNHHNKKA</t>
  </si>
  <si>
    <t>gi|45535425|emb|CAF04429.1|</t>
  </si>
  <si>
    <t>gi|1158729215|gb|OPF14995.1|</t>
  </si>
  <si>
    <t>gi|488881088|ref|WP_002793313.1|</t>
  </si>
  <si>
    <t>MMDKFNCFSLSPIELEHPGLAIASIRAGGIGILDREFCQPENLERAISNLEQVLALKNAPGAAGLRLNLIQIEQSSQLLARLELESHWLILSGWQEATAETLREKLQLLSGENRLILLEITDANQLALLASLFPFLAGLVAKGQESGGWVGEDPAFILTQKLLKTSSLPIYVQGGIGIHTAAACRAAGAAGVVLDDQLWLMPESPLPGEWQEYLRYLNGQEAIAIGERLGRACRVLSRPGFAAVAKLQGMAAQIEIQEETSVSGQIWRQRATSLIGWANPATQAWPMGQASGLAADFRKRYQTTGKFLQALLKGSQEQVQTALELKPLQAETPLAVSHGTKYPIVQGPMTRVSDTAEFAHAVARSGGLPLLALALMRGKQVGELLQKTQALLGELPWGIGILGFVPQAIRQEQLQEVQKIKPPFALIAGGRPDQAAKLEAQGIATYLHVPVPALLKMFLEQGARRFIFEGRECGGHVGPLSSFVLWESMIATLLDKVPAGAEQQIHAIFAGGIHDALSAAMISAMATPLAVRGMKIGVLMGSAYLFTEEAVACGAILPEFQAQALSCQSTINLETGPGHASRCAVTPFAREFYDTRRQMAARGSSAEEIKNVLEDLTLGRLRIATKGLRRDETGQIVSVNQEQQVSEGMYMIGQVATMRHQVISVSSLHQEVAEGSGQLLTSLSPAGEEKVPAPTRPSDIAIVGMATLVPKADTPETFWKNILSRVKAIGEIPAHRWDWRLYYDADPQTRDKVYSKWGGFIDEVPFDPLRFGIPPVSLKSIEPLQLLTLEAVRRALEDAGYGGGDFDRERTSVILGAGGGIGDLGGQYAARAEVPRVVENPSPQIWDRLPEWTEETFPGLLLNVAAGRVANRFNCGGSNFTVDAACASSLAAIDLAVTELETGRSNLCIAGGIDTGQSPFAYFCFSKTHALSAQGQPRSFDKAADGIVISEGIAIVVLKRLADAERDGDRIYAVIKAVAGSSDGKALGLTAPLPAGQKRALQRAYDKAGFSPASLGLYEAHGTGTVAGDRAELETITSSLQASGAGQKSCAIGSIKTLLGHTKSAAGVVGLMKVALSLHHQVLPAHFGVDTPLDPIVEPESPVYLLKDNHPWLTNPNQPRRAAVSAFGFGGTNFHAILEEYGGAVQRPAVGGDNWPWELVILAAENRQELLPKVRSLLTALQGGAKPRLGDLAYSCALTATNHLGRGATLAIVTSNLSELVASLSSALSYLAGDSASPLPPEIQFSEGHTPTGTKALTAFLFPGQGAQYPGMAREVALYRQEMRQALEFADSHLDHRFPKLLSQYIYPPSAYSEAAEISNEQQLKQTQVAQPALGAVESGYLALLANLGIKADLAAGHSYGEYTALYAAGVLSQAQFLNLSALRGQIMSQACQGVEGAMAAVQITREELAQYLDSFPGVVVANHNAPLQSVISGPQAAIEQAINSLNANGITARKLPVAGAFHSPLLAEVQEELTRQLNSGCFESPQFPVYANATALPYPSDADGIRGQLSQQALRPVEFVSQIQALYEAGARTFIEVGPKSILTKFVGQILGDKEHTCVSLDGQGGGLRGFLLGLGTLITRGQEVQLLSLFAGRQVQQLELSRLAELTGPSQLAPTTWLVNGGGVRSLGATNSYSGKLPPLSLATSILGRQEKKGQNGNTEAKPDLGIERFEPVKPPSPAPHAHSPSQLTGLNPIVPTNSNPQPKIQRTMSEQNFPPLSQPTTPQTYSNSQEPSVAGSVALQAYQAYQQTMRQFLTLQEKVMLQFLQASQVEGMTPSRSVAMPERSLPAAQPVLSLGSNGGGSANLSPASPPVPPRISSPPSRPAAPPQISVSPTPVSPTIQQQEPMLKPQPATASPNLPTAADAVVPSVLLERESVTKTLLQLVSERTGYPIDMLGLDQDLEAELGIDSIKRVEILGAIQKSLPAAVAEGMQSQMENLTKVKSLNGIVQQVLCLSPSGTVEPSKSLGKF</t>
  </si>
  <si>
    <t>gi|1039168818|gb|OBQ13988.1|</t>
  </si>
  <si>
    <t>Anabaena sp. AL09</t>
  </si>
  <si>
    <t>MNNNLSHSLPDNQDNATKIQTWLVSEISSLLGVNPEEINIREPLDSYGLDSAQTIIIASRAEKFLGFKLSLIHLWYYPTIEELSLRLSEELENSQSEIIQI</t>
  </si>
  <si>
    <t>gi|488874712|ref|WP_002786937.1|</t>
  </si>
  <si>
    <t>MDKNEWISRFDDLICSPSIREFYGEREFFNVGYWLSHTQDQQEASSTLMEKLLEFIPNKQGTILDVGCGLGATTHYLLKYYPLTAIVGINISPTQIARSLLNFPEGKFLLMDAVEMDFADHSFEQIICVEAAFYFNTRQQFLQEAWRVLKPGGTLILSDLSFATTELLGDWTVPQANTVKDRAEYQNLYQQAGFKDVQFVEVTEECWFRHFRHLKSWLTEELQSGKLDEETYNLNIKPLDNLLSSSVITYWLVAAQKPVNIL</t>
  </si>
  <si>
    <t>gi|62868664|gb|AAY17517.1|</t>
  </si>
  <si>
    <t xml:space="preserve">Beta-ketoacyl synthase; C-terminal (1-60:60)  -- Polyketide synthase; C-terminal extension (63-164:102)  -- Acyl transferase (211-291:81)  -- </t>
  </si>
  <si>
    <t>DPIELESMSAVFGQRSPNRPLIIGSVKTNLGHLEGAAGIAGLIKTVLALQHHKIPPHLHFKNPNPRFDWSSHIFEVPVQGKPWNISERPRIAGVSSFGFSGTNAHIIVGEIDADLPQASENNFYLLPLSARSEQSLQELARSYQDILTESINLADVCFTTSTGRGIFPQRICILADSITTAQRALIDYQDGEDSDSLIRPILSETPPKISFLFSGQGSQYSGMGETLYNREVVFKETLDLCDQILEPLLEKSLLDLIFQEQNSQLLEETQITQPVIFSLEYALAKLWQSWGI</t>
  </si>
  <si>
    <t>gi|1706143591|gb|TRV63823.1|</t>
  </si>
  <si>
    <t>gi|68637509|emb|CAH04258.1|</t>
  </si>
  <si>
    <t>Microcystis aeruginosa UAM1303</t>
  </si>
  <si>
    <t xml:space="preserve">Methyltransferase type 12 (13-114:102)  -- </t>
  </si>
  <si>
    <t>LSSYPPSASLRILEIGAGTGATTQQVLKACNSRQITYTFTDVSPFFLEKARDNLAEFFGLEYKVLDIEKDPKLQGFCCHSYDLIIAANVLHSTANLQEETLPHIQSLLRPGGHLLLLELTQQSSWIDLIFGVTQGWWRLAI</t>
  </si>
  <si>
    <t>gi|1398328990|dbj|GBL14734.1|</t>
  </si>
  <si>
    <t>Microcystis aeruginosa NIES-1211</t>
  </si>
  <si>
    <t>gi|1129179243|gb|OLP87030.1|</t>
  </si>
  <si>
    <t xml:space="preserve">GNAT domain (536-616:81)  -- Beta-ketoacyl synthase; N-terminal (659-850:192)  -- Beta-ketoacyl synthase; C-terminal (888-1005:118)  -- WD40 repeat (1237-1272:36)  -- </t>
  </si>
  <si>
    <t>MPMTKDYWDIDEILAEEQEVMMRSNYDIWGGGVLYPSSGNSRPRDLKAGVKVAAPFSVARMLALRNVVELELPVIFAEDMQESLRADPLVCRLGEKSPYYFEAGMKIAGQLKLAQLEEALVEAFRKLAQLEEALVEAFRKLAQLEEALVEAFRKLAQLEEALVEAFRKLAQLEEALVEAFRSSSRNVARSREAEACMRKWSHNFTFGFMDTSHVIDAPKLFYFLGPNPALLSVCPATAQDESQVFRTVLQPGAMVVIRAEACSCGLFPSPSEPCTVVEVDFLAEQKHSKESAGDRMVPPQELQEWLLDRLKAIVDNDVQADVPEEWIKLARQTFVRSRPAKILEVSHRLPGQHCIWEEVALGGYDCITEIPASKWEVDACRSVSAAGTFFEAQAGLTPHFPGEMTCLEEEQGQSDDLNSKDGKSPEEGQNDEKAPTVENNIKAAQADEIKSFKCKEKEQRDDEASTVESERVYEEVTETSLWLDVKPGLDKADPTKASVLEQVSALGDDIFGDDPLVGCSKRGGWRMHLAVGQVAEKTTLLGFIVWRIKPERNMLIVSQLAVPEQFRRHGFGKMLVELLIAEARRLPQVYTVSLSSLPGSVKFYKRLGFKQVQRLPDVEGKKEGQVAKARLCDPMIKLALYRQQTLYFDPDPAGADDYKMYTRHMGVVEGVKTTFSDSELADFGLLEGSEVDARQVLLYHSAEDCLGQAGLGRKDTQGQSIGFFCGLSGNDRYFEWMSGSLKTSKIAASLMSSGGVVNRIAWFYGSKGPSMAVDTEESSGAAALDTAVAYLREDRCARAIVSGVNWIQLPVSLILCCATGMLSASGRGRAFDESADGNVRSEGVVSVLMEAHGRWRRAAEAEVDEFRPAAEEWDAELQDDMQKHRLLICGSALNSRGQSSSLLAPSSAAIQDLIESALKDAKCPASIVDGVEANAGGNSLSDAVELNILRRCLAAEDAAKAATSSASVRATKTLIGEPGPPGGLACLARACFTLQKAVSGPLIHLRQLSEIAAGTGTLNADAGHHRQVSAGSSFLGEEEDAGEACALVGHDDGLIQLLDIATGAEKLKLDGHKDYISCMQAHWATNEAVSTSGDGAVFYWNLQTGAGTEMPPPEGHPRSSIRTLACDWAGKRAITGNDDGYFVMWDLEEQIGQRTLNCKVGMILSLYPDWNKMRILVGHGDSDLDLLSMNDGARIKAYPIKHSLVTALDVSWSKARALVGFDGGSLQIWGLPMAASQSSLRGHKGSITAISVQWKLKRAFSGSADKSIRLWNLARAECIRLISGHLQGVRSLCIDWELGVALSSAWDGVMQIWEIADEVDEDFALQPVGGEVRIGGVALLTVKEAEGKATACMRPTTRHSCIGFFEHPWCIVHLRKMRCTQLG</t>
  </si>
  <si>
    <t>gi|428680771|gb|AFZ59537.1|</t>
  </si>
  <si>
    <t xml:space="preserve">Beta-ketoacyl synthase; N-terminal (7-249:243)  -- Beta-ketoacyl synthase; C-terminal (257-371:115)  -- </t>
  </si>
  <si>
    <t>MTDYKRKRVVVTGVGAITPIGNTPTEYWEGLLNGRNGIDFITAFDASKHDCRIAGEVKNFDPHDYMERKEAKRTDRFAQFAIAAAKQAISDAKLVINDLNAEHIGVMIGSGIGGIKVLEDQQTVYLNRGPDRCSPFMIPMMIANMAAGLTAIHTGAKGPNSCSVTACAAGSNAIGDAFRLIQNGYAQAMICGGCEAAVTPLSVAGFAAARALSTRNDPNYACRPFDKDRDGFVMGEGSGILILEELEHALNRDARIYGEMVGYGMTCDAYHMTSPVPGGLGAARAMELALKDGELTPSMVSYINAHGTSTPANDVTETAAIKKALGDDAYKIAISSTKSMTGHLLGGSGGIEAVATVLAIANDHIPPTIHLDNPDPGCDLDYVPHLSRAQKVEVALSNSFGFGGHNVTLAFKKYV</t>
  </si>
  <si>
    <t>gi|1149076494|gb|AQS99219.1|</t>
  </si>
  <si>
    <t xml:space="preserve">Beta-ketoacyl synthase; N-terminal (338-581:244)  -- Beta-ketoacyl synthase; C-terminal (594-709:116)  -- </t>
  </si>
  <si>
    <t>MAGLAQGSLVEISGLPEEVKPVPEASGLAPRDLNGQKAQLVSFDRSAKKWTAATFDGDMVAIDEKYARVLAAEDLTSYDFVFGPKSDFETVGSELADTLANKGYAVMKLLVSAEDSTEAISAANKLEDDDQFSRLATEFERGYLGVEGSAKTLLLDPASGDAPDYVTASPLKMFDHNFGAISQMIGPYTQEALGFDIYSRTNLLLRMPLAEGDEDKYPPADIDDGDAEGYLHTMARKRLTLMQFVGPAGGSLQLTSLTEGGQNVLLNAEPGTVVLIVANRFDFSYEPAGESLALTCFFMAEPAVYEIFGSVKGDTEVLGMLGTGPPPPPGEQCTVDAVYCRYGTGADGKAQFWNGVGKAATDGLTEVPFVRWDHSPYWDPEQQYGGCYTRHGCFGIEGVDLFDCKFFEISPAEAKGMDPCQRQVMEVSYMALLQGGWDKRSLQRESQNIGHFVGIDKDDWMCMSAGGMLNLTGAHGAAAAANAITSNRFSYSLNLKGASMTIDTACSSSLVCTHVSKLHLRFKDFEPMPASIVNGLNLMLYPGPFIGCCAAGMLSHEGRSFTFNATADGYARGELCGAACFKIKQYINDGQVMACLAGSQANQDGRSASLTAPNGPAQEKCLNAVLRECHLTPTEVDCFECHGTGTSLGDPIEVGSFRKVMSATPRKEPLVITSSKSNVAHGEGGAGFCGFFKCVLQVSHCEGSPNLHLRVKNPHLDMEGFPCQMLTETVVMREDSAYTGVSSFGFGGTNAHAEAWGKNIITSRGSANQDTNTAFQKKLCKAPPAEITMNGNDVTEWETTGLDPRAEPGSRWKISLDEDGIVEWERDEDDLPEYGDEFFIQGTHNDWSTDALDRHDSIQGLWVGSITLSSTGEEMFQVIADNDEEKVYHPGQSRCTLKAAPIQGPAKVGKDMTWLITGPPGETYTVEFFQQEKHLSILWYKQP</t>
  </si>
  <si>
    <t>gi|424707873|gb|AFX86571.1|</t>
  </si>
  <si>
    <t>gi|1705975266|gb|TRU05897.1|</t>
  </si>
  <si>
    <t>Microcystis aeruginosa Ma_AC_P_19900807_S300</t>
  </si>
  <si>
    <t>MPKTQSDKIAHPIAVVGMGCHYPGAKQLSELWENILARRCQFRQFPDQRLPLSEYYDPDPATPDKTYGTRGAFIDGFQFDWINRRVPKKTVDGTDIVHWLALEVANKAIEDAGYRRDTVPTQKTGVILGNSLTGEHTRSNVMRLRWPYVRRALRAAAEVKGLSGTIVEELLETMEKFYKSVFPPITEDTLAGGLSNTIAGRICNFFNFDGGGYTVDGACSSSLIAVVTAANALSNGDLDMALAGGIDISLDTFELIGFAKTGALTAQDMKVYDRRASGFVPGEGCGFVVLKRLADAQADGDYIYALLDGWALSSDGKGGITAPSKVGQSKALLRAYEKAGYSPQSLHFIEGHGTGTPVGDRAEIEGVALAMNASKPAPPRSCGMTSFKSLVGHTKAAAGIGGFIKAVMAVNQRIVPPTVNCQEPNPVFEESAQCLYPVQLGEVYPETEILRAGVSAMGFGGINSHVTLSSGEAPSPRLKPSLDQRSLLVSNQDSEIFVFGANSLAQLLEYLQIFSEQAKGMSLADMVDLAAQNAQTLSPQTSIRAAIVAEKPRELLEQLEHLINILHSQPPAAGETYISQRKDIWLAHQVQRSRVAFLFPGQGSQKLNMARTLVERYSWARELVQQADLWLIESGFEPISPLIYRPLDRAVNQQQVEQWFNALTDVAPQAICLTSLLWKHYLKRLGLEPVALGGHSLGELTAFEAAGAYDEKTLLCFAAMRGKAMTVKGDSIGTMASLACSDATAQKLLQGISGYVTVANINSRQQTVISGEKNSVAAVCDLALAREIQVRQLSVANAFHSQMVATAAEYLRKEAPIPEIFEQVSLPLFTSVNGQIVNSGLNLKEHFAHQIVSQVNFISLVENLKNKCDLIVEVGTGKVLSGLVGAIVPSPLCFPLESKPGIARDLNTFLAAYFVQGGEVNWQALYEQRLVRPFVPAAERLFVDNPCERSFPVSLEEIESSSAFSWGEIQQSSPNTALAHSSNFSQPESLFADDELTTVLANYLLERGSFLSELISADIQSLPFVNTHNA</t>
  </si>
  <si>
    <t>gi|1210087092|dbj|BAY06234.1|</t>
  </si>
  <si>
    <t>gi|198444895|gb|ACH88360.1|</t>
  </si>
  <si>
    <t xml:space="preserve">Condensation domain (8-447:440)  -- AMP-dependent synthetase/ligase (479-873:395)  -- Phosphopantetheine binding ACP domain (1001-1065:65)  -- </t>
  </si>
  <si>
    <t>MKDVVLFPLSFAQQRLWFLDQMEPGNPFYTLPVATRLGTGLDPTHIRSALSAICDRHETLRSAIRTVGEQPYQVVLDEVPIEVPIVDLRDFEPSEQEIEVARLATIDASSPFKLDEAPLWRAKLLRLQEHEYALLFAMHHIISDGWSIRVLFHELGLFYDQARSGRPPTLPPLELQYGDYAVWQREWLVGAALEEQVDYWRHQLSDIRTLQLPTDHPRPTVQSFQGATVPITIDRQTSEALKSFCRREGTTVFVGLLAAFKTWLYRLTGEDDIVIGSPMAGRNRTEFEAMIGFFINSIVLRTNLSGAPSYQELLHRVHQTVVEAFRHQDLPFEKLVEELKPQRDLSRNPFYQVSFQLIEIPALDGSRKDSGTTAEQSKIQLPIEVDRGKALFDLDLTMIDSPEGFRGQFEFSTDLFEADTIHRFGHYFLALLKELIRSNEKPIDTLAVDSGSTRILSADDTLASQETETTHEGLHQSFIRQALKTPEATAVYHDGEQWSYADLNQISDRIASIIATHSIEPGQPIGLYLGRSMDWIASVLGILKAGGGFLPLDIDHPTPRLQAIVADSAIKLIVTTTKHAEVWSNQGIEICVIDEAPQTEPSPPAWHTDASQMAYLIYTSGSTGTPKGAVLSHVAATNHMRWMQARFPMSPEDRLLQKTPLMFDASIWEIFVPLSAGAALVLPPPNAHRDVSEMIRCITHYEITILQLVPSQLEAFLAEPGIERCTTLKRIFCGGEVLPTKLVHECHERLEVEMVNLYGPTEACIDATYWPCHENEPGEEAPIGLPIAGIEAYILDGQGNLVPPGAIGELFLGGTGLATGYWNQPELTAEKFVSSPFAEDDGITLYRTGDRVRLRHDGQIAFLGREDGQIKLRGHRIELGEIESQLRQHEQVQSCAVVVRPNGSGDRSLTAYLKPKPEPEPPTVNGSGHRPKPRQQFNGQFHRFLQQRLPAPMVPTDYVIMDQWPTLPSGKVDRSALPEPKPRINGSSTKSTTPKSDLHRVLANLWSEITDVDQVGIHDDFFADLGGHSLLATRLLIRVREWFETETPLRQIFEVPTIAGFAEALKHSVPDPAELEETAALLLQVGELSDEEVKSMLWKNTRSENGRPRTAKGFR</t>
  </si>
  <si>
    <t>gi|504959838|ref|WP_015146940.1|</t>
  </si>
  <si>
    <t>gi|1832759628|ref|WP_168493424.1|</t>
  </si>
  <si>
    <t xml:space="preserve">Beta-ketoacyl synthase; N-terminal (57-337:281)  -- Beta-ketoacyl synthase; C-terminal (345-462:118)  -- Polyketide synthase; C-terminal extension (465-579:115)  -- Acyl transferase (633-927:295)  -- Phosphopantetheine binding ACP domain (1301-1368:68)  -- Phosphopantetheine binding ACP domain (1439-1507:69)  -- </t>
  </si>
  <si>
    <t>MSANSINPALAELEAQINSCEQALLRFIEEKKMNITNATPSENSMSTNTINRKLHTTPIAIIGMASLMPQSRTLRDYWRNIVNKIDCITDVPSTHWSVEDYYDPNPRTPEDKTYCKRGGFIPEVDFNPMEFGIPPSILEVTDVSQLLSLVVAKEAMEDAGYGDSREFSRENIGVILGVAMGKQLGMPLAARLEYPIWEKVLKSSGLSDEDTKKIVDKIKSAYVKWDENAFPGMLANVVAGRIANRFNFGGTNCVVDAACASSFGALKMAISELVEHRSDMMLTGGVDTDNTIMAYISFSKTPAVTPSENVKPFDAKSDGMMLGEGIGMILLKRLEDAQKDGDKIYAVIKGIGTSSDGRYKSIYAPRKEGQVKALARAYDDAGFSPATVGLMEAHGTGTMAGDPIEFSSLRDFFGQYDTQKQHIALGSVKSQIGHTKAAAGTASLIKTALALHHKILPATININEPNPKLDIENSSFYLNTQTRPWIKAEGETPRRAGVSAFGFGGTNYHVVLEEYEPEQQSSYRLHGAAGELLLFGATHAELISKLEATFHNLQANDGERYYSQLLLECQSLAIPKTAARIGFVAESLQEACKLLQVSIDLLKSKPSVTAWEHPQGIYYRSCGIDLGGKVVALFSGQGSQYLEMGREAVMNFPSLRSLYGKMDKLFKQDNLQPVSEIVFPHSSFDDAEKKAQIAALQRTEYAQPGIGVFSAGLYAILQQAGFKADFTAGHSFGELTALWAAGVLSEDDYLFLVKARGQAMAAPKDPDHDAGTMLAVKEDISKIEPVLKLFPKVSIANFNSPTQIVLAGPTAEIHKIRDRFQQLGYGAVLLPVSAAFHTPLIAFAQKSFAIATKSVTFQNPQIPVFSNVTGKHYPQDTAAIQKNLESHLASSVLFKQEIENIYAAGGYCFVEFGPKRVLSNLVKDILGDRPHLTVSLNPSSSKNSDRSLREAVVQLRVIGMNLSNLDPYQLQPVIPPIATKKTLSVKLTGINYISEKTKNAFTQSLQNGHQVASRGAGSAPNIPELAQESPNLEIETPVIAKIPTTNGHNGNGNGHKKTTSLQPQMTPVTITKQAPEFLGQQPGGKMQTPDKLVDCQQILTSLEQLLNQFQQNQSENLQIHGTYLNHQMEYAKTFFQLMQQQNALFANAKSSVDAAQIKQIVMETLERSMMQFHSQQGDTLRIHEQYLREQVEYSKNFFQLIQQEYSQLISDTQEATTSIPVPAPEEAPVAPTVNIIAPQPLPVIEPTVQFLEAPVPTVVKVAEPVITAPVPVPTPQPLVAFTPEPAPVSSSVNLDDLANNLLSITSEKTGYPIEMLELDMDMEADLGIDSIKRVEILGGLQELYPNLPKPNLEELAEKRTIGQVVEYLQKQVTGDSVEGDRLQVTGDSVEGYRLQVTGDSVEGDRLQVTGDSVKVTEEVIPEPVTEAVPSNEYADLAQTLLNITSEKTGYPVEMLELDMDMEADLGIDSIKRVEILGGMQEAYPDLPKPNIEELGDLRTIGQIVNYLQTLVGGEKKKPYFDVDSVTTTVGAQGLRPLTPLPELVDLTPPPIVDSNFPRRPVKLKTLPRPDFWEAQLPEGHIGLITDDGSLTTTKLAHTLIEQGWKVVVLSFPQSLVPEKLPLPVGVTRITLANMSEQHLQLLLQSIITQHGPIGAFIHLHPQFTSEKPGDISYPEAEKAIIKQVFLMAKHLKTTLNNAASLAGRTSFCTVAHLDGAFGLEGKQNFSAIAAGLFGLTKSLRWEWPQVFFRAIDLNPTLDPHQSAQYILAELHDSNRYIGEVGYGDQGRVTLVAKAE</t>
  </si>
  <si>
    <t>gi|260841947|gb|ACX51034.1|</t>
  </si>
  <si>
    <t>Arabidopsis halleri subsp. ovirensis</t>
  </si>
  <si>
    <t>gi|1772620050|ref|WP_153228345.1|</t>
  </si>
  <si>
    <t xml:space="preserve">Beta-ketoacyl synthase; N-terminal (1-250:250)  -- Beta-ketoacyl synthase; C-terminal (258-375:118)  -- Polyketide synthase; C-terminal extension (378-495:118)  -- Acyl transferase (529-843:315)  -- Polyketide synthase; ketoreductase domain (1213-1394:182)  -- Phosphopantetheine binding ACP domain (1493-1559:67)  -- </t>
  </si>
  <si>
    <t>MEPIAIIGIGCRFPGADSPQAFWQLLSQGVDAITEIPADRWNIDEFYDRNPETPGKMNSRYGGFLSQVDRFDPHFFGISPREALLMDPQQRLLLEVAWEALEDAGIVREQLTGSKTGVFVGISTNDYSRIHPEFDSNPQGYDLTGNCINIAAGRLSYLFNLRGPSLAVDTACSSSLVAVHLACQSIWNQESSMAIASGVNLVLSPIGNIALSKLKALSPDGRCKTFDESANGYVRSEGAGCIILKPLAQALANHDPIYAVIRGSAINHDGRSKGLTVPYGPAQEALIRQALQQAQVQPKEISYVELHGTGTPLGDPIEAMAIGAVLGEGRDPDHPCLVGAVKSNIGHLEAAAGIASIIKMALALKYQQIPPSLHFHQPNPYIPFDQLPLRVQTSLIPWPKSQYGAKAGVSSFGFSGTNAHVILEAYSSFSPTEQPTSKLPHLLPLSAHTPAAVQTLALGYQDLINAQKLTPEFVQNLCYSASVRRTHQSYRSAVVVNSPEDLPSCLQALTTADITTQVKQAKRKHKVAFVFSGQGPQWWAMGRQLLAQEPVFRAVIEECDTLIQKYAQWSLLAEFAVPESHSRFQETEIAQPALFALQVGLAHLWRAWGIEPKAVVGHSLGEVAAAHFAGVLSLEDAIYLICHRGRLMQQATGNGKMLAVELPVTEVEPLLAAWAGKLEIAAINSPTATVISGQSQALEVFVTQLQQQHPDIFYKELPVNYAFHSQQMAPFAEALVEKLSHIQPQTGSLAIFSTVTGDKQAGQKFNGDYWGQNLRHTVCFAPALTALIQSGYTQFIEISPHPVLSGYINACLKKQEVDGVVLPSLKRGFGERATLLKSLGTLYTLGHAVNWQSLYPDGCQMVDLPLYPWQRESYWISESQPQFQKAQPASSLLNLLLAGKTEQLTQELSNHHQLSPEAKQLIPQLIELLATGKSTAKITQDLSNARYGIEWQLSPLTVDNKISQAENWLIFSDNQGLGKELAAVVNDSCILVSSGESYEKLSSSHYQINPHQAADFQKLLTDISQTVTKVVYLWGLENSQTQCYSLLYLVQALAKINGKIAPKLWIGTQQAQAVTTSCHPDFSDHVEKLTPDLTPQPPSLLGKGEKSKPLSLQGRGLERGFPGPVKSQSCHQINVAQTPLWGMGQVIALEYPHLWGGLIDFGKQDVFATAMIAEMTAKTGEDRVAFRDGKRYVARLMPISAPLPTPQPLISDGSYLITGGLGALGLTLAEWLVQQGARHLVLTSRQGLLNQSEEKQQKIRALENQGATVKVVAADVSDYQQMSQLFAEIQLNSPKLRGIIHAAGVLNDCSISQMDWETFAKVFQPKVTGAWNLHQLTQDLSLDFFVCFSSMSALLGSRGQLHYAAANSFLDGLIYHRQTLGLPGLSINWGPWAEGGMATQGYEVGLKRMGIEPLEPTAALQVLGGLLGSASVQTMVAAINWSAFGKIVAAKGRVAFLAALLTQESQDGSNGESFCQKLAAAPLHRRAALLTTQVQQEVAQVLGHSGSYVPEIEQGFFDMGMDSLMSVQLRHRLEALLAVSLPSTLVFECPSIGDVVSYLMREVFAWQLDGSDGSAMESPASLVIENTIAQLEGLSTAETEALMEQEIAELQALLS</t>
  </si>
  <si>
    <t>gi|335389861|gb|AEH57634.1|</t>
  </si>
  <si>
    <t>Microcystis aeruginosa V-08</t>
  </si>
  <si>
    <t xml:space="preserve">Phosphopantetheine binding ACP domain (1-38:38)  -- Beta-ketoacyl synthase; N-terminal (76-180:105)  -- </t>
  </si>
  <si>
    <t>DSLTSTELRNLLQTDFNCSLPSTITFRFPNVEALANYLQQEVLDNCQPVLTPQIKAEISQKQPEKSSVEKSQLDDDPIVIVGMACRFPGGAKNLQSFWELLEQGKDAITEIPQDRWDQETWYDPNPDVPGKIYAPYGAFLEQIEEFDGEFFGIIPRESVAMDPQQRLLLETTWQALESAG</t>
  </si>
  <si>
    <t>gi|1149076452|gb|AQS99198.1|</t>
  </si>
  <si>
    <t xml:space="preserve">Beta-ketoacyl synthase; N-terminal (378-648:271)  -- Beta-ketoacyl synthase; C-terminal (661-774:114)  -- </t>
  </si>
  <si>
    <t>MFLRKLYACFTRGVNGRALCDCHKRGEGESGHSMGSLEQLLVRIHGLDGPIQPEQLGDGEPQKPPIDVNGKVGRAVWWVAETEKYMVHLLEAVYVSIPEGNLEKYDPPKAADGGFDIAWPSHPESLPDFVWSMSEMLQTKGWCLVQMIVDEEVRKSAVKQVGEFTKYKALREEFVSDYLGHAGKGKVGFLDTEIPDPDHLSSLRSDALSLFDRNLTNLAAAAAPLTFDMLDFHFGDRTKGMIWTQYSSGKEEQALKPEKLSEEDVDEGKVEEHILFLQRRKLCCMTWLENDGGTLTLVSRPDLNASDVVLPLAPKKLLVFRSDRMTFKFDPIGKFAVLQSWILEEPPRLSGLTVEGDAVSKAEAHGIVKGRPYPEGDKVHVMSVMTRLPGDGFGPNEYWSMLLEGTDGEVPIPFLRWDVDLYCTKEGEPHQFGKAYAQHGGFCRHEQIFSFDNKFFNISDHEAKYMSPGQRVFAEDGYTVMFRAGHTRESINGQKIGIFIGDTGSDWTPFNVVEYDIDIGSGQMMKVGGPATTAITGGNNSVTVSRLNHLFNITGPTGTADTACSSSLVATGVAMSWMRERRMGPTMAHAESRIKESIAGGVCVQIGPGSYIAMCGLNMISPVGRCFTFDESGDGYARGEGTGLMFLRGSAEFEDTLEQNACILGCCINQDGRSASMTAPNGPSQQACIAASMREAELEARLINLAECHGTGTALGDPIEVGALRNAMEPRDFALCLTSSKSNIGHLEGGAGIAGLLKCILMLMAGTCPPNAHCRQLNPHLSVGGFPCFFDTEGIDTHLNSALTGVSSFGFGGTNGRCDIWGQARFGVNRCGDLDVDELDQITVTCPVTLGPINSVTGEPALRPSADRKRYRADVLRDEFAPYDISRYAYTGGFRYRMTELPEEKEEEDLPADVSPYICGSWSGFTEMEEMESQGSGWYLTTVVIGESRYETFELTLNKEKSLSMYPAQDNATSKIFIYGPDDQSGGRKWIIDGRDQEIPAGTTYQIHFKWSTERMEIYWEEATQSSTTALSYEHTYYVAGTFSKWRCMALTGGAEEGSWEGSFRMGSQGKEEFQFVRDKDWQQAIYPAKPKTAKPGVPVRGPDDLGKDKYFIVRGPPGETVQVELSIVDAKVVVKAISETKGTVEWQSLEGWERHAYSVVGSFNEGVPLPMSMDLMKPGTFTCRAKVGDTFYPEYNGFLELFQVTVDDDLQHTFYPEKNLGKSGEAIVRGPDTGGADKNFVVRSLSPYKALDIVLDLTAEDRRKIVTWSWVADALEDGSSA</t>
  </si>
  <si>
    <t>gi|640535582|ref|WP_024969165.1|</t>
  </si>
  <si>
    <t xml:space="preserve">TubC; N-terminal docking domain (5-55:51)  -- Condensation domain (75-517:443)  -- AMP-dependent synthetase/ligase (550-953:404)  -- AMP-binding enzyme; C-terminal domain (961-1036:76)  -- Phosphopantetheine binding ACP domain (1065-1128:64)  -- Thioesterase (1151-1394:244)  -- </t>
  </si>
  <si>
    <t>MTKTIVEFVCYLQSLGITLEADENRLRCQAPEGILTPALRQEIGDRKPELLQFLQRAKQSKSTAHLPIKPVARDGHLPLSFAQQRLWFLHYLSPDSRSYNTVEILQIQGPLNLTVLEQSLGELINRHEILRTTFPTVSGEPIQAIAPPGSFRLKVDNYQDLSPNQQLAKIQQVAELEAGQNFDLAVGPLIQFKLLQLSPQKSVLLLKMHHIIYDGWSLGILIRELSALYEAFLKNLPNPLPPLSIQYADFAVWQRQYLSGEVLDKQLNYWQEQLATVSPVLTLPTDKPRPAIQTFQGGVERFQLDQNVTQGLKKLGQDQVATLFMTLLAGFGVLLSRYSGQSDLMVGSPIANRNQAEIEPLIGFFANTLALRINLSENPSFLELLEQVKQTTLEGYAHQDLPFEMLVEKLQLDRDLSRNPLVQVMFALQNTSQDDWNLSGLNIENLSLSVEATVRFDLEVHYWEKPEGLEGIWLYSSNLFDATTIQRMGQNFHHLIKEIITNPQTKVKQLPLLTMAEIHLLSSWNDTHADYLAKQLTSNKPQLSIYQLVEKQVSLTPDSVAVIFADQQLTYAELNERANHLAHYLCSLGVKADCLVGLCVERSLEMIIGILGILKAGAAYLPLDPEYPMERLSFMVKDAQISVLLSQEKLVEKLPEYQATRVYLDRDWPTIAEFSRENLNLEVQPHNLGYVIYTSGSTGQPKGVMMGQLALCNLILWQLQNTTVTNEAKTLQFAPISFDVSFQEIFATLSAGGTLVLITEELRRDTSALLDFLEKQAIERLFLPFVALQQLAEVSVSRKFWVSSLREVITAGEQLQITPAIAAWFRDLENCTLHNHYGPSESHVVTSFTLTNPVENWPLLPPIGRAIANVQIYILDAFLQPVPVGVSGELYIGGVGVARGYLNRPELTQEKFIANPFSNDPDSRLYKTGDLARYLPDGNIEYLGRIDNQVKIRGFRIELGEIEAVLSQCPDVQNTAVIVREDTPGDKRLVAYVVLTSDSQITTSELRQFLANQLPAYLVPNTFVILDDLPLTPNGKCDRRSLPIPDDQTRKNIPKIGPRNLVELQLAQIWSEILGINNIGIQENFFELGGHSLLAVSLINRIEQKLDKRLPLTSLFQNGTIASLAQLLAQETTQPASSPLIAIQSQGNKTPFFAVHPIGGNVLCYADLARNLGTEQPFYGLQALGLNETEKPLSSIKEMAMVYIEAIQTIQASGPYYLGGWSMGGVIAFEIAQQLLTQGQEVALLALIDSYSPSLLNSVNREKNSANSLTEEFNEDINIAYSFIRDLASIFNQEISFSGSELAHFTSDELLDKFITWSQETNLLPSDFGKQQVKNWFKVFQINHQALSSYSPKTYLGRSVFLGAEDSSIKNPGWHQVINDLQSQWISGDHYGLIKNPVLAEKLNSYLA</t>
  </si>
  <si>
    <t>Cluster-13398.37149</t>
  </si>
  <si>
    <t xml:space="preserve">Beta-ketoacyl synthase; N-terminal (372-620:249)  -- Beta-ketoacyl synthase; C-terminal (639-751:113)  -- </t>
  </si>
  <si>
    <t>MEDTSEALTTAASMKFAMLIVRIHGLEEPLVPVEGSPTPLEANGLVGRAIDWLEDKKKYVVCTFESVLFEVAEENLEEYTAPLPQEGGFDQAWPFFDEGFFEFCAKVNNELTAKHWSYVQMTKSPETREQALVKARRKDFEVPKEEFLGDFLGRKGRGKVSHIDPLYTISEEDVEGLPQASDDLEQYDMDITGLFGVMGPMTWDSMGFHAMGRTESMVWLPFANNREETALTPEPLNDEDVDEENLVEKHIQFLRRRKICCLYFIDNEGGTLTLHPRSDVKMAPVTLPVTKNKLLIFRCDLMTFSFQPTGFHFTLQAWIMEAPPKIDLGEIVANASNLTEALGITSGPLVPQGQRAHVMSGSCLTGGGCWNLEEASCMYLAGTDAHIYVPNSRFDTDLYFTKDGDTDLIPFVNSYQHHGGLCYDSEVMSFDNTFFGYTDREAELMQPSQHKTLEVGYETLFRAGWTKKSLSGKPILVYLGDCGSEWWNQLLVRQMQGQHLDPAARESWESGRSMTITGQRLSYTLGLRGPAWVCDTACSSGLTAFCTAMYSIKKPTERGTESPSMDAHCKGALAGGTNMVVDAGPYIGGSGQHMLSLKGRCFTFDVSGDGYARGEGTSMCYVMVSGNDKDTEMQEACAIGNKVNQDGRSASMTAPNGPSQQLCIKASLREAGVMPHDITASECHGTGTSLGDPIEVGSLRGVQETDDRDGPLICTSSKSNIGHLEANAGTTGLFKCILMSKYGNGLPNCHLRTLNPHLDITGWPTYMITECCDYNQQTGLVGVSSFGVSGTNSHAEVWAMCKFGPNMAGRKRLNFEKIKQITLTCPITLGPIDYLTGEPAREDGVKYTADCLRDELQPYDISTLAYEGGFRYRRDPLDEDDVPVNPADTKVTIMGSWSGWNRFEPMTEQEDGSYTFTVVLGETRCESFYICLGSVPDFSFYPACHRGSPRIWVEGPNAKADGRRWMIDGRDEEVPAGTVYRITFFWGQNRRKVSWAEVSAESAPPVLRSEHRYQIVGTWTSGRMDELRKVKGEEGIWEYKHRIGISGREEFQLVRDGDEQQLIYPASANCTSTSVSVRGPDHLGAGKHWVVTGNVGEPVTVRLEIDDGKIIISVIAKSTGERVWESVEGWDRHTYHLAIQGQPHKRMEMDPEVPGVFRAHAEMGQNFVEQYRGLCEFFNIIVDEDPNSGFCPDVSCAGSGECIVWGPEPGCSSRPFLAKNWQVGAGFEVVLDLKAVDRRKTVTWIWDSTPQFNFSDGMAVMDG</t>
  </si>
  <si>
    <t>gi|424707639|gb|AFX86454.1|</t>
  </si>
  <si>
    <t>gi|1705950769|gb|TRT82955.1|</t>
  </si>
  <si>
    <t>Microcystis aeruginosa Ma_OC_H_19870700_S124</t>
  </si>
  <si>
    <t xml:space="preserve">Beta-ketoacyl synthase; N-terminal (9-285:277)  -- Beta-ketoacyl synthase; C-terminal (293-408:116)  -- Polyketide synthase; C-terminal extension (414-526:113)  -- Acyl transferase (579-881:303)  -- Polyketide synthase; dehydratase domain (1077-1367:291)  -- </t>
  </si>
  <si>
    <t>MNSANSPAQIAIIGMAGLFPGAKDLATYWQNILSKVSAIREAPDDWNPANSCDDNGGLYTCKGGFLDDIAEFDPLEFGIMPNSIEGGDPDHFLSLKIARDALKDADYLDRPFNREKAGIILGRGTYFNRGFGTVIQHGLIADQTIELLQQIVPTLDAETLGRVRQELKASLPPFNAEMSPGLVPNVVTGRIANRLDLMGPNYLVDGACASSLIAVDLAIQELLSGRCDMMLAGGVQASTPPQVHMVFSQLDALSRSTIKPFDQSADGTLLSEGLGILVLKRLADAQKDGDRIYAVIQGIGTASDGKGLGLLAPRWQGQVLAIQRAYENSGIDPDTVTLVEAHGTGMPLGDRTEIKSLTHIFGQRQGEMPHRAIGSVKSAIGHCIPASGAASLIKMALALYYKVLPPTLCQQPHPCLEEEKTSFYVNTEARPWINGQSKEPRRAGIDAFGFGGIDAHAILEEYDRSPELPERKLPCSWPTELFVFSGDETANLIDLVEQVERRLQSSPNLLLSDLAYTLANRNPGPHRLAIVATEKTDLQAKLQLAKSKLAEPGRTRFQTRSGIYYAQVHPETEVGKTAFLFPGEGSQYTNMLSDLCLHFPKVRAWFDFLDDIFGKNRNYPPSYFIFPPPTGLSEEQRLLAAKELYNLDLATETVFTASMALYELLKDLEIQCDVMVGHSTGENTALIASGTIQLASRREMGQKILELNQIYLDLTAEDRIPRGTLLTVGAVETAILAEMVAQSSGQLYLAMDNCPNQAVLFGNEEAIKQAANQLRELGGICTRLPFDRAYHTPLFNQVAEALREYYQGLTVGPGHTQLYTCATAAPFPPTPPEIRELALSQWSSQVRFRETIGHLYEQGVRTFVEVGPSSNLSNFVRDILSGQDCLVLASNSQRRSSLEQIQHLLAQLFVNGRALNFAPLYQYRQVDLVNLETASLEAAGNGRQKRLLDLTMPKMKLTSAFVHTLEQKLPSVPPVATGREGQVPESIELPSTLPVFPPEKPPLQEQISSPSFSASFPDIRLPVFLSHLDLMEEFLNSQARTISSFYTNPFSHQQQEAVGLPWVDVESVPLSFSEAWPFLGEIIEKGEGYLYCRRHFDLHWDDFIYDHMLGGPWSHRQAGEFPLPVIPFTVSMEIIAEAAAFLCDGQQWVSQVDNVRSYRWLALEQGYLVLDIVAQLQEQLAPDIWDVHVQLFQPSRGSERRLVFEGDVRLTSQLNPSPPATPCQWQDSQPSRWSDEQLYTEGMFHGPRLQGVKHIRQVSQQGIEADLEVMRVDNFFRDIARPIFQIDAPLLDAAAQLVAYWGSEFFGVNFHTFPFSVRVFEQYAPPLPAGTPISCRGWLSFDGERQLQGNFEFLNSEDLVIARLEGLLEIFIRVPLEYHQLRREPQVAYWSEPWQEEVGMLSRRLTLVPVNFLDELGGVIKYIIAHLIFTQSEREFWYSLPEQGSERKQWLLGSLVAKETIRQFAWQKFDLALGPLDIQLFPTESGKLQVYCPPLEKIGVVPEVSIGQNQNVFVAAVVEPSIDNQEN</t>
  </si>
  <si>
    <t>gi|1002150977|gb|KXS92361.1|</t>
  </si>
  <si>
    <t>Microcystis aeruginosa NIES-88</t>
  </si>
  <si>
    <t>MKVGDFLAYLKGLDIKLWLEGEKLRYQAPKGVMTPEIKEEIAAKKPEILDFLRAAKIPTNTVELEIIPVSRDQNLPLSFAQQRLWFLQQLSPDSHSYNLLDALRLEGNLNLLALEQSLSELIRRHEILRTTFPMVEGQPIQRIAPPSTVSLPLEDLQGSSKNEQTEHLQEIAIAFSLKPFNLAKESLVQFKLLKLSSQEYVLLLKMHHIIYDGWSLSIFFGELSQLYAAFVRGLPSPLPELSIQYADFAVWQRQWLTGEVLERQLNYWQKQLQDAPTILELPTDYPRPPIPSFRGDGQVFRLNQDLTQRLKRLSQESGATLFMTLLAAFFVLISRYSGQSDVLVGSPIANRNSSAIEKLMGFFANTLALRGDMSGNPSFLELLERVKQTTLSAYAHQDLPFEMLVEKLQLNRDLSHNPLIQVMFSLQNTPQSEASLSGLKMESLPLSVELKARFDLEVNFWEVSDRLEAVWCYSTDLFAAPTINQMGQHFQNLLTAIAANPNMGIFQLSMLSDEERYQLLSLWNETHTDYPSDQCIHQLFEEQVKRTPDAVAVVCSEQQLTYNELNCRANQLAHYLRKLGVKPEELVGICLERSLDMIVGLLAILKVGGAYVPIDPDYPQERISFMLQDTQVKILLTCESLQNSLPNHQAIVICLDKDWQQINQASQENLNSTVSADNLAYVIYTSGSTGIPKGVIVTHQAVNRLVLNTNYIQFTPDDRVVQASNIAFDAATFEIWGALLNGAKIIIIAKSVLLSPQELALSLKENRISVLFLTTALFNQLANLVPQAFSNLRCLLFGGEAVEPKWVQEVLEKGAPQRLLHVYGPTENTTFSSWYLVENVASTATTIPIGKAIANTQIYLLDKNLQPVPIGVVGELHIGGAGLAKGYLNRPELTQEKFIPNPFEKDEVIPPTPLNKGGNEPSKLYKTGDLARYLPDGNIEYVGRIDNQVKIRGFRIELGEIEAVLSQNQAVQSSCVIVREDNPGEKQLVAYIVPKLGVKLTSGDLRQFLSHKLPGYMVPGAFVLLEFFPLTANGKIDRRALKAPSNTSDSDRFIEARNQLELNLVQIWSKVLKIDKISVHDNFFDLGGHSLLAPYLITQIKEQLGKEIAVTTIFQNPTIEQLATIIQTDADSSNQSCLVPIQPQGSKPPFFCVPGAGGRPFYFYHLGRCLGKDQPFYSFENDLYQQFGEITRIEDIASIYLQAMQDLQPQGPYFLGGHSYGGNVAFEMAQQLVNQGQQVALLAIIDSSAPTYKDKQILLDYINWDHARWLAEVSKGIEVYLDKTIDISYETLQLLTVEEQLKYALNFFKLANMLPPNAETRQLEKIVQAYKTSCLCLIDYLPKQIYPGKITIIRAREELADDPNKDLIAGDCEDSSLGWSEFSTEPVEIHFVLGNHVSIMVEPHVQILAEELKVCLEI</t>
  </si>
  <si>
    <t>gi|2065796158|gb|KAG7564605.1|</t>
  </si>
  <si>
    <t xml:space="preserve">Alcohol dehydrogenase; C-terminal (87-220:134)  -- </t>
  </si>
  <si>
    <t>MKVLGKYMQLAPRLMVFLLVIGLFHLHLLQTYVVKEESVWHKIDKACPMEYAATITVNPLTALRMLEDFVVLNSGDSVVQNGATSIVGQCVIQLARLRGISTINLIRDRAGSDEAREQLKALGADEVFSESQLNVKNVKSLLVNLPEPALGFNCVGGNAASLVLKYLREGGTMVTYGGMSKKPITVSTTSFIFKDLALRGFWLQSWLSMGKVKECREMIDYLLGLARDGKLKYETELVPFDEFPVGLDKALGKLGRQPKQVITF</t>
  </si>
  <si>
    <t>gi|1706092598|gb|TRV15804.1|</t>
  </si>
  <si>
    <t xml:space="preserve">Beta-ketoacyl synthase; N-terminal (1-250:250)  -- Beta-ketoacyl synthase; C-terminal (258-373:116)  -- Polyketide synthase; C-terminal extension (377-475:99)  -- Acyl transferase (528-829:302)  -- Phosphopantetheine binding ACP domain (921-989:69)  -- </t>
  </si>
  <si>
    <t>MESIAIVGLDCHFPKVKNKEEFWQLLYKGQDAISLIPENRWKRNAFYNENPSETGCMNTQCGGFIENPDAFDAEFFGISPREAESMDPQQRLLLQIAWRAIEDAGISPIQLSGSYTGVFVGIMGNEWAHLHLTDYQNITAQVGSGNGYCMVPNRISYQFNFKGPSLAIDTACSSSLVAVHNACNSLQAGECDWALAGGVNLILTPALNIFYTQAGLSAPDGRCKPFGQQANGIGRGEGLGMVVLRRLSEAVADHQRIYAIIKGSAVNQNGRGQGLTAPNRWSQQEVMERAYRQAQVSPSQITFIEAHGTGTTLGDLIEVKALKQLHQVPRPHPCYFGSLKSNIGHLEGAAGIAGLIKVALSLYHKCLPATLHCQEENPHLQLNGKFLQLPKEPLDLSAEAVILAGLSSFGLGGTNGHMVLQNYQAVNQPHPDSCQSPLGLFTLSAKTPQSLQENIEEHLNYFSQHSESKIAAICYCSNRVKADLPTRLAFSAGSLPDLRQKLREYLQPQGVAQARFRQIKPNVQPKSTFLFTGQGSQYSGMTRSLYQGNGLFRTHLDACDAVFETHLGVSIKEIIFNQSKQALLDQTQFTQPALFAIQYALAKFWQALGVNPCVMIGHSIGEYAAAVIAEVLSLDDAASLVSQRSKLMESLPPGMGGMLAVQAGEATFTPWLTQHKEQLAVAAYNGEDSLVLSGTATIVAEIQKYCQKQGIKAKFLQVSQAFHSPLMQPILEKFHQEAAKCNYSHPKLPIISSLTGELLTQKTAMDAEYWTNHIAKPVKYFQACQHLQKFNITHAIEIGPKPILTALAQLIHPQSATKWLPSVQANSQDIETLYNTISELYLEGNVLNWDVLYNVESLEKISLPGYQFSTKQRYWVKNKSTQGKITSVEQQEIMATSPASSAISPVAIEQQRTPQNILAVVLDLTASIGGYQPSEIAPTAQFSEDIGYDSIMLMQLKNRIEQALPEVGNLSVTELLSHVTSVQDLANFLDQKIQQLTITNTARSGE</t>
  </si>
  <si>
    <t>gi|257709843|emb|CBC60868.1|</t>
  </si>
  <si>
    <t xml:space="preserve">FAE1/Type III polyketide synthase-like protein (53-341:289)  -- 3-Oxoacyl-[acyl-carrier-protein (ACP)] synthase III; C-terminal (358-438:81)  -- </t>
  </si>
  <si>
    <t>MFIAMADFKILLLILILISLFELDLLHFHHDFFSPFPVKIGLLLISIFFYAYSTTRSKPVYLVDFSCHQPTDSCKISSETFFNMAKGAQLYTDETIQFMTRILNRSGLGDDTYSPRCMLTSPPTPSMYEARHESELVIFGALNSLFKKTGIEPREVGIFIVNCSLFNPNPSLSSMIVNRYKLKTDVKTYNLSGMGCSAGAISVDLATNLLKANPNTYAVIVSTENMTLSMYRGNDRSMLVPNCLFRVGGAAVMLSNRSQDRVRSKYELTHIVRTHKGSSDKHYTCAEQKEDSKGIVGVALSKELTVVAGDSLKTNLTALGPLVLPLSEKLRFILFLVKSKLFRLKVSPYVPDFKLCFKHFCIHAGGRALLDAVEKGLGLSEFDLEPSRMTLHRFGNTSSSSLWYELAYVEAKCRVKRGDRVWQLAFGSGFKCNSIVWRALRTIPANESLVGNPWGDSVHKYPVHVT</t>
  </si>
  <si>
    <t>gi|1159273241|ref|WP_079206032.1|</t>
  </si>
  <si>
    <t xml:space="preserve">AMP-dependent synthetase/ligase (561-953:393)  -- Phosphopantetheine binding ACP domain (1088-1149:62)  -- Thioesterase (1174-1287:114)  -- </t>
  </si>
  <si>
    <t>MSTNIELGTHETKNGSQLQPAAFFWTDTTLFDNYRQQNIHTLIALQKVIERHHALLKSEDHRGEIGEFLETFAQISNYQADFFLWIWSDPAAYHWCQLAFDLVKAALTKKPLPSVTRQYCGEIKQKTPLKALIAHLNQFKLFAIAHALLSGRSYNFRTPFYGRLPLAIPGTSFYLEGTGEVEIYGIEGNKLDVGGQNQREYLELTANALLKGGNLKVGQCPTLYLQGGEFRFQPYCFNSPAFPDGQAVVKTGMAYQEKYINLVRDGLALIEQYHPQTFGQLHYFMEVIALKPLEEGTFTNLSSSDFPGALICSVIDNPYRLADNFIHEFHHNRLFLIEQNNPLLCNSLEEDQANSLYYSPWRQDLRPLRGIFHAVYVYTPVTRFWLNFYRSNPEGEKLDFAKSQLMTNLLQLQIGLEQLRKYAQFTDLGRDLWQELQSNVAQIAQDAARLGIGFDTPALEWHRNGSFQYQLEGKTARFLTVKEVIARHIQCLDHFRQIEPQFQSNLGLDSFSEGNGEDKKPAIAYGQPITGKLEVVSSLAAILKQQLEKTSQGYLVDLTGKSPINRTYGEIWQRSTILLGYLQAQGLSPGDFVIIQIEQCHEFVAAVWSCFLGGFVPVPVAVSFHRPETTPAANKLEQVWQTLANPVILTTKELAASMKTRCQPIDARILTLEKAENFAPSQNFHTHQPEDLALLLTTSGTTGNPKLVSFDALTVIRQFLGENEHDHESSCFLTWIPCDNASGMSIIKPKLGQTLYLPPASFFGNPLGWIETVDRYRVKTTVLTNFAMTRIIEEVKAIAQKPWDLSSLQTIGLGAEKIVPQTCRSFLETLQPLALPPDVLSLAYGLSETGVVASTRKWTAMGYNSHSQQFVQIGQPLPGCGLRIVDGENNLLAEGDIGSIQIWSAGIARGYYDNPGLNRTLFSEDGWFNTGDLGFLNDGYLTVTGREKEIIIVNGKNYSCQEIEAVVEEVEGVQPFYTVASSCGQADSETEQLGIFFNTSITKESDLGNLAKNIRGKLTQTLGINPKYLIPLQKSAIPRTSTGKIQRLSLKQRLETGEFTATIKWVDALIQQTLEQTYRAPRNQLEGQLTQIWKKILGLKEVGIYDNFFDLGGDSILAVKLVAEIEKNCSKELSIVVLYQAPTVEKLAKILSRGEWSSPWYSLVPIQPLGDKIPLFAIHLLGEGLSFYRPLANYLGLRQPIYGLNYGLAARKGKEKEDKLPPIENLAAHYIEEMQAFYPQGPYILLGVSNGGNVAFEMAKQLQAQGQTVAKLILFDTLHPHLKLPPHWKKGSRFQKLMSELIRYSQIYWGNFLLFEPQERVSYLLEKLKSLSVQKIIQRTSFPVQPSEKTLETKPLEASLPRLYLPQSYPGKITLFRAKHTGINAFDPTNGWEGVADEGLEIYDIHGAHSHIFSEPSVRILSEKLRDCLTTDLLT</t>
  </si>
  <si>
    <t>gi|924654979|ref|WP_053538000.1|</t>
  </si>
  <si>
    <t>gi|307107567|gb|EFN55809.1|</t>
  </si>
  <si>
    <t>gi|515515845|ref|WP_016949099.1|</t>
  </si>
  <si>
    <t xml:space="preserve">Beta-ketoacyl synthase; N-terminal (1-252:252)  -- Beta-ketoacyl synthase; C-terminal (261-377:117)  -- Polyketide synthase; C-terminal extension (381-491:111)  -- Acyl transferase (532-665:134)  -- Phosphopantetheine binding ACP domain (864-929:66)  -- </t>
  </si>
  <si>
    <t>MEKIAIIGVGCRFPSAENLTSFWELLSNKIDAIREISSRPYDWDSLHKHSVVPSTGKSKSIKGGFLEQVDYFDPNFFQISPREAERLDPQQRLLLEVAWESLENAGIVPSTQLSGSQTGVFLGASNYDYGIILAKENAQINAYNAVGTGLCIIANRLSYLLNLRGPSLVIDTACSSSLVALHYACQSLLSGESNLCLAGGVNLILSSEATISLSHAQMMSSDGRCKTFDASADGYVRAEGCGVVVLKRLADALRDGDNIQGIIRGSAVNQNGLSNGLTAPNGPSQQAVIRQALARAEVKPSQISYVETQGTGTPLGDSIEVNSLKAVLMEGREVNQPCWIGSVKTNIGHSEAASGIAGLIKVVLSLQHGEIPAHLHLQELNPYIKIKNTPIQIPTELQEWPAQEQPRLAGVSAFGFGGTNAHVILEEAPPQVKHENLRERSSHLLTLSAKTEPALQALVSRYQSHLEDHPKLELADICFTANTGRSHFQHRLAVVIDSKEQLIAQLAAFATGNHTTGLFSNQASKKQMKIAFLFTGEGCQYINMGRQLYDTQPIFRQTLEQCNEILRPYLKHSLLEILYPDQAGEQIASSLLDQTAYTQSALFAFEYALYQLWKSWGIQANAVMGHNVGEYVAATVAGVFSLEDGLKLIAHRGQLMQQLPSGSEMVSSVLAEFSAIANQVTYNQPQIPLISNVTGNLADEEIATAPYWMNHVSSAAQFAKSMQTLHKLGYKVFLEIGSKPILLDMGRECQPEGMWLPSLLPGMEEWQVMLSSLGQLSVAGVKVDWSGFDRDYQRTKVALPTYPFQRERYWIDTGTIQPQKQYLPKKLEIEQQAAKPSISTQNTQILQQLETADKSDRITLLITYLQEQIGRILGFKGSQLPNIEQNFFEMGMDSLMLTELRNQMQTDLNLDIPINIFMEGSTIVTLSTQINHQLVPINITQTVKPESNDQFQMNIKNSDWIEIEI</t>
  </si>
  <si>
    <t>gi|1388900890|ref|WP_108936700.1|</t>
  </si>
  <si>
    <t>MNSASSPAQIAIIGMAGLFPGAKDLATYWQNILSKVSAIREAPDDWNPANSRDDNGGLYTRKGGFLDDIAEFDPLEFGIMPNSIEGGDPDHFLSLKIARDALKDADYLDRPFNREKAGIILGRGTYFNRGFGTVIQHGLIADQTIELLQQIVPTLDAQTLGQIRQELKASLPPFNAEMSPGLVPNVVTGRIANRLDLMGPNYLVDGACASSLIAVDLAIQELLSGRCDMMLAGGVQASTPPQVHMVFSQLDALSRSTIKPFDQSADGTLLSEGLGILVLKRLADAQRDGDRIYAVIQGIGTASDGKGLGLLAPRWQGQVLAIQRAYENSSIDPDTVTLVEAHGTGMPLGDRTEIKSLTHIFGQRQGEMPHRAIGSVKSAIGHCIPASGAASLIKMALALYYKVLPPTLCQQPHPCLEEEKTSFYVNTEARPWINGQSKEPRRAGIDAFGFGGIDAHAILEEYDRSPDLPERKLPCSWPTELFIFSGEETANLIDLVEQVERRLQSSPNLLLSDLAYTLANRNPSPHRLAIVASEKTDLQAKLQLAKSKLAEPGRTRFQTRSGIYYAQVHPEAEVGKTAFLFPGEGSQYPNMLSDICLHFPKVRAWFDFLDDIFGKNRNYPPSYFIFPPPTGLSEEQRLLAAKELYNLDLATETVFTASMALYELLKDLEIQCDVMVGHSTGENTALIASGTIQLASRQEMGQKILELNQIYLDLTAEDRIPRGTLLTVGAVETAILAEMVAQSSGQLYLAMDNCPNQAVLFGNEEAIKQAANQLRELGGICTRLPFDRAYHTPLFNQVAEALREYYQGLTVGPGHTQLYTCATAAPFPPTPPEIRELALSQWSSQVRFRETIGHLYEQGVRTFVEVGPSSNLSNFVRDILSGQDCLVLASSSQRRSSLEQIQHLLAQLFVNGRALNFAPLYQYRQVNLVNLETASLEAAGKGRQKRLLDLTMPKMKLTSAFVHTLEQKLPSVPPVATGREGIVQKNIELPSTLPVSLPEKSPLQEQISSPSFSALFPDIRLPVFLSHLDLMEEFLNSQARTISSFYTNPFSDQQQEAVGLPMLDVESVPLSFSEAWPFLGEIIEKGEGYLYCRRHFDLHWDDFIYDHMLGGPWSHRQAGEFPLPVIPFTVSMEIIAEAAAFLCDGQQWVSQVDNVRSYRWLALEQGHLVLDIVAQLQEQLAPDIWDVHVQLFQPSRGSERRLVFEGDVRLTSQLNPSPPATPCQWQDSQPSRWSDEQLYTEGMFHGPRLQGVKHIRQVSQQGIEADLEVMRVDNFFRDIARPIFQIDAPLLDAAAQLVAYWGSEFFGVNFHTFPFSVRVFEQYAPPLPAGTPISCRGWLSFDGERQLQGNFEFLNSEDLVIARVFGLLEIFIRVPLEYHQLRREPQVAYWSEPWQEELGLLSRRLTLVPVNFLDELGGVIKYIIAHLIFTQSEREFWYSLPEQGSERKQWLLGSLVAKETIRQFALQKFDLALGPLDVQLFPTESGNLQVYCPPLERMGVVPEVSISQNQNVFVAAAVEPSIDHQEN</t>
  </si>
  <si>
    <t>gi|1928441288|ref|WP_193961492.1|</t>
  </si>
  <si>
    <t>Microcystis sp. LEGE 08355</t>
  </si>
  <si>
    <t xml:space="preserve">Acyl transferase (2-95:94)  -- Polyketide synthase; dehydratase domain (261-526:266)  -- </t>
  </si>
  <si>
    <t>QCEHLFKKYLEFSLQELLSSKKALEPQISLSVQPLLFAYQYALCELWKSWGISPSAILGSGLGEYLAAQQAGVFSLEDTVKLVAKRAKISPQNPNSEDLLSLLKSTPEVDSNSPDITLIYQGEVVKKSLTNLVNRGEKIRQKSDEIARGISTLHQMGYKIFLEMGIGANLINIGRQKLGVNSILWLSSLGEDCHSDHHEQRVLGQLYVRGFNINWEAFHRSHPGQKISLPNSPFIRKRYWINSGNKSESSSYKNPNYYSGHPLLGDHFPSPLALLQYRGSISQHKPAFLGEHQVFDQAILPASALIEMALAAGENQKVILENVEFKKALILKDTEDTLQLIIEQNSFKIYHALEPNWEVLVTGKVEELKSTNLTHCDLEEIAKNCPEEVDINSFYETYQKSGINYGSNFRLIHQLKRGENTAFAQIKLTDRLEREKYHFHPAMLDACFQGIAAILFKEESSVTYVPVRLGKLAFFHPPDEQVISAVRLKNSSPNPNIIIADIDIYSPQGQPLASLTNLELKAVQSQEIIPQEIPPQIYLEEWMPGEELLGNGRDTLVAPQVIKNQIHPPQLEQQLGEKLAQYERLMAALEKLSVVYIWEALTKLNGQPKLGQTYSEAQIANQGQIVDFYRPLLSRCLSILAEEKIVNQTKDGWLFLKELEAPSSPSQIKILRQEFADYPAEISLMERCGSALAAVMSRQVEPLELLFPQGDLEAIASIYSEAAGAKLMNQLVATTISRAIENFPPHYPLRILEIGGGTGAVTAGILPHLPTEHIEYVFTDISSSFLTRAKE</t>
  </si>
  <si>
    <t>gi|1772286776|gb|QFZ11840.1|</t>
  </si>
  <si>
    <t xml:space="preserve">Beta-ketoacyl synthase; N-terminal (11-289:279)  -- Beta-ketoacyl synthase; C-terminal (307-407:101)  -- Polyketide synthase; C-terminal extension (416-514:99)  -- </t>
  </si>
  <si>
    <t>MFAAENNNTAKIAIVGMDAFFGECNGLDAFERSIYDGKQHFITLPPKRWYGIDEQKDLLQEYGLTDGKAPVGAYIKDFDLDTLAYKIPPNEVEKLNPQQLLLLTVADRALKDAKIPEGGNVAVIIAAEAELSVHKLQQRWDSSWQVKDGLNAAEITLPSTQVSQLESIVKDSVHHQVEIGEYLSYITNIMASRISSLWNFTGPSFTLTAVESSAFKAVEVAQMLLMTQEVDAVVVGAVDLAGGVENVLLRSQTAPINTGANTLSYDQKANGWTVGEGAGAVVLKRHQQAIENGDRIYAVIDAISIGQSHTKVYGGSVNQACQQALKMAGVPPEQVKYVEVCASGIPQEDEAEIAGLVQAYPSVGDGLHCAIGSVKANIGHTFVASGIASLIKTALCLYYRYIPATPNWSGVKTPQAFEGSPFYVVTESRPWFLSKNASRRIAAINGMGCDGSYAHVILSEETNQAERPNQYLEQMPFLLFPVAGDDRTSLLEALDKLQKSIAESADFSRSASLAFTTFQQQSQANYAVSITGRNKKELLREIESARKGINTAFDKGTDWQTPVGSYFTAQPLGKKGEVAYVYPAAVNSYIGIGRNLFRLFPKLHDNSFVKSLYKRAADIERLVFPRSLSKLSTRQLEQLEKKLLSDSLAMFEAEIFCTRLLTTIIRDDFQVHPKYVFGYSLGETSMMVAQGIWSNFSEVSNSFNSSTLFGDRLSGPKNSVREYWGLPKAATASGDNLWGNYVLMASPVQVRDAIRNEPRVYLTQINTPEEVLIAGDPAACQRVIKTIGCNSFTAPFDHVIHCQAMRSEYDEFVQLNSLPVQDIADITFYSAAEYQPIKLETGVVAKSLATGLSQELDFPKLVNRIYDDGAKIFIEAGPGSVCSRWIDKILEDKEHITVSLNRRGIDDHTSFVKALAKLVSHRVNVDLSPLYSPVIETSNLNKVTLRKITVGGDSISGKILSPENLQLFAEIREKKQQNIAPSGNALGINSTYLSHQKSLPKPKPFSAENIIEHGLKPEEPLKSSELTATQPAKPSDFLSNTTTDIEFATIINMLDLNKAQYQKLNANNLQITQNHTAFLKARQDFSQQMSEIIQLQMVCAEDLLQEDGN</t>
  </si>
  <si>
    <t>Cluster-13398.39794</t>
  </si>
  <si>
    <t xml:space="preserve">Methyltransferase domain (909-1029:121)  -- Polyketide synthase; ketoreductase domain (1578-1753:176)  -- </t>
  </si>
  <si>
    <t>MPAMAGSPLDPFGYLLNRLKPGRGGLVCAERTPLGAPLLALPLESCWTPQAVEKESPHLSEVLAAACERSPHSTFLASDSTWIALHLLQERRRGEQATPSRKSHLALVPDLPETLLSWDDLDLEALQGSWWHEEALRRKEQVLLDFEVLRLELGPIVVADLGLDKAAYCWARQVLEQFGLRLLEEDGTYRTVLAPGLELLSPGASAPTGTAGARLEQGHSCSAPVLVIYAEKDFYPGDPVSLSHGGLACSNGCRLAGCAWLLESNPWDCLQLRLPLRLDRASDEQDEFAALIRGLTAACAEGLEDERPQPQVGECCPPDPLAGLSPVSLTDGDGYVLCEAVMRLTKTRVLPPRSMLVHIGAALIADLSKQEQFIAMEKEVEGVLNDECCEMRALIFLEAELQKTLNRYPTVSKEAMLQLVKSEAEGGLLSRSARCLRLQISERQLLVDAICALRAKLGGSTSAPPTSIGAAQQQAREGLNAQSGVKLSVPDGCADLVLPMETLINGSTPGPDTALGTVLTRLGGISSAFEQLAARFASSRDASVAAGLTQELRVLKSCMGRCPLGDPYKADPVLLLASKDAVVHAYGEAVLAALSAELAFLEQERLRLEKQLSSGTKPAPKDSESLASVLVELASLRERLLDYEMAHSDLKRGLALKPDVPHTLHCAKKLASQSQLVLAGSASKWLACGALLSSFHVRLKDRGYMRMSTRWSWPSRVPRVGNLAADPAAWSGKSSERDIVEATLGLHPGALSQVTSPGQDLGGGPPARHLDASILPYVLPRQPHALELVDLIRLFMLQKTLPLSRATEVLGAEVCRLLLETSALTCVHPSTAQLLSPGDAATLVSTISGGVADMPEVFANVFFWPVDENLLVALDFEQTICCPGEFEPVPYLGQDARALMVGAPRDPAATSVLDVCCGSGAQALFALQHYAQQATCLDSNARAIQFACFNAHLNGLGGRCTFVRGSLCDEDLPSVLKDATKFDVILSNLGATPDSEGVLSAVIAKGACQLLAPAGRLAVVSMIPNVGGLAQRLATWADTATAPAPAELRAVVFRSESVKDEDYVELTARGSPPIVAAAQLGALRRAGLRSVSQGFVLVHAPQAGAVVPRHAPRVEVRAEHQGLWVDEAYLEQEVRGARARTTVLEGTGTSDPLYALDWGEGRGSGDRGARVPLARYGTGGRAWSVLQQDSKSTFKSEFSITLDKTTGTNLGAQVNPADGQSLLVEAVLGGLFKDWNASNPRSQVCKGDRIIAVNGVSRSSAQLLEECKQCKILQIRLQRENLEKSLPEPTLAQTGKFVADACRWKDVAVHRLLGWSPPAFCDWRWMKTALPLSSKQRNSPPSGFVMATVELKGCRCPGEVKEALRSVNCTDRFAFEGEPRTLKPLDRPGQAPDINTLLGSYDVLVVPLDTGGGRVRPLHELPLEMLYLLEVVTRYVYSTRRALRMVMLTCGCSGPSCAAMQDDGYGLPAAVPLRGLFRCSRIENLQLPILHIDSDALVEPGRGQELVAQIDCELELSTPDVGFYKADVADQNRAIIHTHREVAYRSGARYLPKLDLCARNPLFPGAKIPPLSGTAAEGVALITGGTGGLGILTAEALVEVGVKTVILSSRSGKISRGYQGLEQRLDALRMTGARIELEACDQSQEKQVEMLLQKIRTSFGPLKWIMNAAGIVLPQDPNLMAPVFEPKCLGAWYMHRHTLTDDIATFMMYSSMSAGAGANDLSNYAAANTYIDELARWRQSQGLAAVSVMFPEVEEAGMAADTIMVKGQAANIPAGTVKQAVKQVVCGAGPMSPCVAIVPQGYLIPRTPTMDSMLDPLKARVNKDAWDQLMRAEAAKSGK</t>
  </si>
  <si>
    <t>gi|56542106|emb|CAI30416.1|</t>
  </si>
  <si>
    <t>gi|1706089067|gb|TRV12422.1|</t>
  </si>
  <si>
    <t>Microcystis flos-aquae Mf_QC_C_20070823_S10D</t>
  </si>
  <si>
    <t>gi|1149076500|gb|AQS99222.1|</t>
  </si>
  <si>
    <t xml:space="preserve">Beta-ketoacyl synthase; N-terminal (374-627:254)  -- Beta-ketoacyl synthase; C-terminal (642-754:113)  -- </t>
  </si>
  <si>
    <t>MENPEGAETADGNGSELTALGFAPLEGSLVEVFGMDGVLVKSVEVQEEESEAQDVDVDGQRGRVVGWFAPERKYVVETFDGVLAAVPEDNVKEWLPPSAAEGGFDLAWPPGADSSDIFAEMVCQEIAVKGYCLIQTYMSDKEREEAKAAALQNGQRRFYRMKQEIDGAYMGFDNYTKVGHMDSDAAAEEAEPTDPLETCNRQMTTLGLLLTPLAPVNLGFSCHGRLTGLIRMSMDSKDEDELPVESIMDEEDATEWTANIESWIRFQQRRKLSILCLIANEGGDLWLYPKEGLGPKSVHIPITQNKILVFRHDLMGYSYQARGPSLALQTWVLNDPPMYQEIKEMQVNIGVPGEKGEVVVNPGPEVPEGPKASIMALTVRLPGEAWNPSQYWLMYGSGADTVSQWPYDRWETEPYYQEGADSTLTGKAYTCHGGFMTQEMITQFDNEFFGIDHKEAKSMLPGQRIALEVGYQCLVASGFTKQSLAGRRMGLWFGDVGPDWHSFQTEWGRFCHDVCPATLGTSMNNSVTAARIAHTFDLRGPVSSYDTACSASLVAMNAAHLLMFDSNTPRKDNAEALVAGINTLLGPGSFIGNCMATMLSHQGRSFTFNRSADGYQRGEGCGSIYLKLSDGNKKEEEERVCALIGTATNQDGRSASLTAPNGPAQQQVIKKSMRFAAINPNTVSIAECHGTGTALGDPIEVGALMSVMHQREFPILKTSAKSNIAHLEAGAGIAGLTKCIMMINVATAPPNCHLNTLNPHLTTEGYPVFFDTEDVDTGFSSLYCGVSSFGFGGTNSRADVYGCASKGHKAIIRYELPKPNPPRVQPIGQVLFICGTWSAWSEYEPMEGGRNSGVYNCAIVLGDCRWEKFYISCTEDTYEAIHPLIADADESAQIVGPDWDGKGLYWMVDGRKDNAAVGTVYEITFQWTPEKKTVSWRRAEDDLSDFKVLGTEYEHKYYLTGSWKQWAGFDEMSKVEGEDYYEGSFMIGFRFQEEFQIVRDADSQQCYYPSVAKCKKVGVPVLGPDGRGKGKNWLVKGPQHQIVIVRLSIDGGMAKVTIRSPTLGVRSWSCWESWVFSSSLRFYLTGNFNGGRFAPLEQSTTRGLHVCRVTLGPDGTASFQVIVDEDRSQVLYPNDELGLEGPDVDPTNAWLIEGLPGTTYEVRLDVTEHDRAKMLTWEQVVVKALT</t>
  </si>
  <si>
    <t>gi|488855770|ref|WP_002768080.1|</t>
  </si>
  <si>
    <t>MSKHSISFGGQLEDNWRTLSAVLETATKHNNHGITYIRNDATEYFQSYQDLYQDALVILNGLEQKGIKLGHKVILQIAKNQDFIPALWACFLGGIIPVPLTVAPSYDLENSAVKKLENVWKILDNPLILSDSELITEIEKLGTYSHLEGWQVISVNELRKAPSKIDQLPILDPQDTALLLFTSGSTGMPKGVILTHHNILSMTAGTVAMNHFTQQEVTLNWMPLDHVGAIVFLGIMAVDLACDQIHVPMELVLRQPLQWLELIQKHQVSISWSPNFAFSLINQQAEELKHVSYNLSSMKFLVNAGEQVSVKTIRLFLEILEKHQLQERAIKPAFGMTESCSGITWSAGLSKNELTEENSFVSLGKPIPGATIRIVDQENNPLPEREIGRLQIQGNSVTKGYYNNTELNQEVFQEGWFTTGDLGYLFKGELFITGREKQEIIINGVNYFAHELETTIEELEGVKVSYTAAFAVFDQSRETDLLIITFSPESEQFEQGIKVVRKIRSHVTQKFGIAPAYVIPIDRNLVPKTSIGKVQKSKLKKDFEQGLFSSCIQEIDQYLAKERQKNQTLPQSENERQIAAVWSEVLQLTSVGLEDNFFELGGHSIHLIRVQNELEKLFNRQLSLAEMFKNPTVATLARFLSEESNTNQVIAQKSRQRAENRSRRHNQTHDIAIIGMA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SLKYKIIPPTLHFQNPNPQINFSQTPFYINNEAISWTTKQDKSEKLPRRAGVNSLGIGGVNAHVILEEAPPIIPQDNQSQRPYHLLTLSARTEPALTELVSRYIDFLESQPEKDLSDVVFTANTGRVHFSNRLALTGYKNSDFIEQLRQFKQLDYQSTIHGIADEKRPSKIAFLFTGQGSQYAGMAHQLYQTQPTFRKTLDAGEKYYQKLTGKSLLNVVFADTDDPLNQTAYTQPALFLIEVALAQLWHSWGIQPAAILGHSLGEYSAACFAGVFDLESGLKLVSHRGNLMGQLPQNQGEMAAIFLDKNSVIEQCQSQGIKIAIAAINAEQHTVISGEKNVIQKLCNHFTDAGVKVRQLKVSHAFHSPLVEPMVAEFKTILQEISFSQPQISLVSNLTGEIADDSIMTPEYWLQHLLNTVQFHQGALFLQSLGCDTFIEIGPQPILSGIIQSSLSSSEPLTLPSLRSGFSDWQVLLESLGKLYVRGAKIDWFSFDQDYHPRRCALPTYPFQKRQHWISLKTPSATVPRESNLVKMLSEKDKTTLMQTLLETGHYSEDEKPTISAIVQQLIKLYYQEKEDFDFAKLLYQVAWLPCDLANGKLENLTTLKTDLEVYLEPQLQSSELMGVSLAFSEMEKLAADFVVKALKDLELFQMNTFLDPDQSFIQAGLKQEYKYFWNYVLEILAKVGILEKQNTRWKIVKEPEQSNPDLAVEDLINHYPNAQIELNLFRQVATNLAAIITGKISPLSILFSQDGQGGASEFYKNTSSAKILNLGISKTVELLLSSYPPSASLRILEIGAGTGATTQQVLKACNSRQITYTFTDVSPFFLEKARDNLAEFSELEYKVLDIEKDPKLQGFCCHSYDLIIAANVLHSTANLQEETLPHIQSLLRPGGHLLLLELTQQSSWIDLIFGVTQGWWRFSDYHLRPNHPIITASTWVSMLLKSGFSQVEFVSPDQKIGTALFQQSIILAQSSEISPNTAKNWLIFTDVEPQQNTFALGIQEQLLKKCDSCRIIYQGEKNTQISSSESCLNANQLQQLEEWFASNPSPDRIIYLLNSDGKDQPESILLNRCNYLLNLLKAIQKIPNPPQLFLVTQGAQPFELEQPSFGFQSPLWAMGRVIALENPQLWGGMLDLDPDVDINQNITALLLGLTHAHDEDHLVFRKGQGYVARLLPLKSLETKTIKIQPEATYLITGGIGHLGLELAEHLVNLGAKHLILTTRRSLPVRFLWDSAAELAQISEKIRKLEEKGASIAVTSADVGNFEAMQAIFTQIEETAYPLRGIFHLAGISGRQAQLKDCTLQDLEAVFQAKVKGSWNLHQLSLGSQLDYFVLFSSAGAIWGAKEQGLYDTVSHWLDALAHFRHLQGLPATTLNWALLAGHGIVSQDYEDWLKQIGIREIAPDMALRVMDAIMASNQTQVLIADVDWVRFKNIYQFKGEKPLLKNLGLSEIPINSVQESDSVLHLLEDMPFGERREYLLEYVSKQVRMILGIKSMPDTEQGLIEMGIDSLSSIELKNRLEKRLEVLLPTSLVFDFPNIRRLVDYLLDRIFGEKVQKTAQKMINFTEVQQEISEDLILQELTDLEAFLGD</t>
  </si>
  <si>
    <t>gi|1909517550|ref|WP_190407374.1|</t>
  </si>
  <si>
    <t xml:space="preserve">Beta-ketoacyl synthase; N-terminal (14-264:251)  -- Beta-ketoacyl synthase; C-terminal (272-391:120)  -- Polyketide synthase; C-terminal extension (393-510:118)  -- Acyl transferase (544-850:307)  -- Polyketide synthase; ketoreductase domain (1168-1365:198)  -- Phosphopantetheine binding ACP domain (1465-1525:61)  -- </t>
  </si>
  <si>
    <t>MDVTNNFINSLNEDEIAIIGMAGRFPGADKIDSFWQNLSNGVESISFFTNEELISAGVNSELLSDRNYVKASGVLEDIELFDAAFFGFSPREAEITDPQHRLFIECVWSALENAGYNSENYQGQIGLFAGVAASTYLLSNLYSNQDLMESVDSYQILIGNDKDFLPTQISYKLNLRGPSINVQTACSTSLVAVHLACQSLMNGESDIALAGGVSATVPQKTGYRYQQGGIHSPDGHCRAFDAQAQGTIGGNGLGVVVLKRLEDAVADGDFIHAVIKGSAVNNDGSLKIGYTAPSVDGQREVILEALALARVEPETITYIEAHGTGTQLGDPIEIKALTEAFRASTHKKGFCAIGSVKTNVGHLNTAAGVTGLIKTVLALKHQQIPASLHFENPNPEIDFANSPFYVNTKLSDWQTNGIPRRAGVSSFGIGGTNAHIILEEAPAIGKQGSRGAEEQGRKYHLLILSAKTESALETATQNLSQHLILHPDINLADVAYTLQVGRKAFDHRRIVVCHDKEDAIKALNDLDPQRVLTNYHKPSHRPVIFMFSGQGGQYANMAKELYESEATFKQHIDICAAILQPHLGIDIRCLLYPKEEDIETASLQLQQTALTQSALFVIEYALAQLFIEWGISPAAMIGHSIGEYVAATIAGVFSLEDALAIVAKRGQLMQQLPTGSMLAIRLPAENVQLLLDAHSLEIAVINSPSSCVVSGTNEAVTALQEELSSQGIECSLLHTSHGFHSLMMEPILEEFVQWVSKFQLNPPRIGFISNVTGSWMTPEQAINPSYWSQHLRQTVRFSDGISQLIKQFEGVFLEVGPGRTLSTLTKQHLEQNAPQVVLTSLRHVKEQVSDSSLLLQTLGRLWLAGVEIDWSGFYSHEQRHRLPLPTYPFERLRYWIDAKKQGQDSDVYDGLSLRTPKSQGKKPDIADWFYIPFWKPSLPPVQQELVSQKFCTLVFIDECSLGTKLVEKLEKQNQDVITVRIGENFTEIGESKYIINPENNRDYNTLIEHLCTQNKLPKTIVHLWNVTPSLDQNLEQAQTRGFYSLLFLAQALGKLETVNDFQITVISNNLQPVTGGEVLCPEKATLLGPVKVISQEYANIKCRSIDITLPLSGSWQEEKLIEKLLAELTVYDAEKIIAYRNLNRWVQSFEPVRFDKTQIDNPRLREKGVYLITGGLGGIGLVLAEYLAQTVQAKLVLLARSAFPKRDEWEQWLATHDQADSTSYKIRKVQELENFGAEVLVMSADVSNIQQMQGAIAQAQQQFGQLNGVIHAAGVAGGGLIQQKTQEEAENILSPKVQGTIVLDAIVKNIPLDFFILVSSKNSILGGFGQVDYSGANAFLDAFAHYNASKQGIFTTSINWDTWQEVGMAVNTEISQQLQDLRTKSLQQGILPHEGIDAFVRSLGSTMPQVVVSTSDLFSSIKEYNSDKEIQFIEVLETVNQSNSQYPRPELNNDYVAPRNEIEKQLVDIWQQILGVKQIGIYDNFFELGGDSLIGIQLIAKLNNLFNLNISIAKLYECPNISSMSKIFIPEESPENIFEQRLSRGQRRRQTKMQAK</t>
  </si>
  <si>
    <t>gi|1039163284|gb|OBQ08632.1|</t>
  </si>
  <si>
    <t>gi|1359784879|gb|PRW20711.1|</t>
  </si>
  <si>
    <t>Chlorella sorokiniana</t>
  </si>
  <si>
    <t xml:space="preserve">Beta-ketoacyl synthase; N-terminal (31-164:134)  -- </t>
  </si>
  <si>
    <t>MVNQRLPGDSASYVSYLVATIWRGPAASSSGDAGKLVPPSRWDVEQAGSTEVLSKRVGSFVQGAELFDDSFFALSTQEASAMDAQQRLLLEACWEALGHSTIYDSCQHGVCGAPRAVGVAVGISYNEYFLNTIHQGMTAFTATSGTLSVASGRISFSFGLKGPTLGDPIEIGAAFAVFKGSNQQLELPGSQALHYEWAYRAGVMYYTCAMSIRTALVFCTA</t>
  </si>
  <si>
    <t>gi|1714274650|dbj|GCA91669.1|</t>
  </si>
  <si>
    <t>MDKNEWISRFDDLICSPSIREFYGEREFFNVGYWLSHTQDQQEASSTLMEKLLEFIPNKQGTILDVGCGLGATTHYLLKYYPLTAIVGINISPTQIARSLLNFPEGKFLLMDAVEMDFADHSFEQIICVEAAFYFNTRRQFLQEAWRVLKPGGTLILSDLSFATTELLGDWTVPQANTVKDRAEYQNLYQQAGFKDVQFVEVTEECWFRHFRHLKSWLTEELQSGKLDEETYNLNIKPLDNLLSSSAITYWLVAAQKPVNEL</t>
  </si>
  <si>
    <t>gi|1039198872|gb|OBQ39840.1|</t>
  </si>
  <si>
    <t>MNIQQHKTAKMAIVGMDAFFGECQELDAFESSIYDGKQHFIPLPESRWHGINQQETLLQAYGLELGKVPQGAYIDNFEVDTLAYKIPPNEVEKINSQQLLLLRVADRALKDAKISANSNVAVIIAADTELSVHQLQQRWNSSWQIKDGLNGAEIALSPEKIQQLESIVQDSIHNQVELSEYLSYVTNIMASRISSLWNFSGPSFTISAVETAAFKALELAQMLLDTNEVDAVLVGAVDLAGGVENVLLRSQFGKINTGVNTLSFDEKADGWNVGEGAGAVVLQRHDVALQNQERIYAVIDAVSIGQSASMAINDTTITQVCKQAFQQAGIQPQEVNYLEVCASGIPAEDEVEINGILQAYPSVGDGLHCAIGSVKSNIGHTFVASGIASLIKTALSIYHRYIPGTPNWSGVKTPQVWEGSPFYVATESRPWFLQKEVKSRISAINSIGCDGSFAHIILSEETQQPERSSTYLESRPLHLLPIAADDQSSLLAALDHLQATIENTDDLKNTATQNFLKFQQNSDTKYTLSITGRNQKELIKEINSAKKGVTNAFENGKDWQTPIGSYFTPKPLGKDGEIAYVYPAAVNTYLGIGRSLFRLFPKVFDDVIIKSLYERAADVEKLVFPRSLSKLSTRQLETLEKKLLDDSLAMFEAEVLFTRLISTIITEDFNIKPKYVFGYSLGETSMMVAQGVWSNFYEVSHTFNSSALFGDRLSGAKNAVREYWGLAKNSPIPENNLWSNYVLMATPTQVRECLKNENRVYLTQINTAEEVLIAGEPAACERVIKKLGCNAFPAPFDHVIHCQAMQSESQELEKLYNLPARKIPGIKFYSAAEYQSIEIESEEIAHNIATGLCQELDFPRLVNRVYADGAKIFIEAGAGGICSRWISKNLGNQEHITVSLNRRGTDDHSSLIKALAKLLSHQVKLNLARLYNLSSENHKQNKLTLRKVTLGGNSMTSAILNAENRQIFANNQKQKISPHQEYKIINSLQTAEKIAPTEIYPKPKSKPEKKSMKTIMENGLELSKKLKFFESTKILKPNINQ</t>
  </si>
  <si>
    <t>gi|1129174134|gb|OLP83288.1|</t>
  </si>
  <si>
    <t xml:space="preserve">Beta-ketoacyl synthase; C-terminal (439-489:51)  -- </t>
  </si>
  <si>
    <t>MSCIRVEVSLLSGKTATVELESDRLVAELSRAAQAQLGVGRGNLLSGSGQLLRGTDTLADAGLEPGDALTFQIRQVAVAASSTAFAAILGDGSVATWGQASAGADSELVQKQLVNVQQIQATSSAFAAMRADGAIVTWGDPENGGDSGSAEDQLQDVHQIQGAAMAFAALRGDGSVVTWGHPDFGGNSGPVQDQLWDVQEIQATALAFAALRGDGSVVTWGYPDFGGNSDDVQADLTCIRAIQANRGAFAAIREDGTVVTWGDMDFGGDSSDVQEALKEVCCIQSSDTAFVAVLNDGSVVTWGDPDGGADIEEVEGQLSVVEEVQATDSAFAALLPDGSVVTWGNPNEGGDSQEVRRQLKDVRHIQANANAFAAIREDGSVVTWGDPDVGGNCSSVQEQLQNVQQIQATGTAFAAILSDGSIVTWGNSEEGGDSSAVKECHGTGTALGDPIEVSALRMVMQDRPLPILNTSAKTIPYNRIPNSGVLKCINLLNSSNCPPNNHFRNLNPHMDTNGYPVYFANELSDYGSKSGISGVSSFGFGGTNARGDLWGRAIRGSRTTELLDTGEWVVRRQLFYDRVFHYGNPGPHSSDQIYIAGSWDAFTGMREMEKEILGEYSTVVQLGETGREHFRLLVNQAIRAVLAGFEPPEFALRETVLY</t>
  </si>
  <si>
    <t>gi|198444907|gb|ACH88368.1|</t>
  </si>
  <si>
    <t xml:space="preserve">Beta-ketoacyl synthase; N-terminal (1-168:168)  -- Beta-ketoacyl synthase; C-terminal (177-230:54)  -- </t>
  </si>
  <si>
    <t>PQERLLLEVSWEALETAGHMPEKFGGPIGVFAGCGMGSYFYFNVCSNRDLVDNTGMFLLRHTGNDKDFLSTRLSHFLDLKGPSLSVQTACSTSLVATHYAVQSLLNGECDMALAGGVTIEMPHGLGYIFEDGEILSPDGHCHAFDHRAQGTVFGSGAGVVVLRRMSDALADNDHIWGVIRATAVNNDGSDKAGYLAPSVDGQAGAIAEAHGVADITADTIDYVDTHGTGT</t>
  </si>
  <si>
    <t>gi|350998921|gb|AEQ38172.1|</t>
  </si>
  <si>
    <t>Anabaena sp. 37</t>
  </si>
  <si>
    <t xml:space="preserve">Beta-ketoacyl synthase; N-terminal (36-287:252)  -- Beta-ketoacyl synthase; C-terminal (295-409:115)  -- Polyketide synthase; C-terminal extension (412-523:112)  -- Acyl transferase (566-881:316)  -- Methyltransferase type 12 (1157-1255:99)  -- Phosphopantetheine binding ACP domain (1554-1619:66)  -- </t>
  </si>
  <si>
    <t>MSENNEQRYVQLMKVASQKIADLQSEIERLKQKEREPIAIVGMSCRLAEADNPEAFWDLLANGVDAIREAPKGHHSYLDPYYDPDPDVPGKVYIRRAGFLNQSPTDFDASFFGISAREAASLDPQHRLVMEVAWEALENAGFVPEKLAGSQTGVFMGICANDYVWQLVKQDPVETDFYIGSGNAYSPVAGRLSYFFDFTGPCLAVDTGCASSLAAIHLAVTNLRRGDCNLALAGGVQRYVSPEYWLNLCKSRMLSPDGRCKTFAAGANGYARGEGCGIIVLKRLSDAVADGDNILALIRGTAHGQDGRTSGLTVPSGSSQQNVIRRAIANAGIKPKDVNYIEAHGTGTSLGDPIEANALIKVFRQREEPLILGSAKTNIGHLEGAAGVAGLIKIVLSLQNELIPQHLHFQEPSPYIAWDEMPIKVASEQIPWPATDKTRFAGVSSFGFTGINVHAVLSEAPPVAAKSEAKTWQRPLQLLTLSAKTKPALEQMVRNYEKHLATHPDLEWADICYTTNTRRTHFHERLAVVADSVSQAQEKLLANLAGTENTNLFKGSKSESQPQIAFLFTGQGSQYLGMGRELYETQPIFRQALDRCQEILNAIGNQEKSLLSVLYQGDDSSVLEQTAYTQPALFALEYALASMWKSWGLEPSAVIGHSVGEYAAACVAGIFSLEDGLKLIAARGQLMQKLPDNGEMVSLLASVEQVTEAIKGTDLVSIAAINGPESVVISGEREAVRLVVQKLEHKGIKTKRLKVSHAFHSALMKPMLAEFRQVVQEVTFHQPKLNFISNVTGNFERVLPTDPEYWVDHVVKPVRFADGVETLHREGVEIFVEMGPQPILLGMARHCLPSEYGTWLPTLQREQSDWQGVLQAVGQLYVRGVAIDWEGFHRDYGYRQVGVPTYPWQRERYWIDVTHTQPLTQSGSQSVAHSLLGQPSPQQATGKDFADQVVWKPQPRYGLPADYLASPSELTRNIDSQVLLSEAECSRDRDQEKELESRSVGYIVSAFQQLGFKFEPNLHFSTAELIEQLGIVKQHQRLIGCFLEIMAEEGLLRFNQSEWQVVKTPQIVTPDAQVANSLLKSPHSAMAQIVSRCGPRLADVLQGKYDPLQLLFPEGDLTSTTELYQDSPELKFINTLAQQVVQAAVSRLPQDRGMRILEIGAGTGATTSYLLPNLPADRVEYLFTDIGAFFVARAQEKFADYSFVRYQTLDIEQEPVAVARGYYDLIIAPNVLHATKDLRETVKNVQQMLAPGGMLMLVESTTRQPSVDITFGLTEGWWRFTDLDLRPDYPLLSINKWQELLSSSGFTNPVSFSSPNSQKVLILAQVTKEDQPLSRNWLIFADNHGFAQKLATEMKTKGDLPTVVFPNESLDPSGTETASPLAKYQDLITDQKWHGVVHLGNLDSPANELDVNLVKSFVKSGSSPRFWLVTQGVQAIEAAQTDLVRSHLWEISQVIQSEPDHPELSFVLLNLAPEGVDNRVQTILDEIWIEPASSVKLVAFRDKERLVAQLVNPEKSGTEGILKQKGREETSLNLVEQLKATEKEQRKALLIAHIQSLLSQVLGDKQERTFSLSQGFLDLGMDSMTSIELRNRLQNSIGIPLSSTLFYKYPTPEALVDYLIQDVLATFVKFDD</t>
  </si>
  <si>
    <t>gi|1705995433|gb|TRU24978.1|</t>
  </si>
  <si>
    <t>MSAQSSTSSLTALQKTPIAIIGMSALFAKAKNLQEYWENILGKVNGITEVPESAWNLEDYYDPDPKAPDKTYGKWGGFLPKIDFDPLEFGLPPDTLEALDSAHLLGLVMAKKALEDAGYDQGKEFNRETTGVILGGSGLWKSITPLTSRLQYPLWKKICQKSGLSQEQTDKIIENMKASYVPWQENSFPGMLPNVVAGRITNRFDLGGTNCVVDAACASSLSALKMAISELIEGRCDMMLTGGFDTDNSILNYMCFSKTPAFSKKDCLNPFDATSDGMMVGEGLGMLVIKRLEDAERDGDRIYAVIKGIGTASDGRFKSIYAPRPEGQVRALRRAYQEAGFSPATLGLVEAHGTGTPAGDFCEFTALNEVFSENNAEKQKIALGSVKSQIGHTKAAAGAASLIKTTLALHHKILPATINITEPNPKFKIDDSPFYLNTETRPWLPKGETPRRAGVSSFGFGGTDYHVVLEEYTPKLPQGENRIHHRPQSILLWGQNPEELRQTCQKTLEQLQSPQGSQVYIELQNQSKSAQLPLKVARVGFVATSLAEAIKLLQAAVKQLQKQPQAEAWEHPQGIYYRKTGLLLEGKVVALFPGQGSQYLNMGREIALNFPEIQTAYQKLDTLRAKAGLTPLSERVFPIPPFNEVDEKRQTSLLQQTENAQPAIGAFSVGLYKTLQKTGFKPNFVAGHSFGELTALWAAGVFTDDDYYYLIQARGQAMAAPKGATPQGAMLAVTGKVSQIAQWVEGMANVQIANYNAPEQVVLSGLASEIATIEKILSSQGYQVTPLPVSAAFHTSLVRHASQPFGKALDQVRFHAPQIPVYANVTAAPYPKDLSGMRQLLEAQLLNSVQFVQQIQNIYAQGGYCFVEIGPRQILTNLVKQILGDRPHLAIALNPSRQKDSDVQLSQGVMQLRVLGLPLNDPENAALTVKTPSSKRKGMILKLNATNYISDKTKALIGAALQPDSPAETEPSVDSQTVESKCEEVKGSENEAILASIPSVNPYPSDSQPLSEEIPTLNLSIVSQDQTVTMTMNNAISNNINPLLQAFYQYQQSLAKVHEEYIKHQSQSFQSVLQLLKQKEMTAVAQIDELSTPAAASENSKFDRQNSEVSSVSFPDPTPFKSEPQPLRTLEPQPLNTAPQPLPTPEPEPVHISPIVNYLEPRQPIAPISTPEPVSGVSEPSLDSIQDDALSQALLEVVSEKTGYPTEMLALEMDLEADLGIDSIKRVEIMGSLQEAFSGLPKLSPEALAEKRTLAHIVQYLREKMMVTEKKIA</t>
  </si>
  <si>
    <t>CL3562.Contig1_All</t>
  </si>
  <si>
    <t xml:space="preserve">Chalcone/stilbene synthase; N-terminal (491-703:213)  -- Chalcone/stilbene synthase; C-terminal (780-858:79)  -- </t>
  </si>
  <si>
    <t>MITSEKFATCKDKEGSSDVHFAYEGNLGNLMKALAESIPEQGGEPSNFIIDITKPKAIPDSEQHVAAFRRLVHVSPYPVIAHLHAGAVLYPVDVLIALTCDIVHCDEQKVTIKATSTKEKELLWSAQDHWEVYTGEKVEGVGEWSTKTLGLKSKESWDTLIGDFLPHYWMALRNCGMASTFSVQGMSIEEALKDMPKVSDMFTVGKNRGTTNVLDGAFNFYFGPKIASLFAATDAKNCRSNSVMCTRRAEKAALAEKQLLQNKEKVAEAAANAVDLKLTSDGSVTLKVTSDVLYASLEEVTKLLGALKDPNVRDVTVVLKDGIFTGAASILPRENRNHMQVYKWHRKWEQLLGLVKTKKVRCVIEGKKLCPPLMEVFFAADERVWSAQGEVVYWGEAPFAYSPGPEAMQGYLSSLPLATLRRLLLVGIPIQEAAELGMLTLGAGSKLKVPLGMQPAQQIVNVAFDPNGKRQVKLCNWIWGGGMLDLPERGSRPVCKAGSCSMLGYGLAVPEDHKATQEEIAYMLGVTPANKRDWSILTSSHIQTRYLAELARDLKDPASVGPERLHEKHLHWATTMLRSAIKKAVEDAKVDMKAIGHVSIVNSSGYLLPGLTAYVIQDEELLIPKSAGRSDIIGMGCHAGLNSLKSAAAWAVANPGKLALACGVEVLSAGYVWGETTKAQLNTVIVNSLFGDGCFAAVLRASPQGEEQVPDAYIDMPPEWWSQMCDTEALDDMIYNPEVSEGKTRFDLSELAPYHVGQGLFSLMNSALQQRIPVHYADHVVTHTGGKTVLDCSAVALGLEGVPKVSLPYTVAALRDFGNQSSCSIMFAFNNLVTSGEVLQGDMGLFVTMGPGAGLEMALWTAGKKFPARQATPMVRLARTMTFENLALDSVDFQDPTVLDWLDAAEEEAKERKARGLPARGLIAPVLATISLATFLAYNRRR</t>
  </si>
  <si>
    <t>gi|1706130115|gb|TRV51214.1|</t>
  </si>
  <si>
    <t>gi|1705938071|gb|TRT71452.1|</t>
  </si>
  <si>
    <t>MSKHSISFGGQLEDNWRTLSEVLESATKHNNHGITYIKNDATEYFQSYQDLYQDALVILNGLEKKGIKLGHKVILQIAKNQDFIPALWACFLGGIIPVPLTVAPSYDLENSAVKKLENVWKILDNPLILSDSELITEIEKLGTYSHLEGWQVISVNELRKAPSKVHQLPIIDPQDTALLLFTSGSTGMPKGVILTHHNILSMTAGTVAMNHFTQQEVTLNWMPLDHVGAIVFLGIMAVDLACHQIHVPMELVLRQPLQWLDLIQKHQVSISWSPNFAFSLINQQAEELKHASYNLSSMKFLVNAGEQVSVKTIRLFLEILEKHQLRERAIKPAFGMTESCSGITWSAGLSKNELTEENSFVSLGKPIPGATIRIVDQENNPLPEREIGKLQIQGNSVTKGYYNNTELNLEVFQEGWFTTGDLGYLFNGELFITGREKQEIIINGVNYFAHELETTIEELEGVNVSYTAAFAVFDQSRETDLLIITFSPESDQFEHWIKVVRKIRSHLTQKFGIAPAYVIPLERNLVPKTSIGKVQKSKLKKDFEQGLFTSLIQEIDQYLAKERQKNQTLPQSENERQIAAVWSEVLQLTSVGLEDNFFELGGHSIHLIRVQNELEKLFNRQLSLAEMFKNPTVATLARFLSEESNTTQVIAQKSRQRAENRTRRHNETHDIAIIGMAGQFPGAKNLTTFWENLKNGIETISFFSEEELQESGVSPELFNQPNYVRARPILDQVEYFDSEFFGYTDREAELLDPQQRLLLECSWECLENAGYNPSTYQGAIGIFAGASMNTYLINNCYPNRGQLDSNDELQPFTLDSTGGFQTMVANDKDYLTTRISYKLNLQ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TDLVSRYIDFLESQPEKDMSDVVFTANTGRVHFSNRLALTGYKNSDFIEQLRQFKQLDYQSTIHGIVDEKRPPKIAFLFTGQGSQYAGMAHQLYQTQPTFRKTLDAGENYYQKLTGKSLLNVVFADTDDPLNQTAYTQPALFLIEVALAQLWHSWGIQPAAILGHSLGEYSAACFAGVFDLESGLKLVTHRGNLMGQLPQNQGEMAAIFLDKNSVIEQCQSQGIKIAIAAINAEQHTVISGEKSVIQELCNHFTNAGVKVRQLKVSHAFHSPLVEPMVAEFKTILQETSFSQPQISLVSNLTGEIADDSIMTPEYWLQHLLNTVQFHQGALFLQSLGCDTFIEIGPQPILSGIVQSSLSSSEPLTLPSLRSGFSDWQVLLESLGKLYVRGAKIDWFSFDQDYHPRRCALPTYPFQKRQHWISLKTPSATVPRESNLVKMLSEKDKTTLMQTLLETGHYSEDEKPTISAIVQQLIKLYYQEKEDFNFAKLLYQVAWLPWDLANGKLQNLTPLKTDLEVYLEPQLHSSELMGVSLAFSEMEKLAADFVVKALKDLELFQMNTFLDPDQSFIQAELKQEYRAFWNHVLEILAKVGILEKQNTLWKIVKEPEHSNPDLAVEDLINHYPNAQIELNLFRQVATNLAAIITGKISPLSILFSQDGQGGASEFYKNTSSAKILNLGISKTVELLLSSYAPSASLRILEIGAGTGATTQQVLKACKSRQITYTFTDVSPFFLEKARDNLAEFSGLEYKVLDIEKSPRSQGFCCHSYDLIIAANVLHSTANLQEETLPHIQSLLRPGGHLLLLELTQQSSWIDLIFGLTQGWWRFSDYHLRPNHPIITASTWESILLKSGFSQVEFVSPDQKIGSVLFQQSIILAQSSEISPNLAKNWLIFTDVDPQQNTFPLAIQEQLLKKCDSCRIIYQGEKNTQISSSESCLNANQLQQLEEWFASNPSPDRIIYLLNSDAKDQPESILLNRCNYLLNLLKAIQTIPNPPQLFLVTQGAQPFELEQPSLGFQSPLWAMGRVIALENPQLWGGMLDLDPDLDINQNITALLLGLTHAHDEDHLVFRKGQGYVARLLPLKSLETKTVKIQPEATYLITGGIGHLGLELAEHLVNLGAKHLILTTRRSLPARFLWDSAAELAQISEKIRKLEEKGASIEVISADVGNFEAMQSIFTQIEKTAYPLRGIFHLAGISGRQAQLKDCTLQDLEAVFQAKVKGSWNLHQLSLGTQLDYFVLFSSAGAIWGAKEQGLYDTVSHWLDALAHFRHLQGLPATALNWALLAGNGIVSQDYEDWLKQIGIREIAPDMALRVMDAIMASNQTQVLIADVDWVRFKNIYQFKGEKPLLKNLGLSEIPIKSVQESDSVLDLLEDIPLGERREYLLEYVSKQVRIILGIKSMPDSEQGLIEMGIDSLSSIELKNRLEKGLEVLLPTSLVFDFPNIRRLVDYLFDRIFGEKVQKTAQKMINFTEVQQEISEDLILQELTDLEAFLGD</t>
  </si>
  <si>
    <t>gi|330253058|gb|AEC08152.1|</t>
  </si>
  <si>
    <t>MDLLFLFFSLLLSYLFFKIWKLIDSKQDKDCYILDYQCHKPTDDRMVSTQFSGEIIYRNQNLGLTEYKFLLKAIVSSGIGEQTYAPRLVFEGREERPSLQDGISEMEEFYVDSIGKLLERNQISPKDIDILVVNVSMLSSTPSLASRIINHYKMRDDVKVFNLTGMGCSASLISVDIVKNIFKSYANKLALVATSESLSPNWYSGNNRSMILANCLFRSGGCAILLTNKRSLRKKAMFKLKCMVRTHHGAREESYNCCIQAEDEQGRVGFYLGKNLPKAATRAFVENLKVITPKILPVTELIRFMLKLLIKKIKIRQNPSKGSTNLPPGTPLKAGINFKTGIEHFCIHTGGKAVIDGIGHSLDLNEYDIEPARMTLHRFGNTSASSLWYVLAYMEAKKRLKRGDRVFMISFGAGFKCNSCVWEVVRDLTGGESKGNVWNHCIDDYPPKSILNPYLEKFGWIQDEDPDTFKVPDAFM</t>
  </si>
  <si>
    <t>gi|20334738|gb|AAM16230.1|</t>
  </si>
  <si>
    <t>MPQAPMPEFSSSVKLKYVKLGYQYLVNHFLSFLLIPIMAIVAVELLRMGPEEILNVWNSLQFDLVQVLCSSFLVIFISTVYFMSKPRTIYLVDYSCYKPPVTCRVPFATFMEHSRLILKDKPKSVEFQMRILERSGLGEETCLPPAIHYIPPTPTMDAARSEAQMVIFEAMDDLFKKTGLKPKDVDILIVNCSLFSPTPSLSAMVINKYKLRSNIKSFNLSGMGCSAGLISVDLARDLLQVHPNSNAIIVSTEIITPNYYQGNERAMLLPNCLFRMGAAAIHMSNRRSDRWRAKYKLSHLVRTHRGADDKSFYCVYEQEDKEGHVGINLSKDLMAIAGEALKANITTIGPLVLPASEQLLFLTSLIGRKIFNPKWKPYIPDFKLAFEHFCIHAGGRAVIDELQKNLQLSGEHVEASRMTLHRFGNTSSSSLWYELSYIESKGRMRRGDRVWQIAFGSGFKCNSAVWKCNRTIKTPKDGPWSDCIDRYPVFIPEVVKL</t>
  </si>
  <si>
    <t>gi|424708117|gb|AFX86693.1|</t>
  </si>
  <si>
    <t>gi|1705996022|gb|TRU25533.1|</t>
  </si>
  <si>
    <t>gi|17065248|gb|AAL32778.1|</t>
  </si>
  <si>
    <t>Unigene44187_All</t>
  </si>
  <si>
    <t xml:space="preserve">Beta-ketoacyl synthase; N-terminal (347-609:263)  -- Beta-ketoacyl synthase; C-terminal (619-733:115)  -- Polyketide synthase; C-terminal extension (761-849:89)  -- Acyl transferase (898-1188:291)  -- Thioesterase (1315-1534:220)  -- Polyketide synthase; ketoreductase domain (1797-1978:182)  -- Phosphopantetheine binding ACP domain (2101-2146:46)  -- </t>
  </si>
  <si>
    <t>MANTAGLNPLVPGLMPLDGHLVEIHGLPGALDPSPETQAAQPGVGAVEVNGAKGRTLGWSSIDGKYIVETFDGLIVGVPEENLQEFEPPDLEHGGFDVAWPSASFPADVFAEEVAACIEERGFCIIQMFSTEAVRAEAKEQSRRIGKWNLTTKELEVPYHGLQNRTKYANLEPDNPRQEVEDGLSKCDRTLTNLGLMLGPWMPAYLGCTLYGRHSGMLRVRLESPEEEALLRPGPLEDRDYDAGGKVYGHINFLERRRLCVMYVIESDGAELVLCPDSSLGFSDIHLPLESNRLVVFRPDLLNYSYKPTGSSLLLQTWYMGEPFIAHPDDPRAVALPQLQQGRRTHVTTLHTRFGGGGLSQEETWNLWAAGTDGGLKMPILRFDIDAYYDGPSKDSGKPLYTCHTSCVSDDVIQSFDNEIFSIPYEEADVMSTSQRNLLEVGLSTLLKEGYSREDLRGLHCGTYLGHAGTDWISRQLGKLIIQGALGQLDPTIRNGTNMGVDSSRLSYVFGMRGPTCSMDTACSSSLVATSQAHRCMTEAVDEQRRSAFSCELSKALVMGVCLDDGPDTYFAYCGAQMLSIGGRSFTFDESATGFLRGEGIGGAFLSTSDKDEDASRMLACVIGSNINQDGRSASMTAPNGPSQQRCIRNSMEEAGLKPSMITIAECHGTGTALGDPIEVSALRDVMKERDIPMIVTSTKSNFGHMEACAGIGGVAKCVLMLVGMCGAPNLHLKLLNPHIEHDGFPALFIDELQDCGTSIGISGVSSFGIGGTNAHAILEEESSQAVEMVSPMRSRWPFQLLPLSAKTPSALSQTAGRLASDIQGMAESGSLESAAYTLQVGRAALPLRKALVVASPLEEAKASDSLAQAAAALRGESMSEEALEDLDDAKKRPPVAFVFPGQGSQYFGMAQGLYASVPLFQTAVDHCCDLLATKEFLGHDLRPILFAEGTSEEREKAFTKPSVLQPSLFVVEYALARVFAAIGVLPVAVAGHSLGEYAAAVVGGLLTLESAIAIVAARARSTETLAEDGAMLSVAEWSDAELAAIERGERPGLWLAAVNSPLHAVISGETAAVDKLAAELKAADRKCAKLHVQKAFHSGLIAKAAETLAELGMPAENATGALPVASNYHGGWLTAMHLKDGRYWVNHMRGTVRWRDNAQKLMKQWNPAVVLEVGPGNSLSTLTAKCVTSGSAAPTFLQAMRHPKAKGVHDVQALLEAIGQLWECGCIVDWNAFHTTVMGTVGDLPRQVRLAGYAFDRTSLWVNPQRSAYVDRTEEAAPAGYELHQQDVAVVKPPPRCLMRLGEATPGTPAIRAYCLPFASGSATLFAPWARDAGQAIEVVALELPGRGGRSEEGQPSSEADDEALLDSLCDAIIADLRGAQYVLVGFSMGGGLSMDLAFRLLHKQAPPPLAIYIAGRKPPAAHPEDIRDIRMTNQELASYAFAPPEVAETEEFLEHVVPLLRADLELDARTERRLSAARLAGRRLPPGVGLEVSCGTSDEVSPWAAAPGWQPFASDTLGLHYYPGGHEFMQEQRGPLLSAWRRDSLGRLMQRLSLQMAMLGAAGFGAAGGGLAGLAGLPGGVSSPAEASSKAAAAKEEPSRLPFYAVQWVRSEPAPAGAAGTTQEAFFVSLGCDVAQPTLEAAAKAMTAGACVVAACAAVTGLFGEDAVEREVQQCWRFTQLVQHFLEVGARGKLVVLCPVAGAGAMVAGASKAVAMEADELRVARVFLPLAALARGEEQVAAVMGLVSKYPHEVDLWVQDDALQGAPYTSRVEPMAEPSTRLPCVPKLGADGGPAAYVLTGATGGLGKAVVDWLLTEQGLLPEQLVLLRRAGSSALSGSLAQCRVVEVRTVDSSEVLVASALKDITNITGVFHLAGVLDDGIISGMTEDRFRKVAAPKCGMLLALLGAAKALKWPLLWALGFSSTSSLFGYAGQVNYCAANAVLDQLASFGAAGALPEDDTPPCKVLTINWGPWAEAGMAKVGTKAYEQAVAEGDTPLPTSTAISCLAAALRTTAQARPGASQFAACNVDWGRSQWRSLPMLDLVYDKSAEAQAGVSAHEAGVSSQLEQAATASPQGLAEDFLVQHCHSGKWSKIQGKTLNQLGLDSLEVVQLRNLFNKKHQVTVPLGVFADPSRKVNELAEALSRHLAGA</t>
  </si>
  <si>
    <t>gi|389716476|emb|CCH99296.1|</t>
  </si>
  <si>
    <t xml:space="preserve">Beta-ketoacyl synthase; N-terminal (6-291:286)  -- Beta-ketoacyl synthase; C-terminal (299-412:114)  -- Polyketide synthase; C-terminal extension (422-534:113)  -- Acyl transferase (621-841:221)  -- Polyketide synthase; ketoreductase domain (1219-1397:179)  -- Polyketide synthase; dehydratase domain (1472-1773:302)  -- </t>
  </si>
  <si>
    <t>MKASPQIAIVGMACLYPDADSPQELWENVLSQRRAFRRFPSERLSLSDYYSPDKSAPDVIYSTQAAVIEGYEFDRIAYKVVGSTFRSADLAHWLALDIASQALNDAGFPD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PQAQLTEDKARLQVLKEGQIWPNSLPLRAGVSAMGFGGINSHIIIEGLSQIRRHTLTPQEQKLIHSPQDAELFLLSANSQEDLQAQVNRLLNIVPRISQSEMTDLAVELAKKVNPHLPYRLAIIGSSPDSLTNHLVGAQGLHSLIPPGQNLDNIFTNHEKQINKIGFLFPGQSAPVYLHGGLWERRFPVIKQLYNKAQLAKGKDNTVTNIAQPAIITACLGGLQLLENLNIKADLAIGHSLGELCALFWANAYDKTQLINLAKIRGQAMAQLGHPTGRMASINADAETVKSLLNGRIVEIAGLNSPYQTIISGEALGIKDVVEKAQNQGIKTVYLPVSHAFHSPLVAPAVQPLEDYLQTYPLNSLEKTVISTVTGEKLPLNTDWRSLLLEQMISPVRFIDAVKSAEKEVDLFIEVGSGSILSRLVADITDIPVISLDSSSESLQGLLKTVAVMFVNGVKVNYQGLFEDRFSRPFNLDYQPHFIGNPCEIKAKGKSQQAKVENIDLLLPNHSQNLKPNTSNLKPQTSKIEVIRQLVAQKTELPLETIENHHRLLADLHLNSISVSQLVIEAARQLDLSPPHSPTDYANATIQDLAAALEELGKNNSQIPQESIPMGVDNWLRAFTVELIEKPLIKSDKKQINREKAGNWHIIAHADHPLLPNLSVLQPTLKHEQEKGIIICLKPYPDESEIGLLLKGAKLSIKEKKPLILIQQGGGYASFARTFYLENRQIPTCVIDIPFHHPNAVNIILSEITATDSYTEVYYDENGKRFVRQLNLLGLEKDTDNPKQKKALKRSNKSKIKELLLVTGGGRGIASECALSLAKENKATLAILGRSQPEDNRELAENLARMKSANIQVHYYSCDVSDAESVQQTIAEIKKNLGEITGILHGAGVNTPKLIQHLEPEDFIATLAPKVKGLQHILTEINPDSLNYLITFGSIIAETGLKGEADYGLANEWLGNIVGEFSRKYPNCRCLNLEWSVWSGIGMGERLGTVEKLRNEGITPISPDIGIKYLHLLLNQSLTTASVIIAGRFGEPPTLSLKPQELSFLRFLETKKVHYTGIELITEAELSLDNDPYLQDHVYQGEYIFPGVLGLEAIAQVATALLPTLARKEDQTLNKGENQDPPSVPLNKGETGGLRFESVKFNRPIVVSADQPLKIQIATLITDSGKVKAVIRCANTGFSIDHFEAIISHSSVGVPDCRPLIPPVPLKEGKNNPQINPDKDLYGHLLFHKARFQRIKGYSHLKATECIAEIKIEQKTAWFSRYLPQSLILGDAGARDAVIHALQACVPHATILPTGIERLTVYSVNLGENQFVSAKERLHQGDTFVYDLEVFNNDGNLLEVWQGLELKVIKHRNPQDPWIPALLPCYLERKIKEMMPNVDLTLILDRDATVERRVRSDRSLGMLTSSPSVIQRRGDGKPELSDNEAVSVSHAEDLTLVLKGASGCDLEPIIPRDVQMWRDLLGENSFNLAEVISQENHEDFNMAATRIWSAKESIKKAGLSLDIPLTLSSFSQQLTPLSPILWLSSGKDLIITLPVSFREIKTAFILAIFVQTVPEKSDLLQTEPLKVF</t>
  </si>
  <si>
    <t>gi|488864793|ref|WP_002777032.1|</t>
  </si>
  <si>
    <t>MDKNEWISRFDDLICSPSIREFYGEREFFNVGYWLSHTQDQQEASSTLMEKLLEFIPNKQGTILDVGCGLGATTHYLLKYYPLTAIVGINISPTQIARSLLNFPEGKFLLMDAVEMDFADHSFEQIICVEAAFYFNTRQQFLREAWRVLKPGGTLILSDLSFATTELLGDWTVPQANTVKDRAEYQNLYQQAGFKDVQFVEVTEECWFRHFRHLKSWLTEELQSGKLDEETYNLNLKPLDNLLSSSVITYWLVAAQKPVNML</t>
  </si>
  <si>
    <t>gi|424708207|gb|AFX86738.1|</t>
  </si>
  <si>
    <t>gi|1705977659|gb|TRU08173.1|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</si>
  <si>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GDEKPHLERPCHLITLSAKSEPALRELAQRYYDFFGQNSQTVMANVAYTANTGRSHFEHRLAIPFLAQKQLEQALKDFIRGENRFSGQKSL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SLGQQNLPDQGLWLASLSPKQSNWETLLQSLATLYVKGVKIDWNGFDLDYLREKIPLPTYPFQRKRYWLDYIDSQLKTPTVAAFHPLLQQPLHLLGSKDVHYQSSLSPCSPSYLQEHQVFGQVVFPAAAYLEMIIVAAGQQYPNQQFTLGQLSLNRPLIFSDNQSKKVQLSLLAGGQFQILSLGEGEVSLLHLSGNLTNENQDLPSCNWTDIRNRCHQKIEIAQHYQDCSSKGVNYGESFRVIQQLYRNQSEIVAKIQLSSHLLSQAVDYQLHPVLLDGCFHAMSALFPAGNSTYLPTNIDRLTFSGVKDTSIYCHGRFSHSNLQNGILIADLTIFSESGQLISQIDGLTFQQARPETLFSQTNDLKDSLYEITWQATDLTGMDWIETGDWLIFADKKGVGQQLAEKLVQQGHRCQLITENNRQTWQYFLKKPYQGLIYLWGIDDDQALENNQNLAVTQERICGTLLEIVQELGKIEVNYSPRLYIVTQSAQYIPSQPTVIALAQSSLWGLGRTIALEHPELRCLCLDGDKFQDSHILALEVFQSLQSSEEENQIVWRQGQSYVARLGRFIPKSSLKNREIAENATYLITGGLGALGQQVANWLRKKGAKSLVLLSRRGITPETQPIIDQWRQEGTNVEVFAADVSDFGQMRRAFEIIEQQLPPLKGIIHTAGVLEDASLSKQTWEKFERVFSPKILGAWNLHLLSQEVDLDWFINFSSMASVLGSSGQSNYASANAFLDSLAHYRQAQGLPALTVNWGPWAEGGMAENLGEKAKKRLIKQGFTPLDPQKCLHLLETLLTTSRTQVTVASLNWNSFFNSFENQKIPPLLRDFQSFSAQKLTPDNNFIDVLITVPIEERFAALTAHVQGIVAEILGIPAREFTKVDQGFFELGMDSLMTVELRNRLAKDLGKSLAATITFKYPTVTSLVDYLVTEVIDLDFSLKPLAIGANQDSNIDPLNEEDLSLEELSDLLLQELNSLG</t>
  </si>
  <si>
    <t>gi|1361087847|ref|WP_106287762.1|</t>
  </si>
  <si>
    <t xml:space="preserve">Beta-ketoacyl synthase; N-terminal (37-286:250)  -- Beta-ketoacyl synthase; C-terminal (294-411:118)  -- Polyketide synthase; C-terminal extension (414-462:49)  -- </t>
  </si>
  <si>
    <t>MTLSAERIDYRELLQKAYVELQKSRAQVQEMRSQQTEPIAIVGMSCRFPGGANSPNAYWKLLKEGKSGIKEIPGDRWDVDSYYDADFNAPGKMYVRSGGFIDGVDTFDPQFFGISEREAAGIDPQQRLLLEVAWEALENAGQTLDKATFKETGTFIGSFMDDYLRLNTGNRKQIDAYNSLGTLRCMTAGRLAYLLNLQGPTMQLDTACSSSLVAVHLACQSLRARECNMALAGGVNLMLSPDVTIGLCKLRALATDGRCKTFDATADGYVRGEGCGVIVLKRLSSALADGDNILATIRGSAINHDGASNGLTAPNGVAQEAVIRKALANAGVQPSEIQYVETHGTGTSLGDPIEVLALGKVLSEARTTEQPLTIGSVKTNFGHLESAAGMASLMKVVLSLQNQQIPPHLHLKDPNPYIPWQKFPLLVPQKLTPWSAKEGTRLAGVSSFGMSGTNVHLIVEQGEN</t>
  </si>
  <si>
    <t>gi|297317428|gb|EFH47850.1|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</si>
  <si>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LKLGLKEEKMRMTRHVLSEYGNMSSACVLFILDEMRRKSAKDGVATTGEGLEWGVLFGFGPGLTVETVVLHSVPL</t>
  </si>
  <si>
    <t>gi|1705983380|gb|TRU13588.1|</t>
  </si>
  <si>
    <t>gi|424707621|gb|AFX86445.1|</t>
  </si>
  <si>
    <t>CL13080.Contig1_All</t>
  </si>
  <si>
    <t xml:space="preserve">Beta-ketoacyl synthase; N-terminal (351-598:248)  -- Beta-ketoacyl synthase; C-terminal (614-727:114)  -- </t>
  </si>
  <si>
    <t>MAEELIRVPLHGSFVEINGFPGDAEVRDQFLRLLGFAVDPNGRQGWASWEEDEGAYAVVTLDGLVVLVPAEHLQESELASKVGGCDALWPSDPDMLKLVAGNLGALLGQAIESKGYCQIRMPFDDRTRRDINVTADIRSDYTLPKVEFEESYLGSEHSSKIVWLDSTPNTKEPGGGGLLESFQQITKLSCVLSLVAPELLGVELCRYCSGAMLRRPLAGSDSRARLSPGSVSPAEIEDGLVEVHLDFIQRRSICLMYFYGLGQGTVELYPRDAGSPNAPHRDMVKLQTSCYRLLAFRHDLFSYSYSAGSSDDLVLQTWLLQEPQKIKLEGFEGDQLGLTGLIGSPALSLDNQVHVKAANCTFPGEGNKMDGEWSCMLAQTDTFVKIPSFRFDIDAYYETGAQFNAGGKSSTCHAGMISDVALVQFDNEFFGISTEVAFLIPCIQRVLLEVGYECLAMAGHNKDSLRGSDMYICIADIGIEWDYWHGYQVLADSWLKANILQGHISCNRFCYTLGIQGKCHQVDTACSASLVAANCVHALLRDQSKTLKEGMAMGQQHILQPWPFVGLSAAGMLGSGGRCKTFDQSANGYNRGEGCGGLFCHVDDGLPALTERLACYCGSYINQDGRSASLTAPNGPSQQMVIRGSLQQAQISPEEQRAQENHGTGTALGDPIETGTVRAVYRKHKDCLVITSGKSHMGHLEAGAGSVGILKTILTLLNHAVPAQVHLRHLNAHCDLEGFPGMMPVERCDMGWDYSYGGCNGFGFGGTNTHADFWAQRRNSAHKYKDVPGEVVGRVLILDKVGIAKELPPRMEKLGYLSVACSRCLGPMCWLCGAALPNIGVAGGRTHRCSTVRTEPAGYRQCSMCYEGTYQCGDPGDEPPAPDMMLAAPGLKVFLAGTFNAWSQPLEMERRVGAVEPALFEGDVVIGETLMEEFHIVVRDGQRNLIVHPAVRRAQQHVRVAGPAKDSQGKRWLIDSRRDVQPEGAVYRIRFSWGDGTKSVTWSAAGRILPREERYVHTYQIVNSLSNWRPAVGTHDSQDRALFRWYSGRIPAGGQVPLLFVRDFDMAQMVYPMWPQPTDESVPVMGPDNGGDGKRWLVTGEEGEALYANLRIENGEISLTISSESMAELHFRGQTGQVYSVAGSWSNWRIEPMLAESPERWRYRFEIGYRGTAEFQILVNQNWNLRMYPPSARESPGESLVCGPDRKGKNKNWEVRGFPGQLFDLVLDLAAEDQRNMVRCWPSVDDGFTALDE</t>
  </si>
  <si>
    <t>Cluster-13398.21084</t>
  </si>
  <si>
    <t xml:space="preserve">3-Oxoacyl-[acyl-carrier-protein (ACP)] synthase III (225-304:80)  -- 3-Oxoacyl-[acyl-carrier-protein (ACP)] synthase III; C-terminal (358-446:89)  -- </t>
  </si>
  <si>
    <t>MRRWTTMPVAPHSGVSGVLLALGAVVLTRGVAAFLGPRGAGCSSSPLGSRRHTGLGVRFDAQALQCSAHGIPAARVASAGLGSGLCVLVAVLCCTSPLRADRRRPGRRHGLQLRALAPPLAGISIAGTGSATPTAVVSNDDLAEVMDTSDEWIVQRTGIKRRHVMKPDESLASLSAAAAQQALQRAGISAEDVDMVVLATSTPDDLFGSAAPVAAELGASNAVAFDLTAACSGFVFALVTAAQYIRTGAAKSIVVIGADCLSRWVDWSDRSTCVLFGDGAGAVVLRATEPENDALIGFELGSDGHGSRHLGLSGSCAPVALGGNNQGGTGKFAPLTMNGKEVFRFATLRVPEVLNLLLTRHGIGSEDIDWLLLHQANRRIMDSAARRLKLPQEKIICNLDEYGNTSAASIPLALDEAVVDGRVKPGHLVACAGFGAGLSWGGLLLRL</t>
  </si>
  <si>
    <t>gi|375173672|gb|AFA42422.1|</t>
  </si>
  <si>
    <t>AMDPQQRLLMETSWEALERAGWTDSSLSRKTGVFIGRMHNDHQNEASDSFLNLNPYIATGAAGSFLSGRLAYYLGLEGPSLAIDTACSSSLVALHLACLSLSSGECDAALVGGVNVIVSPTTNILTCKLQALSPHGHSLAFDARADGYVRGEGCGVVAIKRLEDAERAGDPILAVIRGTAVGHNGMSNGLTVPNSQAQERVIREALQRARVSPSEIDYLEAHGTGT</t>
  </si>
  <si>
    <t>gi|504893995|ref|WP_015081097.1|</t>
  </si>
  <si>
    <t>gi|1149076538|gb|AQS99241.1|</t>
  </si>
  <si>
    <t xml:space="preserve">Beta-ketoacyl synthase; N-terminal (366-595:230)  -- Beta-ketoacyl synthase; C-terminal (603-718:116)  -- </t>
  </si>
  <si>
    <t>MSQGQGPEPGAGALPAPMALVSFCVDGLRVGTLVELHGLDDVEMNGSLGQILSYSEHEGFGVMLITGKQVQMKAANIKVPADLKRPGQGGSATSFDLLVGPKMDESSLADEIAACLFEKGFCVMRICQSTDEVSQTFQAMREMAEAGKLQRFPEELEEGYLGANNRGKVAWLDPTDKDSPKDPLLDKNDAFLSKLAALVQPYCADMLGKQIDERTPALMSLSLTDEEEPEYPPADSDDAALGQFLSIWRRKLLHVVHFMGPESCNVTLDSTGAGALPSKQDAVEIEAEPNTILIFRPGCFNYECRTGEETLSLTCAFLEQTSQLTLFDWEGDPAFLFTGEGPPGPVGEQLEVVNMATRLMSNYDEAGAYNAGLYGACDSGVEIPFTRWDIEDYYNGDSDSLMPWQSPTKHQSMVEGVELFDNKYFEIILSEARVMDPMQRMVLETGAKNLFQMGITKKVSNRNPHHGGCSVGLDKDDWDRVPKCPEAEGGTNVQAIISNRFSFVFNLRGPNFVADTACSASLCATHLAKFTLLDRSIDKLEFHIAIGLHLCLHPSYFLGGKNNTMNSPIGRCLTFNATASGYMRGDGCSGITLKHGNHEERDAVWRASMINQNGRSATLTAPNGLAQGEIIEKAIVEAKITPPESVIWSCHGTGTSLGDPIEVGAVRRCQIKQERPTLLMVLTNKTHTGHLEGGAAMTSLVAATLMCKSLVGVPINHFRQLNPNLEQSSFDAFFNNEMGDTHYTCGNVHISSFGFGGSNGHCIMWGQSLFGIPDVPSALLKRLKKMAPPEVRVAGADPAEWEWDGPEKDIKPGDKYKIELDSTDAADAAIRWEKVADGADDGDGEDDVYYITGPFNEWDTDRMEEGPITGLRTITVEVPASGEIEFRFVKNGEEEEGCLFPAVDKCTRRTTPILGPDLPKQDRKKEKTTWLAQAEPNDLLKIDLFVCRGRKSVQWSSLGPEE</t>
  </si>
  <si>
    <t>gi|1797784549|ref|WP_159254299.1|</t>
  </si>
  <si>
    <t xml:space="preserve">AMP-dependent synthetase/ligase (52-475:424)  -- Phosphopantetheine binding ACP domain (606-671:66)  -- Beta-ketoacyl synthase; N-terminal (694-954:261)  -- Beta-ketoacyl synthase; C-terminal (962-1081:120)  -- Polyketide synthase; C-terminal extension (1083-1193:111)  -- Acyl transferase (1227-1504:278)  -- Polyketide synthase; dehydratase domain (1589-1862:274)  -- Alcohol dehydrogenase; N-terminal (2110-2166:57)  -- Alcohol dehydrogenase; C-terminal (2230-2363:134)  -- Polyketide synthase; ketoreductase domain (2411-2589:179)  -- Phosphopantetheine binding ACP domain (2682-2748:67)  -- </t>
  </si>
  <si>
    <t>MTKAYPQRSRALSISSGGTLPDRSHAPISLVEVLRRAAQQEIGNPLIFLDPHGLVTISSYGRLLENSSRVLAGLRQFNLSPGSKILLLLENNLDILDAFWGCILGGFVPVIIEVPPPGRSLPSSLAKLADLAEFLAVSLSIVPTERSDIIDALCRERAIKSRFIPLENLRNHPLAPDHFNPRPDDIALAVLSSGSTGKPKCIELTHRNLIVRATGANALARHRSDEIALNWLPFDHIGSISDWHIRCLLLGCRTVYAPKELVLSDILQWIELINRFGVTHSWAPTFAYHLLGERLSREESHPWDLSRVRCLLMAGETIARRVVEKCRDALAVYGMPETAIRSAFGMAELASGVTYLRPEDGVLRFYRPSPSRSRENGPIVDLAGESSEQRDFADLGAPIPGITLRIVDGADRVLPPGKIGHVQARGDVVFAGYYNNPEANRQAFTEDGWFRTGDLGFLRDGRLALTGRAKEVIIINGVNYSVTEIEGIVEKVPGINASCTAVCGLLDGERGGEKVAIFFSRDGRGYDELRSLIQKIKREIIDHLGIHPDLVLPVPESAIPRTSIGKIQRFQLRQKFECGEFAGILQEIDRLFLKNPIVDRADLERQIAGIWQTVLEKNHEEIQFQDNFFELGGTSLHLAKVQYLLEEKLHLSLGITDLFRYPTISSLARYLHPSERPESQPNPRPRTRLAENCDVAVIGMAGSFPGADTVKEFWRNLCQGVESIDPLTDEEILAAGVDAGLLQKAGYVKRGPLLKNIEHFDADFFGYTAKEAELLDPQQRLFLESAWESLEDAGYDPHTYPGSIGVYAGAGMNTYLLNNIYPNRHHLDANDPLDPIDLDSLGGFRMMVANDKDYLTTRVSYKLNLTGPSVNVQTACSTSLSAIHLACQSLLARECDLAIAGGVSIQVPQTTGHLSQEGMILSPDGHCRAFDERAAGTVFGNGVGVVVLKPLETALADGDRIYAVVKGSAMVNDGAAKVGYLAPSGEGQARAVALALLKAGVEAESIGYVEAHGTGTPLGDPIEVEGLTRAFRPHTAKNGYCALGSVKTNIGHLQIASGIAGFIKAVLAIHHGKIPPSLHFDRPNPGLALDRSPFYVNTSLREWRTATRPRRAGVNSLGIGGTNVHVILEEAPAIRKETPSVDRPLHLLTLSAKTENALRALVDRYDTFLARTPDNFADICYSANTGRARWPYRLAITAESVGEARERLRSVDFSRISLEESPKIACLFAGQGTRLAGAGYELYRTQPSFRQTLDRCSKIFADLFARSLADVLYSENGGEELLQDNGYSQASLFAIECALFEMWRSWGIEPCALMGYSLGEYAAAATAGVFSLEDGVKLVASRGRLIQSLTPDGKMVAVWGDEATVREVIAPYPGKIAISAFNGPESLVLSGTVEVIDAVVTGLEKRGIRVKVLDVNRAFHSPLVEPILEEFERVAREITYHPPRLPILSTLTGEWATEAIATADYWIEHLRSSVHFADGIETLHQAGYNIFLECSPRPIVSGMGQGVLETERSLLWLASLRDCDSNWHSVLESLGQLYQRGVEIDWQGFERPYRRYRVELPTYPFQGQRYWFDRPAPEPVGMSLAHPLHPLLGSRIPSPLSDKIFQGSIGVRSDRWLNDHRVNGKAIVPGAVYLEMALAAGKAVLSSPTLVLENVQISQALTLGEETVIVQTIVRDREGETSFEIYSARPNGEDWTRHCSGRILIVSTPPGETVDGDWERSRLDTVISGEIFYDSCRKRGLDYGPSFRGVREIHIGDWEALTKIVFPENSPDELPRYQLHPRLLDACFQTLLATVPDGGTLVPMAVERLTLYRPPASVLWSHARTRPPSRDSIETDLDIFDEGGNLVARVEGLRSKRISGAKGENWRDLLYRVEWIERVPTLSTEILETPGHWVLFADGEGIAETLAERLQANGQTCTIVAPGKDQLSPRSAIEESGENLKGVLYLSLSHSSANGDIETAVERKCTDFLAIVQSLIRRNDAHPSVQSPRLWLITRGARDIGRELPDISSITGAAPWGMAVAIAQEHPELRCTCVDIDHRESSREAAGALWSEIRSSGKEDRVVLRGGIRYVPRLTRATSDGRQPDRLIVTEPGMIENLQWRSFSRRPPSPGEVEIEVRATGLNFRDLLNVLGMYPGEAGELGLECAGEVVRVGAGVTGLKIGDRVMGLVEGGFARYVTVPALWVVPMVDGWTFEEAATVPGSFLTAYLALSELAKLQPGERVLIHAAAGGVGLAAIQLARRIGAEVFATASPGKWSFLQSLGIDRIGNSRTLDFAGEIDQQTGGRGVDVVLNCLSGEFIPDSMAIVATGGRFVEIGKQGILSAGEAAQIRPDIDYFTFDLLEIARSQPEAIRSSLGELRERFEKVELQPLPRRVFPIAEVKTAFRTLQRAKHTGKIVVSRSGKDFPVIGEGSYLIAGGFGALGSLVARWIAEKGVRHLILVGRGEPSPDALETIRGLEEAGTKVLTVSADISHQSAVERVLATLEKDNFPPLRGIVHAAGVLEDRPVRLEENGGLRRVIAPKVFGAWHLHQLTKEMPIDFFLLFSSFASLSGSAGQVGYCAANAFLDALAQARQGAGLPATSINWGAWGRIGMAARQTRRRGIPGMGEIDPIEGLKALEQILASGESQIAIARLDHGDPGFLASPFFEWVMGAASPSSRPEPPRERWDTLPPMERKERLLARVLDAVTRVLGLPNADTIPLHCGFTELGLDSLTSIELRNQLQTTLNLSLPSTIAFDYPDVGRLVDYLAGRLFPPIVGETTSANNGAREMVKDLSDVEAEALLLDELNRLPL</t>
  </si>
  <si>
    <t>gi|1772285859|gb|QFZ10923.1|</t>
  </si>
  <si>
    <t>gi|77167265|gb|ABA62607.1|</t>
  </si>
  <si>
    <t>Cluster-13398.13013</t>
  </si>
  <si>
    <t xml:space="preserve">Cytochrome b5-like heme/steroid binding domain (218-288:71)  -- </t>
  </si>
  <si>
    <t>MATAAALTVPAVPAPPPVSATPAAPSAPGAPATAAPPAGNGGKVSVGGSVLLLHGSTSATFGWRDGVAPPDFAGQLRVAVCHLTGLASLEGVELQLEPTPELSTQPRRLAPRDLFEGRVGASAGPAPHVRVVVPAHRVSAQSQQAPARPAAPAGAVSGAPLAVARLPAAEATKAAPAASGERKAPRFQKQGGSQLKFLQLMAANKNPRAALPPDVKLTAEEVARHNGAADCWTIFQGRVYDVTLYLDYHPGGDRQLMKGAGKDCTKLFNKTHPWVSMDGLLGGLCLGPLVGSSPAPVPEKEEEEGAQGEEPPAQGPTATAQPRPSARTTSLVPPRQAPATPQQPAEGSEAPMARALQVPAANSATSTPSTPPQQAPSALQQTVGGDKVDLSAANAALSEPAAAAAPEPESATELRETAPAAGMQ</t>
  </si>
  <si>
    <t>gi|490261342|ref|WP_004158561.1|</t>
  </si>
  <si>
    <t>gi|424707993|gb|AFX86631.1|</t>
  </si>
  <si>
    <t>gi|485645663|gb|EOD39276.1|</t>
  </si>
  <si>
    <t xml:space="preserve">Phosphopantetheine binding ACP domain (160-219:60)  -- Beta-ketoacyl synthase; N-terminal (249-482:234)  -- Beta-ketoacyl synthase; C-terminal (490-606:117)  -- Polyketide synthase; ketoreductase domain (899-1076:178)  -- Phosphopantetheine binding ACP domain (1165-1229:65)  -- Beta-ketoacyl synthase; N-terminal (1260-1492:233)  -- Beta-ketoacyl synthase; C-terminal (1500-1613:114)  -- Polyketide synthase; dehydratase domain (1698-1940:243)  -- Polyketide synthase; ketoreductase domain (2505-2680:176)  -- Phosphopantetheine binding ACP domain (2777-2841:65)  -- Beta-ketoacyl synthase; N-terminal (2867-3108:242)  -- Beta-ketoacyl synthase; C-terminal (3122-3242:121)  -- Thioesterase (3493-3584:92)  -- Condensation domain (4071-4199:129)  -- </t>
  </si>
  <si>
    <t>MCAIAAAKKTAAALWCSTESAPSRASPRITAGTSRCSGTAPTTASPAKAAALVATRPGCAAPMQLHTSPRQLQRVASATATGAAPESFAAQACTATLDAVLPTYQASGLRGICLQHLRLAAFAARRQHSPPPPLATAASLAADSVCPAPAATVASVQIEVEALLGAPLPSADRGLMELGLDSFDIEELAQRLASRHPLSALAPSDLFGAPTVSALAALISQRTAGDGSRPSADPPHAAGPAVHAAARLTSLAASLPPASGPRGTREMAASGADVVSEAPAERWSLPATDAAAGRMRHGAILSGVELFDGAFFGVSPAEAAAMDPQQRLLLERGYEALHGAGLARHELLGLSTGVFLGASYSDFERLLHGKAPPSAYAATGGSLAVASGRLSYTLGLQGPAVSYDTACSAALTASHAATSALRLGECESGLVAGVSLMLLPDVSHSFAVAGMLSALGRSHTFDRRADGYARGEACCAWLLQGGATARRPVASALGSCVRQDGKSASLTAPNGLAQQSLLEAALADAAVVADSLACSEAHGTGTSLGDPIEARSLAAAVLARRGGGEALAVGSIKANCGHGEPAAGAGGLLRLLLGLCGAEAPPNAQLRALNPLVSAAVAGKACVLPTQLAALRSTAAAAGSQEGGVSSFGYSGTIVHAVLRVTPGGEALVALVRRAESGPRYRRLCYSLGPARAAAEAPGRRRLYELTWRSVGLAPPQSPDVVITCAAIGDRLSASPRAAAALPLERLASPHLSRLSLWLPPAGSCAPQVDALAVLVELLRTLVALVGEGSPRRPAPQLQLVASTSSLAVPLARAGQVAHAGLLGFSRVVWREAPSLRFGLVDCALRLRRGEKPQLWLREAEGSHVAVQGRRGFSAGLCSSNVSSRRRGREQGSSTPEQQLVTGGMGGLGLQTALMLARRRAGGAEIVLLSRSGAVAHTGQGLEATLRLLRTRARALSILAADVGCATDVTSALAAAPRVGRIVHAAGVLQRSLLQTTGRAELSIAFHAKARGCFLLHAATQRQRIGGLLLFSSVVAALGNIGQAGYAAANSFLDEHARGRTQRGLAAASAQLPLIEGVGMAAAEFRKQGLRGAAVLRGFEPVPRVALAACLGQLLRALGNGSVLTPLLSPDALHAHGPQPPPSPRHAADPTPYGAEARRGALQSAILAVVTEISGSAVAWDAHSAFLECGLASLDLVEAAHALGRRTGVRLEPTTLFARPNMASLLAYLLERTGSPAVGAAAGAMRRSGSLPVSASVCHCAARVPGGAGRRHVWPLVAASGDAVSKLPLRLELAQAAPHARGSAAQFSFASRGAFLSGIGRFDSAFFGIAPLEAASMDPRQRMLLEVGYEAFHAGGPASKAPRADGVFLGLEASEWEGLRQGALRPHALTATSSAVAAGRLSYCLGLQGPCWTCDAACASSLVALHCGLQSCEASDADRALAAGANLLLLLDASVTMGSAGMLARDGRCKTFDARADGYVRAEACVAAVLATKFVAVEMCCILGRAVRQDGRSASLTAPNAAAQETLLNAAGAMAPLEQRIGDRGLEAHGTGTALGDPIEMAAVRAVDRERDSPPLAVGATKASFGHSEAASGLGGLLSILAMLDQAGGAPNAQLRRINPLIRDGQGVNEHPTSFNTQRDRRVDIVTGVSSFGYSGTIAHALARRAQPIGSINPLCLGGLRAPAAFRRRRFAWGEAAHPLRQHRWPAAEAATLSFRSPADGVLAALVADHRVRGRVVFPAAAHLEMARAVCCGDAAGGASSTRATLRQGVFVQPLPLDEPLGLWVGCAVVEGAMARVETRSWREADQREQAGAPHETALHMSADVGAAGRQRSPAAARLRTRLAAALCPAAAYASLRSSGLEYGRSFRVLEAAWAGAAAASALLHRRRYGEGTLVHPADLDGALQLSALLTAQPARGGTALPFAVEEAGLGGQAASLLLAVASASGPDTAAVWLCHRGGASEGADSAGGGLAGGGCLARLVGLRSRQLVDGAGAGEAQGHLYQTAWRRSDLGPSPGQPSAALLAVRPATRDAAAAASPPPVGGAARLLGQFSAGGMLHVDSLAALEAGLRHVVALAAAAAPAGLRLLTLGAQQASPRGAMRITDAGLWGLSRAARQESMGSSLACTDWSLESQGGGGTVGVLAALEALAAAGELETAVCTDGRDVLAPRLARASDSTSRRPAWLRLGARGALSALVVEPQPPFRLPPSRGETELSVRAVGLNFRDVLNVLGEYPGDPGPPGSDCSGVAAGAGATGARLGLATGALASLARADSRLVVPKPAALTFEQASSLPTAWMTSHVALSDSTPSARKRCLLHAGAGGVGLAATVYARWLRLRISVTAGARAKHRFLRQTGALEQWSSRSGGAFAWGGASQLRGARLDVVLSSLSRDFTACSWALLCESGHFEEIGKRGVWSRGRAAGAVPHARFHAIALDSLAEREAPRARLTLLVLRSRATARVAVGLPRVSFWLEQAVAAAFRWLQSGRSIGKVVVRLRAPPSTPAAQASHLLSGGTGALGQATAGWLAQRGATRLIFASRGGGSVSSGPAGLPSGSAALFVRCDVAQPREVERALALAANPPAAPLRGVWHAAGVLADGLLAQQGASGLRRVSASKSHGAALLHRAGSALPLQASVLFSSIAALFGGAGQANYSAASSGLDALARGVHARGRAALSVQWGPWASSGMAAADNVRTRLQASGIGLLGIAEGGPALAAALSRDAPPVLAAVAVRWDRFLAGRATPALLSAFGRPGGAGGKASRRAEATGAVAAATRSLSVAEVLELVHRTAGATADADTPLLEAGVDSLGAVELRNQLHAAVGGRAALPSTLVFDHPSARQLAAYLSDGATPEPAAPLHRAPAAHERGRVAVLVTGASAVLPSGAAGAEAVWRVAMSAADLISEVPAERWPLGPRPDSAAGDAVSSRVRHGGFARGVELFDGAFFGVSPAEAAAMDPQQRLLLERGYEALHGAGERREGLAGSLTGVFVGIASTDFAAALASQSVGGVYAATGGAHSVASGRLSFALGLHGPCAAYDTACSSALVAGHAALRSLQLGESSAALVSAVNVMLSPRVGLTFAVAGMTSVLGRSHTLDRRADGYARAEACTAAALRPAGSQPGGPHEPVATLSGSCVRQDGRSASLTAPNGLAQRALISSATADACRTPHSVAGFELAAAGSLLGDAVETLSLCGILDAPCTAPDSSTSVAAVLTGIKASVGHAEPAAGLTSLLASLASLRVGQHAPHAQLRSLNTSCIQSDSETVSMCLPVACSPVRAGPSPPSGGTSAFGFSGTIAHSVAEALSSPILGSPLPAAPRLFRRGIAWSVPSSDYSRPAGEAVGHHVTQDQAGATPRAPHPDALAVIRRGLRDLGASQDLDIPLAAAGLDSRALLSLWHATIAPVCGGVVPSAFWRLLADEESTGRGVAAALQKTIELTQPAGEQGAGQVEERPPELQPRLRVETLARPFDPLDTQSFGAVRGPVAPSGCVFYIPGLPGVCQLEFVQLCQHLADVTVVGLPYAAAMARPALTMESLAFYLVSEMRAVQPEGPYKVAGFSLGGCIAMAVCRALEEIGHSVHSLVLLDPIFPSSSWVPRPCLKLALRSLQQPAAPSHGEGALAWDVVLRLASAAAASPPLDTPTLLVHAVGPLTLPGGPRTSAGLAAGFDRGDAVLASAKRLRRVRVSGSHASFLTDPAEARRALAAVREFLQQGASQWSEEDEALAWAVEFLSGQRPGGDSEAIADTPLAQLGLSSFALRALVGGAVQRLSSGSGGGAASYGSAALTAGLEDFSGSVRDFVARLAAAAGSAPSAAEWSHEMPPPLTPTSAFEPVDPSEARRHYSLRPSARSRRCYGQGTVLVLAAEGGSELLFESVWPSAVTLRHGPRYEARQRGERSLLFVCRPGSLEDYRRCFADPRWGQVAAISLVLNCWQPPSDSAALGILRASVLSRRIHLAAPARYLRLAPEGTQPSASRIADLDAAIMRPLAEVVQLTGPDRTPVSSAALGAAALRVARASRPPPLVQLRASAGPGGSLVASATSSRLAGVEQEAHAASSWSLVHFRGDEAPRASSSASAGVSHLSIYYEVQGPLNPLLLQAALDDVVLRSPALRTTLPDRGLRGVAHSHLVVPLQVVRCIGSSEKLARALSPDNLHRRLNFERGPLLRVLACVKAPDHWLLALVAHHAILDLYSTHQVTQQLLAAYTHSLRAACPALPRPVFTLEREVEATGVARPIAVDLSRLLAAAPQLPPIDRSGGRRDACCRPWTLGGAREWAAAMERGRALGGNAFQVAAALLAAACVSGEPRPISLCWTQREIMDRRMCNGSSLRVFSFSAEEARGGFVPLLRAVQRQMRSPAPALQLLTSRPAPTEAVVVISQLLQPAEPSLRGVARQSALSARPALSLDELPLPLLMPKGIDIYFMLDDGQGHDHRPPSGSVLHHKGVAVGLVERLVAGLARGVGGA</t>
  </si>
  <si>
    <t>gi|488838796|ref|WP_002751202.1|</t>
  </si>
  <si>
    <t>MMDKFNCFSLSPIELEHPGLAIASIRAGGIGILDREFCQPENLERAISNLEQVLALKNAPGAAGLRLNLTQIEQSGQLLARLELESHWLILSGWQEATAETLREKLQLLSGENRLILLEITDANQLALLASLFPFLAGLVAKGQESGGWVGEDPAFILTQKLLKTSSLPIYVQGGIGIHTAAACRAAGAAGVVLDDQLWLMPESPLPGEWQEYLRYLNGQEAIAIGERLGRACRVLSRPGFAAVAKLQEMAAQIEIQEETSVSGQIWRQRATSLIGWANPATQAWPMGQASGLAADFRKRYQTTGKFLQALLKGSQEQVQTALELKPLQAETPLAVSHGTKYPIVQGPMTRVSDTAEFAHAVARSGGLPLLALALMRGKQVGELLQKTQALLGELPWGIGILGFVPQAIRQEQLQEVQKIKPPFALIAGGRPDQAAKLEAQGIATYLHVPVPALLKMFLEQGARRFIFEGRECGGHVGPLSSFVLWESMIATLLDKVPAGAEQQIHAIFAGGIHDALSAAMISAMATPLAVRGMKIGVLMGSAYLFTEEAVACGAILPEFQAQALSCQSTINLETGPGHASRCAVTPFAREFYDTRRQMAARGSSAEEIKNVLEDLTLGRLRIATKGLRRDETGQIVSVNQEQQVSEGMYMIGQVATMRHQVISVSSLHQEVAEGSGQLLTSLSPAGEEKVPAPTRPSDIAIVGMATLVPKADTPETFWKNILSRVKAIGEIPAHRWDWRLYYDADPQTRDKVYSKWGGFIDEVPFDPLRFGIPPVSLKSIEPLQLLTLEAVRRALEDAGYGGGDFDRERTSVILGAGGGIGDLGGQYAARAEVPRVVENPSPQIWDRLPEWTEETFPGLLLNVAAGRVANRFNCGGSNFTVDAACASSLAAIDLAVTELETGRSNLCIAGGIDTGQSPFAYFCFSKTHALSAQGQPRSFDKAADGIVISEGIAIVVLKRLADAERDGDRIYAVIKAVAGSSDGKALGLTAPLPAGQKRALQRAYDKAGFSPASLGLYEAHGTGTVAGDRAELETITSSLQASGAGQKSCAIGSIKTLLGHTKSAAGVVGLMKVALSLHHQVLPAHFGVDTPLDPIVEPESPVYLLKDNHPWLTNPNQPRRAAVSAFGFGGTNFHAILEEYGGAVQRPAVGGDNWPWELVILAAENRQELLPKVRSLLTALQGGAKPRLGDLAYSCALTATNHLGRGATLAIVTSNLSELVASLSSALSYLAGDSASPLPPEIQFSEGHTPTGTKALTAFLFPGQGAQYPGMAREVALYRQEMRQALEFADSHLDHRFPKLLSQYIYPPSAYSEAAEISNEQQLKQTQVAQPALGAVESGYLALLANLGIKADLAAGHSYGEYTALYAAGVLSQAQFLNLSALRGQIMSQACQGVEGAMAAVQITREELAQYLDSFPGVVVANHNAPLQSVISGPQAAIEQAINSLNANGITARKLPVAGAFHSPLLAEVQEELTRQLNSGCFESPQFPVYANATALPYPSDADGIRGQLSQQALRPVEFVSQIQALYEAGARTFIEVGPKSILTKFVGQILGDKEHTCVSLDGQGGGLRGFLLGLGTLITRGQEVQLLSLFAGRQVQQLELSRLAELTGPSQLAPTTWLVNGGGVRSLGATNSYSGKLPPLSLATSILGRQEKKGQNGNTEAKPDLGIERFEPVKPPSPAPHAHSPSQLTGLNPIVPTNSNPQPKIQRTMSEQNFPPLSQPATPQTYSNSQEPSVAGSVALQAYQAYQQTMRQFLTLQEKVMLQFLQASQVEGMTPSRSVAMPERSLPAAQPVLSLGSNGGGSANLSPASPPVPPRISSPPSRPAAPPQISVSPTPVSPTIQQQEPMLKPQPATASPNLPTAADAVVPSVLLERESVTKTLLQLVSERTGYPIDMLGLDQDLEAELGIDSIKRVEILGAIQKSLPAAVAEGMQSQMENLTKVKSLNGIVQQVLCLSPSGTVEPSKSLGKF</t>
  </si>
  <si>
    <t>gi|9955394|dbj|BAB12213.1|</t>
  </si>
  <si>
    <t>MSKHSISFGGQLEDNWRTLSEVLETATKHNNHGITYIRNDATEYFQSYQDLYQDALVILNGLEQKGIKLGHKVILQIAKNQDFIPALWACFLGGIIPVPLTVAPSYDLENSAVKKLENVWKILDNPLILSDSELITEIEKLGTYSHLEGWQVISVNELRKAPSKIEQLPILDPQDAALLLFTSGSTGMPKGVILTHHNILSMTAGTVV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AGQFPGAKNLTTFWENLKNGIETISFFSEEELQESGVSSELFNQPNYVRARPILEQVEYFDSEFFGYTDREAELLDPQQRLLLECSWECLENAGYNPNTYQGSIGIFAGASMNTYLINNCYPNRGKLDTNDELQPFTLDSMGGFQTMVANDKDYLTTRISYKLNLHGPSVNVQTACSTGLVVVHLACQSLISGESDMALAGAASINSPQKIGYLYQEGLIMSPDGHCRAFDAEAKGTIFGSGVGVIMLKRLSDALADHDHIYAVIKGSAINNDGGQKLGFTAPGGEGQIAAATEALAFAGVDANTISFVEAHGTGTPLGDPIEVDALAKVYQGANEGECVLGSVKTNIGHMQIASGIAGLMKATLSLKYKIIPPTLHFQNPNPQINFSQTPFYINNEAISWTTKQDKSEKLPRRAGVNSLGIGGVNAHVILEEAPPIIPQDNQSQRPYHLLTLSARTEPALTELVSRYIDFLESQPEKDLSDVVFTANTGRVHFSNRLALTGYKNSDFIEQLRQFKHLDYESTIYGIVDEKRPSKIAFLFTGQGSQYAGMAHQLYQTQPTFRKTLDAGEKYYQKLTGKSLLNVVFADTDDALNQTDYTQPALFLIEVALAQLWHSWGIQPAAILGHSLGEYSAACFAGVFDLESGLKLVSHRGNLMGQLPQNQGEMAAIFLDKNSVIEHCQSQGIKIAIAAINAEQHTVISGEKNVIQKLCNHFTNAGVKVRKLKVSHAFHSPLVEPMVAEFKTILQEISFSQPQISLVSNLTGEIADDSIMTPEYWLQHLLNTVQFHQGALFLQSLGCDTFIEIGPQPILSGIIQSSLSSSEPLTLPSLRSGFSDWQVLLESLGKLYVRGAKIDWFSFDQDYHPRRCALPTYPFQKRQHWIPLKTPSATVPQESNLVKMLSEKDKTTLMQTILETGHYSEDEKPTISAIVQQLIKLYYQEKEDFDFAKLLYQVAWLPCDLANGKLENLTSLKTDLEVYLEPQLQSSELMGVSLAFSEMEKLAADFVVKALKDLELFQMNTFLDPDQSFIQAGLKQEYKYFWNYVIEILAKVGILEKQNTRWKIVKEPEQSNPDLAVEDLINHYPNAQIELHLFRQVATNLAAIITGKISPLSILFSQDGQGGASEFYKNTSSAKILNLGISKTVELLLSSYPPSASLRILEIGAGTGATTQQVLKACNSRQITYTFTDVSPFFLEKARDNLAEFSGLEYKVLDIEKDPKLQGFCCHSYDLIIAANVLHSTANLQEETLPHIQSLLRPGGHLLLLELTQQSSWIDLIFGVTQGWWRFSDYHLRPNHPIITASTWESMLLKSGFSQVEFVSPDQKIGTALFQQSIILAQSLEISPNTAKNWLIFTDIEPQQNTFALGIQEQLLKKCDSCRIIYQGEKNTQISSSESCLNANQLQQLEEWFASNPSPDRIIYLLNSDGKDQPESILLNRCNYLLNLLKAIQKIPNPPQLFLVTQGAQPFELEQPSLGFQSPLWAMGRVIALENPQLWGGMLDLDPDVDINQNITALLLGLTHAHDEDHLVFRKGQGYVARLLPLKSLETKTVKIQPEATYLITGGIGHLGLELAEHLVNLGAKHLILTTRRSLPVRFLWDSAAELAQISEKIRKLEEKGASIAVISADVGNFEAMQAIFTQIEKTAYPLRGIFHLAGISGRQAQLKDCTLQDLEAVFQAKVKGSWNLHQLSLGSQLDYFVLFSSAGAIWGAKEQGLYDTVSHWLDALAHFRHLQGLPATTLNWALLAGHGIVSQDYEDWLKQIGIREIAPDMALRVMDAIMASNQTQVLIADVDWVRFKNIYEFKGEKPLLKNLGLSEVAIKSVQESDSVLHLLEEMPFGERREYLLEYVSKQVRIILGIKSMPDTEQGLIEMGIDSLSSIELKNRLEKRLEVLLPTSLVFDFPNIRRLVDYLLDRIFGEKVQKTAEKKMINFTEVQQEISEDLILQELTDLEAFLGD</t>
  </si>
  <si>
    <t>gi|297335225|gb|EFH65642.1|</t>
  </si>
  <si>
    <t>MERTNSIEMDRERLTAEMAFRDSSSAVIRIRRRLPDLLTSVKLKYVKLGLHNSCNLTTILFFLIILPLTGTVLVQLTGLTFDTFSELWSNQAVQLDTATRLTCLVFLCFVLTLYVANRTKPVYLVDFSCYKPEDERKISVDSFLTMTEENGSFTDDTVQFQQRISNRAGLGDETYLPRGITSKPPKLNMSEARAEAEAVMFGALDSLFEKTGIKPAEVGILIVNCSLFNPTPSLSAMIVNHYKMREDIKSYNLGGMGCSAGLISIDLANNLLKANPNSYAVVVSTENITLNWYFGNDRSMLLCNCIFRMGGAAILLSNRRQDRKKSKYSLVNVVRTHKGSDDKNYNCVYQKEDERGTIGVSLARELMSVAGDALKTNITTLGPMVLPLSEQLMFLISLVKRKMFKLKVKPYIPDFKLAFEHFCIHAGGRAVLDEVQKNLDLKDWHMEPSRMTLHRFGNTSSSSLWYEMAYTEAKGRVKAGDRLWQIAFGSGFKCNSAVWKALRPVSTEEMTGNAWAGSIDQYPVKVVQ</t>
  </si>
  <si>
    <t>gi|1706008388|gb|TRU37275.1|</t>
  </si>
  <si>
    <t>MDKSEWISRFDDLICTPSIREFYGKREFFNVGYWLSHTQDQQEASCTLMEKLLEFIPNKQGTILDVGCGLGATTHYLLKYYPLTAIVGINISPTQIARSLLNFPEGKFLLMDAVEMDFADHSFEQIICVEAAFYFNTRQQFLQEAWRVLKPGGTLILSDLSFATTELLGDWTVPQANTVKDRAEYQNLYQQAGFKDVQFVEVTEECWFRHFRHLKSWLTEELQSGKLDEETYNLNLKPLDNLLSSSVITYWLVAAQKPVNML</t>
  </si>
  <si>
    <t>CL2868.Contig6_All</t>
  </si>
  <si>
    <t xml:space="preserve">Beta-ketoacyl synthase; N-terminal (296-545:250)  -- Beta-ketoacyl synthase; C-terminal (561-677:117)  -- </t>
  </si>
  <si>
    <t>MPPARAAAKKDVAAAGLSPDELGEEVVRHVAAKGFCIVDAGLGAGLLEKAAQDAAELDQRGELKRPSELVAQGLLGLDGSARIALLDADPDEAEAAVEDDDGLQALDRLMGDYGEAMEPFMPLLGFTSDTRTPAVLNETGMPDTPEMQLDERQASRWIFEFTRQVLMVLVFLGPSNGTLLLTPFEERVQDAEEYEIETEPGSIVVLRSDTLEARLAGGGKALTLTCFFLSKKTVADKRNIHMQTTPAARAMQDWAIQRLDELKAMDEDEKHPDVPREWLVAMNQQCFKGQHMACRGIAIRHPTTWDPDAFYLSTFSGADMVTEVPFNRWDHAKFYDPNPVSWQWLKTCQKHTSCMEGAEMFDCKMFSISPAEARVMDPQQRVQLEVGYEALHNSGLKRGQIMNSLGGIYLGYGSATSDFSYIDKSTDAGAEGSFGATGGSAAITANRFSFCLGMKGPSIAVDAEDASALVAVHMGCEGLQAKGRGTRTTFALCGGMKINMATYYWTSKQAAGLLSAAGRCLTFDASADGFVHGDGGSDLCLKPLTEIVDGETVVTDGLLVGVVASSTVNSNGHTASMSAPDSVGLQECLATTLKCAGLSGFDLPAVETFGVGMGLLDAIEASACMRVLRLSDECADSLQFTSLKTQAGNMNHACGSASLIKAMFQSKYGTMWPNLHLSQMNPHIDAFSQPMNFLCEALEFPLASSYTFVLNNSMGGTNAAAVAWGRHDEERNQPPPRAPQHERLIFWPGGGGRLEPSATPRRGYHLAGTCTAWTPVPMEIEESGIFGFTITLSENRWEQFQIWMDGDVRKSLFPEEHKAPSHTSVLGPDPVTGGKCWRIDGRPFLVPSITSAADGGPLALADVTIATDAPSKSEAVAAAPWMEAGLDRALVGAAFRVRLHVAGKYRMVDWVRLSGKVEDPAELDRALENAKSLPPSTYQVTADWNGWGFEAMAEVERSATSTLFSLEVQLPYVGGEFQIVRNRDWQQVMCPSDEDPAQVHGPDDNSEGRAWSVDGQPGDVIKIDLRRSWADGLDHKEVTWTKLEARPLTEAQLVEINRTRYAIFGSWDDGQRLRELKWTGSCYHCFIELGANARESFQLVEDLDWNRVVFASKADAHPGDGHAVLGPSPADGRSAGLCWTIGMEGFETAGDTYEVKVTTDAFRRASRVTKVEWQRVARGTDMSGAEAAGLVLRGRA</t>
  </si>
  <si>
    <t>gi|424708097|gb|AFX86683.1|</t>
  </si>
  <si>
    <t>gi|424708247|gb|AFX86758.1|</t>
  </si>
  <si>
    <t>gi|226522819|gb|ACO68802.1|</t>
  </si>
  <si>
    <t xml:space="preserve">AMP-dependent synthetase/ligase (235-660:426)  -- AMP-binding enzyme; C-terminal domain (670-745:76)  -- Phosphopantetheine binding ACP domain (1022-1094:73)  -- Beta-ketoacyl synthase; N-terminal (1137-1379:243)  -- Beta-ketoacyl synthase; C-terminal (1399-1504:106)  -- Polyketide synthase; ketoreductase domain (2029-2195:167)  -- Beta-ketoacyl synthase; N-terminal (2433-2640:208)  -- Beta-ketoacyl synthase; C-terminal (2658-2764:107)  -- Polyketide synthase; ketoreductase domain (3266-3430:165)  -- Phosphopantetheine binding ACP domain (3549-3611:63)  -- Beta-ketoacyl synthase; N-terminal (3670-3892:223)  -- Beta-ketoacyl synthase; C-terminal (3903-4000:98)  -- Polyketide synthase; dehydratase domain (4125-4326:202)  -- Polyketide synthase; ketoreductase domain (4548-4715:168)  -- Phosphopantetheine binding ACP domain (4843-4905:63)  -- Beta-ketoacyl synthase; N-terminal (4949-5161:213)  -- Beta-ketoacyl synthase; C-terminal (5171-5285:115)  -- Polyketide synthase; ketoreductase domain (5702-5861:160)  -- Phosphopantetheine binding ACP domain (5977-6039:63)  -- Beta-ketoacyl synthase; N-terminal (6079-6295:217)  -- Beta-ketoacyl synthase; C-terminal (6314-6427:114)  -- Phosphopantetheine binding ACP domain (6750-6810:61)  -- Thioesterase (6865-6984:120)  -- </t>
  </si>
  <si>
    <t>MDSITSDQFAHVALDCNRDKPAFSTPQQCLSDRNVRIVLPCFISISAVTSHRSDESLIVFLSSTYFQDYLTPKGCGYAANSRRRESKQRQMSYLVKAANWLFGFGSSQKAVTKGTQEIQSSHEREIIRPQSDKKDPDEFDVNETMASGKTDCDAVVWQTDFWKDDKYEDAHLSMRARLCYTGLSTVLGDGLEFICDISCFLSRAATDYPAALYPVAVVDVRSSMEYSSCPITFPYPRLATYSALVAQCLRRDLNVRPGNVVAVLMRNSYEVMVVHYACAAIGAQLLNLNTQLVANEMALILAESGAMTIVANPLTHEEVLQEVLRENSFERCTPSLVNVHCMTRLSSTNHANTSGWLNRGEKLRWTEILAFSCHAAPLEFSSIAIALATPAHIYYTSGTSGKPKGVSLTHAVVARHAVATCSEMHMNNDDIWLHVAPMFHLVDAFAIYSVTFVGGRHVVVERFEASNALCTIEREGVTITNMASTMVAIICTNANAHHFDLSSLRVLSCGGCPLAPASVTKTFSTFGCEFFISYGMTECCGKISMSIIDRKFLRSNNHDVCLATMQTSGRPFFLMDVKVVDLKANAGSHAHENGLKDASRIPRIGEVRVRGPTTFGGYLQQGDAQLEHFDDCGWFRTGDLATVDSNGYITIVDRAKDMILCGGENVYCAEVEGTLFAHPAVGQAAVFGITHPLMGEMVQAAVTIRPDTTDDQTEIITYCRRRLSRYKVPSIVFVVKELPTSANGKVMKQSLREQCQDVATPSRRNSTPSTISNAFSSPMKGSTSTHRRASTHNFLTAMNYPEFKYPSKKCILLGGSLIDALGHAELLFTGVTRTEATIVVQSNTAWNSIRDTCMFSEMIHRYFGIISKICFVSDIRNHNCVQAAISIVQRTAVGAIVKVSTFTGTDEGHVGHNANRARQHRLECTEKNTKILENYDSVLNAVQLALRQICPKQYYLVAEGSVPLTNAGLSIQTLTQFQAVLEVNFGVSLTPSIDSLTIHEISEHIYNLIQPAMTTQKSVARVIHNAIASTLGLALRDGDVPFDENMPLMDAGLSSLGAVQLQETLSREFGEEMLNRPIPATLAFDYPSINQIKAFFIGSMIDGPNRSEQSKNSVSEISGQGSKHITGMDALDITCHILGIECRAPGSQIEISSDTRLTLDSVSVTPLSRWDLYFICAKDIGDLPPNFGGMLPNISTFDTGLVRMGKAETDNLDPQQRLVLTSTISLWIMDSSVARCQSAKFWATFIGMSRVEYPIIYQTNASVLGPHHATGSHLSVTAGRVAFVLGLGGAAGVVDTACSSSLVACMIARSWTLNDMKLIDTFSNTQPRSFAGGINLTLCVFWSLACTAAQMLSSEGRCKTFDRAANGYVRSEAIGILHLSGNSSLNICHQVVTSAPKYVQIIGVSSNQDGRSSALTAPNGPAQHDAIRSCLVICRIDPRQFSTLQTHGTGTALGDPIEVNAAIAAFCCDSASRLRPLELAACKSICGHAEPAAGILGQFAAINELNLLWRHPLTHLRGQNTHIIAALKSTPSGTAESLISFSKQIAEHTDNSGYSSVSAFAFQGTNANSSLLAVNTLSSNCKNGRGTLLNQKSYWHQPLWHAWLQRCSVDVVGPHPCILYRVHVSPAIANLKDHVVHSRMFCPVAAYMEISVGILRKQDRNIQSATVCYSTIPCPMLLNKVNKCTTVDVHVCCKTSKIQVKSFDDSNTRSSLHLDCTVHETIVSDNVPWNDTLKHITKWDDGIFINLPLCAVVSRTSNVTSQPESTIMDPGSLDSLIHLPEGTGAHFRGILARVPVAIKAFRVSRQPVNPCFAWCSASDDATGNDANNHHGMCGVRIIQLHITRPRARTDMSGKLRQQPFENMHQSVYAIDRLTRPSKTATFAANTSNFRVCSDIYTRKLTYRQTSAFLELAVFNVDFKLISAGKFGDMLQGTARSLWHESVKGFSLRIDTNDVPLGNRHVSLSDPLIRETFSRGTINSAVLIKLNMAHREKRGMSLSVAIEKVFTKTKRLCRCRLIKTSKTGTASVGVIFGGLGKLGESVTSHLFMNVSITFVMSFGRTGRSRSLLSDSYHMSAFRADTTRASEAKCAVNSVRLLGHILVFNLCGTLADAHSAQQCPGRIRPTFASKARCAFLEFFELQLWRISFHFAFSSLTALMGNAGQTGYAAANAALDADAEARRNEGTPCMSIQWGAWSGGGMASGLESRMIQVGVGLIHEKEGLYALQHIVDGEFGCHATLSVCAFHWPRYNRAHKYVRDSKFLQNFQRNTSNHIKDLEGRCLWRPIADSKVDELLPRQKITGCEITCMVKTAVSLILGHSISSSAPLIDAGFDSLSSLEFAAALDQSIRSAGLCTIELPVTLIFDYPNQDAIIEFLSSKLSHEPNTSQVFSEVPSQHAANSECNFSKLDPNLQVVSIFSLVREIASCSSPKTDKVVRLPLSRWDWDICSCLCATFGGFISNPASFDNEKFSISHSESVTIDPQQRILLICCAVSIPKVHGVKFSLQQNMEVGVMIGMSTTDYYKLANDVGTKAAATTATGSAFLSVAAGRISFVLNTNGPALSIDTACSSGLVALHMATQSLLMESGHMSRCIVGGVNLVLHWSTSAMFASAGMLANDGRCKALDSRADGYGRSEACVVLFVGSLFGVKKSQNSDGGSVAIVAGSSINQDGRSSSLTAPSGPSQKLSIQLALADLQYKHHICFSISTLQTHGTGTPLGDPIEIGAICTLIERDLTCAVLILGATKTSFAHSESSAGLVSVVIAVMEQIRQDLHDGLHHVTHVNPHISSVLKIIPVETSIERQIAPAFRYSGCRNGKSTSLPIGCNAFAFQGTNAHLILIQWPDAVIGLGLDGPQVPAWCAERFWLFPTPHRIIAHFSLTGCKFACIAADLGSTSWIKDHIVRERIILPGAGALEIAQATACIACLSNTFSVAVGGVSIAAPLELSNFRFDVKLDVGLGVVRIGSPVIGMTITGRIHTNTINHDNSNARCEFEIRTLFFIKLYCFLTYDGCTPHETCAFRGAFEGNIFSRISCCTNDGLLMCPAALDATFQSLSATWHTQSQEELTPVELNVPTAFATYAVIEKLRTNSSVNFARSQLDVMDDIHGAKISDHNILYRCDVKGMASKPVCYELKTSNSPSSLTALIEERRKSTSPGHFVSNHNIVHRTTSDARHLLCMLQAPMCIVRQIASANDYLLGGLRSVVMELPHMELNEEPGLQVACGIHILAVGFPEIYDDGKYSLVNIISGPNNIWRNTRKFMTGGFRQRPLVVVGGLGALGQVITTHAAINWKNSVIFVQSRVGRSVANIFPGVCLMVIYAADVCVASFRESCFPRNIQSPTVVNTAGVLRDTTTANIDAIKIRTVLASKCARQIGSNHSVQDAIHVSCLFSSIAVMLGSPGQAGYSAANARLDETARRYANAGLPVCSVQWGPWEAIGMADMDCVNVQRLRNRGLHSIQLYEGMQFFEAILELFETSHGGHAVVTSVSRTDWNRYVAAVPMARGCARLLFQNFVEIPKNGSEHHYPRKEVKTSKTSQRLTLVQSCIDLNAITEQVISIVRQFIGGEFPLNLPFMEAGLDSLTSVELVYSLSNAFSIKLAATVIFDYPSIDALANYVCGLLKPCTTLQYSDQMRSDATAFQMDNGERSSTSVQMKCWSLSGDDSCFDTTFYYDRPDKVPISRWDAEKVGSVKNLPSAFAAFISSPEAFDQELFHISFLEASITDPQQRLVLTGTLKIITPNISREIGSAGRRGVYVGLASCDFSLLSASTRDPGSHCTSAFAATAFFSSVTPGRTSYVFGLTGPSIAFDTACSSSLVALNSAFIDLKSLCINKLSDVEHLHSALVGGVNVMLTSFVTGTFESAGMLSSSGRCKTLAEDADGYVRGEACIMLLLEKLKECQIDFCGTPIIASAAVNQDGRSSTLTAPNGHAQRHVISLALFYANEEVSNQLQTSHTLEMHGTGTPLGDPVEIGASQSIFTKLISLVTAAKTAMGHCEPAAGMCGLICIAEKVINLHIGKVGVLHLRTINPHVAEATFEHACFRGSRELAAIAQGKESYKAGVSAFAFQGTNTHVRCFQDCDQIIRRSHLHKIIVTNPHRVWMTPIRRASIFSSSVCNDANGLSIVKSIALDFVSDCKPQASPYLDHVISGHILFPGSGLLHLAYNAVDAVLTKGSDQPEICTAVIPAPLKIHATMQNTLTVSACLTHGEIRIESFTATHFVSCTHCIRADHTSLSKTYHMKEISREALRAFHTKPIDSSFAYQCMVHAGLQCGPSFRLMCNIWYSGERGRAIASIRTLRSQLCAMPSIIDSSMQLAAPPIGVSKCLRVPAAVGGYLQTTIKEDDTISIEGFGVALAFGEKMTTADHVMTDHVVSNVHSNQEFSRLFEMKCKPVNSSPISRKNETQNLALNTLFSPHLRAMPISNQNAHSTPTSLRMKTSSLRASLAAAAAAQAFKRERLSFHLPSSNLHRITGSSIATLLHCFEQENPLSCSSNRDERCIDGIQMLSVLLPDHSESIKNGPEISTGLFFNALGSGEQKPHVLKAQRQSSSRYRTLIVTGGTGALGNTIVTDNEVIRNINHTKLTGRSGRTGKSSFAKNTAHLTIVRHTNMTHEITMRLFTSPGSLIFKLDGKLCDCMLQSQTVGTFRTVFEPKMCIRDPVSDVMLKFLNAPHALILFSSIASLLGSKSQSNYAAANGILDAIAEPSLQMGIACQVIQWGAWAGPGMASIGSKRLERIGIRLISPGDGVHSLWSIVDGCTSPPLPLGMNVILSVDWANILSRQPQSSTLLGGKFSEIAELITPTLRSCSYLVSCEQHEGPGSLKPASTATTRIDDTNPKYFPSEAEICTLVHEELATLLGKDEVDPNLPIMHTGLDSLSAVDLRATIGEKFGHVLPATLFFDYPTVASAAAYIMSMLCDSKVGDVSLGQVNGCTNLMNTSPSSVRIVGTSREALEPLDTVSPISSDRWDVERYSTYDDNPSTGIQFGSFVSMGRLVGVDFSFFCVGISLEAVHLDPRQRLLVLDVASTMKAANNDAEHFALHAGLAGKDHSLLLEEWGHKENAYTGIGVESSVPVGRASFLLNLRGPAISIDTACSSSLVAVNLSLDFTRKNQSSGAFTVGVSLMLTIDMHKKLGRAGMLSSSGRCRTLDAGADGYIRGEACHTLLLSTSSMSRAFVALCGSAVNQDGRSSSLTAPNGPSQQEVIGKAIDDVSIFEDSLDYSCGVLQMHGTGTPLGDPIEFGAASIVLQTLQANTRFEASKSWNAHGEPAAGALSLCELTNNLSKYAISGLCHLRALNPLVMETLTSDDNITSLAVIARQVSSMMSTNCQGGASAFAFQGTNAHVVAKTMNVEYSSARYEKSALLLHCQRAWPATRAVASLRACMLAVSLGVNSSPISSAIVASLKSTECLNALHAAFTAVRAFHDADFFALISNTFISSSYALTNSITVEIGSSDGSAYIFKSSGSLAFRGAGSCLVQSKKRIDHSHLFAHLKIFFHLKNGGMYSQFLDLSRITLCGGLSSALNILETYSIMRLQLKSVGAFTAWEEFWRGDSADAVFTAKFLSISDSANCIDTHFEMNRDAGGHLGNKSTTLGYALEWQCSCTDPELSIVPVNILFPASGPQQSESVKSTASVLETLQHRELAGIFGGQANAIIPDLGGSITALMRAVSSESNVQISFKTGLNASPRLLPLQAKASIVALDRMHTVEIIGGLGALGMLVARWLATQTTVSTLRLYNLVGRNKAFKNLMMHPAMVIAKNFDVSIREFWNTITWHDALFGCNGILRDASIQGQAVGNVRCVFASKYVTPHHTDDLLPIKFKCQYSSLASLLGSPAQANYCSANARVDHAAARDRLAGRLSLSIQWGPWIGVGGMAYVKQHTLRRLERDGVLGVTKYEGIRFLSMMFSNCPASHPTFIVSKIDWPKLLKSRANAGPILAEFGMRCLSTCKSAAITPNFPIDINPNSTSSNEENKFNVSLMSVNNLVSRLVSDVLIRPVSFEEPLMDCGLDSLGILELHSALRIAFNHIIFPSTVMFDHPSISSIAAFIVNHDRHTVADSICKEMSQSAKNCTGRAEVVSGDGSNIALKHLSTARDCCFAIPTIRWDPEFEASRVAHHIPMHFANMIECIDYFDLKIYGVQLSEARQMDPQQRLLLDATLATTLWQTIDTANVAVAVGIQHMEYAQLCSNQSTFGFSPYVATGSALSVASGRLSYVFNYGQSAISVDTACSASLLAIHICIYAVHHEGSGGLSVAGGVNLTLSANNFTIINAAGMLSMDGRCKALDSVADGYGRGEAAGVFLISHLPAEQRSSDSSKLLFNFESTAANQDGRSGSLTAPNGISQRQVISTAVTRAAKIDNLLHFSVHGTGTVLGDPIEISAVGTVLVSMLSVNKPLVSVLVASKTALGHTEAAAGLAALMQVSQSVVFRLSVPLMHLRNVNPYVVVECCNICLPRNMIQASLGAVGVSAFAFMGSNAHVIIRSEYMGPNATKRSDILSWDKTWAWKLEGLQGTISLIVPRADVNFKPFQLCFERSPCFFSRSSFQHQMTMIDALCIATHLITCTVQYSRCAILLNHAIAIAPLSVPELKQLELDTIGGSVVMNRIIRCQVHVYRIFKNVFHVLYACFGGYTKRNVSDTASLMPIRGSTNLVRNKLFAIHAILHVGSISYSVPVAADAFIDSKTLENVHESASKSTADTGKRFHLKCTGTYVIGGILDRISYMQGFDEVNSRDGGYCHCIENNYVPQCAPIASSADVLEVVLNAVAEFSGKSVVLDESLIDLGIDSIAAVELALTLQERLGLRSLDVANIASCQTPMAMAQSLCSEIDKSKCIQKSETNVILSNPVHDQTQRSINHEIKNHELKVLHESAFTRPATLFLGAPAFGDGQLAYMRLVSSLYLGAHPVLTLERNSHAEPWPMLAAGHAHQIAQHEVNAVKVNIPTVLGGHSLGGVLAMETASRLENDYFRKAVMLLFDAPHPVQFKPDWHNISDDCDGDIASWSTGLTYMGIALQSFHCDLLKCGWFELSQNEKYSLFEDVIFQALGRVVCAREMDEQISAGPFAAQWNSGIVRDETNCTCDVSAWKMLQGTFDSAEKSASLKSCFRKIQGKAICYKAGRESSALFETELFLKEGDKVLESMTGYTWVLSCDHVEIVHCQGSHMDLMTNESDCSGDLSFTISPHVNEELARAWIDLKQKYDQNPLWKKCIPSSSREAWEKPAFIQVASLPFWQAPCVMSQQLPCKSKKGKFSVRMDAEDSLFMLGLNYFSNQGLLKFRGETQEEAKVTAVVFIQDLLSRMAEWLLPAFDTRLPCLACHQQERQKNIRTHFSDEIRACEVLKMVLDVMTIMTKKCTFGGKSTSLLRIILVALPETKAAKIAFHVANLYRCAGGNAHAFVALSRPVPINSEDTRDSLLRQLSFDAKINSINPTSLEPAIQSLATRYLEAETKLHISSTVFARFLQHLQGCSEGKFMEAFLALRPALKMRSEWTTTICRGAMTAAAAWEAAMNNLHLSMVSSHVTVMYDI</t>
  </si>
  <si>
    <t>gi|424708065|gb|AFX86667.1|</t>
  </si>
  <si>
    <t>gi|1951847915|ref|WP_199306724.1|</t>
  </si>
  <si>
    <t xml:space="preserve">Beta-ketoacyl synthase; N-terminal (19-294:276)  -- Beta-ketoacyl synthase; C-terminal (302-416:115)  -- </t>
  </si>
  <si>
    <t>MREKLTSFPSTPTRISTVEKIAIIGLSCLFPDANNPEQFWQNLSKEKDSTSDISVADLGLDPSIFYDSTKGKPEKFYFLKGGFIRNFDFNPSEYNLPAEFVQSLDNTFKWSLYAAKQAIVNSGYWGNESALSKCGVILGTLALPTKASNQLFAPIYQQTIEPAIGELLQEKDFRLGGSLTTAKASPYNAMVSGLPAAIISRAFALSGTHLCIDAACSSSFYAIKLASHYLQSGKADVMLAGAISCSDPLFLRMLFSGIQGYPENGISRPLDKASRGLITSEGIGMVMLKRYSDAVRDGDKILATICGNGLSNDGKGKHLLSPNAQGQTLAYQRAYAEAELDPQTIDYLECHATGTLLGDTTESNSVQGFFGQNQAPPLVGSTKNNVGHLLVAAGMVGITKTILSMSHNVIPATINVSEPMGSENNVVSPQNIVRTATTWPSKGTKHVALSAFGFGGTNSHLILEQGEVSK</t>
  </si>
  <si>
    <t>gi|257709837|emb|CBC60862.1|</t>
  </si>
  <si>
    <t xml:space="preserve">FAE1/Type III polyketide synthase-like protein (40-328:289)  -- 3-Oxoacyl-[acyl-carrier-protein (ACP)] synthase III; C-terminal (343-424:82)  -- </t>
  </si>
  <si>
    <t>MESSFHFINEALLITQTFITFHQFLVASACVLIAVFGYYFFKPRCIIYLIDFSCYQPPDFLRAPVSNFIEHLTISGVFDQESLDLQQKILERSGISDDASVPATVHEIPPNASISAAREETHEILFAIVQDLFSKHEIDPKSIDILVSNCSLFCPSPSITSMIINKFGMRSDIKSFSLSGMGCSAGILSVNLVKDLMKIHGDSLALVLSMEAVSPNGYRGKCKSMLIANTIFRMGGAAILLSNRKQDSHKAKYKLQHIIRTHVGSDTESYESVMQQVDEEGKVGVALSKQLVRVASKALKINVVQLGPRVLPYSEQLKYIISFIQRKWGMHKEIYTPNFKKAFEHFCIHAGGRAIIEGVEKHLKLDKEDVEASRSTLYRYGNTSSSSLWYELQYLEAKGRMKMGDKVWQIGFGSGFKANSAVWKCISEIDSRGRNAWSDRIHLYPVCGDTSSALKTELLS</t>
  </si>
  <si>
    <t>gi|1747405364|ref|WP_149979144.1|</t>
  </si>
  <si>
    <t>MKPIAIIGIGCRFPKANNPHEFWQLLSKGIDGITEIPKERWNINEYYDENPETQGKMNSRHGGFLSQVDGFDPNFFGISPREALLMDPQQRLLLEVAWEAIEDAGIAREQLAGSKTGVFVGIATNDYSRIHAGYSHQPQGYDLTGNCTNIAAGRLSYLFNLKGPSLAVDTACSSSLVAVHLACQSLWNDESSMAIAAGVNLILSPIGNIALSKLKALSPDGRCKTFDESANGYVRSEGVGCIILKPLAQAIADKDSIYALIRGTAINHDGRSKGLTVPYGPAQESLIRSALKNAEIEPKELNYVELHGTGTSLGDPIEAIALGSVLEEGRDKDNPCLVGSVKSNIGHLEAAAGIASVIKMALSLKNKQIPPSLHFNKPNPYIPFDKLPLKLQSSLITWPQQEASAKVGISSFGFSGTNAHLILEEANLSHPEPIALTFPHLLPLSAHSHEAVRDLAQNYEDFLKDQALTPEFVQNLCYSAGLRRTHHAHRQAVVVHSPEELLKGLKELEMIDLSTQSKPSKRKTNIAFVFSGQGPQWWAMGRELLATEPVFRSVIEQCDTLIQKYANWSLLAEFNASEALSRLQETEVSQPALFALQVGLAKLWQSWGINPKSVVGHSLGEVAAAHFAGILTLDEAIHLICQRGQLMQQATGNGKMLAIELPVNQVENLIAAWESKLEIAAINSPYSTVVSGESQSINQLIAELSQNHPDIFSKELPVNYAFHSQQMTDFADKLVKKLGYLKPQKSTIPIFSTVTGDQQEGTLFNAAYWGQNMRQTVRFNPAIEAMIKSRHTIFVEISPHPVLLGYIKSSLREQDTEGFVLPSLRREHSERGTLLNSLGKLYTWGHSINWEKLYPENCQFVKLPLYPWQHESYWVSDDKPRFKSVSSASSLLNLLVEGKTEQLTEQLNQSDQLSPEVKQFLPQLLKLLVGEDATIAGKMPILQDVSKNCYQVQWQLSPLNLKNKHCQGERWLIFNDNQGVGKALATTLNDAYILVSSGQTYQKFVSGHYQINPNNVKDFQRLLQDITEPITKVVYLWGLDSDINSQTSQTRSYASLLYLTQALAQFKTKEPPKLWVITQQAQSVNDAVKPLKIAQTSLWGMGQVIALEYPNLWGGLIDLEEKQPSSQAIIAEITENLGEDRIAFRDHQRYVARLVPNKAIKSSNINFKKTEASYLITGGLGSLGLSLADWLIEKGANHLILTSRRALADHSRDKQVKIKALEDKGATIQVIAADVSDYQQTRQLFHQIQENCPPLQGIIHAAGVLSDRTIDKMDFDCFESVFNPKAAGAWNLHQLSQDLSLDFFVCFSSMSALIGSRGQIHYAAANHFLDGLMHYRRESGLTGLSINWGPWAKGGMATQGYEEGLKRLGINPLQPNLALDTLDYLINHDVTQTMVAEIDWSKFKTIVAAKGRVAFLEALFKQDQDNFGQTVENFPRTLQETPPHRRVTLLTTRLQQEVAQILGIRRSSLPDTDQGFFEMGMDSLISVELKNCLESLFSVTLPSTFAFEYPTIGDVARYFVQEVFAWELNSENSEVSSEIGSTDAVELNQVLAELELLSQAETEALMERELAELEALL</t>
  </si>
  <si>
    <t>gi|1706111261|gb|TRV33465.1|</t>
  </si>
  <si>
    <t>Microcystis flos-aquae Mf_QC_C_20070823_S20T</t>
  </si>
  <si>
    <t>gi|1054659682|ref|WP_066426821.1|</t>
  </si>
  <si>
    <t xml:space="preserve">Beta-ketoacyl synthase; N-terminal (1-250:250)  -- Beta-ketoacyl synthase; C-terminal (258-377:120)  -- Polyketide synthase; C-terminal extension (379-495:117)  -- Acyl transferase (527-829:303)  -- Polyketide synthase; ketoreductase domain (1134-1310:177)  -- Phosphopantetheine binding ACP domain (1413-1476:64)  -- </t>
  </si>
  <si>
    <t>MENIAIIGLSGRFPGAKNITEFWQNLCNGVEAISQFSDEELIAAGVDPSLLNNPNYIKAGSVLEDIDLFDAGFFGFNPKEAEMTDPQHRLFLECAWEALENAGYDAQRCESRIGVYAGASLNNYLSFKLSIDQIGSANSFQKLIGNDKDFLSTRVSYKLNLTGPSLTVQTACSTSLVATVLACQSLLNYQCDMALAGGASVRIPQKTGYLHQEGGILSSDGHCRAFDAKAKGTVIGNGVGVVLLKRLSDAIADGDHIYAVIKGSAINNDGSGKVGYTAPSVNGQAEAIAEAIALADVEPETITYIETHGTGTALGDPIEISALTNVFRAETDKKAFCAIGSVKTNIGHLDAAAGVTGLIKTALSLQHKLIPPSLNFEQPNPEINFVNSPFYVNTKLTEWTETSTPRRAGVSSLGIGGTNAHVILEEAPEQVKSQKSKVKSAYQLLCLSAKTDSALETATQNLAQHLKQHPELDLTDVAYTLQVGRSVFNYRRFIVCQSIQEAINTLENPDNPQVLTHFEEPRQRAITFMFPGQGTQYVDMGKELYQTEPVFQEQVDNCCLILKPYLGLDLRAVIYPQETEKQAATEQLKQTSLAQPALFVIEYSLAQLWMSWGIYPQVMIGHSIGEYVAACLAGVMSLENALALVAVRGKLMQQMSTGAMLSVSASANEIKDLLPKNLDLAASNAPALCVVSGSYEAIDEFQQKLTALKIESRRLHTSHAFHSSMMEAMLQPFTAEVKKVKLNPPQIPFISNLTGTWITPEQATSSNYWAQHLRQTVNFSAGLSVLLQETASILLEVGPGRTLCTLVKQHTQQAAGQVVLPSLRHPQEEKSDVNFLLHTLGRLWLAGLAINWSGFYSHEQRYRIPLPTYPFERQRYWIEPEIQKQVISKAGKKANITDWFYIPSWKRVPIIKTQEITSGYSLIFIDESGIGSEIGQRLQQLRQDIIYVKPGEKFKQIDSNIYTINPKQADDYYHLLRELREEDKTPNQIIHLWSVTQSQALSWEITQNLGFYSLVYLAQAIGQQQISDEIQIFVIANNLHKITGNEELYPEKTTILGACKVIPQEYQNISCRLVDIVLPRLANEDFIEKLLAELTAESQNSIIAYRNNYRWVQTFEPISLEPATTDKIRLRQNGVYLITGGMGGMGLTLAEYLARTVKAKLILLGRSVTSENDKIKELEALGAEVLVLAADVTNDEQMQRAIAQSLQRFGTINGVIHAAGVAGAGMIQLKTPEMAESVFAPKVQGTIILNNVLKNQDLDFLVLCSSLSSIQGGFGQVDYCAANTFLDAFAQWNTTTNNRLTIAINWDAWQKIGMAVNTTIPNEIKNWRETSLKNAILPTEGIDVFSRILANSLPQVIVSTQDLQAGIEQLNQLVLSLSLAQKPINSLQVSNSRHSRTLQENTYIAPRNETEKTLANLWEELIGIEKVGINDNFFELGGHSLLAVQTISRIREAFQIELPLRTLLFDAPTVSQLAHVILEKQASEEMDNIEQLLAEIENLSSEEANTLLSQ</t>
  </si>
  <si>
    <t>gi|1398325728|dbj|GBL09100.1|</t>
  </si>
  <si>
    <t>MPYIIETATGFPEHYYPQEVLEVNIRNHCANLLQDYCRENHLDFQEQTFFDLEQIHRFFSNVKIQGRYFTIPLDEFDADNPPGIAQPFRQMVDLTMDLVTSTVTNLLKKAALSPKEISLVTSVTVLPSVPSLESLLLNRLDFSLDIKRQALSGVGCLGGAQGLARVNDYLQGHPTEAAILFTTDPSSGLWQGSIHSDLTELLGQLPEDPSQYSNIIMTLVVAALFGDGVGTVLLAGDEHPLVKQGKAKLKIIGTQSLLMPHTEHLMALPLTDYGFRQILRPEVSDYVKGGVRKAVTSLLEKTEVSLEEIVCWMVHPGGPKILDAIVEEFQLEPDVLQVSWDILAEIGNIASATILCILDETLSRPHPPTGSYGLIISMGPGFAQEAILVQF</t>
  </si>
  <si>
    <t>gi|1706143589|gb|TRV63821.1|</t>
  </si>
  <si>
    <t>gi|1705911926|gb|TRT46644.1|</t>
  </si>
  <si>
    <t>MTQT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HPVWVGSVKTNIGHLEAAAGIAGLMKVILCLQHRQIAPHLHFQQPTPHLDWENQPLKVPTKNREWVSENSSRLAGVSSFGLNGTNAHIILEEYPYEPQTTAAPDSSPYLFTLSAKTESALIKLAQKYAHYLENAKNIALSSICATSNRSRSQLPHRFTCIVSSHCQLQEKLTAFVQGEPSSFRQKSEFNGKNRAKIAFLFPGQGSQYPGMGRELYQSYPLFRQTLDRCAEILRQYGDYCLTEIIDQENHLNQTFYSQPALFALEYALFKLWESWGITPHGVMGHSLGEYVAACVAGVFSLEDALKLVFYRAKLMDSVGKSGSMVVISASEAEISPLIAPYQSQVAIAAINGQDNIVLSGAAETIETLVKQLQVKNLKITRLNVSQAFHSPLMEEILDEFRQIAETITYHPPQRALISNLNGNLVNFEVTTPDYWCRHLRCSVRFADGIKTLLDNGYELFVECGSHPVLSGMGSLLDKNYSCLWLPSLRRQTSDRQQILESVSQLYLRGFALNWQEITANQDSKPCILPTYTFERSSYWLKTGDLTPEEAQLLPELSKYLLETPPQPPEVVKTTTASSSGHLITLDSLLATPAEKQLKQLETYIIGVLEQITGLSVVKLHSKQPLSSLGLDSLMSSQLRRQLEEDLKIIVPVEYLAGLSIEQFLPQIFNLITQNSQPATSNKTPLPSKQKKPIKTTKAENISNDPKLWLIRKQANPNAHIRLFCFPYAGGGASVFQNWLNYCPKQVELWAIQLPGRETRLQETAITSLKSLINRLIPILTPYLDQPYAFFGHSMGSLISFELTRELAKTRQNLPQHLFMSGFRAPHIVNPDLPIHRLGDEQFLTALGHFQGTPETLLKHPDLMAAFLPILRADFKLLETYSYQQGQPLNCPITVFGGHNDAKVSADQLQQWQLQTNQDFVLHTLPGGHFFINQHTEKIMKIICQSLREFPEQMTA</t>
  </si>
  <si>
    <t>gi|1782558851|ref|WP_155968801.1|</t>
  </si>
  <si>
    <t>Oscillatoria sp. PCC 10802</t>
  </si>
  <si>
    <t xml:space="preserve">Condensation domain (76-449:374)  -- AMP-dependent synthetase/ligase (477-950:474)  -- AMP-binding enzyme; C-terminal domain (958-1034:77)  -- Phosphopantetheine binding ACP domain (1069-1131:63)  -- Thioesterase (1154-1261:108)  -- </t>
  </si>
  <si>
    <t>MPALGASLNEIVRRHEILRTTFATVGGEPVQIIHNFDECASGIGHGAANTGDGEDLRNERNQQSPIPNAQCPVPNSLTLEIADLRHIPEYRRESEFWQLSAQKAHQPFDLRKGPLIRATLFQLGEQTSALLLVAHHTVSDGWSSQVLVREMAALYEAYCAGTPSPLPDLPIQYADFAVWQRQWLTGGGDGKASQLESLLSYWKEQLAGASLVLELPASRPRPAVLKGRGSRHSLMLSEKLSSSLKALSRECGATLFMTLLAAFQTLLYRHTGQEDIIVGSPSAGRNRAEIEPLIGFFINTLVLRTNLGGNPSFRSLLGRARQVALGAFAHQDMPFEKLVEELQPQRDLSRTPLFQVFFNLVNLEGPSAQGRIEMAGITAETLPRPEQDSKFDLTLYAREKKEGIELEFVYSADLFEPARMADMLAQFSMLLAQIVKNPDEKIAHFSLLTPPAACLLPDPAQPLVSEWFEPAHARVSQQAKLLGERLAVADKTQVLTYWQLDAISNQIAHYLQSHGIGCGDAVAIYAHRSALLVVAVLGILKAGAAFTILDANYPAERLINCLEAASPKGWLQMEASGPLSPALEEFVASSSWSCQLALPQKAAVCHNLLRDYSTETPDITVDPDDLAYIAFTSGSTGKPKGILGTHRPISHFLQWHIQTFNLNESDRFSMLSGLSHDPLLRDILTPLCAGGTLLIPDPDSIGTPGWLLDWMKQMQVSVAHLTPAMGQLLSFGAGAGERGAPTGVQHTSAAQRKQEATASFSAPEQEKRPAKSAHLRYAFFGGDVLTRRDVARMRKLAPNATCVNFYGATETPQAMGYYIVPHQEAGKDGSSEVPEYERKEDSSFENRIPVGTGIRDVQLLVLNASGQLAGIGELGEIYIRTPYLAKGYLGDDELLQSRFQRFPGSNIFPPPAELTVHPDDRLYKTGDLGRYNPDGTVAIAGRADSQVKIRGFRIELGEIEGALALHPAVLQCAAVTREDVPGEKRLVAYVVPNPEMAADLSPPLRSFLQEKLPDYMVPSAFVMLDALPLTPNGKLDRWALPVPEPVTVKGSADRQAAGAAPKDVLERHLTEIWEKVLGVSPISVTDNFFDLGGHSLLAVKLFAQILESLGKALPLATLFAAPTVEKLANLLRKDVPLPPWKSLVPIQTGSIKTPLFCIHAIGGNVFSYQNVASYLGEDQPVYGLQARGLDAQEEPHTRVEDMAADYIQEIRTVQPHGPYFLAGHSLGGIVAFEIAQQLAKAGERAALLALFDTFSPMLFNRETPPLRYQIYIHKLNLSRLKPTERLSYLTDRVRWKIDGMRQKWTDKFSLWSGHPSPDLIPETFRLVEEANRQAVRNYVPQVYPGRVTLFRSIERPTRKYYEPFLGWEELAAGGVEVVEVPGHHKTLILEPYVRFLAEKLRVCVDKAQAEET</t>
  </si>
  <si>
    <t>gi|1361089880|ref|WP_106289795.1|</t>
  </si>
  <si>
    <t xml:space="preserve">Condensation domain (15-428:414)  -- AMP-dependent synthetase/ligase (448-837:390)  -- AMP-binding enzyme; C-terminal domain (845-915:71)  -- Phosphopantetheine binding ACP domain (945-1007:63)  -- Thioesterase (1031-1287:257)  -- </t>
  </si>
  <si>
    <t>MSANATLELLEGFRLSPQQKHLWLLQNNEKFYCAQIAVSINGNLDLDVLKTAIEKAIAKHDILRTKFICPRGVKVPLQIIEEQIALNWNKIDLAGIDHTEIERLAKQEINRLKSSFSFPQLQALLIKISPQEHFLILTLPALHADRKSLDNLVIEIIEAYQFPRKLDEDVVQYVQFSEWQNELIAERSDSPNKVELAETDNLVLPFQLRKNNSGSECDRSSQKLSFSLLQLLEDSELNIRSFFLACWLVLLNGFTERSPLTIAYLDSGRNEPELESTIGLFANYVPLSYEVKPEETFSNLLARVKRSLTEVANSEYLDLSNLDVTSYQVLPFAFNFYSRKTRYQTKDLTWEIATDYIDSDTKKIQISILQTELDLSCQITYDVNLFDTKDVDYFLRCFHTLVESAAKNPDASTEKLEMLTQSDRQQLLLDFNNTKTDFPQDKCIHHLFEEQVKRTPNNIAVVCESEQLTYAELDAKANQIANDLRNLGVKPDVVVGMRCERSVEAIAIMFGILKAGGAYLPLDPTLPPKNLELRLQDAQATILIDNSTQLELQCIASVPAENIKSETLNLNHLAYIIYTSGSTGKPKGVAVEHRQLLNYVYSIQERLNLPLGASYATVSTLAADLGNTTIFPALCTGGCLHIISTECATNPHAFAEYCRQHPIDCLKIVPSHLETLLSSTTSADFLPRQRLILGGEACSWQLIRQIKELTPNCEIYNHYGPTETTVGVLTYRVEEIPEDPISQIVPLGTAIANTQLYILDKYLQPVPIGVVGELYIGGNNVARGYIHQPKLTQERFIPHPFSQKVGDRLYQTGDLARYNRDGNLEFVGRMDNQIKIRGYRVEIEEIEVILSHHPDVKQAAVTFSQQKGLSAYIVSASGGINSQSLRDFLKLRLPDYAIPTAFIPLKTLPLTPNGKVDRNAIATLESNRKRTESKPISPRELVELQLTQIWESLLTIRPIGVTDNFFEIGGHSLLAVRLVAQIEQYFNYQIPVAKLLQEPTIERLAAIIRQQPQNASTLPLICLQSQGHLQPFFCVHPIGGNVICYYDLAKYLAPNRPFYGLEAPGLYGECEPLKSIEDLATYYIAAMRRVQPQGSYLIGGWSMGGIVALEIARQLEQQDEKVDLLALLDTNPPLKAYQPQTLDDVSDAKLLADIAIATANFQGNDLDNLGEEIERISPDNQLAYVWKIMKELEFIPPDIGLDKLGNLLNVYRANNQGLINYKDPGYEGKINLFIATENDNYDNIQISAKNYIQDWHKLAGDRLIKHSVPGDHASILTEPNVQLLAKQIEECIETLPAKVNIA</t>
  </si>
  <si>
    <t>gi|488838794|ref|WP_002751200.1|</t>
  </si>
  <si>
    <t>MPLTVWDSGTLKKLGKVLAQGESIPRYLMQAQADPLPTGQWPLPQGLFLITEDELSVAPYLAESLRQRGLAVALIERASLQTPKALAEAVSREREKHGLVAGIVHLAALSQAAEPTTLSEWRQYTQIQAKSLFYLLQLCADDLRKGQQPGRVLMASCLGGQFGRDGNWGTSLPIAGCGNGLLKTLGAEWPNLHAKAVDLDAHLSPKVLAECLVSELLLPGGRIEVGYPQGQRTTFRTQPDPFSSRATVAKFTPTPDWVVLITGGARGITAEITSDLASFGLTMILVGRAPLENEATAHIEDVTDLRQFLLAQARCQGKLPTPVEIERHIQLILREREIRANLARFRQAGAKVEYIVADVKDEQAFAAVIEGIYSRYGRLDAAIHGAGIIEDKLIVDKELASFERVFDTKVDSALILSRYLRPESLKWLVFFSSVAGRYGNRGQSDYASANEILNRLAWQLDQRWLNTRVVAINWGPWDTKGMASEEVKRQFRERGVIPISLVGGRRFFREELSYGDKGTAEVIAGEAPWETHEAEAGKLALLPANRPFPFISTVPQLQPDSKVTLEHIFSLEADPYLEDHCLDGKAVLPATGALEWIAEFIQAAWPDWQVCEILDLMVLRGVSMAVEGSRKVLFVARSSSHADATTLQVTAEILDPETRMPLYRALVILRPEIEAPPSLHPVKLKSGRSLDPQFAYLEYLFHGKRFQLMSEIVAVDEQGIDAWVKPSQPSAWVRQDSSTAVPPWLFDPGFMDTIPQMALVWSRLYQDSSALPSKLGRIIRYGSSPLTGRLRVAFRVVRSDAQMIVYEASVFDEQGQVRFYLENLESTCSAALNRLNVQWRESLENPS</t>
  </si>
  <si>
    <t>gi|71089697|gb|AAZ23705.1|</t>
  </si>
  <si>
    <t>MGSIDAAVLGSEKKSNPGKATILALGKAFPHQLVMQEYLVDGYFKTTNCDDPELKQKLTRLCKTTTVKTRYVVMSEEILKKYPELAIEGGSTVTQRLDICNDAVTEMAVEASRACIKNWGRSISDITHVVYVSSSEARLPGGDLYLAKGLGLSPDTHRVLLYFVGCSGGVAGLRVAKDIAENNPGSRVLLATSETTIIGFKPPSVDRPYDLVGVALFGDGAGAMIIGSDPDPICEKPLFELHTAIQNFLPETEKTIDGRLTEQGINFKLSRELPQIIEDNVENFCKKLIGKAGLAHKNYNQMFWAVHPGGPAILNRIEKRLNLSPEKLSPSRRALMDYGNASSNSIVYVLEYMLEESKKVRNMNEEENEWGLILAFGPGVTFEGIIARNLDV</t>
  </si>
  <si>
    <t>gi|145423860|gb|ABP68562.1|</t>
  </si>
  <si>
    <t>Prorocentrum donghaiense</t>
  </si>
  <si>
    <t xml:space="preserve">Beta-ketoacyl synthase; N-terminal (1-167:167)  -- Beta-ketoacyl synthase; C-terminal (175-221:47)  -- </t>
  </si>
  <si>
    <t>MDPQQRLVLSAAQQALEDSRIPVTRYAADAATTGVFVGISQSDYRTLQELRPSNPESFAGTGYALCIAANRVSHRLNLRGPSFAVDTACSSSLVALNEAVQSLLGGACDHAVAVGVNILAHPSSYIAFSRAGMLSKTGTVSTFDTAADGFVRGEGVGAVVLKSYAKALADGDRIHALIHATAVNQDGRTPTITAPSQTAQMDMLSRLFARSNVRRAQVGYV</t>
  </si>
  <si>
    <t>gi|1447328210|gb|REJ59290.1|</t>
  </si>
  <si>
    <t>MKASPQIAIVGMACLYPDADSPQELWENVLSQRRAFRRFPSERLSLSDYYSADKSTPDVIYSTQAAVIEGYEFDRIAYKVVGSTFRSADLTHWLALDIASQALNDAGFPNGKGLNKETTGVLLGNTLTGELSRANTLRLRWPYVCHRVEEQLLKQGLSDKERQIFLNELENRFKEPFEPIGEESLAGNLSNTIAGRICNYFDLKGGGYIVDGACSSSLLAVANGCSALVAEDLDIALVGGVDISMDPFELVGFAKTGALASGEMKVYDQGSNGFIPGEGCGFLVLMRHGDALAQNKRIYAVIQGWGISSDGKGGITRPEVEGQLLALNRAYKRAEFTGDTIAYFEGHGTGTAVGDGTELEVLSRIHPDTVNKAVIGSIKANIGHTKAAAGIAGLIKATMAVHRQILPPVTGCDRPQARLTEDKARLQVLKEGQIWPNSLPLRAAVSAMGFGGINSHIIIEGLSQIRRHTLTPQEQKLIHSPQDAELFLLSANRQEDLQAQVNRLLNIVPRISQSEMTDLAVELAKKVNPHLPYRLAIIASSPDSLTNQLVGAQGLRSLIPPGQNLDNIFTNNEKQINKIGFLFPGQSAPVYLHGGLWERRFPVIKQLYNKAQLAKGKDNTVTNIAQPAIVTACLGGLQLLENLNIKADLAIGHSLGELCALFWANAYDSIQLINLAKIRGQAMAQLGHPTGRMASINADAETVKSLLNGRIVEIAGLNSPYQTIISGEELGIKDVVEKAQNKGIKTVYLPVSHAFHSPLVARAVQPLEDYLQTYPLNSLEKTVISTVTGEKLPLNTDWRSLLLEQMTSPVRFIDAVKSAEKEVDLFIEVGSGSILSRLVADITDIPVISLDSSSESLQGLLKTVAVMFVNGVKVNYQGLFEDRFSRPFNLDYQPHFIANPSEIKAKGKSQQAKVENIDLLLPNHSQKLKPNTSNLKPQTSKIEVIRQLLAQKTELPLETIENHHRLLADLHLNSISVSQLVIEAARQLDLSPPHSPTDYANATIQDLAAALEELGKNNPPIPQESIPMGVDNWVRAFTVELIEKPLIKSDKKQINREKAGNWHIIAHADHPLLPNLSVLQPTLKHEQEKGIIICLKSHPDESEIDLLLKGAKLSIKEKKPLILIQQGGGYASFARTFYLENRQIPTCVIDIPFHHPNAVNIILSEITATDSYTEVYYDENGKRFLRQLNLLGLEKDTDNPKQKKALKRSNKSKIKELLLVTGGGRGIASECALSLAKENKATLAILGRSQPEDNRELAENLARMKSANIQVHYYSCDVSDAESVQQTIAEIKANLGEITGILHGAGVNTPKLIQHLDPEDFLATLAPKVKGLQHILTEINPDSLNYLISFGSIIAETGLKGEADYGLANEWLGNIVAEFSQKYPNCRCLNLEWSVWSGIGMGERLGTVEKLRNEGITPISPDIGIKYLHLLLNQSLPTASVIIAGRFGEPPTLSLKPQELSFLRFLETKKVHYTGIELITEAELSLDNDPYLQDHVYQGEYIFPGVLGLEAIAQVATALLPTLARKEDQTLNKGENQDTPSVPLNKGETGGLTFESVKFNRPIVVSADQPLKIQIATLITDSGKVKAVIRCANTGFSIDHFEAIISHSSVGVPDCRPLIPPVPLKEGKNNPQINPDTDLYGHLLFHKARFQRIKGYSHLKATECIAEIKIEQKTAWFSRYLPQSLILGDAGARDAVIHALQACVPHATILPTGIERLTVYSVNLGENQFVSAKERLHQGDTFVYDLEVLDDDGNLLEVWQGLELKVIKHRNPQDPWIPALLPCYLERKIKEMMPNVDLTLILDRDATVERRVRSDRSLGMLTSSPSVIQRRGDGKPELSDNEAVSVSHAEDLTLVLKGASGCDLEPIIPRDVQMWRDLLGENSFNLAEVISQENHEDFNMAATRIWSAKESIKKAGLSLDIPLTLSSFSQQLTPLSPILWLSSGKDLIITLPVSFREIKTAFILAIFVQTVQKKSDLLQTEPLKVF</t>
  </si>
  <si>
    <t>gi|1733581090|dbj|GCA69877.1|</t>
  </si>
  <si>
    <t>Microcystis aeruginosa NIES-2519</t>
  </si>
  <si>
    <t>MSAQSSTSSLTALQKTPIAIIGMSALFAKAKNLQEYWENILGKVNGITEVPESAWNLEDYYDPDQKAPDKTYAKWGGFLPQIDFDPLEFGLPPDTLEALDSAHLLGLVMAKQALEDAGYDQGKEFNRETTGVILGGSGLWKSITPLTSRLQYPLWKKICQKSGLSQEQTDKIIENMKAAYVPWQENSFPGMLPNVVAGRITNRFDFGGTNCVVDAACASSLSALKMAISELIEGRCDMMLTGGFDTDNSILNYMCFSKTPAFSKKDCLNPFDATSDGMMVGEGLGMLVIKRLEDAERDGDRIYAVIKGIGTASDGRFKSIYAPRPEGQVRALRRAYQEAGFSPATLGLVEAHGTGTPAGDFCEFTALNEIFSENNAEKQTIALGSVKSQIGHTKAAAGAASLIKTTLALHHKILPATINITEPNPKFKIEDSPFYLNTETRPWLPKGETPRRAGVSSFGFGGTDYHVVLEEYTPKLPQGENRIHHRPQSILLWGQNPEELRQTCQKALEQLQSPQGSQVYIELQNQSKSAQLPLKVARVGFVATSLAEAIKLLQAAVKQLQKQPQADAWEHPQGIYYRKTGLLLEGKVVALFPGQGSQYLNMGREIALNFPEIQTAYQKLDTLRAKAGLTPLSERVFPIPTFNEVDEKRQTSLLQRTENAQPAIGAFSVGLYKTLQKTGFKPNFVAGHSFGELTALWSAGVFTDDDYYYLIQARGQSMAAPKGATPQGAMLAVTGKVSQIAQWVEGMANVQIANYNAPEQVVLSGLASEIATIEKILSSQGYQVTPLPVSAAFHTSLVRHASQPFGKALDQVKFHAPQLPVYANVTAAPYPKDLSGMRQLLEAQLLNSVQFVQQIENIYAQGGYCFVEIGPRQILTNLVKQILGDRPHLAIALNPSRQKDSDVQLSQGVMQLRVLGLPLNDLENAALTVKTPSSKRKGMTLKLNATNYISDKTKALIGAALQPDSPAEIKPSVDSQTVESKCEEVKGSENEEILASIPSVNPYPSDSQPLSEEIPTLNLSIVSRDQTVTMTMNNAISNNINPLLQAFYQYQQSLAKVHEEYIKHQSQSFQSVLQLFKQKEMTAVAQIDELSTPAAASENSKFDQQNSEVSSVSFPDPTPFKSEPQPLRTPEPQPLNTAPQPLPTPEPEPVHISPIVNYLEPRQPIAPISIPEPVSEVSESSLDSIQDDALSQALLEVVSEKTGYPTEMLELEMDLEADLGIDSIKRVEIMGSLQEAFSGLPKLSPEALAEKRTLAHIVQYLREKMMVTEKKIA</t>
  </si>
  <si>
    <t>gi|2060714117|ref|WP_217359247.1|</t>
  </si>
  <si>
    <t xml:space="preserve">Beta-ketoacyl synthase; N-terminal (7-282:276)  -- Beta-ketoacyl synthase; C-terminal (290-404:115)  -- </t>
  </si>
  <si>
    <t>MRISKVEKIAIIGISCLFPDANNPEEFWQNLTEEKDSTSSITVADLGIDPAIFYDANKGKPEKFYFLKGGFIRNFKFDANEYNLPPAFVQSLDNTFKWSLYAAKQAILQSGYWGNKTALAKCGVILGTLGFPTKASNQLFAPIYQQNIEPAIGELLQEKDFHLGGSLTSQKVSPYNAMVSGLPAAIVSRAFSLSATHFCIDAACSSSFYAIKLASHYLQSGKADLMLAGAISCSDPLFVRMLFSGIQGYPDNGISRPLDQSSRGLITSEGIGMVMLKRYSDAVRDGDKILATICGNGLSNDGKGKHLLSPNPQGQTIAYQRAYSEAELNPKTIDYLECHATGTLLGDTTECNSIESFFSPYQATPLVGSTKANVGHLLVAAGMVGITKTILSMSHDVIPPTLNVTQPIGSENNVVSPQNIVRTPTKWPNQETKKVALSAFGFGGTNSHIILEQGK</t>
  </si>
  <si>
    <t>gi|332645385|gb|AEE78906.1|</t>
  </si>
  <si>
    <t xml:space="preserve">FAE1/Type III polyketide synthase-like protein (85-356:272)  -- 3-Oxoacyl-[acyl-carrier-protein (ACP)] synthase III; C-terminal (357-435:79)  -- </t>
  </si>
  <si>
    <t>MEKEATKMVNGGVKSKSPKGSPDFLGYNLRYVKLGYIYLLSLSRTFCFFLPPLLLLFIFVSRFLPILAFPLSTFFILLIYHYLTPSSVFLLDFSCYRPPDHLKITKSDFIELAMKSGNFNETAIELQRKVLDQSGIGEESYMPRVVFKPGHRVNLRDGREEAAMVIFGAIDELLAATKINVKHIKILVLNCGVLNTTPSLSAMVINHYKLRHNTESYNLGGMGCSAGVIAIDLAKDLLNAHQGSYALVVSTEIVSFTWYSGNDVALLPPNCFFRMGAAAVMLSSRRIDRWRAKYQLMQLVRTHKGMEDTSYKSIELREDRDGKQGLYVSRDVMEVGRHALKANIATLGRLEPSFEHICVLASSKKVLDDIHKDLKLTEENMEASRRTLERFGNTSSSSIWYELAYLEHKAKMKRGDRVWQIGFGSGFKCNSVVWKALKNIDPPRHNNPWNL</t>
  </si>
  <si>
    <t>gi|424707655|gb|AFX86462.1|</t>
  </si>
  <si>
    <t>gi|428240070|gb|AFZ05856.1|</t>
  </si>
  <si>
    <t xml:space="preserve">Beta-ketoacyl synthase; N-terminal (181-286:106)  -- Beta-ketoacyl synthase; C-terminal (295-405:111)  -- </t>
  </si>
  <si>
    <t>MDVVVTGIGLVSALGPLDCSWKRLLAGESGIRQHQPFLELERQPLALIGTKPVDLITLIRQVLADAVQDANLTLPLPDCGIAIGSSRGFQANLELLASEGSSATSVVQDVTDVKDRRKKEEGRRKREEGRRKREEGRGKKEEEREFSVTYSQCPMPHAQCPMPHAQCPMPNAPCPMPNSQFVNFLPHMGAIAAARAIGSTGPVLAPMAACATGLQSIARAVDLIRTGECQRAIAGAVEAPITPLTLAGFSRMGALANTGCYPFDENREGFVLGEGGALFVLESAELARRRGAKIYGRVSGFGLTNDACHANAPDLGGESAIAAVNQCLKRSNLAAIDIDFIHAHGTATELNDRHEALLIEKLFHRGVAVSSTKGATGHTLGASGALGVAFCLMSIKYQMLPPCAGMKKPGFELDFVRCARSAIVRNAVCLSFGFGGQNAAIVLSAER</t>
  </si>
  <si>
    <t>Unigene1291_All</t>
  </si>
  <si>
    <t xml:space="preserve">Beta-ketoacyl synthase; N-terminal (372-622:251)  -- Beta-ketoacyl synthase; C-terminal (641-756:116)  -- </t>
  </si>
  <si>
    <t>MALIAKSGADLTVADFPNPDECANQIVQSLQVKGFCIIDAGADDEQCTDALEEVRQLQASFRFKPPPEEVLDGALGLEGSAQICHFTEDIEKQCSQLKKFDKLATDVGRLLDTEIMALGFELSRRSVAILHETGKWDSKAAPPMTESDAEYWLNNLVWHKLMALQFLGPGETSLELAYLDTELRGDVYKFDVSIGSLVLLRPDLLSHKVSGAPGNITMTCWFLPPHRKAAVRGGTLPTLTPAAERIDNWAMERLHELANAPASYEPGVEIRQFRVMQPAAFKLDAPRELTKGGERLEIAKKGEVLYGTVVIVDGLRWLKCATHVVDDYGRARAGYVIIDGDLVGQGKIIEEVLDLSADWMIAKQHVYTHSFPVAVRSASCMFAAGENIEAFYQPFAANPDFSIEVPMIRWNHSNAYNPPEWEIRQSCTMKHGAFMDGVELFDGKRFGISVAEATSMDPQHRLGLEMAEEAFMRAGLKREQLMRSVTGVYVAGDTAEWNWVEKLYDASADMYGCTGSSGAIQANRVSFNLGLMGPSIVFAAEGASSLLAIERGYISFAPSKPANIRCICLGLSLMLSPYTWVAMGWQGVMWNGDYHGRCKSFEQGAHGFTRGDGIACCCMTPLLDTVDGEKVRDESLPELGLVTGAMLLYHGQGIGFNAPHGPAEQRLVAETLRLSELDAVAVDGIETNGEGRLLQDAVEATSLAKALRGEHYKDVPLPLTCAKANQGHCVEATGLCSFLRVLMSARWGVITPFCHFGIINPHIDVDETPMQFVTEIMPFRMRESIPAVRNANVTGTMAMCTLACTVNDERVPLSVPLQREHQVQQIAFWPGGGGTLDDKARPRRGYELAGTWDNWKGGIPMELEGERGEEKTFIGIITLGVNRFEEFQILIDGDSRKALHPGQKQAPQNIPVCGPDAVSAQFTWLIDGRSPVWSSDVSKPEPDLVDSGANEQSLVSVEQQRVSPWKNSLTGKPGDRYAVQLHVAGRWRVVTWSKLDDKGGTPPVGEGTVDDGQYFCVASWNDWSLEQEMARVEETGLPGDCCLETKLAAGSGEFQVVRNRDFNQAFFPEIPGAKEGGPALGPGDYAHGQGWWIDGAPGDVFRIYFRRNCELETCKVSWEWLRNETVLPHEKQEMLWPRYYVVGTLDFGPEGKMKMLWDEGQECYTARVDIGPSGQESFQLLVNGDWASVIYPITPDANSSAFVMGPAPYTGENHWTIGVHEVDRGAENSTYEVLLKVGQFMHVTWRRV</t>
  </si>
  <si>
    <t>gi|1543234761|dbj|GCE60717.1|</t>
  </si>
  <si>
    <t xml:space="preserve">TubC; N-terminal docking domain (7-56:50)  -- Condensation domain (81-523:443)  -- AMP-dependent synthetase/ligase (543-936:394)  -- AMP-binding enzyme; C-terminal domain (944-1017:74)  -- Phosphopantetheine binding ACP domain (1043-1106:64)  -- Thioesterase (1130-1229:100)  -- </t>
  </si>
  <si>
    <t>MSNDQQIIKLMGRLRELGCRISADGDKLRLRKTKNDIPAELIQQIKINKTEILAFLNTAKDQAVTSQKDIPKLPTNALKQLSFAQQRLWFLGQIENSNATYNMPMSLQLEGKLNVDVLSESLAYVIDRHESLRMYFPTVEGQPKIRIKNIENFNILSVQDLSNLDQPTQSIMVQTLINNHVQEPFNLKTGPLFKAKLLQLKDDQFILLLNMHHISSDGWSIGIFIRELCHAYLTFSQGQKPTLEPLPIQYSDFATWQRNWLQGEVLETQINYWKQQLKDAPPRLELPTDHPRPPIQSYKGSHYSHTLTPELTEQLKTLSQQEGVSLYMLLLAVFNLLLSRYSRQDDLCIGSPIANRPHPQTEGLIGFFANTLVLRNQIKSEQSFQQFLHQTRQTCLDAYQHQDIPFEFLVEQLKPVRSLSYNPIFQVMFAVENNDSEALNLPGLKIEWLDSSYPFAKFDLSLLVLESDGQLNCTWEYATDLFATTTIQRMAEHWEVLLQQIVTNPQQTISTLSWLTKADQEKLELWNQTNTNYPQDKTLVDLFEEQVNKTPDNIALVFEEQSLTYQELNQKANQLAHFLHQNYQIKPDTLIGICIERSLDIAIALLAVLKAGAAYVPIDSNYPEERIKYILENSKISLLLTQSFINDKLSGFFSEFSGQLINLDRLNFESFLCHNLALQSKPNDLAYVIYTSGSTGQPKGVMVEHKGLCNLALVEIETFDVHPSSRVLQFASFSFDAFIWEVLMAWGGGATLYLGNKDNLMPGLPLVERLRDDAITHITLPPSALAVLPWENLPSLQTIIVAGEACSPELVKKWSQGRNFFNGYGPTEGSVCATIAKYTSFEEKITIGRPIPNVQVYILDSHLQPVSIGVPGELHIGGAGLARGYLDRPDLTAEKFIEVNLLGKIERIYKTGDLAKWQNDGNIEFLGRIDHQIKLRGFRIELGEIEAVLLKHPAIKEVIVNLHKTENNQQLVAYVTGERIDDLSQQLKQHIKTHLPDYMIPSQIIRLDEFPLTPNGKIDRQALPHPNHESQSLYEAPRNKIEQQLTEIWSLIVECKKISIHDNFFDLGGHSILAIKLLNEIQKSFNQELSLTSLFQHPTIAQLAQQLSQFEVQPSISDLLVLQASGQKTPIFCVAGSNGHAFYFRDFAMNFADEHPVYGLETPGRDGSHPLPISVEDHASSLIKTLQQKQPKGPYILIGYSSGCSVALEMAFQLEQQGKIISLLGIFDAGLVANPDYITKRSDLDWIWNMIERIEAVKGISLGLNYEQLAAQSDDQNRWYLAAEALYHHNVLPEHSTLSLLRTNLEVMKRVTLNYAAYQPNFVISAPIVLFRAQDVKEIVVQEHQAMSHYQQSDWGWQPYSNKPVQVISVPGNHGQMLYEPNVKILADQLKKSIQEHFNQPET</t>
  </si>
  <si>
    <t>Unigene25742_All</t>
  </si>
  <si>
    <t xml:space="preserve">AMP-dependent synthetase/ligase (300-707:408)  -- AMP-binding enzyme; C-terminal domain (715-780:66)  -- </t>
  </si>
  <si>
    <t>MDAYNCERNWAKRVPTGLPGSLCFGLERSQYVPFWCAVAALVFAYYMFTKATAPKDSKAPRRLLPKMKALLQRLLGRQPSQTSELEKGLLNGAAAVNGSGKRHPTCVACEEMAQVCATEGCKGGLKAASIAAFLILHHRRRYGTLTAGVIVAGRPQVLDVELEAKEASFVELLRTVDKALATLAEAPPGAASAGEAPELILVWGEEPTPALPGSWVVKQVNPRQLEVVGSSMEEELSFQKLFEAAAASPSEDVWHLPLVPQASLDLVKSWGSPAKDFASYRDPSTSRLRPVTQVLADRKGAPSAAAVQGDGFKITYEELWRRSAAVASAVQQQAMKEKQKAVIVFMGRGETIGPAIIGVLQAGYTVIPVDVHWPPERARLVAEDAEVGLVLTEPTHATAWTEIGVPGVPVVVVEEAFYQSKNGASPAPVTLDQDDPAIVLFTSGSTGKPKGIVLSHGYLTSLVVGVAESKRMTDHTKTLCYHSPTWMPFLDYLFAPLIMGGTCLYFPEKGTHVVKPTELKEFAVRHAATSAGFVPAVLDILIEEGLPKTLSDIGVGGAAVPAELCHRALAALPMASDGSPGILYTGYSGTEQGDVTQIKMRTDEDVEHGTADKGYMGAGRPHAGQRCAVLDQCFSVVGPDGIGEISVAGPGLASGYLKLPDKTAETFLPSLKALDGVKVARTGDLGKWTVTGNIKVVGRRDSMVKVRGARVELGEVETAVLSHVGVKAAVVTVYEDQLMAYVTPAVPGDLRDHCKARLVAYMVPHIFQGLEELPRLPNGKVNKKALPKPEQRADGAETVMELDSLGQMRKFTRRAASEDRILDNVRAILIGVVIQSHAIPTMVNSGAMFDVAGRPLEGSWGPVQLFLLNITRGGGWSSLAFLNGFDDTRGMKPYGFTYREPFFLTMWFLLRFNWTMWYLPVFVMMKAVFNAAHWVGLEKTHMLLASQIWIFMPAFVDLYVGWKPQSPLIPTECPDNCFCPWQEWPWAQSFAYYTSGWWVASGNPLGSSMLGHALIFIPCYWIGFYLGAPTFAFLTKVADEASLLKRLLWAGFVLGAYCLMYLAGQPLLQGYDDRCSAYWSPDGAFVWWQVVKNATYFFMNLSMSLTYVVFIAAAVPVHLKYLAKICFFSLIMSAETPCLLDFPSMALELRKFANPIISPALEMLWVFTVPFLYELVVGALAVAAVTFVAKGLIKLASRGYTAVCGEK</t>
  </si>
  <si>
    <t>gi|424707777|gb|AFX86523.1|</t>
  </si>
  <si>
    <t>Cluster-13398.20421</t>
  </si>
  <si>
    <t xml:space="preserve">Beta-ketoacyl synthase; N-terminal (282-525:244)  -- Beta-ketoacyl synthase; C-terminal (535-650:116)  -- </t>
  </si>
  <si>
    <t>MSDLAKLLAGAARPALGELGYFDVLVGPQTQRDVLAEEVSNCLVERGFAVLRLHEVGDLTQACEDIRGADASDQLGRLPLETEEGYLGRAGVAKVMWLDVEAPRSVEEYGSLWKGEGVLSALAEILQPYTEDALGCPITERTPTLACVSMLDGDEMNFENPSATSQEVQDYYSTWARGVLRAVLFLSSAGEVLLTLKNGAVVSGAESNYYLPVSAGTLLLLREDTFEYSFVPPDKTVCFWLQSFFLKPGPQFALDGNLEGDMSLLQTTGDGPPPPDDPKGLVAVVALGIQSALKINDHHQEWAAYTAGTDGQLEMPFQRFEYLPYYSDEVDNPLGTTYVKHFSVQEGIDLFDNRAFEISNAESEALDPMFRQVMEVGYMAIHQLGITKKYCNTNPIHASVSVGCDKQEWLRMPDVPSSVATNNQLAICANRFNYVFNLKGGSYVCDTACSSTLVAVHLGKMNLLEQRWDPLEWHLGMGCSLTLTVGSFIGGCASHMLSPGGRCFTFNATANGYNRGDGTSGMVLKCGPNDDRRMAYLRGSQMGQDGRSASMSAPNGPAQEKCVWGAIREARMTPPESTTWDCHGTGTSLGDPIEVGAVRKVQIKMKRLEPLMIASSKSNFGHLEGSAAGIAMNKCVMVVIKIVCAPTSHLKTLNPHLDHASFDAIFCTEANPYKYKQGHCQVSSFGVGGTNGHAIFWGKGQEVEVNYTKLFLQKLMASPPPIIQDGSSPADWEFSGPSFDSNPGDRYKVVLSRDNLTGDEKFSYEKVEDLVEPVEFYCTTGSHNDWGEERMMDGDVPFLFYQIVTVPDDGQVEFRILVEGDQERVIAPAEKTSKCTTPILGPRKDLSNSWLAKGEPGSTLRIELLAPPKGACSVVWLRVAEE</t>
  </si>
  <si>
    <t>gi|470515350|ref|XP_004352912.1|</t>
  </si>
  <si>
    <t>protist</t>
  </si>
  <si>
    <t>Acanthamoeba castellanii str. Neff</t>
  </si>
  <si>
    <t xml:space="preserve">Starter unit:ACP transacylase (223-499:277)  -- Fatty acid synthase beta subunit AflB /Fas1-like; central domain (838-1205:368)  -- Fatty acid synthase; meander beta sheet domain (1293-1457:165)  -- MaoC-like dehydratase domain (1802-1900:99)  -- Acyl transferase (1919-2316:398)  -- Fatty acid synthase subunit alpha; acyl carrier domain (2472-2634:163)  -- Fatty acid synthase type I; helical (2665-2862:198)  -- Beta-ketoacyl synthase; N-terminal (3465-3673:209)  -- Beta-ketoacyl synthase; C-terminal (3814-3898:85)  -- 4'-phosphopantetheinyl transferase domain (4069-4194:126)  -- </t>
  </si>
  <si>
    <t>MERTQQLTAASSRPRKLSLTTEDENWTVLDRKEMVSEEAFDDWKKQRTAERSAAKQKQQSPEKVPVKLSSKLQVWVPIELMSVVQSLWARAQPDDVEREGETFHAHEIRIWSLFLLAIHQTKPNTAGAQDSQSLSPASRAYLLRIAFAEFVSAFNGNNIHAVLAELHKNDETPAEIHKIIQCYTAVLAELKQMGHASDVAQPVIGVTSGLFEMAKRRAVGLFALFGGQGVNWLQELRTNYRVYVDVRPTIERAIAALQKQATHLLEGEEDTGSDSGVKGYNELFAHGLNVLEWITDDDGDAAVVPPATYLSSAPISYPMIGLTALINYLICIKTWNLSPAEVVSHFKGVTGHSQGILTALVFAASKTEDELVENIVSSVQYLFWIGVRLQQAVTFPSFIEAQRTDILKESKKIHGSRNPTPMMVVIHLLPQVVQKYVDIINKKLSDEPNRQLEIALQNGPRAVVVVGHPESLHTLSVLLNEKETRKEDNVDQSRVPHSKRKKEFRLVYLPVSVPFHSQLLKGAVQWVRDDVKRLREKGGRLWSITGKDLAIPLYSTLDGADLRSSSAGADDHPLVDALIDLQCTEHVNWLRATEKISRRREGITHVIDFGPGKMSGAVSFTSKNLEGSGVQFVMAGAFQPFEEDLVVADKSVLFDSRSDAIPFALDWETEFGPSLVQRKADGKILVDTKYTRVMGKPPIMVAGMTPTTASHQIVAATLNAGYHGELAGGGLPTEDIVRQRIDQVVESMDAGHGITLNLLYLNPRLWNLQFPLLVKLRKQGYPIEGVCVAAGVPSLEKSAEIIESMHRADIKHLAFKPGSIAAIRLVCQIAAAHPDTNILLQWTGGRAGGHHSFEDFHEPILQTYSLIRSQKNIVLIGGSGFGDAEHSWPYLNGSWSVKFGYQPMPYDAILIASRVMVAKEANTSLEAKQLLVNTPGIENEEEWENSYHTSAGGIVTVKSELGEPIHKVLTRGLEVWKDFDDQFFQLPKEKMLQKIIEKKQYIINRLNADFQKVYFGKTLSGKVVDLAEMTYYEVAHRMVSLMYIQPAQGREGRWIDRGFFDRVLDFSRHTEERFIKPTTTEQQQNDGFKPKYVSVLPPTALLKQKPFEWVDKVFKAAYPDAAVQLLSTEDVDYFVQLCKRRMGKPVNFVPVIDDQLQFWFKKDSLWQSEDLDAVQDRDVGRVVILQGPMAVRFCTKVNEPVADILDGIHDGWIALLKAAKPEAARSIPTIEYLSTPVPARVLNGFAAVERSVSVKVESVVENGGAAAADGKGKEAAAAATTTVVNIQLPREKSLLPDSSIWYEWLSAGKNSWWRALLTSPHIVQGKKYVSNPFLRLLEPAVGQRYQSKQWHEDVVEVSLFDQGQAGGNGGSTALVAAPLKHKPVLRIKRADDQRGFSVTIYHPIPVSSSPASSLRWEMIPLTLRYRYHANRASAPISQVTEGFNDSVKEFYGKLWFSNADEVSKEIAAKEPLTATFANVFEIKKQAIEFFSAAIGRTLANDGKLLQAPTDFAIVAAWESLIKYLFLKEIDGNLLHLVHLNNGFRKLSDLNSTQAFTEGDAVVTSMEITKMRKTVSGLQIGVVGQLKKRQPDTGAGAALIEVRSEFLFRGSELHVLDAKPAPAATTEAAQDEVTFEKTRDAYTLVVKSKEELSILQSKAWIQWRSEADKQNLRLGERLVFKFTSLELERSQPAAAPDSDPLAADDAESKEVRQQLQVKVDGVVYKLSGPSSFVPTLASLERGDELEREMMDTVATIAYEKADVKANVPRAFVQRFGKPLEHAVFFDNGGYQLLNVSDRIPVPPESVTYALASGDLNPIHTNKYFSIFAELPHDTITHGMWTSANARRVIESFVAKNKPERVVDFHTEFVGMVKPRDQLLTSVRHIGMKNGRMLVEIETNTEKGELVLKGTADVKGPRTCYVFTGQGSVSVGMGLDLYASSPIAKQIWDAADKYFQEEYGFSILQLVKENPKEITIFFGGSRGRKIKKNYQKLTCQVQEEFEEEIPAATGKEGEAPATPKTQRVTRTREQPLFSDITDTSSSHTFKHPEGLLFATQFSQPALVLVELAAFEDMRERGLIPSDDCIFAGHSLGEYAALASVAKVLTIESLVDIVFLRGMTMQNSVIRDKDGHSQYSMVAVNPQRVHPYLFRDAHLDQIISIICEKNKDQLLQVVNYNVEHYQYVVAGENGNLNILGMVIDEVHQLLKKHGKAAKIDRASVEFLIEAAMKETEENVRDPLTRRIVLKRGVATIPLPGIDVPFHSKFLKDGVPAFRQILLQRMTPQQLNPSILVGRYIPNVTAVPFSLDRAYVQALRDETQSPVLDDVLTQFDDYRRRPQQLAFHILVELLAYQFASPVRWIETQKVIFAQFGVERLIEVGPAPTLSQMAKTTLALGNYSPLIKHENLWYNRDRDVIYYNRDDPPADAAAATTAAAAPTPVESVVAPPPVATPAPVTAPTPTPSLPTPPASSAPVVDEKPTALESLLTLLSIKLQKDVDTIPATATVKSLTGGKSALQNEIVGDVQKEFEREPEGAAEMELGALAAKLADGPDGSHRLGSFLNGQVAKLVSGKMPGGFPLSALKAYLAGRYALGEGRVEGVLLRGLAGEPKARLATEDEAKKWLDGVVADYARAKGIALFDAAGAGGAGGDGGAGGARVIDSALLDKLEERGKAMVRDQMKAFYKYLSENPLDKEAKVKLFEQLLKEKAEELSLWINEHGEEYGNGIKPIFDAKKERRYDSAWNWTRQDCLVLYYDYACGRTRRWNNDIRERLYRIKNRATSNAFDMTVWAKTKAVNDGHPEIVSFINILGEILQREMDNYPLYRELSIPMAPKLEVDCKGFIQYKEVPRPGVKDMTDYVAEMEKGDQTTTTSSPAAAAAPNASGDQMGLLLEQLRTQKVDPAILASMEKIIEENNRKKKQEEEERLQKTIQPYVFLRGRADEDPSHRTYEPKSTKKYMAVLREMASKGVTFHDKTILITGCGRDSIGLEIVKAMLRGGAKIYATTSRFSSSGSSFYHQLFDQHGTKTAQLVILPFNQSSQQDVQALVDYVYDKEGADIDYIIPFAAIPEGGRDIGAIDAKSELAHRLMLTNTIRLIGAVKNKKESRSIVTRPAHVLLPLSPNHGVFGFDGLYAESKLGLEALLNKWKSEGWSNYLSLAGAVIGWTRGTGLMKGNNLLAVGIEQLGVRTFTTQEICFNCVGLLHPKMVAEAQKEPILADLSGGLLKIKELDSVLNNLRASMNEDASVRKAVYADTQKDKELENHNVAVSAATSNHSIRPRANINVQFPSLPSKERLEQLKRIKGMVDMERVVVVTGFGEVGPYGSARTRWEMEAYGEFSMEGCIELAWMMGLIRYHNDDSRTGWVDAKTGEPIKDDEIKARYEKIILENTGIRIIEPSLFGGYEPSKKMFLHQVAINEDMGPLEVSSEAEAQAFKRQHGEAVEIIEKDGVFSVLIKRGGVLYIPKALKFDRFVAGQIPTSWDPTIFGLPEDIVKQVDPVTLYTLVSTAEALVSAGVTDPYEFYEYVHVSQVGNTIGGGFGGMKSVRAMHRAVLLEEPVQGDALQEQFINTVAAYVNMLLLSSSGPIKTPVGACATAVGSIEIGVETIQSGKARIVVVGGYDDFSEEGSYGFASMKATSNSEAETEAGRLPAEMSRPATSTRSGFMESQGAGVQILMAADLAIKMGVPIYGIVSHVATATDKNGRSVPAPGKGLLVTARQQNALVASPILDVDYRRRHLEAELASIDQWYSAEREFLDAWMKEQAARGGLTDEQEKTMAAEQRESLELKHRHKRAMALAVWGNEFYRNDPYISPLTGGLAVWGLTIDDVEVASFHGTGTAANDINESQLLQKQLEHLGRTTGNCILSIFQKYLTGHPKGAAAAWMLNGLLQSMMTGIVPGNRNADNIDKELEACDHIVFLNRSLHTYGFKAGLLKSFGFGQVGGEILVIHPDYVLAQLAPDELDAYAQRRQKRYNLAYRHWHDSLTQRKSFVMVKDHAPYTYGEEQKVYLNPKTDRRKLYAQKTTTTSGAPSSPTKSGRGATPRGGNGIKSSARTNLEVTLREMGEGLRAPNDRGIGVDTQLISEIEVSISTSTTFLSRNFTPEEVNYCRSTGDPAASFAGRWAAKEAVVKAISSCDDNERSRELWEGGGAALRDIEILRGPSGAPRVVLHGHASTVASVLGVNSIKVTISHSGEYAIAQALAQ</t>
  </si>
  <si>
    <t>gi|424708061|gb|AFX86665.1|</t>
  </si>
  <si>
    <t>gi|21554288|gb|AAM63363.1|</t>
  </si>
  <si>
    <t>MLVSARVEKQKRVAYQGKATVLALGKALPSNVVSQENLVEEYLREIKCDDLSIKDKLQHLCKSTTVKTRYTVMSRETLHKYPELATEGSPTIKQRLEIANDAVVQMAYEASLVCIKEWGRAVEDITHLVYVSSSEFRLPGGDLYLSAQLGLSNEVQRVMLYFLGCYGGLSGLRVAKDIAENNPGSRVLLTTSETTVLGFRPPKKARPYDLVGAALFGDGAAALIIGADPTESESPFMELHCAMQQFLPQTQGVIDGRLSEEGITFKLGRDLPQKIEDNVEEFCKKLVAKAGSGALELNDLFWAVHPGGPAILSGLETKLKLKPEKLECSRRALMDYGNVSSNTIFYIMDKVRDELEKKGTEGEEWGLGLAFGPGITFEGFLMRNL</t>
  </si>
  <si>
    <t>gi|1832765121|ref|WP_168498916.1|</t>
  </si>
  <si>
    <t xml:space="preserve">Beta-ketoacyl synthase; N-terminal (38-289:252)  -- Beta-ketoacyl synthase; C-terminal (297-414:118)  -- Polyketide synthase; C-terminal extension (417-529:113)  -- Acyl transferase (576-855:280)  -- Polyketide synthase; dehydratase domain (939-1235:297)  -- Polyketide synthase; ketoreductase domain (1508-1684:177)  -- Phosphopantetheine binding ACP domain (1789-1853:65)  -- </t>
  </si>
  <si>
    <t>MSNISASNQDQNATLQRLLNALKQARTQLENVERQKTEPIAIIGMGLRFPGGVKNPETFWQLLANGEDAITEIPAQRWDVDRYYDPDPDAPGKMYTRYGGFLDAVDQFDPQFFGISPREAIDMDPQQRLLLEVAWEAIENAGIAAEGLKGTQTGLFVGMSADDYSQLSINFDDLNRLDAYSGFGTARSIAIGRLAYILGLQGLTMQLDTSCSSSLLGIHLACQSLRSGECNLALAGGVNLMLSPITTILFCKTKALSADGHCKTFDAAADGYARGEGCGMVVLKRLSDAIADHDNILAVIRGSAANHDGKSNGLTAPNGSAQEAVIKQALANARVKPEQIQYVEAHGTGTPLGDPIEVLALGKVFGENRSKQDPLMIGSLKTNFGHLEAAVGVASLIKVILSLQHQQIPPHLNFKNPNPYIPWDKLPIAVATELTPWTGKDGQNLAGVSCFGMSGTNVHLIVESAPEQLKNGDHIQERPLHLLTLSGKSKQALQDLVQNYQEFLSQNPAVSIADISFTANTGRSHFDHRLAIIAESNLQLSHQLNIFLTGIADVETFQEISLQGQLTSNKSPKIAFLCTGQGSQYVGMGKSLYETQPIFRKAIEECNRILNQYLEKPLIEILYTETDLINQTAYTQPALFAIEYALAQMWKSWGIKPDIVIGHSVGEYVAACLAGIFSLEDGLKLIAYRGQLMQQLPTGGEMVAIIATAAQIQPIIAPYKQVSIAAYNTPNSIVISGEKAAIREICNQLEQQNIKTKYLEVSHAFHSPLMSPMLAEFEKIAQQITYNQPKIPLISNLTGQKADATITTSKYWVSHISQPVRFADSINTLIELGYEVFLEIGPKSTLLGMGRQCISDHIGIWLPSLRPGTGEWQQILQTLGQLYIQGAEIDWLGFDADYHRQKVQLPTYPFQRQRYWLETNHYTHPTTNLVKQHRKSHQHPLLGEQLRLPFTSQIRFENQLATNNPPHQEHHRIFNINILAAASHIALILLAVKQGFNTSSCTIEEVFFQKPLVIAEENNRTIQIIIETENKTQNNFQIISQETGTENQDTSWIKHVTGLLKIGQEIDNRIISHQEIENIQKRCSQIIKGEEYYQQLTAAGYTLGTAFQWIDKAWQGNGEALGKMQFPEIPDTVNDYQLYPGLIDSCFQVLGMCQGLVNELDHIDTNNFIFIPFHIEKFQFCQQPKSSNLWCHVQQINQDKTGSLIGDILIFDNQGEIIAKITNFEARKASREVLRRSLQPNLNDWYYQVEWQKIGDRIGDREQVTGDRKKREDGKTGEIIETSSTLSPVNYHLSPSSLLIFAPSHNVGAEITHKLEKQGYQSIVVYPGENYQKLDNYHYQVSPTQPADFHKLLSAIVEETSVQRIVHLWSLGTTIDKLTNAQEMTCGSVLHLLQAMLSNFTKISPQLLLVTQGVHQINHDQESVQVQQAPLWGLGKVIALEHPEFNCRCLDLEIGIKSAEVANIIFDEITDVDRENQIAYRQGVRHVMRLGSGKISNQTTINIDSESSYLITGGLGSLGLSVAHWLGEKGAKHLVLIGRNEPSQNAQTQIDKLVNAGIKISVLSGDISQLANVQEMIEKIEMSGTPLKGVIHSAGVLDDGMLNQMDWERFSRVMQPKVEGAWYLHECTQHLPLDFFVCFSSIASLLGSPGQGNYAAANAFMDALVYHRRGLGLPGLSVNWGPWNNSGMAARLGDQYQQRLQSQGITSISPEIGFQALADLLSTQSPQVGVFSINWSQFLRQLSGGTKMPLLETLVDNEPLLPSQKSTFIQQLEEAAIETRQELLIAHIRLQIAKILGMKNPEQIGLRERLFDLGIDSLMAVELKNIIESSLVCSVRSTVLFDYPTLEALVNYLQNDVLSLEFALPEEKIEVENDSSDRFQEMTQNDLAQLLSARLAALGNKNNDDFLEEDD</t>
  </si>
  <si>
    <t>gi|1279571833|gb|ATX68112.1|</t>
  </si>
  <si>
    <t>Anabaena sp. UHCC 0451</t>
  </si>
  <si>
    <t xml:space="preserve">Formyl transferase; N-terminal (116-202:87)  -- Formyl transferase; C-terminal (239-334:96)  -- Methyltransferase type 12 (667-766:100)  -- AMP-dependent synthetase/ligase (1020-1420:401)  -- AMP-binding enzyme; C-terminal domain (1428-1503:76)  -- Phosphopantetheine binding ACP domain (1535-1600:66)  -- Beta-ketoacyl synthase; N-terminal (1651-1896:246)  -- Beta-ketoacyl synthase; C-terminal (1904-2029:126)  -- Polyketide synthase; C-terminal extension (2033-2136:104)  -- Polyketide synthase; dehydratase domain (2283-2561:279)  -- Phosphopantetheine binding ACP domain (2585-2650:66)  -- Phosphopantetheine binding ACP domain (2700-2765:66)  -- Beta-ketoacyl synthase; N-terminal (2812-3060:249)  -- Beta-ketoacyl synthase; C-terminal (3068-3192:125)  -- Polyketide synthase; C-terminal extension (3196-3310:115)  -- Polyketide synthase; ketoreductase domain (3685-3863:179)  -- Methyltransferase type 12 (4127-4230:104)  -- Phosphopantetheine binding ACP domain (4397-4460:64)  -- Beta-ketoacyl synthase; N-terminal (4510-4754:245)  -- Beta-ketoacyl synthase; C-terminal (4762-4876:115)  -- </t>
  </si>
  <si>
    <t>MKFSLKPDYRLLCYAMRQNNMSDKHIAETSSIPLRIRSENNTQKLRCYLIGEGTLLLSCSEYLIEQGHEICGIISANPLIAQWAGEQKITLTDPGENWIETLKKVPFDYLFSIYSFSLIPDEVLLLPRRQAVNFHDSLLPKYAGFYATSWAIIKGEKQHGVSWHLMTPKADAGGIIKQQVIDIGQNETALEINMKCYQAGIQSFAELIDDFVLGTVDIKEQNPALRSYFSRYKRLPRGGIVSWKTNAEEIHNLIRALDFGPYPNALGVAKFLVKEEFFIIKACSLIPSEKKAQPGEVVNINDHGIQVATENGDILLEKILTIEGEILSIGDFVARVGLHKGMGLTELDAQITNKIDVVLKKITPQETAWLKQWENYQPLRLNWHDPKNTLINFSDRTIIYETLPLKIPPKLAAFLDNHHSENYGDFLAIAFFYYLAEISQQSCFDIGYGDQKLIETFNQSMGFFVPYVPLRVDNFNKTFAEFLSHCQTTLKSIRQKYTYTRDIRSRYHSLQFQTASKSLAFPIVVLQINNPEDYQPAAGNAIFLIDNQKLSGYFKFNLKVLERPEAEKFVRNFELFLINNLINNHISLLNKASAENESDQDQVDKWRLVYNQVYEEDRNDPGQDPFFNIKCWKDSYTGNNISDDEMREWVDCTIQRIQTECSPSRILEIGCGTGMLLSRLLPEAVYYYGTDFSENAIAYIQESYHQYRDNIQHLELSHRTADDFSAWPEQSFDTAILNSVIQYFPSLAYLKKVIKGVVEKLDSEGKCFIGDVRNALLLPVYHSAVALFKASKETTLEQLRKQIQIRETQEEELCVKPEFFLKIAEEFPEVNHVEVLLKTGNSANELTKFRYDVVIHLGEKKTTSVEIPWLDWRKENLNRQRVQHILRHQRPQYLGIASIPNSRLAKDVMALNYIKSANDQTVEDLRHLLKEQETTGEDPQDWQLLAQEEDYTVALNWLPTNTLGDFNVIFRLPTVKKTNINNFRTVSQSTVTLEEKYVYPVKEYTISTDYPRDKRTVDLFAEQVQKQPNATALVYKNQKLTYQELAEETEQLAIYIRSQGVKAGDLIGLFVQPSPEMLIVLLGVMKAGAAYLPLDPSYPQERITYILEDAQVPWVITQKELAENLPPSNSRTLYVEDRNHTDQPEQQLEQEENPPYNHGDSLAYVIYTSGSTGKPKGVAIEHHSLTNFLYSMAAEFNCGQDDYLLALTTFCFDISALELYLPLISGGCLEVLPSEVPRDGLRLREKIESSDSITIMQATPASWQMLLAAGWEPKKPLKLLCGGEALSAELTQQLLKPEISEIQLWNLYGPTETTIWSTLTRINPGEQVTIGRPIANTQCYILDENQNPVADGELGELYIGGEGVARGYLGRPEETEKKFVSNPFTPAGLPRLYRTGDLVKRLPDERIIYAGRIDFQVKLRGFRIELGEIESTLRKLENVDDAVVVLREDGLDQRLVAFVLYKPGCLLPRTREWATELKAWLPEYMIPSSFIVLKSFPQTLNRKIDRKCLSTDPLNKLKEDYGLAEKSFSHVLEQDLRQIAARVLKLEPTSLDANLNMGEYGYNSLRFTNLSVQLNKTYKIQTNPTMFYQHSSIKKIAKYLEDNFRETLTAYYQQYLQTSTPDSAPSVVKKQVLTLSDQEQQPTPSIIIDDAIAIIGIGGILPGGNTLTAFWDSLLQGKDMIRELPPDRYDGDYYRQKMQEIGVNQVLGGFIDNVDQFDAAFFGLSPREAELMDPRQRLLLQTVWETIEDSGHKPADFSGQEMGVFIGTTGSDYWELQQQRKQNIDGYTLSGYSTSVIANRISYLFNFKGPSLVIDTACSSSLMAVHRAIQALKTNSCKLALAGGVNLMLSPLFQMALAKGGYLSEDGRCKTFDRSANGYVRGEGVGMVLLRPLNQALADGDPVYAVIRGSAENHSGRTNSLTAPSVDSQKDLLIAAYEQANIDPDSLGYIEVHGTGTSLGDPIEINALKEAFQTIYQKWGKEGKGKNHHCGLGALKTNIGHLESAAGIASLLKVVLAMKSGRLPKSLHFQEQNPYIDLQQSPFHIIKDHENWQRPQDDAGRELPRRAGVSSFGFGGANVHLVLEEYLHEQSSHHPQPGINNSQSCLAVLSAKNEQQLKAYAQKLADFLNNQTENHDLERLNLRDITYTLQVGRESMTEKAAWVVSGIEELRDRLSAYAQGKQEDLCIRGNSESGKKVPTFEGKEGVAFIQNLAKGQLWQDIACLWVLGCLINWEILYPPEDDPQRLHLPTYPFAKDSYWLPNITPQNLKLPNISPVRNHPDSHPLIQGQVSTDGGQIFTSILRADAFYLSDHIVDGEKVLPGVATIEMARIAAEMAADKKVRKIRQIIWARPILVNDATLNVELHWRRTDQAVMFEIRDQNKGAIYTQGKVVYEEELAEANPARSIDIDAIRQRCSQNIKGEEIYAKLRIFGLELGSGFQPLQELFSNGTEALSTLQLPPALEEDANKFMLHPSLMDGALQTVLGGPWGLTSSALHIPYTIGEVEIFGSVAQSCYVYAVSSEQGTATNNRGFGDRYDAYILDQTGKELVRIKNFLLRPFKYENKPSVAASYVLDDQALLDATIKDLVGMAAAILKMPNETIVITKNMSDYGFDSISFMELVNPINATFGLEITPDLFFEHSSLDQLAKHLCQEFRSQLIAHYQLGSEPELLPSFKYENKPSVAASYVLDDQALLDATIKDLVGMAAAILKMPEETVVITKNMSDYGFDSISFMELVNPINATFGLEITPDLFFEHSSLDQLAKHLCQEFRSQLIAHYQLGSTPELLQPDHVNAEINQERIYPNTRELQNPNEPIAIIGISGIIAGAQDLESFWQGLVEGKDWIVEIPPSRWDWQTYYGDPMTEDNKTKSKWGGFMTGVDAFDAAFFGISPHEARLMDPQQRFFLQAVWKMVENAGLQMSALSGTKTGVFVGVANTDYGDLLKAHAPSVEAHTSTGTCPSVLANRISYLFNLRGPSLPVDTACSSSLVAVNYAVESIRNGSCDMAIAGGVNIILTPHFTLSFSKSGMLSEDGRCKTFDSRADGYARGEGVGAILLKPLKQAEADGNIIHAVIRSTAVNHGGHANSLTAPDPNSQAQVLIDAYEKAGIDPATVSYIEAHGTGTSLGDPIEINGLKKSFTELQKRWGTPIPQPVYCGIGSVKTQTGHLEAAAGIAGILKVVLSMKYGKLPGILHFQKLNPFINLTNSPFYIVDQTRNWERLRNIDGQPLLRRAGVSSFGFGGVNAHVVLEEYQEKKPSSALTNPHQNQDYLIVLSAKNKERLGEVVKNLFNYLTAAKLQTHSRVAISDIAYTLQVGREGMPERLALVVSNIEDLIKKLDAYQKGVSPIAGVFHGIAKPSPTKLESKSEISTNSSLVQPAVQQKALEKVAQLWISGSQINWNLLYPQPPQRIELPTYPFAKTRYWLPTGDQEENQSPSATISNQEVETRFLKLYRPEWIPQSLEVQQLKDAVAARPSQVTSKKILVVTPPGGVWLESLLAQAHTQDEILLIKLGDIHSPQEWLNRLGRLDHLDTIYFLGGIQHFGPGDDLDQLEQSQELGVFSLFRLLKALQGRLMGSSALSLKVITCGVHCIPPDTNIYPFAASMNGMGMTIAREYPSLKVSCFDIDPHALDENYPQKQREFILQAILAEPAHERGQEIVLRAGQRYVRTLHPLVLPSLADDHLRTNGVYVILGGMGGIGLTLSQYLAANYQARLILIGRSQLDDQKKAQIVDIESRGGSVFYGQADATDLDGMKQVIAQAKARFGSIHGVFHSALILEDKSLAAMDEDTFRVALEPKVKGSVVLHDVVREEDLDFMMFFSSIQTFMGNPGQSNYGAACAFKDAYAHYLHATKTCPVYIINWGYWGSVGIVAQKSYQQRLAKQGIYSIEPDEGMEAIRRLLGATANQAIAMKSDNVFAQSLGVDCQYHVELLPESKSIPSLIATLAPTITQSVTLDAEVLKFRQALIQLEQWAARFLLQVWQEMGGLDQTNLRLLPQYYRLYDCILDILSRAGLTQIDPQGNISLRQDNGQHGELYNLETEKQQLLSNYPNLKAHIRLLEKCLSQFGQILTGQCLATDVMFPRSSMDLVEGIYKGHPIANHFNQLVTDSLVAYILARLQQRKGDEKITILEIGAGTGGTSAVVLKAIAPYSHLIRYIYTDISLAFVNYGREQFEALYPFAEFRVLNIEKEVSNQGFNIGSVDVVLATNVLHATQNIRRTLAHTKVLLKKHGWLILNEATTVQDFATLTFGLLSGWWLYEDETFRLPGAPLLSTSMWENVLEKEGFHKCIFLNDKEDFANLRQHLIISESNGLIKQRIGDGVAGNNNVELIPLSVGITHNLRNNEPQRTQRTQRNKSLRGFLRKSHSATSQSMTPVLTKRHEQKEELQEQKDLSNRTKLFLQKMMAEILKMPWEEIDADTAFVDYGMDSILLNRFNYVLQQEIGVLSKSLLLEYQTVGDLTDYLLSHRRTELVKAIGGSHQDLELEKTPDKTPDKTLTIHNNRDILHADTVTGEDIAIVGLNGRYPQAENLDQFWDNLKSNTVSITEIPRERWDYRDFYDIEKGRENKIYCKRGGFLTDIDKFDPIFFGITPLEAKTMNPEERIMLEVVWATLEDAGYLRQTLNQQKVGVYIGANALGYPLTKINGNTNTAIDLTTYNLPNRISYFFNFTGPSMAIDTSCSSSLTAVHLACESIRRGECNAAIAGGINLYLHPSKYMILSQFKLLSSQPSYSLFSQDGDGFIPGEGAGAVLLKSLRQAEQDKDHIYGVIKASAMLHKGRSNDFLLPSPQAQESLVKQVIKNAGFSAESISYFESQAMGSAVVDSAEWAGISRAYRSLTDKTKFCAYGSVKPNIGHLETASGIAQLTKVLLQMKHQQLLPTRFSSALDPAIELENSPFYLQRELSHWQKIRVKKNGSWQEIPRRAAISSGGGGGMLSHMIVEEYQ</t>
  </si>
  <si>
    <t>gi|424708005|gb|AFX86637.1|</t>
  </si>
  <si>
    <t>IVVVEVPKLGKEAAVKAIKEWGQPKSKITHVVFCTTSGVDMPGADYQLTKLLGLRPSVKRLMMYQQGCFAGGTVLRIAKDLAENNRGARVLVVCSEITAVTFRGPSDTHLDSLVGQALFSDGAAALIVGSDPDTSVGEKPIFEMVSAAQTILPDSDGAIDGHLREVGLTFHLLKDVPGLISKNIVKSLDEAFKPLGISDWNSLFWIAHPGGPAILDQVELKLGLKEEKMRMTRHVLSEYGNXSSA</t>
  </si>
  <si>
    <t>gi|1733590475|dbj|GCA75666.1|</t>
  </si>
  <si>
    <t xml:space="preserve">Condensation domain (3-448:446)  -- AMP-dependent synthetase/ligase (469-865:397)  -- AMP-binding enzyme; C-terminal domain (874-949:76)  -- Phosphopantetheine binding ACP domain (978-1041:64)  -- - (1100-1317:218)  -- Thioesterase (1406-1645:240)  -- </t>
  </si>
  <si>
    <t>MQTLTLSPFQKIWLTSNEPMQSTFATFRLDGPLNLELVKRTLSEIWHRQETLRTTIGNDGNQISLWLSGDVSPALSWIDLETLTPQERDRAVEKKVNEAAALQFNLTNKQLVRVTLIRLDPNLHLLLLAAHPIACDGTSAGLFGSEFAQVYQALANGASTPPPQSGFQYRDFVKSHQGWLQDGLGKSDLAYWRTQLSGQLGQAQDFGDQAPSSQIGVTASAEKITIPTSLSQDLRRLAQVHNVDVETTLLVFFQLLLHRYSGDDEVPVGVVIPGRNQNQAQEIIGCLVNHLVLRAKFSPVLTLGEILNQVFACRQLAAQHSTLSLQTVLEECLRSSETDGQLNAPNHRHLFRAVFSVQAPLVTQSFSGLVLTQLNLNEPILPSDLAMIVVDEGGEITVKLLYNPSVFSTDFAALILRHLLKALSAAVEKPNLSVEQLPLMDRAEHQKVTVEWNDTDVDHRQEACLHDLFAAQVKRTPAACAIVHRQQQLSYQEIDQWANRLGRYLQQQFDIKPDTKLAIYLEPSIELLVVIFAVLKAGGAYIPISPSMPRERVQFLLSDTKSSILITKEQFTETGLEFPCQTLLLDADADSIDRQLGSPPIHQATPENLAYVIYTSGSTGEPKGVMVSHRGIGNTLLWRQKTFPFNAADRVLLTFSFVFDASLFQLFQPLLAGACLVIPDAEHGGDPKRIINDIRRHKITVLGLTPSLLALLLNEPDFEQCDSVRIVFCGGESLSEALWSKLHRRGGIEVHNMYGPTEASMEATYWTCVPGMRVSIGRPIANVQAYVLDQQLQPMPVGVSGELYIGGAGLARGYLNQPELTAERFLPDPFTSLPGKRMYRTGDLCRWLPGGCLEYLGRQDQQVKLHGQRIELEEIEACLQRNTSVRENAVVLEEDQPGDKRLVSYVVPYRKGETNSEELRRYLRRQLPTSMIPSTFVFLESLPRTPSGKLNRRALRAPRCAPSLRTIQDWSGRPLENFLANIMQEVLGIGEVGEQDNFFELGGNSLRAAILTHKLEEVLNEFVYTVALYDAPTIEKLSQYLRLNYPRSVVRLFGQEALNVVAPARSSAVDQTSITTLRSLIRTLPERRAVPSGAKNPSAVFILSPPRSGSTLLRVMLGGHPALFSPPELQLLNYNTLGERKAALSSERDNFWLQGTIRALMQIRGCQADEAAGQMKNFEDDNLSVKEFYRLMQDWLGQVTLVDKTPTYALDLQTLKRAEEDFENALYIHLIRHPSAAIASFEEAKLHVFFPPFLKGRHDFTVWQLAELVWDVCHQNILEFLSTIPTERKQTIRFEDLVSNPKRTLEEVAKRLNLPFHPNMINPYKQDRETLMTDATHSMARMLGDVKFHQHGQIKVEAADRNYGRYPEDLLGEVTRQLALTLGYEPQDRLNKTLVGLETRGGSPTFFGVHPTGGEILCYQELAHQLGPDQPFYAFRAQTLNGATAIPRSVEELASAYVRELRNLQPHGPYQLGGWSFGGLVAFEMALQLTASGEEIALLALLSSYLSKSSVSMPPPRLRDFVIGFFHEYGLDVEPTKTDGLNRSQLLRSAFALARQAGIISQQLVFSDFCRVMEQKWRVYRLHLRLGRRYVPQARLERVILLEAEDTSLDGRGPFEDWNTFATQVSRHLVPGNHFTILREPQVRHLAALLRQYLQKER</t>
  </si>
  <si>
    <t>gi|424707917|gb|AFX86593.1|</t>
  </si>
  <si>
    <t>gi|551609271|ref|XP_005785854.1|</t>
  </si>
  <si>
    <t xml:space="preserve">Beta-ketoacyl synthase; N-terminal (1-32:32)  -- Beta-ketoacyl synthase; C-terminal (43-153:111)  -- </t>
  </si>
  <si>
    <t>MLSPTARCHTFSAAADGYVRAEGGVVFLLRSTSAPAPALIPRATVIGSAVNQNSRRKPITAVDPLAQERVIRAACEDAGVLPRDLAAVEMHGTGTKLGDPVEISALAAVTAGPGAPCTLTAAKMHFGHLESAAGAVGMLKAVLMLEHGQIPPFAVDSPGVNPAVQKAMLGSRLRIPGPGGETLAPGSLVGVSSFGFAGSNAHIVVRGGRERYGPP</t>
  </si>
  <si>
    <t>gi|1787236648|gb|QGZ92500.1|</t>
  </si>
  <si>
    <t>Microcystis aeruginosa FD4</t>
  </si>
  <si>
    <t>gi|332189120|gb|AEE27241.1|</t>
  </si>
  <si>
    <t>MERTNSIEMDRERLTAEMAFRDSSSAVIRIRRRLPDLLTSVKLKYVKLGLHNSCNVTTILFFLIILPLTGTVLVQLTGLTFDTFSELWSNQAVQLDTATRLTCLVFLSFVLTLYVANRSKPVYLVDFSCYKPEDERKISVDSFLTMTEENGSFTDDTVQFQQRISNRAGLGDETYLPRGITSTPPKLNMSEARAEAEAVMFGALDSLFEKTGIKPAEVGILIVNCSLFNPTPSLSAMIVNHYKMREDIKSYNLGGMGCSAGLISIDLANNLLKANPNSYAVVVSTENITLNWYFGNDRSMLLCNCIFRMGGAAILLSNRRQDRKKSKYSLVNVVRTHKGSDDKNYNCVYQKEDERGTIGVSLARELMSVAGDALKTNITTLGPMVLPLSEQLMFLISLVKRKMFKLKVKPYIPDFKLAFEHFCIHAGGRAVLDEVQKNLDLKDWHMEPSRMTLHRFGNTSSSSLWYEMAYTEAKGRVKAGDRLWQIAFGSGFKCNSAVWKALRPVSTEEMTGNAWAGSIDQYPVKVVQ</t>
  </si>
  <si>
    <t>gi|424708069|gb|AFX86669.1|</t>
  </si>
  <si>
    <t>gi|1706162142|gb|TRV81283.1|</t>
  </si>
  <si>
    <t>gi|7270436|emb|CAB80202.1|</t>
  </si>
  <si>
    <t xml:space="preserve">Chalcone/stilbene synthase; N-terminal (12-228:217)  -- Chalcone/stilbene synthase; C-terminal (238-387:150)  -- </t>
  </si>
  <si>
    <t>MGSIDAAVLGSEKKSNPGKATILALGKAFPHQLVMQEYLVDGYFKTTKCDDPELKQKLTRKTTTVKTRYVVMSEEILKKYPELAIEGGSTVTQRLDICNDAVTEMAVEASRACIKNWGRSISDITHVVYVSSSEARLPGGDLYLAKGLGLSPDTHRVLLYFVGCSGGVAGLRVAKDIAENNPGSRVLLATSETTIIGFKPPSVDRPYDLVGVALFGDGAGAMIIGSDPDPICEKPLFELHTAIQNFLPETEKTIDGRLTEQGINFKLSRELPQIIEDNVENFCKKLIGKAGLAHKNYNQMFWAVHPGGPAILNRIEKRLNLSPEKLSPSRRALMDYGNASSNSIVYVLEYMLEESKKVRNMNEEENEWGLILAFGPGVTFEGIIARNLDV</t>
  </si>
  <si>
    <t>gi|424708071|gb|AFX86670.1|</t>
  </si>
  <si>
    <t>gi|1706038759|gb|TRU65263.1|</t>
  </si>
  <si>
    <t>gi|1129170305|gb|OLP80618.1|</t>
  </si>
  <si>
    <t xml:space="preserve">Beta-ketoacyl synthase; N-terminal (272-368:97)  -- </t>
  </si>
  <si>
    <t>MTDRRALRPQYHVRAASKQAEDLHDLAAKYAAFNGFCSIKLDVKDLCTRAVADARLLDSQGEFQQTAEIVIDGLLGEGSGRTAALASQGADTALAQLDEVLTGYAQGLSSSPSASGIGARGTERTAGLLHEAGWAEDAPPAMTEVEAQRWLPTFLRHQLMLILFLGPGRGVLELQPYDEDGHPFRMATEPGMLAIVRTDSLWRRFSCTPGAVSYSLSCFLVSPGEISLSERTPVAERLDLWLLRRIEDAAATSQDERWSYALDHLYHKTEQFAIRGMACKLSVHWDTNHLCRAIFAGSDMATEVPSARWDHEQYYSEDPDCWKMVKVGCKHTTMIDGLDLFDARFFRIAPAEVKGASSSWQRQSLTAVYVGCPTSEWTMVDQGPEEAGGCAQRSAGTGIAASIMP</t>
  </si>
  <si>
    <t>gi|1747403602|ref|WP_149978073.1|</t>
  </si>
  <si>
    <t>MKPSKLAIAGLSGFFNQLLTSQQLSALIYQGNSLDYSNKAISDHSWSILSKMSDQGLKDCTCKIGKKVALITANNISNNQETELKNISYQLERLWNCSIVPFQLTQGSDSLLKSLELAQILLTAKEVDTVIISALNRNCESIIGGALILKDYETIPNNNNTLVYGIIDSFSKIVNPLLSPLVAIKESCQQAFENAKIHPSDIGYLAVSSREIDQGLLEAYSANQNNLTCAVGTVQENNNNLGITEDLISLIKTALCLKNRYLPASAQLLTSNIPQQWQNSPFYVPDVSLPWFLEKGQEKRYAALNLVTQNNTYSHLILSEATPQSTPNNGYLPYGSFYLFPLAGNDSSSLQSQLDNLTQSIENSFSLPHLAKENFIQFQQNSQSPYVLAIVGNTKEALQKEIKQAKKGIDKAFHTGKPWKSPQGSYFTPKRLGKVGKVAFVYPGAFNSYLGMGRNLFQLFPKLWERAESLISDPATFFQANSLYPRRQSPLSKQDLETLETQFIANPLSLLETGTGFAVLFTEIMQKYFKIKPDAAFGYSMGESTMMYSLGVWPNADQGSRFVHSSPLFKTRLMGAKQAVAESWGQPIDENSWSSYVLMATAEAVQECLKTESKVYLTHINTPQEVAIAGDSQGCLRVIEKLQCDQFRSPSDMVLHCQVMQSEYNEFLKLNTVTMGTPPDTVFYSSSHYDSLILEQEKIGHHLSQGMCQMLDFPRLIKRTYQDGVKIFLELGLGGSCSRWISETLGQKEHLALCINRRGADDLATIIKMLAQLVSHGVELDLSPLYLTDEAKTLEAIFKTVLTTAPKANIEPQNEQQNSIIRENTASQKVAVLVASSPQLLSQVQTISPVDNSTTSVIYSHPKTVKTCLFDQLDILEFIEGKVSEVFGQEYEAIDHYTQRVRMPSPPFLFVSRVTQLEGKLGDYKSGFIETEYDVPEDAWYAVDGQLTVGICKEAGHGLLMLLSYIGTDFENQGKRSFRLLDLSATFLFEQPENVKLLRCRVKITSSVKTDDSLLIFFQGEVLIGEQVWMKFHNGCAGLFSDEELEKGQGIVLKEAEEKERDLIKRQQFTPLLNCSKSSFKKEEIFNLSRGNIEACFGKTYQQNGLNSSLRLPPEKLLMLEKVMMVNPQGGIAGLGLAVGAKQITPEDWYYSCHFKNDPTLPGNLMIEGSIQLVQFYCLWLGLQTHRKDARFQVIPNQTQAARFRGQVTPQHGTLMYQMEVLEIGLSPQPYLLANVDVIFGGKTIATIKNIGVQLVEKTATIPSIFQPIESETFPHISQLSKQSSVLFNENQLKTFAQGSVAACLGSEFDIYENRQSVRLPKGEFQLVSRVLDIKGKRHELQKLSEIITEFDVKENAWFYNHNAYPTLPYCTYIEIAGQPCIFLGVYMGATLLFPEDDLHFRNLDGQGTILKEIDLRNKTITDKVRLLSTTAIQGAIIQKFEFELSCEGEPFYRGNMVFGDFSTAVLANQVGLDGGKRLKPWYQLNDLSDLSVEEINLQDSLTHQNFYSVNPEKPHYRLSQNYLDFIEKVFLIEDGGKYQKGYIYASQSITPEDWYFPFHFYQDPVMPGALGIESILQAMQTYALQLDLGKSFKNPRFGQAINHQITWKYRGQITPENRLMSLEVHISDIRVEDDVITIIGDASLWKEDLRIYEIKDIALCLLDSEQ</t>
  </si>
  <si>
    <t>gi|424707719|gb|AFX86494.1|</t>
  </si>
  <si>
    <t>gi|505027994|ref|WP_015215096.1|</t>
  </si>
  <si>
    <t>CL13439.Contig2_All</t>
  </si>
  <si>
    <t xml:space="preserve">Beta-ketoacyl synthase; N-terminal (376-634:259)  -- Beta-ketoacyl synthase; C-terminal (641-755:115)  -- </t>
  </si>
  <si>
    <t>MATGASAGSDADASEGIPEGSLVAVSAKVGKLKPVLETGADDPGAAPLPAGGLRGRVVRWLSDHCMYLVQSFAGDLFRIAAADVRQHDPTDADALGFDLLWPDDMNEPDVPLLCSEWISRALMEKGFCVIQTSLSRKECEGAISEAKQLEGAWMVPSQELEAPYLGRQNRTKYTMLGSGNAFDSGRHLGVVGGALGSCESYLNEIALLTEPVAPVLGFEVWGKTKTMLRVPLESDAERQRLRRQAGPGSAAPAAAGGGGALTAEEGRAVGHLNFLERRKLLMMLWVSNDGGTLSLHPKDALKEPITVPISQGKAVILRHDLMAYSYEPLGAASLALQAWLVQRPQAGALIAADAGARAAAAAAKLASVPEALLRHRVCISSATIRCPGDVLDGVPHFSSMFCSGSDTSMRIPSSRWDVDEYFSEDQDMDGRSYVMHGCLMRDSCLSYFDPTFFNITEEEAEVMAPSQRLVLEVGYDALALGGHRKSSQYGLKCGVFLGESSDDWSFMGEVNGLRKVLGMSNYATSSRLSHALGLLGPCTVTDTACSSSLVAINLAHAALRRTESMQGSSNVRVKLDRAVAIGCNMILTPRMHILYCGPHMLSARGRSFTFDSSADGYCRGEGSGGVLIHRSDQAEEAQEMLACIVGSCTNQDGKSSSMTAPNGPAQQACIRTSMSESDLSPAEITMAECHGTGTALGDPIEVNALRQSMDSADTPILHTSAKSNIGHLEACAGLAGFVKCVVALNRVTGPPNAHLMVVNPHMDLSGYPIYFQTEATDFCNVQGISGVSSFGFGGTNARGDLWGRSFTSFREVEQVDTQDWVARRAPFIERLVAYGQPGPRPDDVIHCVGSWDQFSSAGQPMHRVSDTEFSFGIVLGEAVREQFFFMLQRPDQSFGVAGVDEWSIFPAVQLAGPEAEVKGPAPNKENLRWLIDGREQQAASGSICNVTLKWHWSWEFGEQFEVSWTFTKTSTWLAESLPDVTEHKHSYCIVGSWTSWRFQEMVPSEERENLWTITMRVGATGREEFQFARDADWRQVIYPALPRARLTSIPVRGPDHQGYDKNWCLSGWSGQVFTIQLLVVDGEIVVTVASDEGLKVWQSAEPEGWSFYFLTGTWNSWMYSSMTSDATLPGVHRSYFELGPTGAEEFQIVIEQDPNRVLYPHLAGATLGEGILCGPDHATEGMNWRIEGSPGQLYEITLDLNEPNRFNAVRWRIVYPEAEDALAIAAISDS</t>
  </si>
  <si>
    <t>gi|1279571837|gb|ATX68116.1|</t>
  </si>
  <si>
    <t xml:space="preserve">Beta-ketoacyl synthase; N-terminal (72-332:261)  -- Beta-ketoacyl synthase; C-terminal (340-457:118)  -- Polyketide synthase; C-terminal extension (460-571:112)  -- Acyl transferase (618-920:303)  -- Polyketide synthase; ketoreductase domain (1279-1456:178)  -- Phosphopantetheine binding ACP domain (1567-1631:65)  -- - (1677-1886:210)  -- Alpha/beta hydrolase fold-1 (2006-2253:248)  -- </t>
  </si>
  <si>
    <t>MVSNNHQQLFLETNKQLPQNQQQTRLLKNSNRSKTYLTRRYNVNQPLSSQQLFELLEQVHNKLEAVDREKTEPIAIIGMGCRFPGNANDPASLWRLLHDGVDAVSEIPSDRWDVEAFYDPDPEAPAKAYTRHGSFIQKVDQFDPQFFGMSPREAASLDPQQRLLLEVTWEALENAGLAANKLRNSRTGVYVGICTDDHVANQTVNGVIKFLTPSSQNQEVDGYTGIGAARSVAVGRISHLLGLQGPNIQLDTACSSSLVAVHLACQSLRLKECNLALVGGVNLILSPGNTIARCKMKALAADGRCKTFAASADGYGQGEGCGMVVLKRLSDAIADGNSVLAVIRGSATNHDGPSGGLTVPNKKAQKQVIQEALQNAKVEPHQVSYVEAHGTGTTLGDPIELESLAAVYGKNRPDNEPLVVGSVKTNFGHLEAAAGVSSLMKVVLALYHQEIPPHLHFTEPNPYIPWHKIPVVIPTSGRPWIREKKPRIAGVSSFGMSGSNVHLILEEAPKQVKNKQSQERPVHLLTLSAKTQQALEDLASSYQHHLQIHPAQSLADICYTANTGRSHFQYRLAVLATSGAELQEKLGRLQDPRLLQEVGDLTFSGQLHSTSSQSKIAFLFTGQGSQYVRMGWELYQTQPIFREALTQCDRILQPYLKIPLLEVLYPSTEGGEKSHLLNETAYTQPALFALEYALVQLWKSWGIEPNVVMGHSVGEYVAATIAGVFSLEDGLKLIATRGRLMQQLPAGGAMVSVLASESQVREEIAHYTSQVAIAAVNGTESIVISGDSQAIGTICSKLESQGVKVKPLQVSHAFHSPLMDAMLGEFEKVAQQVTYHQPQIPLISNVTGKRYDESIATHQYWVRHIRQPVRFAQGMETLHRQGYRIFLEIGPKPILLGMGRQCLPEIQAIWLPSLRYQKSDWEQMLSSLAELYVRGVKVDWDGFDRDYAHSQVMLPTYPFQRQLYPRETIQSLQKLPSVAIKSENTPILNLLSQGSTAELGQQLEKVGNFSPEQLKLLPDLLAVLTEKHQQQLVTATIKDWLYKVQWKPLNISQQKPNFQLSHWLIFADSTGLGEALKSQLQQQGHECSLVYRGDTYYSHERGIYHINPEHPQEFAQLYQEIIETSILPVQRVIHLWSLDATCKQDLTISALDSAQLWGCGSVLHLLQALVKNPKTTLPKLWLITRGSQPVLSNTNQIAITQSSLWGLGRVISFEHPQMWGGLIDLDPQSSEDEAEMLLQLLADYHKEDHLAVRDRQPYVARLVKQSLQEFEPLSLRSDATYLITGGLGALGLHTAEWMVSKGAKHLVLISRHQPSEQVRTKIERLEQAGANIHILCADISNKQEVLKIIEQVETSLPPLLGVIHAAGVLDDGMMQHQSWERFTQVMRPKVNGAWYLHQFTQHLFLDFFVCFSSTASLLGSPGQGNYAAANAFMDGLAHYRRQMGLPGLSINWGAWSQSGMATRVASQYQNRMKASGIGAISPVQGLQVLEQLLLNQSQSQVGIIPADWSVLAEQWNLENSNSLLLELLEPEKLQQQPALKRQNEKAILEKLKAAPETEHQEILKIYLQSLVAKTLRIQLSEIPTDANLIELGMDSLMTMEVVNQLSRDLDFIIYPREFYERPRIDSLTEYLSAELGNKAITLNSNPASSTTLELFETKSIFNSSPLTSSSERLPGIIFILSSPRSGSTLLRVMLAGHPALFSPPELHLLAFNNMRERGEQLNVSHLGEGLQKALMEILNLDATASQAVVKDMELQNLSIQQVYQQLQENIAPLLLVDKSPAYAVNRAILERGEAIFANSKYIHIVRHPYSVIESFVRMRMQKMAGLGDENPYQVAEQVWTNSNQNILDFLTQIEPERCHQILYEDLVKEPSKIGSQLCDFLNIDFDPAILQPYEGDRMTEGIHESSLSISDPNFLKHNFVDASLGDKWKTIELPHRLGEKTRQLVNQFNYELPNPMDAISNIASKEQSQGQVSLTASNKEQSMDEEFLEFKGNQICVCSWGSQNNPIVLCIHGILEQGLAWQEVAQPLVEKGFRVVAPDLFGHGRSTHLEMVTAYNALTFLAQIDRVIQELPDQPLFLVGHSMGAMLAAMIATVRPEKVKALMLVEPPLPTDENKQEPINQLTTFLEYFASCPQHPIFPDVETAARRLRQATPALSQEFSYILAQRTTKPSEGGLIWSWDPILRTRSTLNFNSFNGGRSQYLEMLKHIQIPTTLVYGDRSQLNRPEDLQQQQIAMAQAKRVFVSGGHNLHIEAASALALMIERNYCGYD</t>
  </si>
  <si>
    <t>gi|440177282|gb|ELP56555.1|</t>
  </si>
  <si>
    <t xml:space="preserve">Beta-ketoacyl synthase; N-terminal (1-250:250)  -- Beta-ketoacyl synthase; C-terminal (258-375:118)  -- Polyketide synthase; C-terminal extension (379-502:124)  -- </t>
  </si>
  <si>
    <t>MEPIAIIGLGCRFPGADNPEAFWQLMRNGVDAIADIPPERWDIERFYDPTPATAKKMYSRQGGFLKNVDQFDPQFFRISPLEATYLDPQQRLLLEVTWEALENAAIVPETLAGSQSGVFIGISDVDYHRLAYQSPTNLTAYVGTGNSTSIAANRLSYLFDLRGPSLAVDTACSSSLVAVHLACQSLQSQESNLCLVGGVNLILSPETTVVFSQARMIAPDSRCKTFDARADGYVRSEGCGVVVLKRLRDAIQDGDRILAVIEGSAVNQDGLSNGLTAPNGPAQQAVIRQALANAKVKPAQISYVEAHGTGTELGDPIEVKSLKAVLGEKRSLDQTCWLGSVKTNIGHLEAAAGMAGLIKVVLCLQHQEIPPNLHFKTLNPYISLADTAFAIPTQAQPWRTKPPKSGENGVERRLAGISSFGFGGTNSHVILSEAPVTVKNNQQNGQKLIERPLHLLTLSAKNEEALKALVRCYQKYLADHHEIPLADVCFTANSRRSHFNHRLGVVARDRLEMLQKLENFSNQERMREPKSINKKKNLKLFFYLPVKVLNM</t>
  </si>
  <si>
    <t>gi|1706146325|gb|TRV66309.1|</t>
  </si>
  <si>
    <t>gi|718251215|dbj|GAL91997.1|</t>
  </si>
  <si>
    <t xml:space="preserve">Polyketide synthase; ketoreductase domain (231-450:220)  -- Polyketide synthase; dehydratase domain (525-800:276)  -- </t>
  </si>
  <si>
    <t>MQAQADPLPTGQWPLPQGLFLITEDELSVAPYLAESLRQRGLAVALIERASLPTPKALAEAVSREREKHGLVAGIVHLAALSQAAEPTTLSEWRQYTQIQAKSLFYLLQLCADDLRKGQQPGRVLMASCLGGQFGRDGNWGTSLPIAGCGNGLLKTLVAEWPNLHAKAVDLDAHLSPKVLAECLVSELLLPGGRIEVGYPQGQRTTFRTQPAPFSSRATVAQFTPTPDWVVLITGGARGITAEVTSDLASFGLTMIVVGRAPLENEATAHIEDVTGLRQFLLAQARSQGKLPTPVEIERHIQLILREREIRANLARFRQAGAKVEYIVADVKDEQAFAAVIEGIYSRYGRLDAAIHGAGIIEDKLIVDKELASFERVFDTKVDSALILSRYLRPESLKWLVFFSSVAGRYGNRGQSDYASANEILNRLAWQLDQRWLNTRVVAINWGPWDTKGMASEEVKRQFRERGVIPISLVGGRRFFQEELSYGDKGTAEVIAGEAPWETHEAEAGKLALLPANRPFPFISTVPQLQPDSKVTLEHIFSLEADPYLEDHCLDGKAVLPATGALEWIAEFTQAAWPDWQVCEIVDLRVLRGVSMAVEGSRKVLFVARSSSHADATTLQVTAEILEPETRMPLYRALVILRPEIEAPPSLHPVKLKSGRSLDPQFAYLEYLFHGKRFQLMSEIIAIDEQGIDAWVKPSQPSAWVGQDSATVVPPWLFDPGFMDTIPQMALVWSRLYQDSSALPSKLGRVIRYGSSPLTGRLRVAFRVVRSDAQMIVYEASVFDEQGQVRFYLENLESTCSAALNRLNVQWRESLENPS</t>
  </si>
  <si>
    <t>gi|260841937|gb|ACX51029.1|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</si>
  <si>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LKLGLKEEKMRMTRHVLSEYGNMSSACVLFILDEMRRKSAKDGVAT</t>
  </si>
  <si>
    <t>gi|918374465|ref|WP_052426740.1|</t>
  </si>
  <si>
    <t>gi|552813151|ref|XP_005843881.1|</t>
  </si>
  <si>
    <t xml:space="preserve">Beta-ketoacyl synthase; N-terminal (1-161:161)  -- Beta-ketoacyl synthase; C-terminal (172-223:52)  -- </t>
  </si>
  <si>
    <t>MDPQQRLLLEVCFHQVVRGLDTRSRNSAPESAVYVGIQQMEYGNLARPYLHTIGPYSATGGSFSVAAGRLSFVYGFKGPAVSIDTACSSALVATHHGMAQLRSLPQWAVLAAGINLMLSEATTAAAQSAGMLTQDGRCKTLDAGADGYARAEACTALMLADGADLSNHIEAAYLQATFINQDGRSSSLTAPNGPSQQAVIRGTLQAASLQPRDIVALEMHGTGPSPSLAFNLLQLRAVSKEAGLRICCHAPACGMLSA</t>
  </si>
  <si>
    <t>gi|1583943586|ref|WP_130756462.1|</t>
  </si>
  <si>
    <t xml:space="preserve">Beta-ketoacyl synthase; N-terminal (37-286:250)  -- Beta-ketoacyl synthase; C-terminal (295-408:114)  -- Polyketide synthase; C-terminal extension (411-522:112)  -- Acyl transferase (564-859:296)  -- Phosphopantetheine binding ACP domain (969-1020:52)  -- Thioesterase (1086-1309:224)  -- 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</si>
  <si>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SRLAGVSSFGLNGTNAHIILEEYPYEPQTTAAPDSSPYLFTLSAKTESALIKLAQKYAHYLENAKNVALSSICATSNRSRSQLPHRFTCIVSSHCQLQEKLAAFVQGEPSSFRQKSEFNGKNRAKIAFLFPGQGSQYPGMGRELYQSYPLFRQTLDRCAEILRQYGDYCLTEIIDQENHLNQTFYSQPALFALEYALFKLWESWGITPHGVMGHSLGEYVAACVAGVFSLEDALKLVFYRAKLMDSVGKSGSMVVISASEAEITPLIAPYQSQVAIAAINGQDNIVLSGAAETIETLVKQLQVKNLKITRLNVSQAFHSPLMEEILDEFRQVAETITYHPPQRALISNLNGKLVNFEVTTPDYWCRHLRCSVRFADGIKTLLDNGYELFVECGSHPVLSAMGSLLDKNYSCLWLPSLRRQTSDRQQILESVSQLYLRGFALNWQEITANQDSKPCILPTYTFERSSYWLKTGDLTPEEAQLLPKLSKYLLETPPQPPEVVKTTTASSSGHLITLDSLLATPAEKQLKQLETYIIGVLEQITGLSMVKLHSKQPLSSLGLDSLMSSQLRRQLEEDLKIIVPVEYLAGLSIEQFLPQIFNLIIQNSQPATGNKTPLPSKQKKPIKTTKAENISNDPKLWLIRKQANPNARIRLFCFPYAGGGASAFQNWLNYCPKEVEFWAIQLPGRETRLQETAITSLKSLINRLIPILTPYLDQPYAFFGHSMGSLISFELTRELAKTRQNLPQHLFMSGFRAPQIVNPDLPIHRLGDEQFLTALGHFQGTPETLLKNPDLMAAFLPILRADFKLLETYSYQQGQPLNCPITVFGGHNDAKVSADQLQQWQLQTNQDFVLHTLPGGHFFINQHTEKIMKIICHSLREFPEQMTA</t>
  </si>
  <si>
    <t>gi|641453393|gb|AIA61346.1|</t>
  </si>
  <si>
    <t>Anabaena sp. A</t>
  </si>
  <si>
    <t xml:space="preserve">Microcystin synthetase; domain of unknown function (95-133:39)  -- </t>
  </si>
  <si>
    <t>NWISQQPTICEVGNQLGTSQGFRVIGVPNSCMFGPLKSVELFKSCQNFGAIEEIRAIKSKIILGNAVEPEDFSALAEDLSLSVWVTSSDSPDRYDVIFAPLENSQRNYIAFTPTHTVKPEGQLYANHPLRSKLNSKVIPQLRSYLQ</t>
  </si>
  <si>
    <t>gi|8439896|gb|AAF75082.1|AC007583_18</t>
  </si>
  <si>
    <t>gi|1149076618|gb|AQS99281.1|</t>
  </si>
  <si>
    <t xml:space="preserve">Beta-ketoacyl synthase; N-terminal (368-616:249)  -- Beta-ketoacyl synthase; C-terminal (635-747:113)  -- </t>
  </si>
  <si>
    <t>MAAEGAMDEEEKKFAMKLVRIHGLPGPIAPEGSSVAVPVEANGLVGQAVDFVDESGKYLVCTLDASLFEIAEENLQEYQAKEGGFDLLWPYYDETFFEFCAGVNNLLVEKHWCSIQVSKSPESRGEALVKAKRKDFEVPKQEFLADFLGRKGKGKVSHINPLDVIDEEEVASMDPATSDFEQYDMDISSLFSVMGPMTWDSMGFHCMGRTEGMVWLPFANNREESALTPEPLNDDDIDEDWLVEKHIQFLRRRKLCCLYLIDNEGGTLTLHPRSDLKMEPVTLPVLKGQLLVFRCDLMAFQFQPTGPHLTLASWFMEAPPKINLGEIVANADNLTEALGVTSGPLVPQGARAHIMSGSCLTGGGCWNLEEASCMYLAGTDAHIFVPNSRFDTDLYFTKDGDNDLIPFANSYQHHGGLCYDAEVMSFDNSFFGYSDWEAGIMQPAQHKVLEVGYETLFRAGWTKKALEGEPILVYLGDCGSDWWNQLLVRQMQGQHLDNDGRKEWEAGRSMTITGQRLSFCLGLRGPAWICDTACSSGLTAFCTAMYSIKKPTERGTESPSVDPHCPAALAGGTNMVVDAGPYIGGSGQHMLSLKGRCFTFDVSGDGYARGEGTSMCYVTISNSDRDTEMQEACAIGNKVNQDGRSASMTAPNGPSQQLCIKASLREAGVMPHDITASECHGTGTSLGDPIEVGSLRGVQETDDRDGPILNTSSKSNIGHLEANAGTTGLFKCILMSKYGAGLPNCHMRTLNPHLDISGWPTCMINECCDYNQQTGLVGVSSFGVSGTNSHAEVWAMCKYGPNMAGRKKLNMDKIKQITLMCPVTLGPIDYLTGEPARGDGRKYTADCLREELQPYDISTFAYDGGFRYRREALEDEEEPFNPPDVRVTIHGSWSGFGTFEDMKEEEDGAYTHTVVLGTSRVETFTICLHGLVDYSFYPACRDGSPLIYVEGPDAKGNGKRWMIDGRDEQVAAGTIYKVKFRWGINRKSVSWEEVSADGESVVPKVVRADHRYQILGSWTSGRKDDLRKSRDEEGVFEYLGKIGVTGYETFQFCRDGDSQQLIYPSDNLCTKTTVPVRGPDHMGEGKMWVVLGKVEEKVFIRLEVDDAAKIILSVRSKSMGELVWESVEGWSRHTYWLAFQTGLTTEMTMDEEQPGVFKARGQIGQNYSEQYRGFCEFFNVIVDEDPKFGFCPDVAFAGSGECIVWGPDKGCGDKPFLVKSWQAGAGFEVSLDLKATDKRKIVTWKWDTPPQFNFAGGLAQLEG</t>
  </si>
  <si>
    <t>Unigene41953_All</t>
  </si>
  <si>
    <t xml:space="preserve">Beta-ketoacyl synthase; N-terminal (372-625:254)  -- Beta-ketoacyl synthase; C-terminal (640-752:113)  -- </t>
  </si>
  <si>
    <t>MAAEDLAPGNADGLAEAWAEPKPLEGRLVEIFGLGGMLCKAVSIQDEDAEAEDVDVNGERGRCLTYFEPEQKYIVETFAGILVGVPEANVREYFPPPATEGGFDLIWPAGADATEHFGADVVSELATKGYCLIQTFMSEDERKKAVELAEEEDRPWFRIKQEVESGYLGYDNNTKMSSLPPDEPEEDVTNPIMGCDRQMTTLGLLLAPLAPANLGFQCHGRMSAMLRMSIDKNEADDLPPESLANEIDGGGEEWGTDMEAFVRFSQRRKLCMISIIDNEGGTLWLYPKEGTKLKVTQIPLTPNKLLVFRHDLMDYSYQVSGPSLAVQTWVMDEVYKFQKIQEMSVTLAAPGAVGEVVVNPGPEVPDGPKASIMALTTRLPGEAWNPSQYWLMFCSGCDSVSQWPFSRWATEPYYEEGGDSNLTGKAYTCHGGFVSEEQITQFDNEFFGIEYTEARSMLPGQKMVLEVGYQCFVASGFNKQTLKGRRVGCWMGDVGPDWHSFQAEWGRFNYDICPTTMGTSMNNAVTSGRIAHIFDLKGPVSSYDTACSASLVAMNAAHLLMFDEDTPTHDNSEAFVGGVNTLLGPGSFIGNCMATMLSHQGRSFTFNRSADGYQRGEGCGCIFVKLFTGDKKEEEERVCALIGTATNQDGRSASLTAPNGPAQQQVIKKSMRFAGINPNTVSIAECHGTGTALGDPIEVGALMAVMHKREFPILKTSAKSNIGHLEAGAGIAGLTKCIMMINMSTAPPNCHFNIINPHLTVEGYPVHFDTEDVDTAFSSLYCGVSSFGFGGTNSRADVYGFASKGHKQAIRFELPRLTPQRVLPIGQTVYIIGTWSGWSVFDRMDSDRDGVYTCAVALGDTRWEQFQLTTSEDAMEVIHPLVREADQHSQIVGPDFEGKDLNFMIDGRRDNVAPGTIYEITFTWTEEAKTISWTPVGKETDMLLLETSGDYTHSWSLVGSWRHYTGFDKMTPDGNGGFTGRIKIGHNRKELFHIVRDNDPRQAVYPAVNESARKQVPVIGPDAHRDGRNWLVQGPQHSYVQVKLSLSEGQATVTLASTSLGELTLLGWEPWIKEPYHTFFVAGSFNNGHLSPMVPEDGEPGVYTCLCSLDYDGQGSFQVVVDEDVTLVLYPDDEGLLAGPRGDAPNAWYIYGMGYGTYEIKLDLSASRAEMVSWEPIAQSALT</t>
  </si>
  <si>
    <t>gi|1706021555|gb|TRU49589.1|</t>
  </si>
  <si>
    <t>MKVGEFLAYLKGLDIKLWLEGEKLRFQAPKGVMTPEIKEEIAAQKTEILDFLKAAKIPTNTVDLEIIPVSRDQDLPLSFAQQRLWFLQQLSPDSHSYNLLEALRLEGNLNLLALEQSLSELIRRHEILRTTFPMVEEQPIQRIAPPSPVSLPLEDLQGLSKNEQTEHLQEIAIAFSLKPFNLAKESLVQFKLIKLGSQEYVLLLKMHHIIYDGWSLSIFFDELSQLYAAFVQGLPSPLAKLSIQYADFAVWQRQWLTGEVLERQLNYWQKQLQDAPTILELPTDYPRPPIPSFRGDGQVFRLNQDLTQRLKRLSQESGATLFMTLLAAFFVLISRYSGQLDVLVGSPIANRNSSAIEKLMGFFANTLALRGDMSGNPSFLELLERVKQTTLSAYAHQDLPFEMLVEKLQLNRDLSHNPLIQVMFSLQNTPQSEASLSGLKMESLPLSVELKARFDLEVNFWEVADRLEAVWCYSTDLFAARTIKQMGQHFQNLLTAIAVNPKTGIFELPMLSDEERYQLLSLWNETQTDYPNNKCIHQLFEEQVERTPNNIAVVFDNESLTYSELNNRANQLAHYLQKLGVKAKELVGICLERSLEMIVGLLAILKVGGAYVPIDPDYPQERISFMLQDTQVKILLTCESLQTSLPNHQAIVVCLDKDWQQINQASQKNLNSAVSADNLAYVIYTSGSTGKPKGVEVIHRSVNRLLLGVNYAHLDATQRFLQMAPIAFDASTFEIWGALLHGARCVIFTEDIPTATSLRNAIDKHGITILWLTAALFNTIIDNNSQALSGIKQLLIGGEALSAAHVHKALETLPLTQIINGYGPTESTTFTCCYPIPTQLEATIKSIPIGCPISNTQVYILDNYLQPVPIGVVGELHIAGAGLAKGYLNRPELTQEKFIPNPLSNYPDSRLYKTGDLARYLPDGNIEYVGRIDNQVKIRGFRIELGEIEAVLSHNEMVQSSCVIVREDNPGEKQLVAYIVPKLGVNLTSGDLRQFLSHKLPSYMVPSAFVLLEFLPLTANGKIDRRALKAPSNTSDSDRFIEARNQLELNLVQIWSKVLKIDKISVHDNFFDLGGHSLLAPYLITQIKEQLGKEIAVTTLFQNPTIEQLATIIQTDSDSSNQSCLVPIQPQGSKPPFFCVPGAGGRPFYFYHLGRYLGKDQPFYSFENDLYQQFGEITRIEDIASIYLKAMQDLQPQGPYFLGGHSYGGNVAFEIAQQLVNQGQQVALLAIIDSSAPTYKDKQILLDYINWDHVRWLAEVSKGIEVYLDKTIDISYETLQLLTVEEQLKYALNFFKLANMLPPNAETRQLEKIVQAYKTSCLCLIDYLPKQTYPGKITIIRASEELSDDPNKDLIAGDCEDSSLGWSEFSTEPVEIHFVLGNHVSIMVEPHVQILAEELKVCLEI</t>
  </si>
  <si>
    <t>Cluster-13398.36801</t>
  </si>
  <si>
    <t>MALSTTGSGDLLRPGTLVQISGPAEEAGKEQLTGQLGQIVAYDGAAETFKVCSVNAGEGFFKAASLKLPGNLKRPGLGGAAESFDILVGPRLQEDLLAEEIASCLFEKGFCVLRMCQQQEHVNEAFSKMKELASAGKLQRLPEEIEEGYLGTGNRGKIAWLDPDDKDVPHPLLKKSDAFISTVAALIQPFCGDMLGKTVDERSPGLASLSLTDDEESDYPPQDANDAILGSFLGTWRRSLLRVVHFMGPGTGAVTLEASEEGDGKSLPFAQKTVDINAVPNTIIIFRKGVFNYSCHCEEETLSLSSEFLEQTGPLVVTEWDGDSRWLRFGDGPPGPDEENINVINLSSRLMACWDEPEMYRSGLYGGCDAGQQIPITRWDVNFYFNPDSEAVLPWQTSTKHMSVVEGIELFDNKYFEIIVSEARSMDPMQRHVLEVGAHNLFKMGITKKYSNRNPHHAGCSVGLDKDDWDRVPDKMYEGGQNVQAIISNRFSFIFNLRGPNFVADTACSASLCATHLAKFTLVDRVIDKVEFHVALGIHQCLSPLPFVGCSQTHMTSPIGRCLTFNASAGGYMRGDGCSGMTLKYGYLPNDRDAIWRASQCGQNGRSATLTAPNGLAQEDVIWKSIREAKMTPPESCVWNCHGTGTSLGDPIEVGAVRKVQIKQERSTTLAVTSNKTHTGHLEGGAAMTSLIGAVTQVMMGCAIPICHFRQLNPHLESSAFDAFFNDGMNSYRYTQGNVHVSSFGFGGTNGHVIFWGEAVLATVADVETLFAQRLRKMAPPEVRVNGNDPSLWEWDGPDKDVKRGDKYTITLRSDEPLDTPVKWIKEEDAAAIEDGEDETYVITGPFCDWQGEMMEDGPVIGMKTITLEVPENGALEFRFLRNGEEDEVIYPSVDKCAKRSAPILGPRKEDKGLEKNVWCVEGTPGNSVKIDLFMCGGKRSLMWTAV</t>
  </si>
  <si>
    <t>gi|1129205204|gb|OLQ07573.1|</t>
  </si>
  <si>
    <t xml:space="preserve">Beta-ketoacyl synthase; N-terminal (23-272:250)  -- Beta-ketoacyl synthase; C-terminal (284-398:115)  -- Haem oxygenase-like (448-501:54)  -- </t>
  </si>
  <si>
    <t>MEHFDEYMFTGPPPPLGPMVQVQSLATNLPAGCGAAESYWSLIATGGEAHTEVSPDRWDPSVYYAPDEGAASRGQTSTKHAAFLQASELWDLDAGFHGLREKEAKLMVPEQRLVLRTGYQALADVGLGESLKGSRISTYVGDCANESATYCPALDECRQNGTLSAATASRISHLFGLRGGACSFDTACSSSLVALGHAHSQLRLAPVFQDAQSRQSSGALVIGVRVLFGPEGFVGLGAAGFLSLHGRCFTFDSSAQGFGRGEGCCSVFLARDDPEDGEDLELHLASVSGSSVNQDGRSASLTAPHGPSQQSCIRSSLRMANVSPDKVAVAECHGTGTSLGDPIEVGALRGVMYDRRQPLLMTSSKSNVGHAESAAGLNGLAKCVLMLMTSASAPNVHLRSLNPNLDTNGFPCLYESECVDADQNSQNIGVSSFGFGGTNARADLWGHCVRFYIFRRIPDFKNFKNMYRARMDNLQADSATADRMVEEANYAFFLNTRIFQELDSLAGFEAEPVPPPASAPAASHAEAAAHAAAAGCPFASLAAQGLAMPDDHPGLADTEKVDKELAKAPEQEDNKAGWRLASAAAVIALSAGIRAMWT</t>
  </si>
  <si>
    <t>gi|22329274|ref|NP_171620.2|</t>
  </si>
  <si>
    <t>gi|424707753|gb|AFX86511.1|</t>
  </si>
  <si>
    <t>gi|551614632|ref|XP_005788231.1|</t>
  </si>
  <si>
    <t>gi|1149076436|gb|AQS99190.1|</t>
  </si>
  <si>
    <t xml:space="preserve">Beta-ketoacyl synthase; N-terminal (293-545:253)  -- Beta-ketoacyl synthase; C-terminal (567-683:117)  -- </t>
  </si>
  <si>
    <t>MTMTASAVDFDLTGKASDEISQEIEHNLWLKGYCMFDMKLEASLDDALDEVKDLRRGECFEAPPPQVVDGILGMEGTGEIAWLGAPKGGDEEPIETPKLMQLTTDSLFYIADCTRPFFSSQGLEGMSISESLIVQGGEALEGAGELTETTCSKWASTFLSAKLMMIYFMGPGDGTLELAPIDEDAEPMTIKTRPDLLVILRCDLIARKHISSGSDYALCSWIMLPSVTGNRGWEALSSDATDLTPGVRDINDWAEARLEVLANLDANDQLDQSVPRAWQRMLRTKYFRNNHLPVAIKGMATHSPGTQDPDVLWRSLNVGIDYVGNVPFSRWNHEEYYDPDPQCYINSHAFTGGICKTSINHGQFIEGIELFDNKFFQISQSEATGMEPQQRHILETSYEGLQMAGYTKKQLMTSYIAVFTGCTNPEAMYINYTQGAGAGNVSQAITSNRTSFVLGIMGPSTSIDCEQASSHMALQVGASAVAPNHDWRNKTGGHSEASITGGVYLTVTPYMWPRFNAYMNPIGRCFTFDASAGGYVRGEACSSVCQKPYTDRIDGEWVVSDSLCIGSMVGWKMTNNGRGASLTAPSAPAQQEAMHGSVSDAGIHVLDMHAIETHGNAILLDDSVEVSAISRLLRHDPAEDEEPLLVGAVKTQVSAQCEACGMTTFLKAMLNISFGVFAPSLHLKQVNPHMEINESGVFMTNEHLPFREQYVFHGCSSRGFNGTNTHIIQWYRADPLKVRTERILAPEDQIAFWPAGGGYLDNASRPSEGYFVIGSFCQWEEPQEMEKISDSEYSYTITMGANSFEAFQICLDQDMERVLHPRYPQATSGSTVAGPDNFDEAAGYMWTIDSRPLQLPAIAGATSSAAIADKESSGAIVEAASKDKPGDKFEVKLSVAGKYRAVTWKKVESADAGSISDPVVQGTYYVMGSWNDYRLQAMTADHEKTLGLFTFDLGPLPLWASRCEFQIVRNKDPDFQSFHPKYGSIASEEWDEAEVEGPDEGGPGRTWCIKGKGGDRFKIEFQRNLESGQDIRRISWHKIAADS</t>
  </si>
  <si>
    <t>gi|818211090|gb|AKG25417.1|</t>
  </si>
  <si>
    <t>Hematodinium sp. SG-2015</t>
  </si>
  <si>
    <t xml:space="preserve">Methyltransferase type 12 (34-134:101)  -- Polyketide synthase; ketoreductase domain (227-406:180)  -- Phosphopantetheine binding ACP domain (511-573:63)  -- Beta-ketoacyl synthase; N-terminal (595-841:247)  -- Beta-ketoacyl synthase; C-terminal (849-964:116)  -- Enoyl-CoA hydratase/isomerase (1127-1285:159)  -- Enoyl-CoA hydratase/isomerase (1582-1713:132)  -- Enoyl-CoA hydratase/isomerase (2208-2398:191)  -- Hydroxymethylglutaryl-coenzyme A synthase; N-terminal (2462-2642:181)  -- Hydroxymethylglutaryl-coenzyme A synthase; C-terminal domain (2655-2727:73)  -- Hydroxymethylglutaryl-coenzyme A synthase; C-terminal domain (2738-2886:149)  -- Phosphopantetheine binding ACP domain (2924-2988:65)  -- Beta-ketoacyl synthase; N-terminal (3033-3285:253)  -- Beta-ketoacyl synthase; C-terminal (3293-3409:117)  -- Polyketide synthase; C-terminal extension (3413-3512:100)  -- - (3540-3748:209)  -- Phosphopantetheine binding ACP domain (4518-4586:69)  -- Thioesterase (4646-4742:97)  -- </t>
  </si>
  <si>
    <t>VYERSAVSKLCNNVIAKEISSFSDTCQASCVSILEVGAGTGATTSRILPRLDPIRSRYVFTDISGKFLQSARNRFSQYEFVDYEIFDVEKDPRLQGFATQQFDIIVAVNVLHATKNMAVTMHNVGCLLRPGGRLIVREVTEFSAPEALSFGLAEGWWRFEDKRRRPNCPLLPMEGWKDLLHEVGFSEPIVLPIHGLQGDVVFVSSWCTEKLCKSTGERHPMVRSDVTYVISGGMGGLGLLTARVLAELGAKNMILLSRSDQVASGSEVDWEWLSGSCLNIKRIQCDVSKEGDVAELDEVIRKMNAPLAGIFHAAGIVNDATIANQNAEKLRSVYEPKVEGAWKLHDLAQRLGVTLDFFVVYSSVAGLLGSMGQSNHAAANTCIDAIVHWRRSRGLAAQSIQWGAVSDIGYAARHNADEEATKHGIYSIGRRLARDALESVLQRADNPQISVVPFDWARFFEARNRTKLVLFFASSGHRHHSKKVPFLSTSPTSSNVVTPFGVSSEAIHAHVRESVRKLIGSRVKNKEPLVEAGMDSLLAIEFRNNLLVQFPSVAIPVTVTFDYPTIDDITDFIRNNTEDAAVNDWGSGRPQLANEPIAIIGVSCRFPGGSTPEQFWENLCAKMFSVTEIPFSRWNVDEFYDPDPGVEGKTYARHGAFIDGAEFFDAAFFGISEAEAKSMDPQQRLLLEVTYDAFVRAGYDKDKLGDSSTGVFVGQMNNDWSNMGLVSRAGPYSGTGMSASISANRLSYVFGLKGPSMTIDTACSSSLVAVDSAVEKLHRGVCAMAVAAGVNLLLSPAPFVVESKARMLSPDGVCRVFDENAAGFVRGEGCGAVIMKRLSDAEADGDTVLALIRGSAVNQDGRSSSLTAPNGPSQQEVIRAALRDADIAPSDVDFVETHGTGTALGDPIEMGALKAVFSEKREAQLILGALKTNIGHLEGAAGIAGLIKAILILHHRQVPPNLHLSTLNPHIDLQDFPVEFPDLVLDLTRRTEERPLVAGVSCFGIGGTNAHIVLSEHLERVAKPLVRRCPLSDSSGVKFARDSTFPLMTVGRNHDRIRSVPNEKKPVTPLAFDVRTVFFPFTKVVRRIIVPCRFSPLSFTTLLADVDAGPTGPILFSTGTDYDQGRRLFCTGLDTSVSNWGDADVAALTGLDKYARLVQTLDTYSLPVITVVEGACRGGGMLFPAVASIVIATRDATFGFPEIRIGALPGVVSVAARRRMSDAVCRRWMLTGDVMTADVAKQVGLVDIVCETDEVEAIVRHVTDQVESLSLESIVKLRQCLRSEYVSSVSAPLGLDYMSDFPHVALHANGVSFVELKNPEPEQKKTATHYAWLKLFQTFDALGKQHAADLNGAIAATLTRVRAVVVKIQAGWQAVVSDEVLEEMQIRLRKLDIPTICFLEGSLDITQLAFASHFDYRIASSNLVVKLMVRGADFASRPASSFVYSTLCSTVGQATASKIFFKPGEEMNSEECVNLGAVHEISDVEASAHDLAARVASMPGFACSATLRLLRPSMCDEMGSFRWHQVLEGDSSSLPKQIFLNMTPQAMAEVVDTVRQCKSTIVLRCASKRRENYPVDDIEPVSQKLYVEIFDALRNHPFPIVTVVEGPCAESGVLCAAASTVVLANHEAVFSFPAIYNDDSFNRVVFSALQLRVRAAVIERWALAGEDIHVVEAQRVGLVDTACGSEEIEARLAQMLSKLQTSLPAVAETVAEQIPSVAPQKNTCIPEDFTPSHIDVDVNDDGVAVVELRSPELDGDKRVNPEWASDMLSVFLTILGAQCDLGASQKVLRAVLVKFHGSSEAVLPDSVLEQVRIHLRKCEIPTICFVEGNLSISQFAFAMYFDYRIASSNLTVKLMSNCADSTSQPVSSLVYSAFCSIVGPATAMKVFLKMNETINADEVLNLAFLHEISDAKGYAYERTLQIASMLAGFSSSTRVRIMRPSVHSEMASVSQERHQELEDNTTSSYDPSSVPFANAQPLQYERSSEAEYIKCPPIKIDVKSNTKFLADVLEQVRECKGVIVFRCNANLVDKSPRVPPEMYIELLETLQKHPLPIITVVEGECTESDIVFAVGASIVLSRNNASFTFPDSYAANSVLFVALVSALQRKRWSRTYNSSRLPSLSWVLAGETIGIAQAMEAGLVDIACAANETEDRLHTILARFDEVEPSVLQQARLLPAKTVERALIMMGSVSRRTPTVDSSPQSVRLCVEEQSGVALMELSNPKLFNTIDGALMEDLRSSVAALKSCPGKTISSVVLQGQGDHFCAGGNPHRQVSSHLSVSEIAHTLARMPFLDLDVPIVCAVHGFVVGGGLAIMLQCDYRIAVSDTRFSFGNLSRGVSPLMLLSRTLPHAVGHPAAMKLFLTDEEISAEAALHLGLIHEVYPSVQEAQRAAYDRAFQIGCMPRAIRSEMCAFRPPLGDSRVAQEIISHARCIKSGQGHQLSGPIPTPLRNTLREGMLPLASRENAGILWMELYCPSWYVKQSEMEVFDKERGIGDVIGKYTGGLGQEEFRFATDDEDAVSMALTAVRRLMDRLTQTWGPDVWKRIGRLEVGTESAVDRSKSIKTYLMEMFESHGNTSVEGVDTYNACYGGTSAFFNTVSWVQSEAWNGRYGLVVVSDVADGQREQRFNLGAAAVAFVVGPDAPVVLLPERSHCSLHRFDFFKPIGWNSMAPIMDGKYSIECYMDCLDKCQRDLGATMSDALNNHDYFVAHSGGGFHVVKKAFDRFVRNADAELTASERDELFNEKALESTRILKKIGPTHTASLFVNLYSLLASEGERVAGKTALLFAYGSGSVASMYRLFIRSKPHIQALHEFERVLAQRSTLVSPQDMMYLHDTYEATWKRFNFRPGIGSTEVSRSRYREYREKNTEADVYYLTEVDGYGRRFYRRGGPSNNSDANTTARSPGSSFVGVEDNSGNHHAFIIDAVRTSVHHLVGIKTVEDDMPLMDAGIDSLGAVELRSSLAKVFPTIPLSDTLIFNYPTIAELAAHLFDIIKMPIGEKQLGRHALNEPTYNVTPIPMKEISPPNQYVDCQREPIAIVGMSCRLPENYDAPSRLWEGLINKMDSVREIPFSRWNVDEFDYQNTLGIDEGGGEISARPRHGAFVRNVEAFNAAFFGISSDEAMSMDPHQRLILEVAYEAFRAAGYTKESLRSSNTGVFVGMSNNDWSRVSATNINPFSGTGAAASIVANRVSYTFGLKGPSLTVDTACSSSLVAVDLACEKLRSGTCSLALASGVNLLLAPEAYASLSVAQMLSPDGVCRTFDEDANGFVRGEGCGAVVLKRLSDAQAEGNTILALIRSTSVNQDGRSSSLTAPHGPSQQDVLRAALRDANIAPHDVDFIETHGTGTALGDPVEVEALKAVFCTPNRTHPLVLGALKTNIGHLEAAAGIASLIKAVLVLRHRLVPPNLHLSKLNPRLNLDDGAVTFVFPKEAMSLQSRDKLLVVGVSSFGFGGTNAHVILSETPTPTTAGVSEDQQNETHPLHTNSSLCQREFPLSCEEQNDPRVIKYSSRTQYNWSSWPRDLLWNIEYKENSDPAGHPVVIIGGGFLALLAARELQKNGTDFILFEKNNSLGGVWRHLANTTSFLQTESGTYKFDMHDNVSDSGISAFSHYPSRDEVMREMHDFVAKYSLSDSIRVNTEVTRVAPNDETGYYDVHFQSSEGSLQHSGTITAASVMAFPGRLSTPRKFTFSQEDAFGGVICNGVSDDCPVSDFGGKRVVVVGHGSFALENAKMALERGAEEVTLVCRRRYPVLPKIVSWLINALPGGLRTSQMEEIMNTAYDLIGCSLKELDPSKDDDHERRPMGPAPVSDFYFAAIACGKLKIRVASVTYLSKNTIHTSAQGEKPLHADVFIKCLGFEPSRSIDDVFNVKCIRGFWTNDDPKLFTFYEGKHSFGVLSVDSTTAFSLARRAIESAIFFARYPDKFASVVKELPLEDSSANIGNFYIGQTFQAIMLRHDALRKKFDGIMALKSHRTLMAHPLSEFLTYLELEWRGHISVLGRDPNAIPYPYSAQFFSARLLSVSGITVAPTVYDNDNARPSVVVASGSETTARALARFFPSASVIPDNDPSVLDSKRYQQTHTLIWVMDLPEGDDMSVNVDELWHHGIDMATQFEKIAGTSKSSGVKESRQFIICVFTSSKENKPLSFHMITMAFRGLVRASSVGGWRTRLRYVEVCAEYRPNKALFEQVAHELQTTDDDDASPRESIIGARTSPIVRTLRPYAMNTRTPSEAFHAMLPCGTYVLFGTMNRLALLAADTIGRLSEGRIIKVHFVQVGVPTFPDWQTEVAVKYGPEGNMFVQAHTVDNSVSIMDFWKHIGIKDDDLKGVVIIDMPTEISSDDTFPPPLLIRNYDDLKSWIVPLDLFSVFTSYRSTLGYGHSRAVSSEILASLVESRRALNRTTSHLRWADLHHTMPSNRTQYDHSDPTEISVAAATQVMLDWFSGVRPGDNPDVVIAPKHALMRDARELKATNSWTRSLLTDVVPDDADKEGSGDAAAGRKANAASTFASSFTPEAVRQGVRATLIDVLGFDASAEETLTDTTTFASLGMDSLAAINFRNRLSYLFPGVTLFNHLIFDYPNIEKVTEYIMPRIGLVKNAHKAVSQGVEAGGAAKISPIPSPDSDDYSSLDNSGAGFSIRKLNDIDDGDPIFVLPPMTGTTAPLLALAHVIPYPIYGVDFPQQKKELERIVSLGQLADACIFEIRKIQSQGPYWLAGYSFGSTVGLFIAEALERDGHRVAGLYMMDPRTVPPFVASPSTNTGLTIWVTLTLNGHDISSDVVEEVRQAADSDASLELLLNSPHFPQNMRAFGSNYAMSIDAMLPLTYSLERTFRTIRAPVVVLRCNRSPAVNEFPAYGDLCKTFLEDTLQTDEVVEYNLRKLCTNLHFERVKGNHFNFILQPVVSALARRLCYWKESMSVGDASVPFTVGTLISEDTKPRSLNDVAREKKDEQNTISTCTAAPPPEAIPCSFAQAQKKIPTALVFPGQGSQFVGMLSETKDLPAVKVMLGHAHTILGYDLLELCLKGPLDKLNQTEFCQPALFVAGLAALEKLKMDDPEKVERCQAVAGFSLGEITALCA</t>
  </si>
  <si>
    <t>gi|389680089|emb|CCH91206.1|</t>
  </si>
  <si>
    <t xml:space="preserve">TubC; N-terminal docking domain (7-56:50)  -- Condensation domain (81-523:443)  -- AMP-dependent synthetase/ligase (543-936:394)  -- AMP-binding enzyme; C-terminal domain (944-1017:74)  -- Phosphopantetheine binding ACP domain (1043-1106:64)  -- Thioesterase (1130-1379:250)  -- </t>
  </si>
  <si>
    <t>MSNDQQIIKLMGRLRELGCRISADGDKLRLRKTKNDIPAELIQQIKINKTEILAFLNTAKDQAVTSQKDIPKLPTNALKQLSFAQQRLWFLGQIENSNATYNMPMSLQLEGKLNVDVLSESLAYVIDRHESLRMYFPTVEGQPKIRIKNIENFNILSVQDLSNLDQPTQSIMVQTLINNHVQEPFNLKTGPLFKAKLLQLKDDQFILLLNMHHISSDGWSIGIFIRELCHAYLTFSQGQKPTLEPLPIQYSDFATWQRNWLQGEVLETQINYWKQQLKDAPPRLELPTDHPRPPIQSYKGSHYSHTLTPELTEQLKTLSQQEGVSLYMLLLAVFNLLLSRYSRQDDLCIGSPIANRPHPQTEGLIGFFANTLVLRNQIKSEQSFQQFLHQTRQTCLDAYQHQDIPFEFLVEQLKPVRSLSYNPIFQVMFAVENNDSEALNLPGLKIEWLDSSYPFAKFDLSLLVLESDGQLNCTWEYATDLFATTTIQRMAEHWEVLLQQIVTNPQQTISTLSWLTKADQEKLELWNQTNTNYPQDKTLVDLFEEQVNKTPDNIALVFEEQSLTYQELNQKANQLAHFLHQNYQIKPDTLIGICIERSLDMAIALLAVLKAGAAYVPIDSNYPEERIKYILENSKISLLLTQSFINDKLSGFFSEFSGQLINLDRLNFESFLCHNLALQSKPNDLAYVIYTSGSTGQPKGVMVEHKGLCNLALVEIETFDVHPSSRVLQFASFSFDAFIWEVLMAWGGGATLYLGNKDNLMPGLPLVERLRDDAITHITLPPSALAVLPWENLPSLQTIIVAGEACSPELVKKWSQGRNFFNGYGPTEGSVCATIAKYTSFEEKITIGRPIPNVQVYILDSHLQPVSIGVPGELHIGGAGLARGYLDRPDLTAEKFIEVNLLGKIERIYKTGDLAKWQNDNNIEFLGRIDHQIKLRGFRIELGEIEAVLLKHPAIKEVIVNLHKTENNQQLVAYVTGERIDDLSQQLKQHIKTHLPDYMIPSQIIRLDEFPLTPNGKIDRQALPHPNHESQSLYEAPRNKIEQQLTEIWSLIVECKKISIHDNFFDLGGHSILAIKLLNEIQKSFNQELSLTSLFQHPTIAQLAQQLSQFEVQPSISDLLVLQASGQKTPIFCVAGSNGHAFYFRDFAMNFADEHPVYGLETPGRDGSHPLPISVEDHASSLIKTLQQKQPKGPYILIGYSSGCSVALEMAFQLEQQGKIISLLGIFDAGLVANPDYITKRSDLDWIWNMIERIEAVKGISLGLNYEQLAAQSDDQNRWYLAAETLYHHNVLPEHSTLSLLRTNLEVMKRVTLNYAAYQPNFVISAPIVLFRAQDVKEIVVQEHQAMSHYQQSDWGWQPYSNKPVQVISVPGNHGQMLYEPNVKILADQLKKSIQEHFNQPET</t>
  </si>
  <si>
    <t>gi|1772286094|gb|QFZ11158.1|</t>
  </si>
  <si>
    <t xml:space="preserve">Beta-ketoacyl synthase; N-terminal (37-287:251)  -- Beta-ketoacyl synthase; C-terminal (295-412:118)  -- Polyketide synthase; C-terminal extension (415-534:120)  -- Acyl transferase (574-880:307)  -- Polyketide synthase; dehydratase domain (936-1227:292)  -- Polyketide synthase; ketoreductase domain (1471-1648:178)  -- Phosphopantetheine binding ACP domain (1755-1821:67)  -- </t>
  </si>
  <si>
    <t>MSPNSENTNYRLLLENAILELRRMRSEVDTVEQLQKEPIAIIGMSCRLPGGVNNPEDYWNLLHNGVDAISKIPAQRWPVDEFYHPDPEVSGKMYTQHGGFLNEVDKFDAQFFGISPREAVSLDPQQRLLLEVSWEALENAGQAPEKLNGSPTGVFVGLSMDDYSQLSFYGDRTQIDAYNTLSILRSMAAGRLAYVLGLQGATMQLDTACSSSLLGVHLACQSLRSQECNMALAGGVNLILSPDPSIGLCKLKALSTDGRCKTFDASADGYGRGEGCGIVLLKRLSDALADGDPILALIRGSAYNHDGSSNGLTAPNGSAQEKLLRKALENANVQAHQIQYVETHGTGTPLGDPIEVLALGAVLGEGRSEDNPLTIGSVKTQVGHLESAAGVAGLMKVVLALQHAQIPPHLHFQQPNPYIPWEKLPVVVATQPTQWPLGADGRRLAGVSSFGMSGTNVHLILEAAPLESQKLKVKSQKEEAIERPLHLLSLSAKTESALQSLVSRYESFLKDDSKANLADICFSANTGRSHFDHRFAVVAESTQDLRQQLAAFTAGKTPGVSGQLHNKKRPKIAFLFTGQGSQYIGMGRELYETQPTFRQTLDRCDEILRPYLEQPLLSVLYPESGTSPLNETAYTQPALFALEYAVCQLWKSWGIEPTVVIGHSLGEYVAACIAGVFSLEDGLKLVAARARLMQSLPQDGAMVNIFASQGRVLAAIQPYADQVSIAAINGPESVVISGQHQAVAAVMSTLQSEGVNSVKLNVSHAFHSPLMEPVLAEFARIASEVSFSSPNIKLISNVTGTVVTTEITNAEYWVRHLRHSVRFAAGMETLEQQGCDIFLEVGPKPVLLGMGRKCLPEGVGIWLPSLRPQQSDWQQLLQSLQELYLRGASINWSGFDQDYPRHRLVLPNYPFQRQRYWVETSHRQQTLPAKTSKTLHPVLGQRLKLPFSPEIRFETQFSPNSHAYLEDHQLNGVRIVPGASYISMLLSAVREAFPNESCIIEDLLFQNTLVCPDDGSTTVQLVLTPQTTEETSWQIISFLGGEAENEVNAWKTHSTGKVRLFSPVPNFVDVAQVKARCSQVLSGTQFYSNFQAVGYSWGTSFQWLENIWYQDGEAVCQMKLPQLPDELDNYQLYPGLIDSCLQLLNVCWDINPAEQVQNDYMYIPFSIGSLRFYGRPHPGHQLWCHGQKTPTSNQQSLTGDVHLFDQNGQLIAEIIGFEVRKVRRATLLQSLQKDLGDWLYEVAWQPKPREQNHQLAQTQELGSWLIFADEQGTAVKLAKLLQERGDRPILVSPGAEYQANGEHYYINPSEPQDFQRLIQESLGNHQPPCRGVVYLWGLEEARETLNTGCGNVLHLVQALAQSTWSKPPRLWLVTRGTQPVEPMSDSLAINQAALWGLGRVISLEHPELSCVRLDLDPVGNGNEIEELLAELLFPDQEDEVAFRQGVRKVSRLVRRQAQTPTNQLAIGEDVTYLITGGLGALGLQVAQWMVAQGAKNLVLTGRRGVVGDTQVAINQLQQAGAKVLVVTADVSNPEDVAQMLEAIKTNYPPLRGIFHAAGVLDDGVLLQQNWSRFAKVLAPKVQGAWNLHTLTKDLPLDFFVCFSSVASLLGSPSQGNYAAANAFMDALVHYRRGLGLPGLSINWGPWAEVGMAADLDSRSQKRIAESGFATISSELGLQLLGDLLRQDATQVGVMSVNWEKFLQQFPPGGAAPLIADLAPQTQPQSNSAQSGKQLELLRQLEENIASDRQNVLIAYIQTEVAQVLRFEASYQPNPQQGFFDMGMDSLMSIELKNRLETSLGNSLPSTLTFEYPTIESLAEYLLNNIISLTVAEPVVVEPQIEAEEQTDLLIDIQQYSEDELAALVDQELEALLGV</t>
  </si>
  <si>
    <t>gi|641453391|gb|AIA61345.1|</t>
  </si>
  <si>
    <t xml:space="preserve">Polyketide synthase; ketoreductase domain (1-39:39)  -- </t>
  </si>
  <si>
    <t>IGSPGQSNYAAANAFMDALMQQRQSLGLPGISINWGAWETGNQIDQQRFANWGLQMMPSEQAFQYLSQVILGDITQGIVLDIDWSIFNQTFNISQPF</t>
  </si>
  <si>
    <t>gi|1039168906|gb|OBQ14117.1|</t>
  </si>
  <si>
    <t>MEKIAIIGLSCLFPDANNPEEFWQNLTAEKDSTSSITVADLGIDPAIFYDETKGKPEKFYFQKGGFIRDFKFEANEYNLPAAFVESLDNTFKWSLYAAKQAIIQSGYLGNQTALAKCGVVLGTLGLPTKASNSLFAPIYRQNIQPAISELLQEKDFHLGGSSTSTKVSPYNAMVSGLPAAIVSKAFSLSATHFCIDAACSSSFYAIKLASHYLQSGKADLMLAGAISCSDPLFVRMLFSGIQGYPDNGISRPLDKSSRGLITSEGIGMVMLKRYSDAVRDGDKILATICGNGLSNDGKGKHLLSPNPQGQTLAYQRAYSEAKLNPQTIDYLECHATGTLLGDTTECNSIEGFFSPYKAAPLVGSTKTNVGHLLVAAGMVGITKTILSMSHGVIPPTIHVTQPIGSENNVVSPKNIVRTPTKWPSQETKRVALSAFGFGGTNSHIILEQGK</t>
  </si>
  <si>
    <t>gi|1129198518|gb|OLQ02167.1|</t>
  </si>
  <si>
    <t xml:space="preserve">Methyltransferase FkbM (313-395:83)  -- Beta-ketoacyl synthase; N-terminal (654-880:227)  -- </t>
  </si>
  <si>
    <t>MFRLTVVCLACCRVGTISWSNQASLASLDEILQDDPRCLSSLRHIPLLQAESLADEEEIDVFKAHAKRCKDAATKGRHIYWIVVLRLAAYAARAAVPRWHRRLGVLKLVEKRPKIGRFGMCLPLSCLHEGKSEWSGEPSKTALGLTHWFTFHTLLNSSYSEYPADVFPPFESRDIKSISRCCNLTATPTCRSVTTARFPILKFFEREGVSGQMVRGLRVATLGAREDGYREDDGLRYLLHQGAEVFGFDSPEGCERTNAAAASATHARCGGRFHCIGRLIADGAKHRFFYFPENPYISSLYQPNRHLWAQMVSGFGARLFSLRNVSTVRLDDIGLEPIDFLKIDIQGAELMALSGAERVLQSALVVQVEVEMDYVYRGQPLFADIDQFLRQRGFTFHRFLDLRDLDRRPLTYRLQPLVTHQTFGDAVYVRGMHGVATDRSAPAFKPLAPSEAIRAAWILQEFYQSYDVALHLLNLYVPSVRKAYFLELADSLGLTDSWALGMALIDMKKSEVLPALNKRLELPFIAVGFMRPGLPCEWYGCDLKPKEWLSLIRQCVSDGLGVPEEDVEEKSSAMSRVGPSYGETESSLHLSGFLQELHLTPSHLPLTLAFDFPTLRKLTTFLQDAQGQPALSTEPNRETGAIESSFRNVGVQCITTTLADSSQHQQFLQTAVIGCDAAMEIPLARWDVNAYCEYNDTVFVTHHGSFLAEIDLFDAAHFEMSLAEAAVIDPGQRLVLQCACEVLMPQAEAPNQSAGCAVVVAQFQNDWSLLMVPASQPIGFPSARPPAHAFMTRGFDLNGPSFAIDTACSSALVAVSLAAQLTCAGASPALAAAVNLLLHPAVFRYHSSSGLLSGSGRCRSFDASADGYGRAEAVGALYLDSGGPKLEAAAARS</t>
  </si>
  <si>
    <t>gi|1315915003|dbj|GBD51795.1|</t>
  </si>
  <si>
    <t>MSKHSISFGGQLEDNWRTLSEVLETATKHNNHGITYIRNDATEYFQSYQDLYQDALVILNGLEQKGIKLGHKVILQIAKNQDFIPALWACFLGGIIPVPLTVAPSYDLENSAVKKLENVWKILDNPLILSDSELITEIEKLGTYSHLEGWQVISVNELRKAPSKIEQLPILDPQDAALLLFTSGSTGMPKGVILTHHNILSMTAGTVA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AGQFPGAKNLTTFWENLKNGIETISFFSEKELQESGVSSELFNQPNYVRARPILEQVEYFDSEFFGYTDREAELLDPQQRLLLECSWECLENAGYNPNTYQGSIGIFAGASMNTYLINNCYPNRGKLDSNDELQPFTLDSMGGFQTMVANDKDYLTTRISYKLNLHGPSVNVQTACSTGLVVVHLACQSLISGESDMALAGAASINSPQKIGYLYQEGMIMSPDGYCRAFDAEAKGTIFGSGVGVILLKRLSDALADHDHIYAVIKGSAINNDGGQKLGFTAPGGEGQIAAATEALAFAGVDANTISFVEAHGTGTPLGDPIEVDALAKVYQGANEGECALGSVKTNIGHMQIASGIAGLIKATLALKYKIIPPTLHFQNPNPQINFSQTPFYINNEAIYWTTKQDKSEKLPRRAGVNSLGIGGVNAHVILEEAPPIIPQDNQSQRPYHLLTLSARTELALTELVSRYIDFLESQPEKDLSDVVFTANTGRVHFSNRLALTGYKNSDFIEQLRQFKQLDYESTIYGIVDGKRPSKIAFLFTGQGSQYVGMAHQLYQTQPTFRKTLDAGEKYYQKLTGKSLLNVVFADTDDSLNQTAYTQPALFLIEVALAQLWHSWGIQPAAILGHSLGEYSAACFAGVFDLESGLKLVSHRGNLMGQLPQNQGEMAAIFLDKNSVVEHCQSQGIKIAIAAINAEQHTVISGEKNVIQKLCNHFTNAGVKVRKLKVSHAFHSPLVEPMVAEFKTILQEISFSQPQISLVSNLTGEIADDSIMTPEYWLQHLLNTVQFHQGALFLQSLGCDTFIEIGPQPILSGIIQSSLSSSEPLTLPSLRSGFSDWQVLLESLGKLYVRGAKIDWFSFDQDYHPRRCALPTYPFQKRQHWISLKTPSATVPRESNLVKMLSEKDKTTLMQTLLETGHYSEDEKPTISAIVQQLIKLYYQEKEDFDFAKLLYQVAWLPCDLANGKLENLTSLKTDLEVYLEPQLQSSELMGVSLAFSEMEKLAADFVVKALKDLELFQMNTFLDPDQSFIQAGLKQEYKYFWNYVIEILAKVGILEKQNTLWKIVKEPEQSNPDLAVEDLINHYPNAQIELHLFRQVATNLAAIITGKISPLSILFSQDGQGGASEFYKNTSSAKILNLGISKTVELLFSSYPPSASLRILEIGAGTGATTQQVLKACNSRQITYTFTDVSPFFLEKARDNLAEFFGLEYKVLDIEKDPKLQGFCCHSYDLIIAANVLHSTANLQEETLPHIQSLLRPGGHLLLLELTQQSSWIDLIFGVTQGWWRFSDYHLRPNHPIITASTWESMLLKSGFSQVEFVSPDQKIGTALFQQSIILAQSSEISPNLTKNWLIFTDVEPQQNTFVLGIQEQLLKKCDSCRIIYQGEKNTQISSSESCLNANQLQQLEEWFASNPSPDRIIYLLNSDGKDQPESILLNRCNYLLNLLKAIQKIPNPPQLFLVTQGAQPFELEQPSFGFQSPLWAMGRVIALENPQLWGGMLDLDPDVDINQNITALLLGLTHAHDEDHLVFRKGQGYVARLLPLKSLETKTVKIQPEATYLITGGIGHLGLELAEHLVNLGAKHLILTTRRSLPVRFLWDSAAELAQISEKIRKLEEKGASIAVISADVGNFEAMQAIFTQIEKTAYPLRGIFHLAGISGRQAQLKDCTLQDLEAVFQAKVKGSWNLHQLSLGSQLDYFVLFSSAGAIWGAKEQGLYDTVSHWLDALAHFRHLQGLPATALNWALLAGNGIVSQDYEDWLKQIGIREIAPDMALRVMDAIMASNQTQVLIADVDWVRFKNIYEFKGEKPLLKNLGLSEVAIKSVQESDSVLHLLEEMPFGERREYLLEYVSKQVRIILGIKSMPDTEQGLIEMGIDSLSSIELKNRLEKRLEVLLPTSLVFDFPNIRRLVDYLLDRIFGEKVQKTAEKKMINFTEVQQEISEDLILQELTDLEAFLGD</t>
  </si>
  <si>
    <t>gi|338858890|dbj|BAK42855.1|</t>
  </si>
  <si>
    <t>gi|332641362|gb|AEE74883.1|</t>
  </si>
  <si>
    <t>gi|424708197|gb|AFX86733.1|</t>
  </si>
  <si>
    <t>gi|1279571836|gb|ATX68115.1|</t>
  </si>
  <si>
    <t xml:space="preserve">Beta-ketoacyl synthase; N-terminal (37-288:252)  -- Beta-ketoacyl synthase; C-terminal (296-413:118)  -- Polyketide synthase; C-terminal extension (416-527:112)  -- Acyl transferase (570-890:321)  -- Methyltransferase type 12 (1067-1163:97)  -- Polyketide synthase; ketoreductase domain (1528-1705:178)  -- Phosphopantetheine binding ACP domain (1809-1875:67)  -- </t>
  </si>
  <si>
    <t>MTNNSETEQQLVSSQQVLQTIKEMRNRLEAVNKEKTEPIAIIGLGCRFPGNANDSSSFWRLLHEGIDGVTEVPPGRWDVDAYYDPKPDTPGKTYTKQGGFIEKVDQFDPVFFGISPREAVSLDPQQRLLLEVTWEALENAGQTPTKLRNSQTGVYVGICTDDYGERYRNIDKPHLSETHAGTGNARSMAVGRISHFLGLQGPNIQLDTACSSSLLTIHLACQSLRSKESNLALAGGVNLILWPISTIGRCQLKALAPDGRCKTFDVAADGYGQGEGCGMVVLKRLSDAIADGDNVLAVIRGSAVNHDGPSSGLTVPNKMAQKEVIQQALQNARVEPHQVSYVEAHGTGTSLGDPIELESLAAVYGKNRPINQPLVVGSVKTNFGHLEAAAGISGLIKVVLSLQNQEIPPHLHLNKPNPHIPWHQLPLVIPTSAIPWNVGNQSRIAGISAFGISGTNVHIILEEAPAQVPPEESLERKLDILSLSAKTPKALEELVRNYSHHLENHPELELKDICYTANTGRSHFNHRLAIITQDKAELATKLSNLTAGKEVAGLFSGQISTSTSSPKVAFLFTGQGSQYVNMGWELYQTQPTFRQVLEECDQILRPYLEKPLLSVLYPQPTALVEKSALLDQTAYTQPALFAIEYALAKLWQSWGIKPDVVMGHSVGEYVAATIASVFSLEDGLKLIAARGRLMQQLPSGGEMVSVLASESQVKDAIATYADKVAIAAINGPDSIVISGVGEAIAAICQNFADIGIKTKPLQVSHAFHSPLMEPMLGEFAAVAQEITYNQPQIPIISNVTGKQATEAITTPEYWVNHVRQPVHFAQSMQTLHREGYKLFLEIGPKPILLGMGRQCLPEEVGTWLPSLRPPQADWQQILSSLGQLYTKGVAVDWSGFDHDYPRRKVALPSYPFQRQRYWQEVEQNNDQTVSTPIVQLLNQGATDGLAQELELAGELTAQERELLPKLLGLLVKRQQNYLEFKGGVVHEYYNAVAILGQEQAGNQADAKSDSAFLTFGLFPEKVPDFSWIKCLTEPNQEKSRQMIVDSQRELRKLLFAQVDFSACQKVLDFGCGYASDLIQLAKNHEHLQLNGYTISSEQAKLGSTKADENQLQERVKIFNRDSAKDEFPDNYDLVFGFEVAHHILDKKALFANIGNHLNQEGYLVLADFISNSELSIDHQETSSYFITKSEWVELLSEHQLQLVAAIDVSPEISNFLYDADFEERLEQLYQRNRDDNVRSGFKSYYQLGKVLSKGIASYVLLTAQKQQQLSKEKIAEWNQQILAQLSSYSEVTPQRWLYELEWQAQKPSTSSPQTTGNWLVFREPGTLSQGLVQKLGTGCIFVSPGLSYQKIDEKHYQLNPTAPEEFKRLLGEITAQNSQLQGIVHLWNVSTTDIQLETAIESGCSSLLHLVQALVQTKQQQVAPLWVVTQGAMSVGTNWEAVQVQQTPVWGLGRVVSLEHPELQCRLLDLEANTTEEELVQQLHQELCSKADENQIAYRQGERRVARLVRQKQAISEEQPEITIIPEGSYLITGGLGALGLQLAKWLADKGAKHLVLTGRRKPSETAQQTITQIEQTGVQVSVLLGDIAVKQDAARIVEQIKASLPPLRGVIHAAGVLDDGVLQQMNWERFTKVMAPKIQGGWYLHQLTQELPLDFFVCFSSAASLLGSTGQGNYAAANAFLDGLAQHRRSLGLPGLSVNWGAWAAGGMASRLADQFQSRIRSLGMGSIPPEQGLEILDRLLGQSATSVGVFPVNWPQFVTQLPAGMKMPVLEAFIDSQSVVQETQTNEFLAELKAAKTSDRSQIMTNYLQGVVGKLLGFPDTQLLDPQLGFFDMGMDSLLALELRNLLQSSLGCAVSSTILFEYSNIESLAEYLVTEVLAEKLAATVEIANNGKQQPPAVVSGDKQATSPEPATDAITEKLKQIQNLLNKEV</t>
  </si>
  <si>
    <t>gi|61198406|gb|AAX39747.1|</t>
  </si>
  <si>
    <t xml:space="preserve">Beta-ketoacyl synthase; N-terminal (1-164:164)  -- Beta-ketoacyl synthase; C-terminal (177-232:56)  -- </t>
  </si>
  <si>
    <t>REALQMDPQQRLLLEESVNSLNVAGVLKKGLTSLKDASVGVFCGQAQYDWSKMRLLMTTGPFQGTGNHPSISSNRISFTLGFKGPSMTVDTACSSGLVAVRLATQNSKQCPLTLAASANLMLDPSVFVVFCKAGMLSPDGRCKTFDAKADGYGRGEGVCAMALAVRDHIESADVTCALRGIGINQDGRSVSLTAPNGPSQREVLTMAMEEAKLTSDSLVFSETHGTGTPLGD</t>
  </si>
  <si>
    <t>gi|194354522|gb|ACF54740.1|</t>
  </si>
  <si>
    <t xml:space="preserve">Beta-ketoacyl synthase; N-terminal (1-165:165)  -- Beta-ketoacyl synthase; C-terminal (173-214:42)  -- </t>
  </si>
  <si>
    <t>MDPQQSLLLEVAWEALENAGQTQSSLQNSDTGVYVGICGNDYQMKALSEVSKINAYSVLGTAHSAIVGRLSYILGLKGPNVAIDTACSSSLVSVHMAVQALRNNECSQAVAGGVNVVLSPEGSVYFSRLQAISPTGKCHTFSAKADGFVRPEGCGMIVLKRLSDAQADGDHILGVIRGSAINQDGNSQGFTAPNGPSQQDVIRKALLQADMDPASGELCXXPWHRHPTR</t>
  </si>
  <si>
    <t>gi|424707833|gb|AFX86551.1|</t>
  </si>
  <si>
    <t>gi|1706147862|gb|TRV67743.1|</t>
  </si>
  <si>
    <t>gi|1129164912|gb|OLP77034.1|</t>
  </si>
  <si>
    <t xml:space="preserve">Calcium-dependent channel; 7TM region; putative phosphate (128-393:266)  -- Protein kinase domain (657-958:302)  -- Beta-ketoacyl synthase; N-terminal (1487-1738:252)  -- Beta-ketoacyl synthase; C-terminal (1751-1865:115)  -- </t>
  </si>
  <si>
    <t>MLVIRFARPTMMRPRSVQDFTLDGPVRGELRDVIDHWSEVLQTERSALLAEQRRLGLKDAAEPDFIRAYCTSAFVTFWSRRDAEIALRVQYRADGLQFLVSSAPAPDDVRHQDLQKGGAVWGDMLMGYLCILFLFWVFAPFIVAFSAVAQLETLETVVPSLHHIVTYWPIFRSLWDGLASAFALSLFMSCLPFCLYVVCSRLFVTKSERRCQLQVQSWYFFFLTVFVLLVPAVGSSVFYTMSRLVDHPKEIFSLLASTLPYSTHFYLSYFPLQWTFQVLEAARYPIAMKYLAMKALYGEDQAKTLCEPEDQAYYGIGARSARCSLLLSMALTFCSLSPLICALGLATFGLCRLTYGYLLVYSETTKPDLGGEFWCLQLQHLQKGLFLYVALMTSVLLERSDSLGPPGIAAGAGVLLLQQYLQFKRKYQWRCLPFEDLVHVDDDRASVAVTGVEYQQPELRAPEGGRAEPKALEAEEQTGRGRKEETFWDLASVPFREKAAASGKQHRVPSASFEPSLPKKSSLGKSGPLLGSRSAPSLAAAGPEPAEEGERRLRLNREKGGGGSKEALLPAFDRLSLRRRQKLEALLQRAGGELPQSPIAPVLLLTVRPSCMGCGASTRQKVSEFSAARIPELPELGGPGASLHFLGSAMMAQKCRGSGAFGQVRSRAVVSVSFYDSVFISPNAEDGNVRREDLDQEVELLGQLEHENIIRFHDVYEDVHFLYLVTDHCAGGEVFAKIVELRRFTEENAAFMGKQMLAAIAYLHDRRIVHRDVKAENFLLAEPTIHSKAAPSKGGFAGIVAGQGRTTIKIEHGYRFLTELCGSPHYAVAPELIGQRYTELVDVWAFGVLMYLLMYGHPLRAYPYDGKDPKEIMIKARSAQSFQLLPAASSCVQLLPASVGHSAEVVTKKIPWQKRALLSNTCLDCLTTAFLGQQKQPGLQHDVTKRLSAKEVSRHAWFDGSEGNSIPSEVLRSAHRKVTASRKTADPSVEQPGQRNEKLQKLEEARDIGRKLGLGDGPEVLRRENRLRTAPSAMKGFLESQNDSASIDLGCPGAEDLIDADFTTLTPRLPPGMIRSSHSFPDRDMVGSRARVASEESSGLEVRGKKQRQLIILLALILATTTRKHGDVGQLGQPGSWPKPMPCWKICSRAVGLAASLASGRVKGDDPIEALCVNCVFATWWALSFGFGRAMVYRERDEEEEDYGPPHPEDGGYDVAWPAGPDEHEEFSAAVAETVNDKGYCVISMELADEAVKEIEGSVGPMEWGIFPAETEEEYLGVEVSDCKVAWLQYVGYQASKGSGLRMYDIEEMGPNMQMDRLAPLELCDRALTNVAALMWPYTPEYEDDKAFAVFQRTSGLVRSSINPGDEGVRSRTFGQDEQSELDMHIGFVDGKRLAMIFLIDNDGGELELFPNPTGYDYNEVTLPLSKNKLIVFRCDALGLNYSYRPKGKHMALQSWVLDVPSEWKDKEEALRILDGPEEPEGRRNNVMGVCTRYPGLGFEVQAYWNMLAAGTDTEVKIPVQRWDTDIYYRAEHTIGFSMTCHGANLQQSEIEMFDNQFFGIDKREAIEMAPYMRVMLEVGYEALHNAGHRRSELKNWKCGVFCGDSGSDWDGIHYTMGKDLDLKLAGRERSAAANRLSHVFGLTGPTSTAETACSSSLVATGIAQMTMRSKLDDQQTPNITTDLKHGLVIGSNLLLGPGGYISLSGPGMLTHQGRCFTFDNSADGFARGEGVGSVKLKVCEDSVEASGRVAMLIGCSVNQDGRSASMTAPHGPSQQEVIRQSMREAGLSPNSITIAECHGTGTALGDPIEIGALRGVMRADRARPILKTSSKTNLGHLEAGAGMAGLIKCICMLNYSSGAPNIHLLVLNPHLDVAGYPVYFESELLDYGNNSGLTGVSSFGFGGTNARADVWGHATKGHRYCITGPLESLTQFQR</t>
  </si>
  <si>
    <t>gi|1995722136|dbj|GFE67458.1|</t>
  </si>
  <si>
    <t xml:space="preserve">Beta-ketoacyl synthase; N-terminal (12-258:247)  -- Beta-ketoacyl synthase; C-terminal (267-384:118)  -- Polyketide synthase; C-terminal extension (388-497:110)  -- Acyl transferase (528-801:274)  -- Polyketide synthase; ketoreductase domain (1113-1264:152)  -- Phosphopantetheine binding ACP domain (1360-1424:65)  -- </t>
  </si>
  <si>
    <t>MDNSVMKTNGLEIAIIGMAGRFPGAKNIDEFWYNLQQGIESIHVFSDEELRKNGVDEALINHPQYIKAGGFLDGIDLFDAAFFGFNPREAEILDPQHRLFLECAWEALENAGYDSENTSGTVGVYAGTAMNGYLFNLYTNATIRNSVNPYQLFLASDKDFLTTRVSYKLNLEGPSVDIQTACSTSLVAVHIACQSLLSGECDIALAGGVAVSRNEGYLYQEGGIYSFDGHCRAFDAKAQGTVGGNGVGIVVLKRLEDALVDHDTIQAVIKGSAINNDGSLKVSYTAPRIDSQAKVIRTAMGMAEVEPETISYIEAHGTGTALGDPIEIAALSQVFRKSTEKTELCAIGSVKTNIGHLDAAAGIASLIKTVLALKHQQIPPSLHFSEANPQIDFKNSPFYVNQSLTKWNKDVTRAGVSSFGIGGTNAHVILEEAPQLEREKLQDKYQLLVLSAKTPTALETATTNLVEHFKKHPDLNLADVAYTLSLGRRAFEHRRMIVGQNLEDMRDALETRNPERVFTQSSSQRSVVFMFSGQGSQYLNMGRELYQHEPIFRKTVDDCCEKLKPFLEEDLRDIIYSDLGGDTLQQTQYAQSALFVIEYALAQLWMSWGIYPEAMIGHSIGEYVAACLSSVFSLDDALELVALRGRLMRQQPIGEMLSVSLSEAEIQPWLNDEISLAAINSPSACVVSGTQKAIATLSDSLTKKEISCRRLHTSHAFHSPMMEPVVKPFIEKIKQIQLYPPKIPIISNVTGTWLTGMEATNPEYWGKHLLSTVRFADGIAELTQEPQRIFLEIGPGNTLGILSKQPIFSSLRHPKQESLDIGFILHTLGKLWSNGVKVNWKNFYSNEHPFRIPLPTYPFERQRYWIDGSREIPSEVKADLTNWCYVPSWERDLLPEALEKEKIQKACWLIFLDSLLIGAKIARQLTLLGQDVITVAIGESFTELDYRAFAIHPNQKEDYFALLEDLSWRELKPDYILHGWGMTEEQTSFTQFQKQGFYSLLFLMQGLEKYKMTTSLQMTVLTNHLHDVIGGETLHPEKATLLGLCKVIPQEYPQITCRNIDIISDLEKIDQRILTELLTPTDDTVIAYRFNHRWHQTFKPISSNKTVTLKENGVYLIIGDLNNGLGHVWAEYLPKTAKLILIGHSPITQLATEHLFVPADITNETELRNALEQGETKFGQIQGVFYSTPMSNSDGTSPLQLLNMSQCEYNFKTKADGLFVLAKILQNKEIDFCCLQSSLSSIIGGLGLGAYAAANCFIDAFAIKQGWLSINWDAVQFDQNIELNQSFGASLAQFALTPSEVWQMTQQVLAIGSANQVIISKGDLQSRFLPTQPTLEDNQQHSRPNLSNDYIAPRNEIEQTIAEIWQEILGLETVGIHDSFFDLGGHSLLAIQVLSRLRETLNVELSMSDLLFDTPTVAGLAEVIAEKQPKTEELQEIAALLAEVQGLSLEAIQQQLTDNH</t>
  </si>
  <si>
    <t>gi|1733591177|dbj|GCA75032.1|</t>
  </si>
  <si>
    <t>MDSHHQKTELTPLQKAVIALKEARNKIEALERQKNEPIAIIGMGCRFPGGANSPEAFWELLSRGKEAIVPVPSQRWDAEAYYDENPDLPNKTYARYGGFLDAVDQFDPQFFGMTPREAIALDPQQRLLLEVSWEALENAGIAPQKLTGTQTGVFVGIGLDDYAKRQIKQQIPIDAYTGSGNAFCFASGRLSYFLGLQGPSLAIDTACSSSLVTVHLACQSLRNRESNLALAGGVSLMLSPEVTLYLSKTRALSPDGRCKTFDKDANGYVRGEGCGMVVLKRFSDAISDGDNILGVIRGSAVNQDGPSSGLTVPNGSAQMAVIRQALENAKVKPEQISYLEAHGTGTALGDPIEVRGINNILCKDRSTDNPLMVGSVKTNIGHLEIAAGMASLLKVILSLKNQEIPPHLHFKELNPDLAAAATALKIPTA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QEAINQIKADLESQSIEVRLLKVSHAFHSGMMQPILAEFKVIAAKISYKTPQLDWISTVTGEEISQAVTEDYWCQQVRQCVQFAPAIETLASQGYNLFIEIGSHPILTRLGQKTLANPDYLWLSSLQRGQDDWQILLQSVAKLAVSGVNIDWNGFDKDYARLRLPLPTYAFQKQPYWLTVEAPGLRPTQGTETVEGQDLHQSQERETLVAPGLRPTQKQNETKAESLESQLIALISQITGLNPQQLSLNVSLEADLGLDSIMMTQLMNGLLSLIPEEQRSQFSETFSLRHLMQVSNLQELLTILQSHTSSPKPQISNPKPQTKNLKPQPSNLVPILHSQIPLLMSYWSLNSNSLFTKVKIAGEFDLNIAQQAWKLLINRHPMLRAQFQIPEDATCFADYQLEVLENPIPPEILVKDFTTLTPEEQGEKIEEEIYHWLNYNWSLTQWPLHGFSVLKLSDQIHQLFLGNEHLISDGLSNHVMMREFLEIYRAIVAKETPNLPPTLTVEDYRKQVQLMNDWQDIEEDRALAEYNNAVSGMSYRWQPKQQKNAQKSPLFYNQKYLLSAETTSQLIDKTRQWRVPMNALLLGAFLKTMSQIDSKAENIGISIPTSGRIYPEVDATGVVSSFAQNLALSFAKPQSEQDWPTFLSQIQQTVQQHIGTGLDRAQTRQMGTIFRDNITLEKGKIPPHSLSLIQEALKSNLYLPYTGQTHLQPQYDALSITDYQAGGMNATGTIDILQEIFNNRLHLFASYDYHHFDLLLIDQLMTAYVSQIEELANLPVQDQVIISHSSSISLNTEIEEMLRQITSEICHWTIEEDEISDDLEADLGLDSLERIRLVTKLEGIYGKQYRQDLLNCRTLQEMAAILAPSQPSIVNSYS</t>
  </si>
  <si>
    <t>gi|1398326191|dbj|GBL08673.1|</t>
  </si>
  <si>
    <t>MNSSSNLNNLVQNWLVKQLADQLSLDAKTINVTEPLTRYGLDSIDAVTMVGDLEDWVGQELPSTLFWDHSTIEKASLFLVENYDLSNLSGEETPAEVAPVAEKAEPAVSGGKGWSLFGRR</t>
  </si>
  <si>
    <t>gi|159029569|emb|CAO90228.1|</t>
  </si>
  <si>
    <t xml:space="preserve">Beta-ketoacyl synthase; N-terminal (40-291:252)  -- Beta-ketoacyl synthase; C-terminal (300-416:117)  -- Polyketide synthase; C-terminal extension (419-529:111)  -- Acyl transferase (595-702:108)  -- Polyketide synthase; dehydratase domain (869-1134:266)  -- Methyltransferase type 12 (1360-1464:105)  -- Polyketide synthase; ketoreductase domain (1748-1925:178)  -- Phosphopantetheine binding ACP domain (2024-2086:63)  -- Beta-ketoacyl synthase; N-terminal (2124-2372:249)  -- Beta-ketoacyl synthase; C-terminal (2380-2496:117)  -- Polyketide synthase; C-terminal extension (2499-2600:102)  -- Acyl transferase (2647-2922:276)  -- Polyketide synthase; dehydratase domain (3003-3283:281)  -- Polyketide synthase; ketoreductase domain (3525-3700:176)  -- Phosphopantetheine binding ACP domain (3796-3861:66)  -- </t>
  </si>
  <si>
    <t>MDFQDKKNLSENDQSIQTRVFKALSEAKEKLKAFESQQREPLAIVGLGCRFGDNIATPESFWSFLKAGKNHLREIPKERWNQQDFYDSDRNKVGKIYVSQGGFLDDVSQFDAHFFGIAPKEAVAMDPQQRLLLEVAYEALENAGMATTTARRGKTGVFIGITNNDYARILTSNEDYNAIGAYHISGNHTNAAAGRISYLLNLNGPSLAVDTACSSSLVAVHLACRSLRSQECRQALVGGVNLVLTPEVVIALCRNQMLAPDGQCKTFDESADGFGIGEGCGVIVLKRLSDALEDGDHIWSVIRGTAVNNDGASGGFTVPNGPVQSELIREALADARLDAEAIDYVEAHGTGTSLGDPIEIKAIAEALCVNRRKSNPLLVGSLKTNLGHLAAAAGISGLIKTALSLHYREIPAHLNLKKPNPHINWDALPISIVTQNCPWNVNNGKLKAAGVSSFGASGTNAHVILSEPPQPQPQNPKISPILVTFSAKEPERLRLFTTQFVDELEQKTYLNVKDIALSLNTGRFPHKHRLALLVSNQENLHQGIQAFLNSNGDEKQFQNIQNNSFDIIYGEAQSHPKVAFLCNYEEEISPEIIENLLNNEPVFHEAFRQCEHLFKKYLEFSLQELLSSKKALEPQISLSVQPPLFAYQYALCELWKSWGISPSAILGSGLGEYLAAQQAGVFSLEDTVKLVAKRTRISPQNPNSEDLLSLLTSTPEVDSNSPDITLIYQGEVVKKSLRNLVNRGEKIRQKSDEIAQGISTLHQMGYQIFLEMGISANLINIGRQKLGVNSILWLSSLGKDCHSDQHEQRVLGQLYVRGFNINWEAFHRSHPGQKISLPNSPFIRKRYWINSGNKSESSSYKNPNYYSGHPLLGDHFPSPLALRQYRGSISQHKPAFLGEHQVFDQAILPASALIEMALAAGENQRVILENVEFKKALILKDTEDTLQLIIEQKSFKIYHALEPNWEVLVTGTIEELKSTNLTNCDLEEIAKNCPEEVDINSFYETYQKSGINYGSNFRLIHQLKRGENTAFAQIKLTDRLEREKYHFHPAMLDACFQGIAAILFKEESSVTYVPVRLGKLAFFHPPDEQVISAVRLKNSSPNPNIIIADIDIYSPQGQPLASLTNLELKAVQSQEIIPQEIPPQIYLEEWMPCEELLGNGRDTLVAPQVIKNQIHPAQLEQQLGEKLAQYERLIEALEKLSVVYIWEALTKLNGQPKLGQTYSEAQIANQGQIVDFYLPLLSRCLSILAEEKIVNQTKDGWLFLKKLEAPSSQSQIKILRQEFADYPAEISLMERCGSALAEVMSRQVDPLELLFPQGDLEEIASIYSEAAGSKLMNQLVATTISRAIANLPPYYPLRILEIGGGTGSVTTGLLPHLPTEHIEYIFTDISSSFLTRAKENFRTSFRNYPFIKYQTLDIEKNPFIQDFLPGSFDIIIAANVLHATANLQKTLENVRSLIAPKGLLILLESTGARRWVDLTFGLTEGWWLCSQDLRRNGYPLISTKDWQNLLIENQFEDINIIEPSQAKTRNLLKQSVIIGRSSEQLPSLPAKSYSHQIIWADSQGIANGLIPLFQQRGISCSCVFTQDINPEIAEDYLSILRNSITSETRQILYFWGLEKIPGEIDQQVEINCQRFLFFLQALLQQENPPTLILVTQGAVPAKAIKTLISPSQASLLGIAFSLVLEHPELNFKAIDLDPDEVNAADKLLQEIYSNPQENRIALRGEQRFYPRLVQRKLEDGKINFSPDAYYLITGGTGGLGLATTRWMIEKGARNLVLCSRRGAEGISPEILANFSSSGAKVTLKKLDITDAEKLHAVLDECRSQYPIQGIFHIAGTLDDTTLLRLTPERFNYVLDPKVKGTWLLHQLTLNDPLEFFVCYTSAVSLIGSAGQANAAAANAFEDAFIYYRQTHHLPGTVINWGPWSEIGAAVDRNVLERLAAKGYGAMKPDLALNALEKILLNQIIRAGVIKIDWQQFPYIHQSFYKNFLPQGKTQAAPSSEFLKQWQNLTLKERPNWLTNHIIMRVSTVLGRSNDETFSPQQGFFDLGMDSLTSTELRNLLQTDFNCSLPSTITFRFPNVEALANYLQQEVLDNCQPVL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FGFSGTNAHIIVGEIDADLPQASENNFYLLPLSARSEQSLQELARSYQDILTESINLADVCFTTSTGRGIFPQRICILADSITTAQRALIDYQDGEDSDSLIRPILSETPPKISFLFSGQGSQYSGMGETLYNREVVFKETLDLCDQILEPLLEKSLLDLIFQEQNSQLLEETQITQPVIFSLEYALAKLWQSWGIQPSALLGHSIGEYVAACWAGVFSLEDALKLVTQRGKLMGKLPHNGSMSAIYADYETVANALTSYENQVNIASANGSITVISGFKEIVEQLEKDFIDQGYKTKRLAVSHAFHSPLMQPILDDFSQVLKTISFHEPNLTIISNLTGKAVGSEITTPDYWVAHLRNTVQFSQGFKSLIDQGYRCFLEVGSKPVLLSMARLISANQDLLWLPSIVPGQDEQAQIYRSLATLFVNGYSVEWTKVFKQGKRISLPTYPFQRERYWLSNSEFSLGQIKTQLHPFIRDFKKLATGDMIFEGEVSSLNPSYLEEHKVFENIVFPATGFIEAILAASQKIFNGHFVTLENVYIHQGLILSPTPSIIQIIFKPKKSSQLIYTFEIFSSDSAQEQWVLHVTGEVKPKDIQSLAASELTQTKLERENPKESIFIREFYELYQQMGIRYGEQFQAIQELYSFKKGSQAKISINPSLADRRYYFHPVLLDACLQSIGAAFPEIHGQELHLPYGFSSLEIFLNPTSQVWTKVQVISDTNGEMRVNVNIYNEQEQLCARFTDLTARRINPAILQSLWQEKSNNCFYKVEWKKLSSMPTVAVDPQNSWLVLVRPETDLNSLINLYKKAGEKVITVEMGQNYQCYSQDFFVINPAQKSDFQRLYQEAYPSGEFPTGVVFCWESSEAEDVLDTVDQSSHAVLNLVQTLTNNWEKLPHLWLITRGANKMINDTALSPQQSHLWGLGAVINQEYPKMGCVCLDLPIHKEANEAELLFNELKCFPHEFRLALRQGNRYAARLVSASLPISEKRQFINQSGAYLITGGGGKLGGLVAQWLSEMGASHLVLCSRHVKSSTELIAPLVEKGTKVTLIEADITSPTDMKNLFSRFGADLPVLRGIIHAAAVLEDGLISNQSWQKYQKVISPKVAGTLLLDRYTRSLSLDFFVSFSSAAVILGSPGQSNYAAANAFMDALMQQRQSLGLPGISINWGAWETGNQIDQQRFANWGLQMMPSEQAFQYLSQVILGDITQGIVLDIDWSIFNQTFNISQPFFSEVLTLNNQKQTSPAKLLEQLKSVSIDERITALVEGLEKILREVTGLNENKVIPQPTSFLDLGLNSLMVIEFKNRLERDLGCKLPSSIIFDYPNLLSLSIYLREEILANHLDFEIKINPIPDNHNPYDSLSEDELARLLNQKLTELDQYGG</t>
  </si>
  <si>
    <t>gi|194354504|gb|ACF54731.1|</t>
  </si>
  <si>
    <t xml:space="preserve">Beta-ketoacyl synthase; N-terminal (1-161:161)  -- Beta-ketoacyl synthase; C-terminal (169-228:60)  -- </t>
  </si>
  <si>
    <t>LLLQTTFESIEDAGDKLHQLRDTNTAVFMSTFTSDYWDIQVGQESRYDISPHTPMGSSLTAIANRISYFYHLRGPSVSIDTACSGSLVAIHLACQSIWNGSAEAAFAGGVNVIINPESTMMMSKGNFLSPDGYCKTFDESGNGYVRSEGLGVVYLKTLDKALADGNKIYGIVRSTVCNSDGHTPSGFTVPSEDAQTSMLRDAYAHAGIDPDKVQYIEAHGTGTQLGDP</t>
  </si>
  <si>
    <t>gi|485627597|gb|EOD23224.1|</t>
  </si>
  <si>
    <t xml:space="preserve">Beta-ketoacyl synthase; N-terminal (450-721:272)  -- Beta-ketoacyl synthase; C-terminal (729-851:123)  -- Acyl transferase (1099-1400:302)  -- Phosphopantetheine binding ACP domain (1590-1656:67)  -- Phosphopantetheine binding ACP domain (1698-1764:67)  -- Phosphopantetheine binding ACP domain (1806-1872:67)  -- Phosphopantetheine binding ACP domain (1914-1980:67)  -- Polyketide synthase; ketoreductase domain (2314-2546:233)  -- Polyketide synthase; dehydratase domain (2624-2870:247)  -- Beta-ketoacyl synthase; N-terminal (2906-3174:269)  -- Beta-ketoacyl synthase; C-terminal (3183-3293:111)  -- Beta-ketoacyl synthase; N-terminal (3359-3629:271)  -- Beta-ketoacyl synthase; C-terminal (3653-3742:90)  -- Beta-hydroxydecanoyl thiol ester dehydrase; FabA/FabZ (4656-4783:128)  -- Beta-hydroxydecanoyl thiol ester dehydrase; FabA/FabZ (5200-5330:131)  -- </t>
  </si>
  <si>
    <t>MMTGASPPAHSQVLTLGGSSENQASLTPLARPPAPRPPPVSVSRKRKQLPAAPVIEPPPPVPRPSSGSSSSRAKAPIEVTRTSIDLPAVPAAPGLLRGGFLQWRYGPSRFAEIQPHVFSSPRPSLSFSVPGGGSGPPALSIADVDVVCNDNFVVVINRPDVETAKRLAAAAIPAPAKPETRAVAPWLNTGRRLSVKGSEEVWTPLADEAETSLPTRRVYLPKQAEWQRQVLLSDSRVERIELHERNGGWSAKLGRKTGAHVLAAMPGAELRLVVATELLDPGREGWPLTASASILCEGLTKAAKELCFQARARGWRLADARELALSYMEHESRVKAARGGADVPLHLMWQMADSASAQKYSDELNARPARVLIRCRQFRGTSNNFDSMLRSSEELAAARKESAKAELFSSLQKSLDADSADASSWTTASASGLRCDVSSSSGESPSQGGERVAIVGYSCILPGGENVNEAWEMIQAGIDNIRDLPNDRVDVTAYYSGSVDSNPTDKIYCTRGGFIPNYTFEPREFNLNMLQLEDTDANQTLSLLKVKEALEDAGINPSGNVRKNIGCVLGIGGGQKSSNEFYSRLNYVVVEKVLRKIGMPEEDVQAAVAKYKAHFPEWRLDSFPGFLGNVTAGRCSNVFNLDGMNCVVDAACASSLLLHGDCRTMVAGATGTDCSIGMYMAFSKTPVFSHKQSVTAYDETANGMLIGEGSVMFVLKKLEDALADGDTVHAVIRGCASSSDGKAPGIYAPTISGQELALRRAYEKAGVDPATVTMVEGHGTGTPVGDAIELTALKNVLGEGAAKEADPRRERVAVGSVKSNIGHLKSVAGCAGLLKTVLALKHKTLPKSINVSKPPKLRDGTLITDSALYINTRARPWFPRPGVPRRAGVSSFGFGAAARLLHRLAILVSLLGRNPAPSRRPLPASPPLPSRPVLGGANYHCVVEEFEPDHTRPYRTHGRPDLVLVSAPTAGALAAKVTASLDALAAALSKADPDKATVARWTKDGSASYRGGAHAPEQRALALVYAQFVADHAPPEGGAPPSDARVGFVSQGAAHAVEVLTAIRDKLAAKKEATAWALPRQGAHFRAAGAQTAGKVAAVFSGQGGQYTGMFEDVAMDWPPMRSSVSQMDEHAFKARPVDVPLPSEVLFPREAYASDADLGHEARLQETAHAQPATVAVSLGAFDIFAAAGLRPDFVAGHSLGELSALCAAGVLDRATAFGLVCARADAMAAATGEGQSMAAVIGPDAAALTLSTPDVWLANINEPGQVVISGKAPAVAAESARMQAAGFRVVPLAVSGAFHTPLLASAGAAFGAAVERAAGQFEPPTRAKIYSNVTGDSAYARGGADSAALLRKQMVSSVQWVKQVQAMYRDGARVFVEFGPRATLAKLVEKILPKGEDVCVVADVSADMQLRAAAIQLAVHGVPLARFDPWSLPNPFLVGRPSESPAPTPESVLKVKKGVLSLSAATFKAPRTTRATEAAMSDGYKISGNTVASVGPTDAELQAAKKEASERQQMVKTAEATIGQLQAKLNAAESALEEAKVALRERAEQRTAPAVQATPASTVAAPPAAAPSPSAAPPGVSSEKATETVLAVLAAKTGYEPEMIEMDMALETELGVDSIKRVEILSEVQKQLSVEAQDVAALSRTQTVGEVVDAMLKEIRSQGGGVAAAAASAPPPAAPSPSAAPPGVSSEKATETVLAVLAAKTGYEPEMIEMDMALETELGVDSIKRVEILSEVQKQLSVEAQDVAALSRTQTVGEVVDAMLKEIRSQGGGVAAAAASAPPPAAPSPSAAPPGVSSEKATETVLAVLAAKTGYEPEMIEMDMALETELGVDSIKRVEILSEVQKQLSVEAQDVAALSRTQTVGEVVDAMLKEIRSQGGGVAAAAVSAPPPAAPSPSAAPPGVSSEKATETVLAVLAAKTGYEPEMIEMDMALETELGVDSIKRVEILSEVQKQLSVEAQDVAALSRTQTVGEVVDAMLKEIRSQGGGVVGSQPVSSAPSRSLSIASIGSTPDMATALASTRRPSPPSTKEGADTAAHDAISAASDVTVSYAATLPISPPLALQIGFDRKRPVLVVDDGSPFTAELVASLSGSVDCHVIVLSWSGVQVRGATTIRLQDTSEAALKSAIGSITAQHGAPSGFVYQHSAACAGDDHAQLRWALLAAKHLQPHLQQAVTPSGGKVGRCFFVGIARMNNDGCLGIVNSIRSGAAAPVEAGLQGVLSAQRGAIFGLVKALALEWPHVFCRGIDLDGAIGAKAAARLVQSEIGCADRTLREVGYGASCQRHASTAKELLTPGASEGARPAFLPTDVLLVSGGARGITPLCMGALAKRVGGGTFILVGRSAVKEEPAWARAVADSGKPLEKAAYAHMKAEFAAGRGPKPTPKSLDQLVGQVRASREVLESKRQIESRGGRAVYMPCDTNDAAKVAAAVRAVKTQHGLQVTGIVHAAGVLRDKNVEKKEAADFDAVYGVKVGGLANMLQALAPAERRSLRHLVVFSSLAGFHGNAGQTDYAMANDALSKMVHRFGASHPGCSVRALCFGPWDGGMVSATLKAHFKAQGIQIIPREEGATQVAALLSLGGADRSQCLVGNWALPPVPPREAATALNFTLRSPATSGGYNGFLDAHVVRGRRVVPMTCAASLMATTVLRAHPGFHLARVQDVQLFGGLFADEDTEVTLTMKRASAPDAAELEIACRMAAASGGARAAPAYGATVVLSTTAAAVPCGVGCGSQPGSVAALYDGETLFHGPALQHIAHAAISGDVLTAKCVNVSLDAAEAGQFESTRTCVNGFAADAMMQAMLVAARSKLGAASLPSTIGSLEWHRPIAPGGEYRLTLEFATSPTGCTATCYLHDAAGVAYATGRQLAVTINRGLDFRAAGKAAAGSKAAGKAATARRTPTDDPRIAIVGMAARYAGAPDLDAFWRLLSSGEVGTGSISPAQLGVGSMDSHYGGSSAKVQGADCIKNDQYGSIDPVESEHELLLHLAREALKDAGSPDVASRCGIVSGCLSFPSDNMQRALQRDVYEGALERAYGQTPSMQATAGTPWMALGRKPPVDTERAAALAEVDPASFVAAEIGLSAGTPRLCLDAACASALYCMKLAQDYLVTGDADVMLCGASCLPEPMFVLSGFSAFQALPPKEGGTSAPFDAKTGGLTPGEGGAIFVMKRLADAERDGDRIHGVLLGAHVSNAGCGLPLKPHSESEHQCLAETYSKFGLSKASPQYIECHATGTPQGDMCELDAMRKFFGAAQLPLLGSSKGTCGHTLTAAGFAGACKLLLAMKHGVIPPTPKLTRPLDKNIITAKTAWPEVANGAPRRAGLSAFGFGGTNAHAVLEQHSPTAAAPPKGLGGPPAGAKLAIVGMAARFGTLADLTALERAVHDGGDGACELPPKRWRFLAEDAAFRESIGVPEQSPVSGCFVDKIDVDYERLKLPLLPEDELQPQQLLALSTIDRALLDSGGAVSKGGKVAVLIGLSTDMELYRHRARVAMRERLGLTPDSTLTEEQASLLSHVSNVATSTSYTSNIGNIIATRIASTWGFTGPAFSVTQGANSVYRCLELASKWLARGEVEAAVIAGVDLNGSAEALFTKTRNGVRLSHAQQPAASFDASSDGVFVGEGAGALVLKRMAACDLAAATAPRVYASIDAVAEEPSVEAAAAAALATGGVDASAVEYVELSADGDRRIDDAEVKGVASAYAGSPSSRSVAVGTVKANVGHVGHSSGAAALIKTALCLHGRYLPQLPRWSRPQQHMQSTWEGSQLYACASSRAWVKNAGGLRRAAVSGVAASAPGSAFHVLLSDVPACHETHNVLSLDPAAPKLVTLRASTAGEIVAAVEASLARIEAAAGSADAEFGLLLHQTVVAEASAAPLLTLCLVTTAAKLATELKHAAKGVGISIRVGKDYTSPSGSFFTPSPMRSDRVAFMYGDGASPYAGFDAGLHRIAPGLHETVEKGTTDMWARSDEAWNPRAVSLDELGDKSAAFDKDQVEMFRGGVYHAFCNTAVAREVLGVAPRAACGLSLGEVSMLFAFGPENAKKSDQLTARLAASPVWTEQLAVKMNALRSAWGLPADAPVGSFWRGFVLHATKAQVAQGIEAMGAAAGCVRLLIVNDNKSCLIAGKPEQCEALIARLGCQSSPLEQGMVGHCAEVGPHKAAISHIHGMLSMPPASDVQLFWSSGARVEPLSDKNGAHVGDLCAELYNKLADFERVVHAVHAKQYDVFVELGSGDKRAAAVHSILSEGGARHVAVAIDAKGQPAWQQMLRMAAKLISHGGTGCGVRKLYHPKLLAEAAQVASGTAPKPSKLRRLIEINGRFNSSSTPRPSRMSTPMDERLLRTIKRIPTAFTEGATMESSLAARTPSTASLLEVEGGGTFGSKGSALEYEIEYQREQARKYKGPLLWDFDDLLEYAEGNIAPVFNKHLSGSHPPWAEVDSYPYCCRLPQREYLLCSRVTKMQATTNVFESCTMTTEYDLPPNGELSEGGQIPWAVLVESGQCDLMLISYLGVDFQNKGRKAYRLLDTTLTFFGVAQEGQTLVYDIKINSFAKKAGLVSMFFFEYNCYCDGKLLIEMRNGVAGFFSKQELDEGKGVVWTEADLKMRAKYAANKKDPSPCHLALVTDKKTFSEADMQKLSDAGHKPGTWGEVMGPSAADVQYKLCARKILMADRVTHILPRGGVHGLGLLVGEKILERDHWYFPCHFKNDQVMAGSLVSDGCSQILKMYMIYMGMHKAVEGITFTPVHNQPNKVRCRGQISPHKGKLVYWVEISELGFDKETGYPYAKADVNIIDINYESGESFDHPSEGELLAALEPYCRGNMKKRVVVDFRGVALQMEGPPTAAHPILGKRVAAVQSVPRALVPAPPPALSRDQMYAAGGLHLSGGQRSALPPQQFMKWGGATVGGHKLTWHPWAGRDGHPTPGFRATSYPPRPICFTPFPNNPNDTNHTPGELPLSWVNMCEFMCNDLSKSLGDDFKGFDEASVSRSPAFDLALTTRVLSVTGLVEEKGSTKFYGTDRDPSSGTMVAEFDCPADAWFFVGAPNDAQMPYSILMEIALQTCGILTSWNKAPLTMSKDHGFNLLFRNLDATAKLYAHVDLRGKTIVNTSKCTGYAMLGQMGVQKFNTVLEVDGKPFYEVDSSFGWFLPAVFEKQVGLDNGVKRECWHVANKHPVTRFALPADEGKLFAGAVAAGLAPAHLLSRRSDQVRFLDEIGLSATGGEHGKGYGHGFKTVDPRDWFFSCHFWCDPVMPGSLGIEAMHQTLELFCVHTGLGAGIANATFTHDLGKTTWKYRGQLTPKANRGDVEVHIKTVEKADGAVTVTADGYLYVDSLRVYHATGLRIRIAPAAAHLLTAPAPAPALPRPAQSAADVTTVSAADAAAVREALLETEQPLVVEGPGVGAVQVHPVPLGSLGLGSAAFMQHYGVQYPLYTGAMAKGIASADLVIAAGQHGMLASFGAGGLPIGKVTAGLDKIQAALGSKPFAVNLIHSPFDDLLEERNVDLFLSRGVTVVEASAFMKLTPHVVRYRVVGLSRDAATGRTVCKNSIIFKVSRTELADMALRPPPADMVARLLREGKVTAEQAALAATVPMCDDVTVEADSGGHTDNRPLQVLLPVIIARRDAVKLETGVHVRVGAGGGIGCPEAAAAAFAMGADFVVTGTINQLARQSGTCDTVREQLSKATYSDVVMAPAADMFESGVKLQVLKKGTMFPSRALKLYELFLAYPSLDAIPADVRQRLEKTVFRKPIDTVWQETVDFTLNQLKDPEKIKRAEADPKGKMALIFRWYLGLSSGWANAGVTDRAMDFQVWCGPAIGSFNDFVRGTYLDPAVANAYHDVHEANMQLLRGACVLRRIEQLKAHAGVRAAVDATALAPYRPEPVA</t>
  </si>
  <si>
    <t>gi|56542082|emb|CAI30404.1|</t>
  </si>
  <si>
    <t>gi|1039168907|gb|OBQ14118.1|</t>
  </si>
  <si>
    <t>MNIQQNKTAKMAIVGMDAFFGECQELDAFESSIYDGKQHFIPLPESRWHGINEQENLLREYGLEAGKVPQGAYIDNFEVDTLAYKIPPNEVEKINSQQLLLLRVADRALKDAGLSPNSNVAVIIAADTELSVHQLQQRWNSSWQIKDGLNGAEIALSPEKINQLEGIVQDSIHNQVELSEYLSYVTNIMASRISSLWNFSGLSFTISAVETAAFKALELAQMLLDTNEVDAVVVGAVDLAGGVENVLLRSQFGTINTGVNTLSFDEKANGWNVGEGAGAVVLKRHDTALANNQRIYAVIDGISIGQAPSMAVDSHTISQVCQQAFQQAGIEPTKVNYLEVCASGIPAEDEAEINGILQAYPSVNNGLHCAIGSVKSNIGHTFVASGIASLIKTALSIYHRYIPGTPNWSGVKTPQVWEGSPFYVATESRPWFLQKEVKSRISAINSIGCDGSFAHIILSEETAQPERTSTYLESRPLHLLPIAADDQSSLLAALDHLQATIENADSLKNIASQTFVKFQQNSDSKYTLSLTGRNQKELIKEINSAKKGVTNAFANGKDWQTPIGSYFTPKPLGKNGEIAFVYPAAVNTYLGIGRSLFRLFPKVLDDVIIKSLDERAADVEKLVFPRSLSKLSTRQLEKLEKKLLDDSLAMFEAEVLFTRLISTIITEDFNIKPKYVFGYSLGETSMMVAQGVWSNFYEVSHTFNSSALFGDRLSGSKNAVREYWGLPKTDTNPENKLWANYVLMASPAQVRECLKNEDHLYLTQINTPEEVLIAGEPAACERVIKTLGCNSFPAPFDHVIHCQAMQSESQELETLYTLPAQKIPGIKFYSAAEYQSIEIESNQIAHNIATGLCQQLDFPRLVNRVYGDGAKIFIEAGAGGICSRWIDKNLGNQEHLTVSLNRRGTDDHSSLIKALAKLLSHQVNLNLAPLYNLSSENTQQKKAALRKVTLGGNSMTSAILNAENSQIFANNQKQTISTHQEYKIINSLQTSEKIAPTEIYPKPQPKPQKNTMKTIMENGLELSKKLKFFESTKIIKQNINQESSGKISMNDLKIAQYQNLSNNTAKLTKTHTSFLAARQDFSQQMSEIIQLQLACAQNLLNEEK</t>
  </si>
  <si>
    <t>gi|1398328015|dbj|GBL15699.1|</t>
  </si>
  <si>
    <t>MQSPQFLPVIESLATGTPGNLVQQTDAAKFLANLKGLEKNQHRIEKIYEHTRIDTRHLAINLLTEETVSFSREKGTIEQRMQMYEKYGLPLAEDVTRRVLLAASEQQKKHNPLSTEKIEDSIGLIVFVTSTGFVAPGIDAQLIKSLGLRRNIARVPVNFMGCAAAMNGLRVACDHVKANPEHKALVICLELSSINAVFQDDLNDIIIHSIFGDGCAAVVIGAYEPEQIQGRGKFVIRDNFSYLAENTEDGITLGIRDNGITCLLSRQLPDYIESGVGRIITNFLNSHQITKEDIDLWMVHPGGTKIIEKVQLSLDLNDEQVADSWGVLRQYGNLLSCAVLFVMERMILRLEQGCETQALKQNKSGVTRQNAASLTGLAFSFAPGVGIEGILLEKI</t>
  </si>
  <si>
    <t>gi|488880993|ref|WP_002793218.1|</t>
  </si>
  <si>
    <t>MDFQDKKNLSENDQSIQARVFKALSEAKEKLKAFESQQSEPLAIVGLGCRFGHNIATPESFWSFLKAGKNNLREIPKERWNQQDFYDSDRNKVGKIYVSQGGFLDDVSQFDAHFFGIAPKEAVAMDPQQRLLLEVAYEALENAGMATTTARRGKTGVFIGITNNDYARILTSNEDYNAIGAYHISGNHTNAAAGRISYLLNLNGPSLAVDTACSSSLVAVHLACRSLRSQECRQALVGGVNLVLTPEVVIALCRNQMLAPDGQCKTFDESADGFGIGEGCGVIVLKRLSDALEDGDHIWAVIRGTAVNNDGASGGFTVPNGPVQSELIREALADARLDAEAIDYVEAHGTGTSLGDPIEIKAIAEALCVNRRKSNPLLVGSLKTNLGHLAAAAGISGLIKTALSLHYREIPAHLNLKKPNPHINWDALPISIVTQNCPWNVNNGQLKAAGVSSFGASGTNAHVILSEPPQPQPQTPKISPILVTFSAKEPERLRLFTTQFVDELEQKTSLNVKDIALSLNTGRFPHKHRLALLVSNQENLRQGIQAFLKSNGDEKQFQNIQNNSFDIIYGQAQSHPKVAFLCNDEEEISPEIIENLLNNEPVFHEAFRQCEHLFKKYLEFSLQELFSSKKALEPQISLSIQPVLFAYQYALCELWKSWGISPSAILGSGLGEYLAAQQAGVFSLEDTVKLVAKRAKISPQNPNSEDLLSLLKSTPEVDSNSPDITLIYQGEVVKKSLTNLVNRGEKIRQKSDEIAQGISTLHQMGYKIFLEMGIGANLINIGRQKLGVNSILWLSSLGEDCHSDHHEQRVLGQLYVRGVNINWEAFHRSHPGQKISLPNSPFIRKRYWINSDNKSESSSYKNPNYYSGHPLLGAHFPSPLALLQYRGSISQHKPAFLGEHQVFDQAILPASALIEMALAAGENQKVILENVEFKKALILKDTEDTLQLIIEQKSFKIYHALEPNWEVLVTGKIEELKSTNLPHCHLEEIAKNCPEEVDINSFYETYQKSGINYGSNFRLIHQLKRGENTAFAQIKLTDRLEREKYHFHPAMLDACFQGIAAILFKEESSVTYVPVRLGKLAFFYPPDEQVISAVRLKNSSPNPNIIIADIDIYSPQGQPLASLINLELKAVQSQEIIPQEIPPQIYLEEWMPCEELLGNGRDTLVAPQVIKNQIHPAHLEQQLGEKLAQYERLMEALEKLSVVYIWEALTKLNGQPKLGQTYSEAQIANQGQIVDFYRPLLSRCLSILAEEKIVNQTKDGWLFLKKLEAPSSQSQIKILRQEFADYPAEISLMERCGSALAEVMSRQVDPLELLFPQGDLEAIASIYSEAAGAKLMNQLVATTISRAIANLPPYYPLRILEIGGGTGAVTAGILPHLPKEHIEYVFTDISSSFLTRAKENFRNYPFIKYQTLDIEKNPFTQDFLPGSFDIIIAANVLHATANLQKTLENVRSLIAPKGLLILLESTGARRWVDLTFGLTEGWWLCSQDLQRNGYPLISTKDWQNLLIENQFEDINIIEPSQAKTRNLLKQSVIIGRSSEQLPSLPAKSYYHQIIWADSQGIANGLIPLFQQRGISYSCVFSKDINPEIAEDYLSILRSSITSETRQILYFWGLEKIPGEIDQQVEIHCQRFLFFLQALLQQENPPTLILVTQGAVPAKAIKTLTSPSQASLLGIAFSLVLEHPELNFKAIDLDPDEVNTADKLLQEIYSNPQENRVALRGEQRFYPRLVQRKLEDGKINFSPDAYYLITGGTGGLGLATTRWMIEKGARNLVLCSRRGAEGISPEILANFSSSGAEITLKKLDITDAEKLHAVLEECRSKYPIQGIFHIAGTLDDTTLLRLTPERFNYVLAPKVKGTWLLHQLTLNDPLEFFVCYTSAVSLIGSAGQANAAAANAFEDAFIYYRQAHHLPGTVINWGPWSEIGAAVDRNVLERLAAKGYGAMKPDLALNALEKILLNQIIRAGVIKIDWQQFPYIHQSFYKNFLPQGKTQAAPSSEFLKQWQNLTLKERPNWLTNHIIMRVSTVLGRSNDETFSPQQGFFDLGMDSLTSTELRNLLQTDFNCSLPSTITFRFPNVEALANYLQQEVLDNCQPVF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CANLKPEQIDYIEAHGTGTALGDPIELESMSAVFGQRSPNRPLIIGSVKTNLGHLEGAAGIAGLIKTVLALQHHKIPPHLHFKNPNPRFDWSSHIFEVPVQGKPWNISERARIAGVSSFGFSGTNAHIIVGEIDADLPQASENNFYLLPLSARSEQSLQELARSYQDILTESINLADVCFTASTGRGIFPQRICILADSITTAQRALIDYQDGEDSDSLIRPILSETPPKIAFLFSGQGSQYSGMGETLYNREVVFKETLDLCDQILEPLLEKSLLDLIFQEQNSQLLEETQITQPVIFSVEYALAKLWQSWGIQPSALLGHSIGEYVAACWAGVFSLEDALKLVTQRGKLMGKLPHNGSMSAIYADYETVANALTSYENQVNIASANGSITVISGFKEIVEQLEKDFIDQGYKTKRLAVSHAFHSPLMQPILDDFSQVLKTISFHEPNLTIISNLTGKAVGSEITTPDYWVAHLRNTVQFSQGFKSLIDQGYRCFLEVGSKPVLLSMARLISANQDLLWLPSIVPGQDEQAQMYRSLATLFVNGYSLDWAKVFKQGKRISLPTYPFQRERYWLSNSEFSLGQIKTQLHPFIRDFKKLATGDMIFEGEVSSLNPSYLEEHKVFENIVFPATGFIEAILAASQKIFNGHFVTLENVSIHQGLILSPTPSIIQIIFKPKKSSQLIYTFEIFSSDSAQEQWLLHVTGEVKPKDIQSLAASELTQTKLERENPKESVFIREFYELYQQMGIRYGEQFQAIQELYSFKKGSQAKISINPSLADRRYYFHPVLLDACLQSIGAAFPEIHGQELHLPYGFSSLEIFLNPTSQVWTKVQVISDTNGEMRVNVNIYNEQEQLCARFTDLTARRINPAILQSLWQEKSNNCFYKVEWKKLSSMPTVAVDPQNSWLVLVRPETDLNSLINLYKKAGEKVITVEMGQNYQCYSQDFFVINPAQQSDFQRLYQEAYPSGEFPTGVVFCWESSEAEDVLDTVDQSSHAVLNLVQTLTNNWEKLPHLWLITRGANKMINDTALSPQQSHLWGLGAVINQEYPKMGCVCLDLPIHKEANEAELLFNELKCFPHEFRLALRQGNRYAARLVSASLPISEKRQFINQSGAYLITGGGGKLGGLVAQWLSEMGASHLVLCSRHVKSSTELIAPLVEKGTKVTLIEADITSPTDMKNLFSRFGADLPVLRGIIHAAAVLEDGLISNQSWQKYQKVISPKVAGTLLLDRYTRSLSLDFFVSFSSAAVILGSPGQSNYAAANAFMDALMQQRQSLGLPGISINWGAWETGNQIDQQRFANWGLQMMPSEQAFQYLSQVILGDITQGIVLDIDWSIFNQTFNISQPFFSEVLTLNNQKQISPAKLLEQLKSVSIDERITALVEGLEKILREVTGLNDNKVIPQQTSFLDLGLNSLMVIEFKNRLERDLGCKLPSSIIFDYPNLLSLSNYLREEILANHLDFEIKINPIPDNHNPYDSLSEDELARLLNQKLTELDQYGG</t>
  </si>
  <si>
    <t>gi|45535415|emb|CAF04423.1|</t>
  </si>
  <si>
    <t>gi|297329719|gb|EFH60138.1|</t>
  </si>
  <si>
    <t>MVFFKIFFISLMVGLAMKGSWINLEDLQNFFLHHIQNNLQTISLLSFLVGFVWILYMLTRPKPVYLVDFSCYLPPSHLKVSIQTLMGHARRAREAGMCWKNKESDHLVDFQEKILERSGLGQETYIPEGLQCFPLQQDMGASRKETEEVIFGALDNLFRNTGVKPDDIGILVVNSSTFNPTPSLASMIVNKYKLRDNIKSLNLGGMGCSAGVIAVDVAKGLLQVHRNTYAIVVSTENITQNLYLGKNKSMLVTNCLFRVGGAAVLLSNRSRDRKRAKYELVHTVRIHTGSDDRSFECATQEEDEDGIIGVTLTKNLPMVAARTLKINIATLGPLVLPLKEKLAFFITFVKKKYFKPELRNYTPDFKLAFEHFCIHAGGRALIDELEKNLKLSPLHVEASRMTLHRFGNTSSSSIWYELAYTEAKGRMKEGDRIWQIALGSGFKCNSSVWVALRNVKPSANSPWEDCMDRYPVEIDI</t>
  </si>
  <si>
    <t>gi|501225152|ref|WP_012268170.1|</t>
  </si>
  <si>
    <t>MKVGDFLAYLKGLEIKLWLEGEKLRFQAPKGVMTPEIKEEIAAKKPEILDFLRAAKIPTNTVDLEIIPVSRDQDLPLSFAQQRLWFLQQLSPDSHSYNLLDALRLEGNLNLLALEQSLSELIRRHEILRTTFTMVEGQPIQRIAPPSPVSLPLEDLQNLSKNEQTEHLQEIAIAFSLKPFNLAKESLVQFKLLKLSSQEYVLLLKMHHIIYDGWSLSIFFGELSQLYAAFVQGLPSPLAKLSIQYADFAVWQRQWLTGEVLERQLNYWQKQLQDAPTILELPTDYPRPPIPSFRGDGQVFRLNQDLTQRLKRLSQESGATLFMTLLAAFFVLISRYSGQLDVLVGSPIANRNSSAIEKLMGFFANTLALRGDMSGNPSFLELLQRVKQTTLSAYAHQDLPFEMLVEKLQLNRDLSHNPLIQVMFSLQNTPQSEASLSGLKMESLPLSVELKARFDLEVNFWEVSDRLEAVWCYSTDLFAAPTINQMWQHFQNLLTAIAANPNMGIFQLSMLSDEERYQLLSLWNETHTDYPSDQCIHQLFEEQVKRTPDAVAVVCSEQQLTYNELNCRANQLAHYLQKLGVKPDELVGICLERSLDMIVGLLAILKVGGAYVPIDPDYPQERISFMLQDTQVKIILTCESLQNSLPNHQAIVICLDKDWQQINQASLENLNSTVSADNLAYVIYTSGSTGIPKGVIVTHQAVNRLVLNTNYIQFTPDDRVVQASNIAFDAATFEIWGALLNGAKIVIIAKSVLLSPQELALSLKENQISVLFLTTALFNQLANLVPQAFSSLRCLLFGGEAVEPKWVQEVLEKGAPQRLLHVYGPTENTTFSSWYLVENIASTATTIPIGKAIANTQIYLLDKNLQPVPIGVVGELHIGGMGLAKGYLNRPELTQEKFIPNPFEKDEVIPPTPLNKGGNEPSKLYKTGDLARYLPDGNIEYVGRIDNQVKIRGFRIELGEIEAVLSQNQAVQSSCVIVREDNPGEKQLVAYIVPKLGVKLTSGDLRQFLSHKLPGYMVPGAFVLLEFFPLTANGKIDRRALKAPSNTSDSDRFIEARNQLELNLVQIWSKVLKIDKISVHDNFFDLGGHSLLAPYLITQIKEQLGKEIAVTTIFQNPTIEQLATIIQTDADSSNQSCLVPIQPQGSKPPFFCVPGAGGRPFYFYHLGRCLGKDQPFYSFENDLYQQFGEITRIEDIASIYLQAMQDLQPQGPYFLGGHSYGGNVAFEMAQQLVNQGQQVALLAIIDSSAPTYKDKQILLDYINWDHARWLAEVSKGIEVYLDKTIDISYETLQLLTVEEQLKYALNFFKLANMLPPNAETRQLEKIVQAYKTSCLCLIDYLPKQIYPGKITIIRAREELADDPNKDLIAGDCEDSSLGWSEFSTEPVEIHFVLGNHVSIMVEPHVQILAEELKVCLEI</t>
  </si>
  <si>
    <t>gi|45535389|emb|CAF04410.1|</t>
  </si>
  <si>
    <t>MVMAAGASSLDEIRKAQRADGPAGILAIGTANPENHVLQAEYPDYYFRITNSEHMTDLKEKFKRSDKSMIRKRHMHLTEDFLKENPHMCAYMAPSLDTRQDIVVVEVPKLGKEAAVKAIKEWGQPKSKITHVVFCTTSGVDMPGADYQLTKLLGLRPSVKRLMMYQQGCFAGGTVLRIAKDLAENNRGARVLVVCSEITAVTFRGPSDTHLDSLVGQALFSDGAAALIVGSDPDTSVGEKPIFEMVSAAQTILPDSDGAIDGHLREVGLTFHLLKDVPGLISKNIVKSLDEAFKPLGISDWNSLFWIAHPGGPAILDQVELKLGLKEEKMRMTRHVLSEYGNMSSACVLFILDEMRRKSAKDGVATTGEGLEWGVLFGFGPGLTVETVVLH</t>
  </si>
  <si>
    <t>gi|1323300025|dbj|GBE96844.1|</t>
  </si>
  <si>
    <t>gi|424707793|gb|AFX86531.1|</t>
  </si>
  <si>
    <t>gi|914402411|gb|AKV70080.1|</t>
  </si>
  <si>
    <t>MTQTPAKTDQMSLIKDALNQIKVLKTKLHTLEKAKNEPIAIIGMSCRFPQGANSPETFWELLQSGTDAISEIPPQRWNIDNYYDPKPDARGKVYTRHGGFLNQPIDQFDADFFGLSPREVAQMDPQQRLLLELAWEALENAGISPLNRRGSQTGVFIGMMTQDYSHFSHHPALIDAYTGTGNAKSVASGRLSYLFGFHGPTLTVDTACASSLVAVHLACQSLRNNECEVALAGGVNLMLTPFVTIMESRAQMLSPDGRCKTFDRTANGYVRGEGGGIIVLKSLSAAIRDNNLILGLIKGSAVNHGGTSSGLTVPNQLSQEQLIRQALKNAQVKPEDISYIEAHGTGTSLGDPIELGALSTVFAKNPQPVWVSSVKTNIGHLEAAAGIAGLMKVILCLQHRQIAPHLHFQQPTPHLDWENQPLKVPTKNREWVSENSARLAGVSSFGLNGTNAHIILEEYPYEPQTTAAPDSSPYLFTLSAKTESALIKLAQKYANYLENAKNIALSSICATSNRSRSQLPHRFTCVVSSHCQLQEKLTAFVQGEPSSFRQKSEFSGKNRAKIAFLFPGQGSQYPGMGRELYQSYPLFRQTLDRCDQILRQYGDYCLTEIIDQENHLNQTFYSQPALFALEYALFKLWESWGIAPHGVMGHSLGEYVAACVAGVFSLEDALKLVFYRAKLMDSVGKSGSMVVISASEAEIIPLIAPYQSQVAIAAINGQDNIVLSGAAETIETLVKQLQVKNLKITRLNVSQAFHSPLMEEILDEFRQIAETITYHPPQRALISNLNGKLVNFEVTTPDYWCRHLRSSVRFADGIKTLLDNGYELFVECGSHPVLSGMGSLLDKNYSCLWLPSLRRQTSDRQQILESVSQLYLRGFALNWQEITANQDSKPCILPTYTFERSSYWLKTGDLTPEEAQLLPKLSKYLLETPPQPPEVVKTTTASSSGHLITLDSLLATPAEKQLKQLETYIIGVLEQITGLSVVKLHTKQPLSSLGLDSLMSSQLRRQLEEDLKIIVPVEYLAGLSIEQFLPQIFNLITQNSQPATSHKTPLPSKQKKPIKTTKAENISNDPKLWLIRKQANPNAHIRLFCFPYAGGGASLFQNWLNYCPKQVELWAIQLPGRETRLQETAITSLKSLINRLIPILTPYLDQPYAFFGHSMGSLISFELTRELAKTRQNLPQHLFMSGFRAPQIVNPDLPIHRLGDEQFLTALGHFQGTPETLLKNPDLMAAFLPILRADFKLLETYSYQQGQPLNCPITVFGGHNDAKVSADQLQQWQLQTNQDFVLHTLPGGHFFINQHTEKIMKIIGQSLREFPEQMTA</t>
  </si>
  <si>
    <t>gi|1190955182|ref|XP_020870227.1|</t>
  </si>
  <si>
    <t>MDLLVMLSSLLISYLIFKIWKHIDSKRDQNCYILDYQCHKPSDDRMVSTQFSGDVILRNKHLRLNEYKFLLKAIVSSGIGEQTYAPRLFFEGREQRPTLQDGISEMEEFYIDTIEKVLERNKISPSEIDILVVNVSMLNSTPSLSARIIKHYKMREDIKVFNLTAMGCSASVISIDIVKNIFKTYKNKLALVVTSESLSPNWYSGNNRSMILANCLFRSGGCAVLLTNKRSQSRRAMFKLRCLVRTHHGARDDSYSACVQKEDELGHIGVHLDKTLPKAATRAFIDNLKVITPKILPVTELLRFMLCLLLKKLRSNPSKGSTNVTQAAPKAGIKAGINFKTGIDHFCIHTGGKAVIDAIGYSLDLNEYDLEPARMTLHRFGNTSASSLWYVLGYMEAKKRLKRGDRVFMISFGAGFKCNSCVWEVVRDLTVGESLGNVWNHCIDQYPPKSILNPFFEKYGWIHEEEDPDTFKMPEGFM</t>
  </si>
  <si>
    <t>gi|818211088|gb|AKG25416.1|</t>
  </si>
  <si>
    <t xml:space="preserve">Phosphopantetheine binding ACP domain (800-860:61)  -- Condensation domain (913-1373:461)  -- AMP-dependent synthetase/ligase (1914-2317:404)  -- Phosphopantetheine binding ACP domain (2881-2941:61)  -- Beta-ketoacyl synthase; N-terminal (2985-3233:249)  -- Beta-ketoacyl synthase; C-terminal (3241-3358:118)  -- Acyl transferase (3432-3751:320)  -- - (3858-4097:240)  -- Aminotransferase class-III (4423-4703:281)  -- </t>
  </si>
  <si>
    <t>MATDDEGEKSDVEVADEKAIVIAATFVAEQMEGPIMFWLDILQGEMMHGIDGHIGNAAVDECGRESLVGGISKVKFCALNQVVQSLLSVNGVLQSNQGGCNVLLIRLSDWVDVQERIVRDAEGEVVLRKYEEQLQGNVDLFMSAMETVRKKVPYVIVLCPSSPSLVHQTNTVGSENMFDVVLSKCESAFLARAKGIQDTYTLGYDEILDIYPIFPKNQNVETLFENGLCVKNRAAENIGCVGVFASKFQDKMTCVPYLDVFYVIVGTAVIRRICGLMSLASHAKIKVIVTDADDTLWKGTAGEDDVANIVPYRNFQDFLVNETVKKGKIICVASKNDERFIWEVFAHFREQMPLDPAEHIVAYRINRLSKSHNIAELAKELNLDMDSFVFLDDLKENCDEVQENLPSVCVLQLRDESSSVATNKENAVTFPASDPEDQDKSLTHRIRHFWGLDELGPITLADLNRSEQYKLEARRRALRQENTELSEENGKLEHESYIRSLQVIVSFRNVVVNGAVTRHDRRDASAHDPDRQNEENLERMIQLTQRTNQFNASMKRYADKASLPGDGYQCSTVSVRDRIGDYGIVGALIYSVVGDYFFVDSFCLSCRVFGRSVEHQIINHLGSQAREYGCRLLVFLFCPLVQNGMVRNDAARAFLDSIAEQRHDVSSEFGRHIIQALQITEKSLAHDTIDTAKSTFFVVSSETALVTKIPTEVEAHSPELDFRTVHASKGQENDSTGNEILCCETSQKTSRLRAVSSRVALRNRVFSHIFRSLSTVQDIEHAYKRWQSLHHMNLPIDVHAAEVLGRTDMKPNSTVPLVQLGMDSLMAAQLRRRLMLEFEGLDVPLVFLLGRNTSLFDISQLAAKHRCRSPPVFEQSQLCAEENIENHSDTPDNSAVVANAHRTNCPNDQYHPFPLTNMQSAYHFARHTLGASCHVYTEFDCSHHLDLDKFEEALNFVVRRHEMLRVVVESSGMQQILRQVPKYKIQVTEFCEGGEDRCDEYLSRRRAARQRFCNGEREWPLWRVEVTRRPDGSFRLHVDVDLIALDAKSVTIICDEMRTFYCVTDKSNFGCMAVRDSPTLPPLGLTFREYVVSSGRHPLHNEERPSVSLDLNALRSSKIYWEERLDTLLDAPRLPLQQISPVLETPGMPFSFVRKSGSLPARDWEMLKTEARRLCVTPTVLLVAVFYEVIAAHAQEPDFTLNLTTFNRLYDHTDVDLIVGDFTDVLLLECRGLSGEQTIEAKVSKISEQLLLDMDHSHLGGVEVQRMLRRKKRDQEILFPVVVTSLLGLTCPQPKWMMSEGDGGQVRFQLAYQISETPHVWFDHQILETFDGQLSFNWDIDAQKYPREMIDNMFSQYHGLLKWMTEKGADRENSDFFPLSQSSAFLARNVTGVIREQQRVEEITEIAKEPGVLLTESQQYANHRTAHQIGQAFPKPGSGKAYVEFEIERLDVACLQAALRQIVRRHEALRVEMLPGGALRTKDLVSDVESIPSALVHDVRHLNEREREAQLSQIRDLCKGSGNDGFGINVEHYKHPLWRVEIVQLSDIDFRVCVRCDLVALDYPSLQCVVFRELIQLYNLGPLPVVQPRFRARSENEHGVLSEQREKLVASMEYWINRAQTIACAPTLPLRDAAYTCISSSGGVFQRFSGILAQASWTRFRESCLYYNVDPTVAVIACFADALALWAEEPDFTLSVVFSEAISAGVVGNSAIKFLFEIPEFRGYFKDFAQVLQKKFDADRHHREALSSDELQRRMRELRGNSSSGFPVSVTPLLGNLPGNLSLAAAPLQTVDGCEPIVVYEVIQTPGAWLDLQFVETNSGILRFSWDVLVDIFPDGLAAQMFDRFAVFFENISQELTWDCACTASLDEYELQLREEPNTAAILSAAKTLDQSLTVLYPEIPKHCGNLLHGQVDDSVVMYPEKIAVVDGDVRLTYRDLGIRGCTIGKMLRTMGVRANDVVGVVMEKGWEQVVGVYSVLWSGGAYLPVNPSYPDEYIEGLLNEAGVRIVLTQRKVRDARFWAGSRNFQIILVEEERGLSLAQEFEESRAEARQDPSSLAYVIFTSGSSGRPKGVMVEHKSAINTCKDINQRLKITEDDVIFGLSSLSFDLSVYDIFGLLSCGGTIVICNANATRNPNYWLEMVKQYKVTIWNTVPMAFQMLFAVMMMHENTLDVTSLRVVMLSGDWVPVSLARAVRAQWPQIDLWVLGGATEASIWSNFHRVRSIDPDLPSIPYGAPLTNQTMRVLDSKLRYRPQGVLGDIYIGGVGVARGYLNDLQKTAASFINHPEFGRLYRTGDRGSYLKNGEILFAGRNDGQVKVAGHRVELGQIENQLERLEWVQRAVVRFRKVEDAELLSAYIEVKSVQWQSLEKARSKIDKQSSPFLRLAPLVEKKGEALKLSRTQHPVMAKWNNRKSYRDFLGGRFESSNQFIEYLETLEMHCFHSQLATGSPIRLGYPYVSLEVLGCLLEGIAMRESPLPRFAYPSVGNFRAVQVYVTFQMDNAVGGEAKCGVYYYDPWDHSVSLVNQHRSKTESAVRFFLVGRVDVIESEYHDESARLLLLEIGYMKEVLQDCVAFCGMTLEVPDVYEDEFSAIAAFRELIGVEDTRLSVHVLELRGASFGMAEDDDGRSKASNPVEASAKNAKNEERTRCRNSGPSICFQPIGSDIGERFKTDCVYEISGKLVCHVGVRLSDLAAHNQVIYSQASFLLWLVVETGFDNEFATRIQLGSLAQRVMTFQLPDASCGWCPIGDNIDIDLSFLRFLKKKTKPNSTLFVHGLFGGKVAREQIQDLSSGWSEEYAKVLLHRHISASLPDYMMPRSFFLLSKMPLSSNGKIDVKILDKIMESDDPNCHHKKVCESVAFKDKSIPRLRGDQKQSELVTILVEEACRFLPNPIAIDESIFEQGLTSLGAVKFSFALQRRLGTKISTTFLFDCYTICRMAEALKSQKRISEEKDDMNPPRGDYAHIPHPVAPASTLPSSAVVSKNEPIAVVGMACRAPVSDSCDELWQILRDGVDAITEIPENRFDVSKYFCSRTENKSGKLYTKNGGFLRNVDLFDHQFFGLSYAEASEMDPQQRVLLEVAFEAFHVAGFPTLQSLRGTEAAVFVGMMNYDWLHAEDHSRSTVFSLPATSPAAASNRISYVFGLTGRSETLDTACSSSLVAVDHAVGSLRRGECSMALAAGVNLIIGPGGYLKACATGMLSADGRCKAFSADAAGIGRSDGCAAVVLKKLSDAIRNKDTILATIEGTAVNHVGRAGSLTTPSVVSQEKLLRAALRDAGLASTDICFLETHGTGTPLGDPIEFQALKNVYQESRAASNTLVLGALKTNIGHAEATAGILGLIKVILVLKHRCAPPNLHLSDLNAQIDVSDFPSLVFPKNAVALRPQLDDAPPRPLYAGVSSFGFTGTNAHIVLSSAPVTGHEKRSPSQVPRAVWLFTGQGSQYVEMGRELYKSEPAFRAALNLCADLLNQEEQIPLLELLFPEDFEEGKRDFRAPVFFPHVALFCHQYALTQLLEAHGVGRPFAVLGHSIGEYMAAVVCGVFSFEDALRLIVARGRSIITKCEAGIGAMFSISASEDLVREAIVSCGYKVKSELAENGDFNCSIAAINGPSQVVVSGIKESIDRVVQSLPHVKHKKLNVSHAFHSALMLPITTDFRARILATMGPTFGEHVDTPPSNVKGSGRVHFVSALRGREVDLAELRSAQYWVDHVTGTVQFMKGLKAVEKLADTRVDTYLEIGPSSALLNLSRRIVKRDNVDWLPSNAGQGKSDLRCIRHAASALGGPLLYYHDEVNNKFSLRRQVAGVSIEEEKTRVSYRNNICRMTRSIVRTDKQDDGCCGVVSTPETATSVDDNRNADTILIIGAGVQGLAAAGMLQKEKREFVIFERQARIGGVWATYANETSRTQTEAATYQLDFPHEDLVLPPYPSREEYMEYLHLFAANRCIIEHIVFYAEVTKITPVSGDLYLVRYYVGKNKAEFTRKFRSVMAFPGRLMTPRRLKFEGEMCFVQASGKIAYGISDDCNGHPLKNKHIVIVGHGAFALENVRTALERGAEHVTIVCRRRYPVHPRVLSWLVNARKEGLDERALKLVLSMMYNASVCTKHELPEVEKFDSGVSPSLPGLSDLYFVARHYGKLSVRVDEISRLAPGWVHTTNDKDPIRTDVLIKCVGFQRSDTIDRMFELHELHGFWVNKSPNLFVFREGQNSRGVKNMDSTTSVVLLKRAMQAFLYFLREPSSFSSIYPHLPQAGSYQDMGSLHIGHTFFALAREVSWLRTCFDHILWQKQKATLTKHQIDNFIAYCKIDWERTVDAFRGNRPALPYPFTVANIRDFLPSGFDLPRCAPPPAEKQLLRNVGASPYQSDEWATSGSNSLVSATDMNRSIVFSKHVQEAIDEIRKINRDRSVKSKLLHSQMLTCIVEQGIWRNPIVSTHAEGCMLKDVDGNQYIDCSMGFGVNLLGHNSELFRDVAQFMIDGNRYHIGTRKESLVTASQLLCELTHMDKCMFLNTGTEAVHIALRIARAYRGRELVLIFQGSYHGQSDSTLFTVDPYYHKVVPSSPGIPTHHAARDVYMLPYGTNDALDFLRRFGDKVAAVLVEPVQSRHPGVQPHAFLRMLRELCTEQDCVLIFDEMVTGFRLSRGGAQQFFEVDADVACFGKILAGGAPVGSIAGKGKIMDAAKRIYSGGTFCNNELTLSLCAATLEHLKDNAECIYPVLRSRSNHLANSINMAIESFGLLSFMRLHHCESMFRFKFDPSFETQFSGVIDAFFMDLRNNGLFIVEQRALFLSVSHTDDIVDSIIRIICEVLCKFSQNTMLDTSSLDDDGRCLPSSLNYPVEHAIVSDSCHVPCLPECLEPILTTSEMRQGKVTHCQAETIITEHQTDLIMVSASKDKVATEVYATLARFIHLSADEVFDPNDASIILSLDSLLISGMNAALSRQMLEAFGANIILSPSFMLECQTPLAIAEFLHLKIQEVKSATMRVQTNYPRHKDDASSTQVENDDHEIWRVLSTSAAEEEEEV</t>
  </si>
  <si>
    <t>gi|440177796|gb|ELP57069.1|</t>
  </si>
  <si>
    <t>MTQIPAKTDQMSLIKDALNQIKVLKTKLHTLEKAKNEPIAIIGMSCRFPQGANSPETFWELLQSGTDAISEIPPQRWNIDNYYDPKPDARGKVYTRHGGFLNQPIDQFDADFFGLSPREVAQMDPQQRLLLELAWEALENAGISPLNRRGSQTGVFIGMMTQDYSHFSHHPA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TESALIKLAQKYANYLENANNIALSSICATSNRSRSQLPHRFTCIVSSHCQLQEKLTAFVQGEPSSFRQKSEFSGKNRAKIAFLFPGQGSQYPGMGRELYQSYPLFRQTLDRCAEILRQYGDYCLTEIIDQENHLNQTFYSQPALFALEYALFKLWESWGITPHGVMGHSLGEYVAACVAGVFSLEDALKLVFYRAKLMDSVGKSGSMVVISASEAEISPLIAPYQSQVAIAAINGQDNIVLSGAAETIEILVKQLQVKNLKITRLNVSQAFHSPLMEEILDEFRQIAETITYHPPQRALISNLNGNLVNFEVTTPDYWCRHLRSSVRFADGIKTLLDNGYELFVECGSHPVLSGMGSLLDKNYSCLWLPSLRRQTSDRQQILESVSQLYLRGFALNWQEITANQDSKPCILPTYTFERSSYWLKTGDLTPEEAQLLPELSKYLLETPPQPPEVVKTTTASSSGHLITLDSLLATPAEKQLKQLETYIIGVLEQITGLSVVKLHTKQPLSSLGLDSLMSSQLRRQLEEDLKIIVPVEYLAGLSIEQFLPQIFNLITQNSQPATSHKTPLPSKQKKPIKTTKAENISNDPKLWLIRKQANPNARIRLFCFPYAGGGASLFQNWLNYCPKQVELWAIQLPGRETRLQETAITSLKSLINRLIPILTPYLDQPYAFFGHSMGSLISFELTRELAKTRQNLPQHLFMSGFRAPQIVNPDLPIHRLGDEQFLAALGHFQGTPETLLKHPDLMAAFLPILRADFKLLETYSYQQGQPLNCPITVFGGHNDAKVSADQLQQWQLQTNQDFVLHTLPGGHFFINQHTEKIMKIICQSLREFPEQMTA</t>
  </si>
  <si>
    <t>gi|389678788|emb|CCH92374.1|</t>
  </si>
  <si>
    <t>MNQQKQAFLEQYKHLDAMVKAQTEPIAIVGMGCRFPAGVNDSASYWQLLVNGIDAVTEIPLERWNIADYYHH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RGHSQDNPLILGTVKTNMGHLEGAAGIAALIKTVLQLQNQQIAPNLHFKNPNPYIPWEKLPVKIPTTLTPWLVREGVRRAGVSAFGMSGTNVHLIVEESNFERLGDEKPHLERPCHLITLSAKSEPALRELAQRYYDFLSQNSQTVMANLAYTANTGRSHFEHRLAIPFLAQKQLEQALKDFIRDENRFSGQKSL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SLGQQNLPDQGLWLASLSPKQSNWETLLQSLATLYVKGVKIDWNGFDLDYLREKIPLPTYPFQRKRYWLDYIDSQLKTPTVAAAFHPLLQQPLHLLGSKDVHYQSSLSPCSPSYLQEHQVFGQVVFPAAAYLEMIIVAAGQQYPNQQFTLGQLSLNRPLIFSDNQSKKVQLSLLAGGQFQILSLGEEEVSLLHLSGNLTNENQDLPSCNWTDIRNRCHQKIEIAQHYQDCLSKGVNYGESFRVIQELYRNQSEIVAKIQLSSHLLSQAVDYQLHPVLLDGCFHAMSALFPAGNSTYLPTNIDRLTFSGVKDTSIYCHGRFSHSNLQNGILIADLTIFSESGQLISQIDGLTFQQARPETLFSQTNDLKDSLYEITWQATDLTGMDWIETGDWLIFADKKGVGQQLAEKLVQQGHRCQLITENNRQTWQYFLKKPYQGLIYLWGIDDDQALENNQNLAVTQERICGTLLEIVQELGKIEVNYSPRLYIVTQSAQYIPSQPTVIALAQSSLWGLGRTIALEHPELRCLCLDGDKFQDSHTLALEVFQSLQTSEEENQIVWRQGQSYVARLGRFIPKSSLKNREIAENATYLITGGLGALGQQVANWLRKKGAKSLVLLSRRGITPETQPIIDQWRQEGTNVEVFAADVSDFGQMRRAFEIIEQQLPPLKGIIHTAGVLEDASLSKQTWEKFERVFSPKILGAWNLHLLSQEVDLDWFISFSSMASVLGSSGQSNYASANAFLDSLAHYRQAQGLPALTVNWGPWAEGGMAENLGEKAKKRLIKQGFTPLDPQKCLHLLETLLTTSRTQVTVASLNWDSFFNSFENQKIPPLLRDFQSFSAQKLTPDNNFIDVLITVPIEERFAALTAHVQGIVAEILAIPAREFTQVDQGFFELGMDSLMTVELRNRLAKDLGKSLAATITFKYPTVTSLVDYLVAEVIDLDFSLNPLAIGANQDSNLDLLNEEDLSLEELSDLLLQELNSLS</t>
  </si>
  <si>
    <t>gi|1706011740|gb|TRU40490.1|</t>
  </si>
  <si>
    <t>MSKHSISFGGQLEDNWRTLSEVLETATKHNNHGITYIRNDATEYFQSYQDLYQDALVILNGLEQKGIKLGHKVILQIAKNQDFIPALWACFLGGIIPVPLTVAPSYDLENSAVKKLENVWKILDNPLILSDSELITEIEKLGTYSHLEGWQVISVNELRKAPSKIEQLPILDPQDAALLLFTSGSTGMPKGVILTHHNILSMTAGTVAMNHFTQQEVTLNWMPLDHVGAIVFLGIMAIDLACDQIHVPMELVLRQPLQWLELIQKHQVSISWSPNFAFSLINQQAEELKHVSYNLSSMKFLVNAGEQVSVKTIRLFLEILEKHQLQERAIKPAFGMTESCSGITWSAGLSKNELTEENSFVSLGKPIPGATIQIVDQENNPLPEREIGRLQIQGNSVTKGYYNNNELNQEVFQGGWFTTGDLGYLSKGELFITGREKQEIIINGVNYFAHELETTIEELEGVKVSYTAAFAVFDQSRETDLLIITFSPESEQFEQGIKVVRKIRSHVTQKFGIAPAYVIPLERNLVPKTSIGKVQKSKLKNDFEQGLFSSRIQEIDQYLAKERQKNQTLPQSENERQIAAVWSEVLQLTSVGLEDNFFELGGHSIHLIRVQNELEKLFNRQLSLAEMFKNPTVATLARFLSEESNTNQVIAQKSRQRAENRSRRHNETHDIAIIGMAGQFPGAKNLTTFWENLKNGIETISFFSEEELQESGVSSELFNQPNYVRARPILEQVEYFDSD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SLKYKIIPPTLHFQNPNPQINFSQTPFYINNEAISWTTKQDKSEKLPRRAGVNSLGIGGVNAHVILEEAPPIIPQDNQSQRPYHLLTLSARTEPALTELVSRYIDFLESQPEKDLSDVVFTANTGRVHFSNRLALTGYKNSDFIEQLRQFKQLDYESTIYGIVDEKRPSKIAFLFTGQGSQYAGMAHQLYQTQPTFRKTLDAGEKYYQKLTGKSLLNVVFADTDDALNQTAYTQPALFLIEVALAQLWHSWGIQPAAILGHSLGEYSAACFAGVFDLESGLKLVSHRGNLMGQLPQNQGEMAAIFLDKNSVIEHCQSQGIKIAIAAINAEQHTVISGEKNVIQKLCNHFTGAGVKVRQLKVSHAFHSPLVGPMVAEFKTILQEISFSQPQISLVSNLTGEIADDSIMTPEYWLQHLLNTVQFHQGALFLQSLGCDTFIEIGPQPILSGIIQSSLSSSEPLTLPSLRSGFSDWQVLLESLGKLYVRGAKIDWFSFDQDYHPRRCALPTYPFQKRQHWISLKTPSATVPRESNLVKMLSEKDKTTLMQTLLETGHYSEDEKPTVSAIVQQLIKLYYQEKEDLDFAKLLYQVAWLPCDLANGKLENLTTLKTDLEVYLEPQLQSSELMGVSLAFSEMEKLTADFVVKALKDLELFQMNTFLDPDQSFIQAGLKQEYKSFWNYVLEILAKVGILEKQNTRWKIVKEPEQSNPDLAVEDLINHYSNAQIELNLFRQVATNLAAIITGKISPLSILFSQDGQGGASEFYKNTSSAKILNLGISKTVELLLSSYPPSASLRILEIGAGTGATTQQVLKACNSRQITYTFTDVSPFFLEKARDNLAEFSGLEYKVLDIEKDPKLQGFCCHSYDLIIAANVLHSTANLQEETLPHIQSLLRPGGHLLLLELTQQSSWIDLIFGVTQGWWRFSDYHLRPNHPIITASTWGSMLLKSGFSQVEFVSPDQKIGTALFQQSIILAQSSEISSNLTKNWLIFTDVEPQQNTFVLGIQEQLLKKCDSCRIIYQGEKNTQISSSESCLNANQLQQLEEWLASNPSPDRIIYLLNSDGKDQPESILLNRCNYLLNLLKAIQKIPNPPQLFLVTQGAQPFELEQPSFGFQSPLWAMGRVIALENPQLWGGMLDLDPDVDINQNITALLLGLTHAHDEDHLVFRKGQGYVARLLPLKSLETKTVKIQPEATYLITGGIGHLGLELAEHLVNLGAKHLILTTRRSLPVRFLWDSAAELAQISQKIRKLEEKGASIAVISADVGNFEAMQAIFTQIEETAYPLRGIFHLAGISGRQAQLKDCTLQDLEAVFQAKVKGSWNLHQLSLGSQLDYFVLFSSAGAIWGAKEQGLYDTVSHWLDALAHFRHLQGLPATTLNWALLAGHGIVSQDYEDWLKQIGIREIAPDMALRVMDGIMASNQTQVLIADVDWVRFKNIYQFKGEKPLLKNLGLSEVAIKSVQESDSVLHLLEEMPFGERREYLLEYVSKQVRIILGIKSMPDTEQGLIEMGIDSLSSIELKNRLEKRLEVLLPTSLVFDFPNIRRLVDYLLDRIFGEKVQKTAEKKMINFTEVQQEISEDLILQELTDLEAFLGD</t>
  </si>
  <si>
    <t>gi|297826233|ref|XP_002880999.1|</t>
  </si>
  <si>
    <t>MDLLFLFFSLLLSYLFFKIWKLIDSKKDKDCYILDYQCHKPSDDRMVSTQFSGEIIYRNQNLGLTEYKFLLKAIVSSGIGEQTYAPRLVFEGREERASLQDGISEMEEFYVDSIGKLLERNQISPKDIDILVVNVSMLSSTPSLASRIINHYKMRDDVKVFNLTGMGCSASLISVDIVKNIFKSYANKLALVATSESLSPNWYSGNNRSMILANCLFRSGGCAILLTNKRSLKKNAMFKLKCMVRTHHGAREESYNCCIQAEDEQGRVGFYLGKNLPKAATRAFVDNLKVITPKILPITELLRFMLKLLIKKIKIRQNPSKGSTNLPPGTPLKAGINFKTGIEHFCIHTGGKAVIDGIGHSLDLNEYDIEPARMTLHRFGNTSASSLWYVLAYMEAKKRLKRGDRVFMISFGAGFKCNSCVWEVVRDLTVGESKGNVWNHCIGDYPPKSILNPYLEKFGWIQDEDPDTFKVPDAFM</t>
  </si>
  <si>
    <t>gi|1149076520|gb|AQS99232.1|</t>
  </si>
  <si>
    <t xml:space="preserve">Beta-ketoacyl synthase; N-terminal (357-614:258)  -- Beta-ketoacyl synthase; C-terminal (626-742:117)  -- </t>
  </si>
  <si>
    <t>MGGAMEDPGIIRPLELKLVEIVNQPPIEPSADALARDPKARQLDVDGQKGQTLAWVEDQRKFVVETFEGDLVAIAEENLREYQPPTPLEGGFDLAFPGSEGRAELFQAELAEQLLEKKYCVVQMTLKQADRRASARGAKDLDNWARFMPEFEVSYMGQRPDGKKVQWFVEDTTDLLEEQDPDVGLSAADQHLTNLAIAVGNICPYLGFNGVCRSNAMLHMNCVNTEEEHGLLEDVRGHAVGAGVIQGHLSFFHRRKICMLYFLHGSGGSLTLHPVNRGEEEITLVCQEGQAIVFRHDLCDYTYLPEGRQLAMQAWVFREQHAGETSLTQPALLAYENQIEEIPRGPNYGNAGTSTDVMSLASRVPGIVQSPENYWTALCVGYDGVIRIPLGRWDHDMYYIKGAEDMPGIGKAYTCHKGLLDNDTQMFCFDNEFFGIPAETVQKIDPPARCILEVGYDCFYRAGWTRSKLQGVNMVCVYGCANNEFEGHQLNQWRMKIADDTRTNINLGCTASRLQFTFGMQGRCSTVETACSSSLTAIGLMHTHLRPDQNGQMKLGGGGRQSKYGLGMGANGHFDPFFMIGLCGAKMLSIQGRCFTFDQSGDGFVRGEGTAAMHFKTGEGEDLARLAMLCGSCLNQDGRSASLTAPHGPSQQECIRHSLREAGIPPLLIQMQELHGTGTALGDPIEVGALRATMMQAGDVTREHPLVKTSSKSNIGHTELCAGICGIMKCVLMGIYCTACPNNHIRLLNPHIDANAYPVYFCTESVDQGKNEGYLGVSSFGFGGSNARGDIWARCLCGPRNTDPGGPRPQLNADRIFIWGEVTRKSLPVEQLDAQMENALDSFEGYDDAYLSGETPGENDNFYCVGSFNAWTKPEKMTYIGDSDCYIFALPLGETCVEQFQICMNKNLYFKIFPASKMADQDALVLGPGVAPAGNNWVVDGRPQAVPQGTIYQITLQWDLETRRKWVSWEPTLDEGLRELAAELPPFRHRYHVVSSWTLWKPLEMKPAKGAPPGTFETTAKIGFQRHEEFRFLRDADKWQAIYPARQQDDRESPTLIWVWTEAGIAAVEAESQRFGRPKAGDVFTPAHLSVVHEKDGMSNASHEDLRTQGFIERSGVQAVPVCGPDHLGEGKCWSCVGTMGDSLRVTMRVWEGEISVTTADTKSGLRTWTSQQAALRRKYFVTATWNNWTYTPMQSQPGDAGVHYLDAHMTKTQMVAFHIVVDEDATQIIHPEMALTDQLLSPALGPDAKGQGLYWGLYANRGSKVEIKLDLSQEDRRKVVTWTMD</t>
  </si>
  <si>
    <t>gi|424707797|gb|AFX86533.1|</t>
  </si>
  <si>
    <t>gi|424708217|gb|AFX86743.1|</t>
  </si>
  <si>
    <t>gi|718251214|dbj|GAL91996.1|</t>
  </si>
  <si>
    <t>gi|551569962|ref|XP_005770941.1|</t>
  </si>
  <si>
    <t xml:space="preserve">AMP-dependent synthetase/ligase (55-519:465)  -- Beta-ketoacyl synthase; N-terminal (597-836:240)  -- Beta-ketoacyl synthase; C-terminal (849-908:60)  -- Polyketide synthase; ketoreductase domain (1403-1588:186)  -- Phosphopantetheine binding ACP domain (1693-1746:54)  -- Beta-ketoacyl synthase; N-terminal (1782-2015:234)  -- Beta-ketoacyl synthase; C-terminal (2023-2133:111)  -- Phosphopantetheine binding ACP domain (2224-2288:65)  -- Beta-ketoacyl synthase; N-terminal (2333-2577:245)  -- Beta-ketoacyl synthase; C-terminal (2585-2695:111)  -- Polyketide synthase; dehydratase domain (2784-3057:274)  -- Polyketide synthase; ketoreductase domain (3582-3765:184)  -- Phosphopantetheine binding ACP domain (3858-3912:55)  -- Beta-ketoacyl synthase; N-terminal (3945-4183:239)  -- Beta-ketoacyl synthase; C-terminal (4200-4316:117)  -- Phosphopantetheine binding ACP domain (4569-4633:65)  -- </t>
  </si>
  <si>
    <t>MRESDQSPDVSEPTQQSAEYWADAPLYGSSLVAAFEARAAELGNERLYTWLRANLSEEATLSYAELRSRALSVCVALRRTWGVPQQGRAMLIYPPGLELLVAFFGCNYAAVIAVPYYPPVLPTSPMPSAAARRTLGEGIDKVARIYASCAPSLLLSTASYLRLRWLSSKLLGAGTADQPTAWPEGWTWRSSDDYTSGSTGHPKGVVVRTRNLMANVRALKAYHDMGLIGCCLAPALIGWTADLMSPSSFLQRPAAWTQAVSRRAASHSVVTTAPNFGYALCVRRAHPSRAAPPGKAAPPLSLSHWRAALNGAEPIRAATLRAFCEAFGPCGFRPDAFACVFGPADSRASAAREAARPRSAEIGRERGSSASAPAADADAETVAAEAAGGAAAVDERLEVAGCACLDRRGPAAQAVRVVHPDTRALLPDGMVGEVWLAGPSVAGGYWGLPTETSATFHARIDPATAGDGGGSGGSGGEGGGGGEGGGSGVLAPHLRTGDLGMLWSGRLYIVGRIKDVLTVRGRTLHASDVEACAEAGCTSLRPGCVAALPVGVVGRAAEEQLVLMGEVRAEVPLTAKALEAICREVAESVASSESTAAVSGVAGAFAAGADAAALGRLCDCASDAIVEVPPDRWGIGSAHMPATESELGRRASHGGFVRDADCFDNLAFGVSPAEAAAMDPQQRLLLEHGYEALHASGQGREALAGSLTGVFVGIAAADWAEVLRGSPVGRSVYAATGSSHSIASGRLSFALGLHGPCVSYDTACSAALVAAHGAAGALQRDECPSALVAGVSLMLLPGVSVTFATAGMLSARGRCHTFDARADGYARAEACAALALGDGAADATNPRLLGSCVRQDGRSASLTAPNGQAQRDLLSRAHAVSGAGLAERCFFEAHGTGTALGDPVEACARRLPGGRFPRNGAPPQIVKSWYSTPALEETLIAHALLAGLGYHAMLRTHHTPLPHPHLTAPSLHTQARHSGALALGTEALCLRRIYFLQPLLPGGGASEVACEVDTSAGRFEVRSRRVAAPAFGTELARGDSPAAYGPRYRPLLAVWCPPRGGGACAARLRRQAGPTAVGARAALRIRGGERAQLRRCEAVGDVELRVRAVGLNFRDVLNVLGAYPGDPGPPGSDCAGVVAALGDGAGSQLRIGDSALGHGIAALASIARTDARLVAALRAPLSLEQASTLPTTWSTVHMSLLASRARSGGSVLLHAGAGGVGLAAAAYLHWLGVRAAATVGRPYKHCFLRSLGLRHRTLSSRDGGAFASGAAALFGASRLHAVLNSLSADFIAASFALLREGGGWGEIGKRAVWSAERQLAASPSARCVALALDSAMEQRPCWMRGVLRLLSSRAAAGVVHGLPLVTFALERNVQAAFRCLQSGANTGKVVVRVPTCAEVAPRGVHVVTGGTGGLGLLTGRWLGEGGAAAVALASRGGSVSPTDAEWPGRAGGCDVGVAQCDASDVSDVRRLVSCLSAHGGGGGGGGGVARLLGVWHAAGVLSDGLLRMQTAHSLVRVYAPKAQGAWALHGSSSVSPLDACVLFSSVAALFGGAGQANYAAANSCLDALAACRAVRGLRGSSVQWGPWAGVGMAAGGAVHARLQAGGVGLVGLEEGVRAWRRCLLPGGPAVSAVVVVAWGRFLGVLPRVPPLLASFASRRAASRVPQWAGSSASGAAQGVTTEVVTELLRATVGSAVDADAPLMEAGLDSLGAVELGNRLREVSGFAALPSTLVFDYPTARLLAEHLGSRSEAVASPTRAVSPASGGALVAPSVFLSSAAAVLPMGASSVGAAFRATSCAVDLISEVPPERWALSPQPRPDDAVGLRVRHGGFVRDADCFDNAAFGVSPAEAAAMDPQQRLLLEHGYEALHASGQGREALAGSLTGVFVGIAAADWAEVLRGSPVGRSVYAATGSSHSIASGRLSFALGLHGPCVSYDTACSAALVAAHGAAGALQRDECPSALVAGVSLMLLPGVSVTFATAGMLSARGRCHTFDARADGYARAEACATFSLQRVAGAAAVLATWSGSCVRQDGRSASLTAPNGRAQQALLRAASGLNVAAGCPLFIEAHGTGTALGDPIEMRSLCSALGDGRSRVTVGSVKANAGHAEPAAGAAGLLTALRLCDGEAPPNAQLRAINPNVSDGIGRQVALAVQPVHHAARVAGVSSFGYSGTIAHAALSSDALAERGVAVASSWRSQPSFLRRRVRHRHEPSTASASGFGIDALLELLQTTVGEETDADVPLMDAGLDSLGAVELGNQLQERASAAGHALVLPSTLIFDHPTARQLALFFESQIGDAEAAGRQGVDALSRTAPSRMIGLPREPARPAALAAAPIAACGLSAALPSGCASTGAFRLTLQCAVDLISEVPPERWALSPQPRPDDAVGLRVRHGGFVRDADCFDNAAFGVSPAEAAAMDPQQRLLLEHGYEALHASGQGREALAGSLTGVFVGIAAADWAEVLRGSPVGRSVYAATGSSHSIASGRLSFALGLHGPCVSYDTACSAALVAAHGAAGALQRDECPSALVAGVSLMLLPGVSVTFATAGMLSARGRCHTFDARADGYARAEACATFSLQRVAGAAAVLATWSGSCVRQDGRSASLTAPNGQAQQALLQSALASASLQIEQLACVEAHGTGTALGDPIETRSLAQLLSSRCEALALGSVKANSGHAEPAAGGAGLLRLVVSLVGDSAAPNGQLRALNPHVRSSLEGASCALPTQLAAASVCAPVDGRGCAGGVSSFGYSGTIVHALLQVGGEARGAVSTPPPPPRYYSRRSYGWLDKVHPLADGVDAAAPSGLVRFSSSAGGALRSLVADHVVQGRVVFPGAGYLEMARAASDAASDAAGGLLRRVFFLQPLLLDGDVAQLRVVCELNAAEERFEVQSVLAEESASTAHCGGSTCAAAPDDERRRPQPALVRGSCGAAVSAADLYSAFRGVGLEYGPAYRTLAGVWASPASGAAVGQLRRRTLLQGTAVHPADLDGALQLTALFDADTPSEVRLPFSVETAALRSARGRLCPVAERFGESTSVVALDCLSRLGGSGARLSGFETRALKAGAATQAAAPRRHLYVTAWEAREQPAAADPEAASSLLVLSTPGAASGDSDTVAACGAEAGGHRSLAFAGGVAAAGDDHDSLAVMAAAFDVVRAHTARAALPVWLLTRHAVAAWASGGSGGSSHAGMVGFARQVRSEAPACRLPVVGLDAEQAGAAGSTAAAALLGLGYSGATEPEVAITCGALHVPRLAEAAGSVSGPVRMHFDARGAVSNLRVVPQAEQSSAPAGGDVELRVRAVGLNFRDVLNVLGVYPGDPGPPGSDCAADVVRCGAGAPHLCVGGAVLGHGLAALASVAVSDSRLMAAIDDSLSFEQACTLPTTWCTVHTSLLASRPRAGHHALLQAGAGGVGLAAGDYARWIGARASVTVGRPYKHCWYLHGVALRGETLSSRDGGAFVVGAAALLGASRLSFVLNSLSADFIAGSFALLGEGGCLCEIGKRAVWSAERQRSASAARYVAIALDSTIEQTPVWMRGTLQLLSARAAARVLHGLPLQSFAMESGLLSAFRTLQAGTNTGKVVIRIPSTATAPPRATHLLSGGTGGLGLLTGRWLAAGGASTVVLAARGGAVPREDGAWDGAWLRESVRDCSVCVARADAAELADIRRLVSAAQSGDTRPLAGLWHAAGVLSDGLLRAQTASTLRRVYAPKVHGAWGLQRACAAAPLDACVLFSSIAALIGGGGQSNYGAANGCLDSLGVCRRQRGQAASSVQWGPWADVGMAANSSVNARIQASGMGLIGLEQGATAFRAALLPGAPALLSLVVLSWGKFLSFMPAVPPLLQGFSSRRRPFAAVGDASERRVVTLEMIMESLESTIGRGVDADAPLMEAGLDSLGAVELGNQLQQASGRSLPSTLVFDYPTGRCLADFFAEPTAAATVRDPPAASPSPQPQRLPCHATGWSAALPSGTSSVASALRMIRAAADTVGEVPSERWSWRQQGMPDGLVGQRASHGGFVRDADCFDNAAFGVSPAEAAAMDPQQRLLLEHGYEALHASGQGREALAGSLTGVFVGIAAADWAEVLRGSPVGRSVYAATGSSHSIASGRLSFALGLHGPCVSYDTACSAALVAAHGAAGALQRDECPSALVAGVSLMLLPGVSVTFATAGMLSARGRCHTFDARADGYARAEACLACALESAGSLAAGARSSRVDSPVVLGGAVGQDGKSASLTAPSGQAQRELFLRALAAAAVLPAELALVEAQANGTPLGDPIEVRSLAAAVVDGRAPGGAGLPLSSIKACMGHAEPAAGLTGLLKLLAGLRVRQAAPNAQLRVLNPHVLSADSSGGCAFAAQNAPAVCGGGGAGVVARGAVDSFGYSGTIAQLLCAASSAASGAEEEHASPHLGASGVGRPAYLRRRFPLALVTSGAADGDGSRLAAFAAQQVGRLVGTPLRSKAVASPDEEARSAEVMRFVEENIMWLARSGKGDDADTRLDETEALDTCCCCAQLSATDTNCWSSSSASGGGGSSGADTPPQQHWPGPHTEPPVEWNFASAGGSAARGPAVGPWGLLGASAAERERLVLGSLLAELRELCGGDGRTLDEDSPLLEAGIDSLAAGELVSRCTAQTGVSLSLDILEELGTPRALAALVASAMAEKAPRSSHMQHHSQSSPRAMSVSTPVRSDEVVPGRETVFYFAGIPGVVGIEFPELCRALPFNVLEDQGREVARLAVVEPFERIVMPMHFAPNLADLWVRMLVPVPPLMGRMHDFCVAQGAPVAPLSQLSEAWNNALVAHATLHSDDLTLHCPTLYIISAYREQASGYDRVENALSPLFPATEVDMSWPAWILKRIVITLSRGGTPVSRSCTTVAKRVAPGDHFFMLDPVKARPALARIADFFCLGTKGEDDAPTGEPRVEGSGETL</t>
  </si>
  <si>
    <t>Cluster-13398.5547</t>
  </si>
  <si>
    <t xml:space="preserve">Beta-ketoacyl synthase; N-terminal (313-556:244)  -- Beta-ketoacyl synthase; C-terminal (571-689:119)  -- </t>
  </si>
  <si>
    <t>MVRKSEVDLVAEKFKPEELAAQIAHQLKVKGFCTVSLNLEEKLLARAGKEISYPDAPFNFRSVPASVTDSLLGEDGSACVAEIGYEELQDLQLNDDNQELVFNAVQLVSRSLQETGFTRLKPYVAPMGFELVGVTSTVLHWNQKEASVEEIEEEAKSGPAQPELTEEETSTWLDTFVRHKLMSIVFLGPEQGTLNLRPYNLEDAESYLLATSRGMLVVLRPDLLTHTWTCKGESFAMSIFGLGPRDNPRIVKVREFVTPAAHDLSEWRVTKLQVMKEQETRALDNGADLDQQVSRSWQKAMNQHFHARQLAAVRSTSCRFPSISDVSRWTLVGMMAPDYATAIPTRRWDHREIYSPDPEGWHKGKTYCRHATFIDGISYFDHRMFKMHAEEAAAMDPHQSLSLEIGYTAFATMGMSTRTLKNFHAGVYAGCGDSEWAFSQNHGSKAYSNSGVSAGRLSFALGLLGPSLSLNTEESSGLVALHLASESLRDVSPDGTGNIELAVALSVHLCLSPTFWPAHCACGWLSQEGRCFTFNASASGYVRGEGCCAAVLGRSGEAGPAGEELPIEGNLAGSWLTSGGTGVSLSTPSGPAEQEAMVEALRMARLSPLDVDYVEGHGSGAYLADAVEVGSHVRVHRYLLGSASEEELPLHLQSLKSSVGNQFACGSLASFLRSLMAAQWGLLMPNVHLNRVNPHLDLDLPVLFPCEGHEIPETNPVMGTFSRGFGGSNIYVVANGHIHPELVRVHWPMFATAQASLVFWPGGGGAEKRLPRGDDGYYLVGTWSRWQDPVRMELEGHGVWGCTVTLGENRWEMFQIMLDKDSSRTLHPNQRKAPKDSAVRGPESQPPFASSAWLLDGRPKPKAVDLQDKQDEVAAIADDWHIVDAPVADALAPATNGLVDSPTATASEKLPPEGTDQQECSPEEEGLDVGKPGDKYRVKLKVAGRWAMVTWERRIGAPPSRGRLAQGVEPCYHIVGSWDDWGLSEVNHMAPDPVEPGVFHAQVTLERDVAEFQIVRNQDWMQVLYPSEPRAKSDTTVQGPDDEGIDLNWALTGRAGDVFEVQLTRHWHNGTDVKKVSFKRVFQVKLPADRLALANVPRFCIHCSWDEWAIRSMHWTGQCYQSHVELGPSAEEHFDILRDGLYNEAFYPNCRGASTHKFHVIKGPAQNVQSVYWTIGKHPADKGVHGQKYRVELYMKQDGTTPKKVQWSMVNETITREPSAAAAAATPSSDWCSPSPSDWASPEGSQSG</t>
  </si>
  <si>
    <t>gi|219734129|emb|CAW45956.1|</t>
  </si>
  <si>
    <t>gi|1706155736|gb|TRV75090.1|</t>
  </si>
  <si>
    <t>MKVGEFLAYLKGLDIKLWLEGEKLRFQAPKGVMTPEIKEEISAKKPEILDFLKAAKIPTNAVDLEIVPVSRDQDLPLSFAQQRLWFLQQLSPDSHSYNLLDALRLEGNLNLLALEQSLSELIRRHEILRTTFPMVEGQPIQRIAPPSPVSLPLQDLQNLSKNEQTEHLQEIAIAFSLKPFDLAKESLVQFKLLKLGSQEYVLLLKMHHIIYDGWSLSIFFGELSQLYAAFVRGLPSPLPELSIQYADFAVWQRQWLTGEVLERQLNYWQKQLQDAPTILELPTDYPRPPIPSFRGDGQIFRLNQDLTQCLKRLSQESGATLFMTLLAAFFVLISRYSGQLDVLVGSPIANRNSSAIEKLMGFFANTLALRGDLGGNPSFLELLERVKQTTLSAYAHQDLPFEMLVEKLQLNRDLSHNPLIQVMFSLQNTPQSEASLSGLKMENLPLSVELKSRFDLEVNFWEVSDRLEAVWCYSTDLFATGTINQMGQHFQNLLTAIAANPNMGIFELSMLSDEESYQLLSLWNETQTDYPDNKCIHQLFEEQVERTPNNIAVVFENESLTYSELNNRANQLAHYLQKLRVKPEELVGICLERSLDMIVGLLAILKVGGAYVPIDPDYPQERISFMLQDTQVKIILTCESLQTSLTNHQAIVICLDKDWQEINQTSQQNLNSAVSADNLAYVIYTSGSTGQPKGVEVIHRSVNRLLLGVNYAHLDATQRFLQMAPIAFDASTFEIWGALLHGARCVIFTEDIPTATSLRNAIDKHGITILWLTAALFNTIINNNSQALSGVKQLLIGGEALSVAHVHKALETLPLTQIINGYGPTESTTFTCCYPIPKQPETTIKSIPIGCPISNTQVYILDNYLQPVPIGVVGELHIGGAGLAKGYLNRPELTQEKFIPNPFEKDEVIPPTPLNKGGNRPSKLYKTGDLARYLPDGNIEYVGRIDNQVKIRGFRIELGEIEAVLSQNQAVQSSCVIVREDNPGEKQLVAYIVPKLGVKLTTGDLRQFLSHKLPGYMVPSAFVMLEFLPLTANGKIDRRALKAPSNTSDSDRFIEARNQLELNLVQIWSKVLKIDKISVQDNFFDLGGHSLLAPYLITQIKEQLGKEIAVTTLFQNPTIEQLATIIQTDADSSNQSCLVPIQPQGSKPPFFCVPGAGGRPFYFYHLGRYLGKDQPFYSFENDLYQQFGEITRIEDIAEIYIKAMQDLQPQGPYFLGGHSYGGNVAFEMAQQLVNQGQKVALLAIIDSSAPTYKDKQILLDYINWDHARWLAEVSKGIEVYLDKTIDISYETLQVLTVEEQLKYALNFFKLANMLPPNAETKQLEKIVQAYKTSCLCLIDYLPQQIYPGKITIIRAGEELADDPNKDLIAGDCEDSSLGWSEFSTEPVEIHFVLGNHVSIMVEPHVQILAEELKVCLEI</t>
  </si>
  <si>
    <t>gi|1279571830|gb|ATX68109.1|</t>
  </si>
  <si>
    <t xml:space="preserve">Polyketide synthase; dehydratase domain (9-271:263)  -- Phosphopantetheine binding ACP domain (319-384:66)  -- Beta-ketoacyl synthase; N-terminal (417-670:254)  -- Beta-ketoacyl synthase; C-terminal (678-795:118)  -- Polyketide synthase; C-terminal extension (799-894:96)  -- Polyketide synthase; dehydratase domain (1042-1336:295)  -- Polyketide synthase; dehydratase domain (1344-1611:268)  -- Polyketide synthase; ketoreductase domain (1826-2008:183)  -- Phosphopantetheine binding ACP domain (2107-2169:63)  -- Beta-ketoacyl synthase; N-terminal (2238-2485:248)  -- Beta-ketoacyl synthase; C-terminal (2493-2617:125)  -- Polyketide synthase; C-terminal extension (2620-2741:122)  -- Polyketide synthase; ketoreductase domain (3057-3243:187)  -- Phosphopantetheine binding ACP domain (3334-3394:61)  -- Beta-ketoacyl synthase; N-terminal (3455-3708:254)  -- Beta-ketoacyl synthase; C-terminal (3716-3833:118)  -- Polyketide synthase; C-terminal extension (3867-3951:85)  -- Polyketide synthase; dehydratase domain (4086-4370:285)  -- Polyketide synthase; ketoreductase domain (4594-4772:179)  -- Methyltransferase type 12 (5038-5141:104)  -- Phosphopantetheine binding ACP domain (5277-5341:65)  -- Beta-ketoacyl synthase; N-terminal (5410-5644:235)  -- Beta-ketoacyl synthase; C-terminal (5652-5768:117)  -- Polyketide synthase; C-terminal extension (5772-5877:106)  -- Polyketide synthase; dehydratase domain (6030-6335:306)  -- Polyketide synthase; ketoreductase domain (6518-6703:186)  -- Phosphopantetheine binding ACP domain (6788-6851:64)  -- Beta-ketoacyl synthase; N-terminal (6909-7156:248)  -- Beta-ketoacyl synthase; C-terminal (7164-7281:118)  -- Polyketide synthase; C-terminal extension (7285-7418:134)  -- Phosphopantetheine binding ACP domain (7573-7629:57)  -- Thioesterase (7671-7953:283)  -- </t>
  </si>
  <si>
    <t>MKKELIINASHPIIKNHQAYGQALLPGLAYIDLLYQFFREHGHSFEALELRNLSIYRPLIVNQGASLRLLLQADEVSKGLWSIQLQDWPQGDSQVATESLLYIKAEMLHCSEAPGFKDYLDFPSLQTASKTQISLHDIYAQCSSQGLIHSGMMKAEGTVYTLDDTQIVEVSLPAAAAATAANFMFHPTLIDGSGVGSSNLFATLVEGEQRLFLPLFYESFRADSLFRQKCIVRVKTASVRRKKDMIYIDLEFFNDSGQKIAELKNFVNKLVRESGFINPSLKKSDNVPAPKPNQEQSSNLPASPSQIDKSESVESMEDLLKQIIASYLECAPDQIDTNAGYYELGMNSAMLLQVVTALEEKFAVKLIPTLLFEYTNIEELAAHLVDENLTNQSFINEQIANPVQANVIKTQSKNEGDIAIIGIAGRYPDANNINEFWQNLIAGKDSIREIPQERWDWRSLAELKSPSGKSVSKWGGFIQDPDCFDHQFFRISPREAEVLDPQERLFLQTCWESIEDAGYTPETLVSGQQDKHRQSSVGVFVGVMHKDYVFLGAEAIDRGEQFLLSLNYASIANRVSYFCDFHGPSMVIDTVCSSSLTALHLALESIRHGESDIALAGGVNLSLHPNKYITYGVLDMYSSDGRCRTFGSGGDGYVSGEGVGAVVLKPLAQAIQDRDHIYAVIKGSTINHVGKVSGISVPNPVAQGNMILQCLEKTGINPRTISYVEAHGTGTSLGDPIEIQGLTKAFKTYTNDTQFCAIGSVKSNIGHTESASGISGLSKVALQLHYKTLVPSLHSQEINPHLDLQTSPFYVQHQTQHWEGTSDYPRRAGLSSFGATGSNAHVILEEYIAEESTDVLAPPTEAINKSMPVLIPLSAKNEERLRASAQNLYDYLVSTSEGLAEQKTALLRDIAYTLQVGRQAMAARLIFLVDSKQQLIENLKAFVDGDSTKENSWQNKHVKQQKHSRQGENSEVVLQQWILEGKLDQIAQAWIQGIPVNWHDLYELESSLAKPARVSLPTYPFAKVRHWVPMKVKTAPLFAALHPLLHRNTSTLSQQRFSSIFSGEEFFLADHQVQGQKILPGVAYLEMARAAVALATSASDFSTIGLKNIIWQQPLVIDGTEKPVHIGLFAKQNSQIGFEIYTGEEDSSGDSFPNQQNRTIHCQGIAIFKIPDSESYLDLEDLQQKTDHNHFTPDQCYQAFMAMGIDYGEGHQGIAAVHVGNDQILAELSLPASVLDNHQQFGLHPSLLDSALQAAIGFALGTQTSDAEPQTSLPYALETLEIKSKCSTDLWVWIRYADNNKAGSPIQKFDLDLCDDSGKICVLMRGFSSRVFSAQEATLPPLLHPLLHQKLRTDNSASDSFISRFTGAEFFLRDHQQVMLGAAYLEMAGAAGQLSMGQKILGLKNIVWNQLLFIAGTDRDVFVQLYQEGEPLAAAPRHRFTITTHNQDSLENIHCQGQLIIDQASHPTTPPRLNIQDILTRCPASVKTADCHQLLKSTHGSSLLTIKQLWHNQTEALALLELPDFMRSTRADYLLHPSIMNGAILSSVIFSLLNRPQEHLPMPFVLDRLWIYQEIPERVYAYVTLSSPNKHDIQLVDENGESVVLFQGFTTSIPGALTDSGNRDKNPEKTVVQSNVIYATTQWQESPLSGDKNGTQTAAAPIFILTQENPELNHILSRRWPTASIETLASVDADITETVQANYLRVFECIKTCIGSKPKLIQPIIILVPENKNAYLHAGFAALLKTARFENAKIAGKLIRYAVDDQTESFAELVAAEMELPAEDVEVCYTQTGTRKTKKLNEISDFGNSHEKPVFNADLLHEGDVVWITGGLGGLGQIFVKHLSQIKGLKLILSGRSTLNAARAKLLNELQQTGAEISYLNCDISDQKAVADLVQSIQKKYGKLNGIIHSAGVNQDAYILNKTSAEFSNVLRPKVAGILAIEAACRDIPLNFIVLFSSIAGVFGSIGQVDYATANAFLDSFAEARNLRVKAGKCFGKTISINWPLWRDGGMGVDAQNETLMQKNTGMIALTTDAGLNAFDRALSSEFNQIFVAQGETEKIRSRLLSSSPSTENQRQIPADETETLVQQSKDEKNQLASLTRLLHKDLAAFICRLQKVKPEEIDIDSEFFNYGFDSISFTSFTNYLNEMYGLELMPTLFFEYSNVRSLANSLLENHQEALLKKYKLSTKKATLPSQAQTQVPAEQMSNSQPFVSSPAAPVPSNSTPETRIPVHQTKTDAIAIIGMSGKFPGSENLRDFWHNLENNRDLISEIPKDRWNWRDYDSDHQHKDGKSKIKWGGFLTDIDRFDPLFFGISPVEAELMDPQFRLFLETVWATIEDAGYRVSNLSGSKTAVYVGVTTTDYKDLMQQARIKENSAEYYAMFPFMLANRVSYLLNFRGPSEAIDTACSSSLVAIHRAIESIRQGSCEMALAGGVNIIANPQLVMAAAQGGMLSEDGRCKTFDQSANGYVRGEGVGAILLKPLAKAIADKDSIYAVIRGSAENHGGRATSPTAPNPVAQQELLISAYTQAGVAPETVGYIEAHGTGTPLGDPIEFNGLKSAFAQLYQQNGKSPADKPHCALGSVKTNIGHLEAAAGISGVLKVLLMIKHRLIPGNSHLQEPNPYIQLTGSPFYLAKDTQAWTALHDETQNPIPRRAGVSSFGIGGSNVHLVLEEYVAEPVAKLDSGEPALIILSAKNKQSLVEIARNLHEFLIDSHKSALEPLRLCDIAYTLQIGREEMEYRLGFVAASIAELEQKLAVFTSTQGENQDLYEGNTKGNKDTLEAFESDDDLQEMLAKWIEDRKFAKILKLWVKGLSVNWNQLNHGKSPRRISLPSYPFARESYWIPASVQPLPIPDQSSVSPALSEATTGVLMCQPVWKEKAAPVKPDSVVLAALDYSQHLILFCEMDAPAGLQDRLSQGGVCHALEAQGEDLALSYQSLCEQVFTHLKEILANKPKGKVFVQIVIPSPRKDDNQGASCLFTGLAALLKTAHLENPKIIGQLIEIDTDDQLIQRLQENSQSPADVQVRYRHGRREVISWEEIPFSEPKLPHIPWKEGGVYLITGGAGGLGLIFAREIARRVQNPTIILSGRSGLSQEKQSQLQQEAKLLGARIEYRQTDVSQQKQVDELIQGILCDFAKLDGILHAAGLIRDSFMIQKIAAQFQQVLAPKVCGTVYLDQASKEINLDFFILFSSGVAVLGNAGQADYAAANAFMDAYADYRHGLFVANQRFGRSLSINWPLWQEGGMNVDEQTLKALEQNSGIKALQTDSGVEALFRALSLKSNQVMVVEGNVTKIRQGLLAASTEVRHDESASANFVVDEKRLLAKTLHQCKLLFGSIIKLAADRIETEEPLERYGIDSMIISQMNHHLAGIFGEISKTLLYEYQTLGELASYLTTEYKKECLTWTGLAVDSTTDKAGGRRQEAEGKENKKLQVLQDKDFITPASPQQLTPLPSEPIAIIGLAGRYAQAKTPQDYWDNLQSGKDCVTEIPPERWSVEGFYHENVEEAITQGKSYSKWGSFIDGFADFDPLFFAISPRETMGIDPQERLFLQSAWEAIEDAGYTRETLRDQFQQRVGVFVGITKTGFNLYGPELWQRGEIVYPHTSFSSVANRISYILNLRGPSLPIDTMCSSSLTAIHEACEHIRRGECELAIAGGVNLYLHPSSYVQMCAAQMLSEDGKCKSFGQGGNGFVPGEGVGAVLLKPLTQAISDRDHIYAVIRGSSVNHGGKTNGYTIPNPNAQAELIAETLNKAGVDARTISYIEAHGTGTALGDPIEISGLTKAFQQHTNATNFCALGSAKSNLGHLEAAAGVAGLTKIILQLKHGQIAPSLHATELNSNINFAKTPFVLQQTLSSWERPLIDIDGETKEYPRRAGISSFGAGGSNAHLIVEEYIAETREGDYEGLDNDAQIVILSAKNEDRLYCAAKNLHDYLNSQPGESLKLRDIAYTLQVGREAMEERLGLIVRSLDELKQKLHAFVARETGIEDMYIGQVKGHKKSLALFTDDDELQEAIAKWIQRRKFAKLVELWSQGLAVDWSKLYREPKPERITLPTYPFEQKKYWIETAFHSQPKSSALPEAQNAVKLHPLIHENTSNFRKQRFSSSFTGQEFFLADHLVQDKRILPGVAYLEMVRMAVMLAVDKSECDLRFAHVVWIRAIVVEDWPLRVHTMLQVEDSTTISFEIYTNADIAENEGDDHAVLHCQGSVELCCFDKRPGLDLANLQNQCQQSHLSAAQCYQVFESVGIKYGPGHQGIDTVYVGNQQVLAKLRLPDSVANTANQFVLHPSLLDSALQASLGLGIGGDVSSDPKPSLPYALESLEICDGGLMPSWSWIRESDHSSAEMQKLDIDLCDDHGQICVSIRGFSSRALVAPDASLTLLHPVWNLISVQQKEDQDNAFSSYRVLVIGGSEQQKAAINQVYPHALWFAANELEEISHQLEALSSQPNVVQIIWIAPDQPLVSVREESLIREQNQGVLYLFRLLKMLLAFGYGDQVLHWTVITTQTQAVRKKDIVNPIHASVHGLIGSLAKEYPHWQIRLLDMQADQDCPVEEMLALPADKNGDAIAYRSREWFKQALVPVFDLDISSQPCYRSQGVYVVIGGAGGIGEVWSRWMIEQYQGQIIWLGRRKKDATIQEKLDALSKLGTPPIYIEADATNLEALQTAYQEIKRSYGNIHGVIHSAIVLADKSLANMDEQQFQAGLKAKVDVSVRLAQVFAAEALDFVLFFSSIQSVAKMPGQSNYAAGCTFKDAFASLMAQEWSCQVKIINWGYWGSVGIVATNAYRDRMVRAGVGSIEPQEGMAAIESLLRSPLNQLALFKQLPSVSNTQHQDLEEWITIYQQELPASIDRLQTYLRQQPQPVINIKAAAAEQATTMEEMLAKLLLATLQSLGLLKRHSQANILAAIAEFYGQWLEESLAVLQRKGYLEYNGQIYTHKLSSLHLADLWQEWDRVKILWLQDSNQKALVTLVETCLRALPEILTGKQQATDVIFPNSALTLVENVYKGNAVADFYNQTLQNSVVAYVQARLAQDPRTQIRILEIGAGTGGTTAGLLEQLRPFQNNIVEYCYTDLSKAFLQHGLREYAPEHPYIVTRIFDVEKPLAEQGIQTNHYDVVIAANVLHATKNIRHTLRNAKATLRKHGLIFLNEMSNKPLFSHLTFGLLAGWWLYEDAALRITGSPALSSASWSDILTEEGFSSVTFPALLAAKSAHDFGQQIIIAQSDGIVRQKSRRQISPLPQSAPTKPSLEIKKTEIQQTQPLSKSPQTVNTATLREKATVYIKKLVASTLQLATDQIDSAQPLETLGLDSILVVQLTSTLRKAFKNISNTLFFEVQTIDGVVDYLLASQSQEFIALLGLEKQSITETSRVKIEPSKTEIPTSGNNRPLLKPDFRTAQRFNAVAESPAKGSTANQDIAIIGLSGRYPQADNIHDFWQNLKAGKNCITEIPQERWDWKQYFDAEKGKEGKLYTKWGGFIDDVDKFDPLFFQLSAREAERMDPQERLFLQSAYNSIEDAGYTPTTLCNSRKVGVFVGVMNSTYPRQPSDWSMANRVSYLFNFQGPSLSVDTACSSSLTALHLAVESLHSGTSECAIVGGVNLILDPIQYLSLSAMMMLSAGNECKSFGDQADGFVDGEGVGAVVLKPLAKAEQDGDAIYGIIKGSMINAGGKTNGYTVPNPIAQSQLIQEALERAGVNPRTVSYLEAHGTGTALGDPIEITGLSKAFGHIEDKQFCAIGSVKSNIGHTESAAGIAGLTKVLLQLQHRQLVPSLHSQQLNPQINFADTPFVVQQTLETWERPVVTINGETRVYPRIAGISSFGAGGANAHVIIQEYMNEDQGLATRADEQEVNKDSLIIVSARDEDRLRELAKNLCLYARDCSQADQDETQTAQLQAIAYTLQVGREAMEERLGLVVTSFAELSEKLQRFLDGQNDVEDLYRGQVKRNKEAMSVLASDEDFTETIDSWIHKRKYGKILGIWVKGFVFDWNKLYGDKKPSRIHLPTYPFARERYWAKAIDLSLASTALIVNHQNAEMIHPLVHKNTSDLGEQRFSSTFSGEEFFLADHRVNGDKMLPGVAYLEMARVAVERSLPHSSASWEKTYIQLQNIIWANPFIFNSQAQTVHIRVFPGTFADSNANNVSFAEIGYEIYSQTNTANEVIVHSQGVATFSQVREVAALDLSALQTKINQKYLSRQQCYDAFKAMGIEYGQGQQGIEDIYVSHNQVLAKLKLPAVVAGTDSEFILHPSIMDSALQACIGLTVGQSASESGQISLPFALDRLEIMDKCQGMMWAWIRSGDDSSASSQTSGHPVTKIDIDLCDESGKICVRIKGFSSRMIARQESKSIATWMGFPVWKEQALSEHEHSEYSQRIVMLCDLEWCSDRTIASEIPGAICIHLTTQAKTLATRIQEISVQVFERIKSLLKEKNQGTTLIQILIPAAGETQLFSALTGLLRTANLENPGILGQLIALESNETQAGLIDKIQRNSHCPEDTFIRYQQEKRQTISWQELSLSEQSMPIPWQEGGVYLITGGLGGLGFIFAKHIAQQTKQVSLILTGISALDQRRHQQIQELESLGAKVDYRQIDVSQQPEIKHLIEDIENNIGSLQGILHSAGIIRDNFIIRKTTSEFQSVLAPKVDGVIHLDEATKDLNLDFFILFSSLAGNNGNVGQVDYACANAFMDAYSHYRNQLVAAKKRFGQTLAINWPLWQEGGMQINPESHTILQNSGLVPMQTKQGIQALIQGLSSGQSQIMVVTGERKRLQASQQPRSSSLPSQINIQQESIDENNFESRSVNYFKNLISSILKIPAHRIQNDELLEQYGIDSVVIMQLTNQLEKVFGSLSKTLFFEYPTIEEISQYFVSSYREKLQEVLGLGNTKVAENHPVAVVDVASQQVNQQSRFLAHAVNSSLLPVTQTQDIAIIGVSGRYPLSPDIETFWENLSQGKNCITEIPKSRWDYNLYFDLESSNSSKANSKWGGFLADVDKFDPLFFNISPREAQLMNPNERLFLETVWDLIERSGYTPARIQEQHNNKVGVYVGAMYQQYQALAADPVQESILSLSSYSAIANRVSYFFDFQGPSMAIDTMCSSSLIAIQLACDSLLKGECQMAIAGGVNLSIHPHKYIGLSLSQMISRQNTSKSFGEGDGYIPGEGVGTVLLKPLAKAIEDGDSILAVIKSINTNHGGHTYGFHVPNPNAQTQLLVDNFRKSGIDPRTITYIESAANGSPLGDPIELNALNQAFQKFTQDQGFCAIGSVKSNIGHAEAASGISQLTKVILQLQHQQLVPSINAEPLNPNLSFDNSPFYLQQKLQPWQRPVLNIDGQEREFPRRATVSSFGAGGSNAHLIVEEYIPSLSKNPVASDINFPGDRVERTAGGDRQLIVFSAKSSDRLQAVLQQMSHFVQSNEQLSLKNMAYTLQVGRMAMTHRIAILVNNSAELIQGIKEALNCLEQNAVIDTSLPVYMGNLEADNSEVKHLLSGKAGEAMMKVLLDENNLEKIALYWVKGGNIPWQSLHKKGQASIISLPTYPFAKRRCWVETNPEIKVTSQVDSKGQIESISESVDHQSPSSKNIEVILTDIMLITLGLTKEEINLNTPLVQYGVDSIMFIQIFQQIKSHFDTDINLEQLLECRTMQEMLLYLKSPRDSQIEPDQANQPVVGFSSTNNILFPELIQMNSSTKGRPVFWFHAVGGVMVYKPVAEKSQRPFYGIQPWSWINETQITSHIQTMVKRYLDAIRSVQPQGPYDFGGYSLGGMFAYEATRQLQELGESVESIVMVDTLQYKPGEMDKYSHKTEYLIALNRALTLSAWQESETTVQEMLINSDQLDSSLSDEEYLTQLIALAKQRGLVKTEPEIFASLKQATNLDEFYQTDTFTFMSLPDPNAVNCYYFRNKNGSMLGDQTPYYFATLEDREKFAITDPLAASRHWQKKLPNIQIIDVDSSSHMTMFSEEKSRQTIIEFCETLYSEK</t>
  </si>
  <si>
    <t>gi|1733587001|dbj|GCA87396.1|</t>
  </si>
  <si>
    <t>MKPIAIIGIGCRFPKANNPHEFWQLLSKGIDGITEIPKERWNINEYYDENPETQGKMNSRHGGFLSQVDGFDPNFFGISPREALLMDPQQRLLLEVAWEAIEDAGIAREQLAGSKTGVFVGIATNDYSRIHAGYSHQPQGYDLTGNCTNIAAGRLSYLFNLKGPSLAVDTACSSSLVAVHLACQSLWNDESSMAIAAGVNLILSPIGNIALSKLKALSPDGRCKTFDESANGYVRSEGVGCIILKPLAQAIADKDSIYALIRGTAINHDGRSKGLTVPYGPAQESLIRSALKNAEIEPKELNYVELHGTGTSLGDPIEAIALGSVLEEGRDKDNPCLVGSVKSNIGHLEAAAGIASVIKMALSLKNKQIPPSLHFNKPNPYIPFDKLPLKLQSSLITWPQQEASAKVGISSFGFSGTNAHLILEEANLSHPEPIALTFPHLLPLSAHSHEAVRDLAQNYEDFLKDQALTPEFVQNLCYSAGLRRTHHAHRQAVVVHSPEELLKGLKELEMIDLSTQSKPSKRKTNIAFVFSGQGPQWWAMGRELLATEPVFRSVIEQCDTLIQKYANWSLLAEFNASEALSRLQETEVSQPALFALQVGLAKLWQSWGINPKSVVGHSLGEVAAAHFAGILTLDEAIHLICQRGQLMQQATGNGKMLAIELPVNQVENLIAAWESKLEIAAINSPYSTVVSGESQSINQLIAELSQNHPDIFSKELPVNYAFHSQQMTDFADKLVKKLGYLKPQKSTIPIFSTVTGDQQEGTLFNAAYWGQNMRQTVRFNPAIEAMIKSRHTIFVEISPHPVLLGYIKSSLREQDTEGFVLPSLRREHSERGTLLNSLGKLYTWGHSINWEKLYPENCQFVKLPLYPWQHESYWVSDDKPRFKSVSSASSLLNLLVEGKTEQLTEQLNKSDQLSPEVKQFLPQLLKLLVGEDATIAGKMPILQDVSKNCYQVQWQLSPLNLKNKHCQGERWLIFNDNQGVGKALATTLNDAYILVSSGQTYQKFVSGHYQINPNNVKDFQRLLQDITEPITKVVYLWGLDSDINSQTSQTRSYASLLYLTQALAQFKTKEPPKLWVITQQAQSVNDAVKPLKIAQTSLWGMGQVIALEYPNLWGGLIDLEEKQPSSQAIIAEITENLGEDRIAFRDHQRYVARLVPNKAIKSSNINFKKTEASYLITGGLGSLGLSLADWLIEKGANHLILTSRRALADHSRDKQVKIKALEDKGATIQVIAADVSDYQQTRQLFHQIQENCPPLQGIIHAAGVLSDRTIDKMDFDCFESVFNPKAAGAWNLHQLSQDLSLDFFVCFSSMSALIGSRGQIHYAAANHFLDGLMHYRRESGLTGLSINWGPWAKGGMATQGYEEGLKRLGINPLQPNLALDTLDYLINHDVTQTMVAEIDWSKFKTIVAAKGRVAFLEALFKQDQDNFGQTVENFPRTLQETPPHRRVTLLTTRLQQEVAQILGIRRSSLPDTDQGFFEMGMDSLISVELKNRLESLFSVTLPSTFAFEYPTIGDVARYFVQEVFAWELNSENSEVSSEIGSTDAVELNQVLAELELLSQAETEALMERELAELEALL</t>
  </si>
  <si>
    <t>gi|1370747705|gb|AVQ71845.1|</t>
  </si>
  <si>
    <t>MSAQSSTSSLTALQKTPIAIIGMSALFAKAKNLQEYWENILGKVNGITEVPESAWNLEDYYDPDPKAPDKTYAKWGGFLPQIDFDPLEFGLPPDTLEALDSAHLLGLVMAKQALEDAGYDQGKEFNRETTGVILGGSGLWKSITPLTSRLQYPLWKKICQKSGLSQEQTDKIIENMKAAYVPWQENSFPGMLPNVVAGRITNRFDFGGTNCVVDAACASSLSALKMAISELIEGRCDMMLTGGFDTDNSILNYMCFSKTPAFSKKDCLNPFDATSDGMMVGEGLGMLVIKRLEDAERDGDRIYAVIKGIGTASDGRFKSIYAPRPEGQVRALRRAYQEAGFSPATLGLVEAHGTGTPAGDFCEFTALNEIFSENNAEKQTIALGSVKSQIGHTKAAAGAASLIKTTLALHHKILPATINITEPNPKFKIEDSPFYLNTETRPWLPKGETPRRAGVSSFGFGGTDYHVVLEEYTPKLPQGENRIHHRPQSILLWGQNPEELRQTCQKALEQLQSPQGSQVYIELQNQSKSAQLPLKVARVGFVATSLAEAIKLLQAAVKQLQKQPQADAWEHPQGIYYRKTGLLLEGKVVALFPGQGSQYLNMGREIALNFPEIQTAYQKLDTLRAKAGLTPLSAGVFPIPTFNEVDEKRQTSLLQRTENAQPAIGAFSVGLYKTLQKTGFKPNFVAGHSFGELTALWSAGVFTDDDYYYLIQARGQSMAAPKGATPQGAMLAVTGKVSQIAQWVEGMANVQIANYNAPEQVVLSGLASEIATIDKILSSQGYRVTPLPVSAAFHTSLVRHASQPFGKALDQVTFHAPQLPVYANVTAAPYPKDLSGMRQLLEAQLLNSVQFVQQIENIYAQGGYCFVEIGPRQILTNLVKQILGDRPHLAIALNPSRQKDSDVQLSQGVMQLRVLGLPLNDLENAALTVKTPSSKRKGMTLKLNATNYISDKTKALIGAALQPDSPAEIEPSVDSQTVESKCEEVKGSENEEILASIPSVNPYPSDSQPLSEEIPTLNLSIVSRDQTVTMTMNNAISNNINPLLQAFYQYQQSLAKVHEEYIKHQSQSFQSVLQLLKQKEMTVVAQIDELSTPAAASENSKFDQQNSEVSSVSFPDPTPFKSEPQPLRTPEPQPLNTAPQPLPTPEPEPVHISPIVNYLEPRQPIAPISIPEPVSEVSESSLDSIQDDALSQALLEVVSEKTGYPTEMLELEMDLEADLGIDSIKRVEIMGSLQEAFSGLPKLSPEALAEKRTLAHIVQYLREKMMVTEKKIA</t>
  </si>
  <si>
    <t>gi|424708165|gb|AFX86717.1|</t>
  </si>
  <si>
    <t>gi|424707697|gb|AFX86483.1|</t>
  </si>
  <si>
    <t>gi|1757231027|ref|WP_150976061.1|</t>
  </si>
  <si>
    <t>gi|71089669|gb|AAZ23691.1|</t>
  </si>
  <si>
    <t>MGSIDAEVLGSEKKSNPGKATILALGKAFPHQLVMQEYLVDGYFKTTKCDDPELKQKLTRLCKTTTVKTRYVVMSEEILKKYPELAIEGGSTVTQRLDICNDAVTEMAVEASRACIKNWGRSISEITHLVYVSSSEARLPGGDLYLAKGLGLSPDTHRVLLYFVGCSGGVAGLRVAKDIAENNPGSRVLLATSETTIIGFKPPSVDRPYDLVGVALFGDGAGAMIIGSDPDPVCEKPLFELHTAIQNFLPDTEKTIDGRLTEQGINFKLARELPQIIEDNVENFCKKLIGKAGLAHKNYNQMFWAVHPGGPAILNRMEKRLNLSPEKLSPSRRALMDYGNASSNSIVYVLEYMLEESKKVRNMNEEENEWGLILAFGPGVTFEGIIAINLDV</t>
  </si>
  <si>
    <t>gi|1149076470|gb|AQS99207.1|</t>
  </si>
  <si>
    <t xml:space="preserve">Polyketide synthase; ketoreductase domain (327-510:184)  -- </t>
  </si>
  <si>
    <t>MLARPGCRSCLRGAKNLLWKLFAVRTFESGAEMSWCDESLSMIGEQDPQKMMRAYERLMHDCTEQMSGHMCWPVDWFPEHLNVESATGNSIHFQLEAMANPLGTVSQWPPVDQSEPKREAVLVFSDSYGFCKEIIEQAPPGRIGVSNVQTKPAERYSKADVEGLMKMHRWDLVIFASGIDPPVQTTVAHVLRQQDAVLLLYLRILKCIGNDASCCRRLCVMTADVFAEERQVHEECGLGLIANSTLFGMSNTARLEVPCPVQYIDAEWALESENTKGLVSEIFRNQSFGHNTVRMLNRGRYVLRQVPSAPYENMPNFEAPSRGIIGISGGNGGVGLVFGLWLLHKARQQENKKFVIKFLSRSMRISSRNMANWKEVERMADELDITVEQVRCDCSKQEAVNEFVSAVSPHLAGFVHSAGVLQDSMLINQTWEKFDTVLEAKSRAALFLHDALERMENPGLEFFWMFSAGAVYGNMGQLNYSAANAFLDGLARHRRALGRPAVAPQWGAWGDVGMAAEMDEAGRRRMANSPMPYFSSAEGLYGFECLLRSGLAYGWVFKFNPPLMFGMVQPDDTALQCYARNFTSYIVPPPPGDPHKNPYTTIAYETRRACHRLPSGLVFSHLWPDKAEKMQDEEAAGE</t>
  </si>
  <si>
    <t>gi|389803489|emb|CCI17562.1|</t>
  </si>
  <si>
    <t>gi|1706079352|gb|TRV03199.1|</t>
  </si>
  <si>
    <t>gi|424708051|gb|AFX86660.1|</t>
  </si>
  <si>
    <t>gi|15226428|ref|NP_182195.1|</t>
  </si>
  <si>
    <t>gi|226462017|gb|EEH59309.1|</t>
  </si>
  <si>
    <t xml:space="preserve">Beta-ketoacyl synthase; N-terminal (4-165:162)  -- Beta-ketoacyl synthase; C-terminal (176-230:55)  -- </t>
  </si>
  <si>
    <t>MEYATQIDPQHRALLRCTSSMMCRQDLRSCAAVGCYVGIATQDYDYLKVKMNVEVSAHSATSTTLSVASGRLAFTFDLKGPALSIDTACSSSLVAAHLSFISLMKGDVESTLTCGVNLILIERNTIMFQRAGMLAPDGRCKTLDASADGYIRAEGCEIILLAASSDDVMQLNVALGGSAVNQDGRSSSLTAPNGPTQHAVIKSALLDGRFSASDVTSLHLHGTGTSLGDP</t>
  </si>
  <si>
    <t>gi|1832763374|ref|WP_168497170.1|</t>
  </si>
  <si>
    <t xml:space="preserve">Beta-ketoacyl synthase; N-terminal (52-330:279)  -- Beta-ketoacyl synthase; C-terminal (338-455:118)  -- Polyketide synthase; C-terminal extension (458-553:96)  -- Acyl transferase (625-949:325)  -- Phosphopantetheine binding ACP domain (1206-1273:68)  -- Phosphopantetheine binding ACP domain (1330-1396:67)  -- Polyketide synthase; ketoreductase domain (1665-1888:224)  -- Polyketide synthase; dehydratase domain (1946-2224:279)  -- </t>
  </si>
  <si>
    <t>MAASKFEAAFAQLQAEISNCEKSVLKMIMVKKNMPDTTKMISEINTKLQTTNVAIIGMASIFPQAKNLQEYWQNIIQKIDCITDIPASRWHIDDYYDPDPKAPDKTYCKRGGFLPDIDFNPMDFGLPPNILEVTDISQLLGLVVAKEAMEDAGYGASRQFNHERTGVILGVAIGRQLAVPLGARLQYPVWEKVLKNSGLSDEDSQKIIEKLKSGYVQWEENAFPGMLANVISGRIANRLDLGGMNCVVDAACASSLGALRMAISELVEHRADMMITGGVDTDNSIFAYMCFSKTPAVSPGDKVKPFDAEADGMMLGEGVGMLVLKRLEDAQRDGDRIYAVIKGVGSSSDGKYKSIYAPRPEGQINALTRAYSDAGVSPASVGLIEAHGTGTMVGDPTEFTSITAVFGENNPKKQHIALGTVKSQIGHTKAAAGAASLIKAALALHHKVLPPTINVTKPHPKLDIENSPFYLNTETRPWVSHPTQPRRAGVSAFGFGGTNYHVVMEEYQHEHHHPYRLHHTPQSLLLFAPTPSELLSRCQQIQQQLQTEGKEKHYQELITECQTGEIPVNYARVGFVANNLAQAEKFLQVVIEGLKHKPEAESWEHPQGIYYRQTGLDTTGKVVALFSGQGSQYLEMGRELVMNFPCLRQTYSHMDSLLCEDGLHPLSAIVFPQPVFEQQQKQIQLETLQKTEYAQPAIGVFSAGLYKILQQAGFKPDFVAGHSFGELTALWVAGVLSEEDYLFLVKARGQAMAAPANSDFDAGGMLAVKGDISQITEVIKNFPQVAIANKNSQQQVVLAGKKVAISQVQEVLKNQGFSTFLLGVSAAFHTPLVSHAQKPFAQAIEKVNFNEAQIPVYTNVTGGCYPQEPHVIQKILKEQLLNQVLFQQEIENIYAAGGYCFVEFGPKNVLTNLVKEILRDKPHMAIAVNANHTKNSDRTLREAIVQLQVAGLSLQNPDPYQVTTKIPEVPPKKVLNVRLNSTNITEKTQKAFAKALENDHHLEVVSPSPKPIVPENHQISVNDKLDQVEVHPQNYEKVIHSLENFIAEFGRQQSDIIHVHEQSLQNQTEYTKAFSQLMQQQYSLLGNTEVTEHQSTTQQLAISSSERNMMRFHDHQGDTLRIHEQYLKYQQEYTQHYFELLQQHYHLLTPENRVINYVNHPQSDHFSTPKIISSPQVKEELKDDQKTITVVPKAPINIDKATLSQTLLTVVSEKTGYPVEMLELSMDMEADLGIDSIKRVEILGGLLELYPDLPQPNPEELGQLRTLEQIAEYMQTLVPDTLKQQVEISTDCITTEVLLEVPQPELITSTPGIQEQKTAIEIPENLSHILLTVVSEKTGYPVEMLELSMDMEADLGIDSIKRVEILGGLLELYPDLPKPNPEEIGELRTLGEIADYMQQQAQGMTQLSHQEIAEITTTTSPGNIRRSIAKLQQLPIPDSLEFSIPENHIVLITDDGSSTTEKLAESLIAKGWKTVILIFPGIQSTVTEKINRVVLTDWYEDSLQQQLNQIADNYGTVAAFIHLHPVNQLEIEKSILLHVFLIAKYLKEPLNQAANLGRSCFINVARLDGEFGLGETHNFSAIAGGLFGLSKSINQEWENVFCRSLDLNPDLDSDTSVKHILAEIHDPNLLIQEVGYSSKGRVTLIADSTPLATTNFPLPISKDQVFIVSGGAKGITAQCVIKIAQQYQCKFILLGRSSTEPEPVWTEDCKSEGELKQRILENFQAQGEKPTPIMVQKKYQVISSQREIHNTLQEIAKAGGKAEYLSVDITDTAILESKLADVIERFGPVTGIIHGAGNLADKRIEKKSIQDFENVYAAKVKGLENLLHCVPASQLQYLVLFSSVVGFYGNVGQSDYAIANEILNKSAHLIKHNYPNCHVMAINWGPWESGMVSAELKKAFAERGIETIPIETGTQMLINELTNANQDPVQLVIGSPLVYVPASLSPELKTYRIKRRLTLAENPFLHDHVIANRPVLPATCGLLWMTNACEQLYPGFTAFSSPNFKVLKGIVFDQTLASEYILEIQELAKTENQEIEFAVKISSKTPDEKTRYHFSTNLILKREIPTPPNYGNLNFNQDENFLKTNQELYQINAASLFHGITFQGVKAVLNTSPSKMTIECCLAEPTAQQQGQFPVQTFNPYIADVQIHSLWVWTQHFHQVGCLPSEIKNFEQFAKVPFGETFYVTCEVQSKTESSVITDVITYNRQGQIYNRMIGAKGTILPNQIAKY</t>
  </si>
  <si>
    <t>gi|399221219|gb|AFP33756.1|</t>
  </si>
  <si>
    <t>gi|1149076428|gb|AQS99186.1|</t>
  </si>
  <si>
    <t xml:space="preserve">Beta-ketoacyl synthase; N-terminal (352-578:227)  -- Beta-ketoacyl synthase; C-terminal (602-716:115)  -- </t>
  </si>
  <si>
    <t>MLGGHSHRGQSMSDLALVGDGETFEFGPLEGRLVTLLSSSSVELTERTGRAYAWSRSERRYLVETFSGTRLEVGEDEIEEYEHEAAEDAGFDLAWPLRSPHGHAIFSFMVAENLKRKGYCVIQAFGNVEAREAMVALANARADDFTRPKREFEEAYLGRNPMSKVAWIEGERVENVALEHYNRCLKDLHLLLLPVAGEVLGFAPWTNRMGTMLRRSFSDAKEEQALDIGSLDEEDVTEGAIEKHLEFVQRRRLCLLYVVEGAGGVIELHPRDGSAFEAVDLQPGRDRLLVFRHDEMSYAYEPEDSSDLVIQTWIVDPPSQLQLTKINGEFEEEDDTKRGPPAPPGPGVLTWITSLMCRVAGKGYGGGEEAWPIYCTNVDGYIEIPNGRFDLDFYYDPNGDFGKTRTKHSALVSDEDLQLFDPDFFQWTEEEAQHSSCILRLCMDGGFEVMYRAGFSRDELRGQRVGYYVGHTCDFESATGFSAPHRLNYFLGLTGRASIIDTACSSALVSMCMCHQDVSLGRACAGAIAGVGCLLDVRPYIAMSSGRMISSRGRSHTFDHSADGYGRGEGIACCFLEDGRNGGGKTPLREKAQINVPMELGRFAASAMNQDGRSASITAPSGPAQTACIKASLKECGLTPDRIIFGECHGTGTALGDPIEVGSSRMVNDPYDRYTPLMLGAAKTQVGHLELGAGAVGAMRSVLVLVYATVPPNCHVGQLNEHFSLDGFPVSMPCEAVASPQKANFLGVNSFGFGGTNARCELWGRWRGYDEVNAKDGSVLPKMDRLNYISTPCPQCLGPMCWLCGVAIPKQAAFRGKHHCSAIRNEFAKYEVCSNCYDGGYQHSKPEYTDVPNPGGLRVYLTGSWSDWKGFSEFATTEDAGVYECAIRIGDMRREQFRIVVDMDTVLSIYPVVPKAGKAARIAGPDNEWKGLHWEINGEDDDMPEGTVYRIELKWPEDGEAWKSISWEPTEEMLPSMQQVRITSGHRYAIAGTWTSWATANMAQHPLESAMWEAQVRIGQTGEEQFRFIRDGDEEQLIYPALAQATDPSVPVMGPDGSAQGRSWLVRGKPGTTKLVRLHVVNGQISVVVASPEEGDKTWRSVPRQYCLVGSWTEGDLSVMEADAARPGYYRAWMAVGPNCREEFQILVDGDPAKRIYPVFPNAPPGTALFSGPDAGGEDLTWEIIGRPGQEFEIVLDLQAEDRRKAVTCKLLSLEESAEVGFAQLTA</t>
  </si>
  <si>
    <t>gi|1039190745|gb|OBQ33095.1|</t>
  </si>
  <si>
    <t xml:space="preserve">Phosphopantetheine binding ACP domain (22-71:50)  -- </t>
  </si>
  <si>
    <t>MNNNISNSLSENQDNATKIQAWLVAEISSLLGVNPEEINIREPLDSYGLDSAQTIIIASRAEKFLGFKLSLIHL</t>
  </si>
  <si>
    <t>gi|485647436|gb|EOD40598.1|</t>
  </si>
  <si>
    <t>gi|424708083|gb|AFX86676.1|</t>
  </si>
  <si>
    <t>gi|1706139100|gb|TRV59611.1|</t>
  </si>
  <si>
    <t>gi|1893256997|ref|WP_185240020.1|</t>
  </si>
  <si>
    <t>MPKTQSDKIAHPIAVVGMGCHYPGANQLSELWENILARRCQFRQFPDQRLPLSEYYDPDPATPDKTYGTRGAFIDGFQFDWINRRVPKKTVDGTDIVHWLALEVADKAIEDAGYRRDTIPTQKTGVILGNSLTGEHTRSNVMRLRWPYVRRALRAAAEVKGLSGKIVEELLETMEKFYKSVFPPITEDSLAGGLSNTIAGRICNFFNFDGGGYTVDGACSSSLIAVVTAANALSNGDLDMALAGGIDISLDTFELIGFAKTGALTAQDMKVYDRRASGFVPGEGCGFVVLKRLEDAQADGDYIYALLDGWALSSDGKGGITAPSKVGQSKALLRAYEKAGYSPQSLHFIEGHGTGTPVGDRAEIEGVALAMNASKPAPPRSCGMTSFKSLVGHTKAAAGIGGFIKAVMAVNQRIVPPTVNCQEPNPVFEESAQCLYPVQLGEIYPETEVLRAGVSAMGFGGINSHVTLSSGDPATTRLKSGIAERALFVSNQDTELFVFGANSTTDLFKIVEKLKPQLEGMSLAEMPDLAAKLAQELPEHCPTRAALIAATPRELSTGLDRLSLLLTESSLRSGEMRVSPQKDLWLAEKVQRTKIGFLFPGQGSQRLNMARMLVERYPWAQDFLSQADQWLQEAGLAPIGPVIYRPLDRAINREEVENWFQALTQIAPQTVCFVSLLWQKYLQRLGIKPVAVGGHSLGELTAFQAADCYDEKTLLCFAALRGQVMTESSSTTGTMASLACSRSQAEELLRGVAGYVTIANLNSPRQTVISGEVDSVLAVLERALVRGIQGKKLPVANAFHSKMVAAAAEKLRQTCSFAEYPTPKLWLVSSKTGQQVSQVISLSEHFADQITAQVDFISLYQQIARQCDFLLEVGPGKVLSGLTAEIAEFTLCLPLESQVGNTRDLNTAIAAIFVQGTGINWNFFYENRLIRPFIPASERLFIDNPCERSFNFEREELDQIIPFPLQTTSKSASLENLPALSTEEMSDLLSDYFSQRSSFLAELIRADLENLSFL</t>
  </si>
  <si>
    <t>gi|428242463|gb|AFZ08249.1|</t>
  </si>
  <si>
    <t xml:space="preserve">Alcohol dehydrogenase; N-terminal (28-153:126)  -- Alcohol dehydrogenase; C-terminal (197-329:133)  -- </t>
  </si>
  <si>
    <t>MKVKAAVARSAGQPLSIETVDLDGPRAGEVLVEIKATGVCHTDAYTLSGADPEGLFPAILGHEGAGIVAEVGPGVTSVKVGDRVIPLYIPECRNCEYCLSRKTNLCQAIRVTQGQGVMPDGTSRFSLDGQKLYHYMGTSTFANYTVLPEIAVAKIREDAPFDKVCLIGCGVTTGIGAVINTAKVEPGSNVVVFGLGGVGLNVIQAARMVGANMIVGVDLNPDKREMAEKFGMTHFVNPREVEGDLVPYLVDLTKGGADYSFECIGNINVMRQALECCHKGWGVSVIVGVAGAGQEISTRPFQLVTGRVWKGTAFGGAKGRTDVPKIVDWYMDGKIDIDSLVTQVMPIDKINEAFDLMHKGEVIRTVLTF</t>
  </si>
  <si>
    <t>gi|1360376622|gb|PSB01282.1|</t>
  </si>
  <si>
    <t>gi|1705936833|gb|TRT70327.1|</t>
  </si>
  <si>
    <t>MKVGEFLAYLKGLDIKLWLEGEKLRFQAPKGVMTPEIKEEIAAQKTEILDFLKAAKIPTNTVDLEIIPGSRDQDLPLSFAQQRLWFLQQLSPDSHSYNLLEALRLEGNLNLLALEQSLSELIRRHEILRTTFPMVEGQPIQRIAPPSPVSLPLEDLQGLSKNEQTEHLQEIAIALSLKPFNLAKESLVQFKLIKLGSQEYVLLLKMHHIIYDGWSLSIFFDELSQLYAAFVQGLPSPLAKLSIQYADFAVWQRQWLTGEVLERQLNYWQKQLQDAPTILELPTDYPRPPIPSFRGDGQVFRLNQDLTQRLKRLSQESGATLFMTLLAAFFVLISRYSGQLDVLVGSPIANRNSSAIEKLMGFFANTLALRGDMSGNPSFMELLERVKQTTLSAYAHQDLPFEMLVEKLQLNRDLSHNPLIQVMFSLQNTPQSEASLSGLKMESLPLSVELKARFDLEVNFWEVADRLEAVWCYSTDLFAAGTIKQMGQHFQNLLTAIAVNPKTGIFELPMLSDEERYQLLSLWNETQTDYPNNKCIHQLFEEQVERTPNNIAVVFDHESLTYSELNNRANQLAHYLQKLGVKPKELVGICLERSLEMIVGLLAILKVGGAYVPIDPDYPKERISFMLQDTQVKILLTCESLQTSLPNHQAIVVCLDKDWQQINQASQENLNSAVSADNLAYVIYTSGSTGKPKGVEVIHRSVNRLLLGVNYAHLDATQRFLQMAPIAFDASTFEIWGALLHGARCVIFTEDIPTATSLRNAIDKHGITILWLTAALFNTIIDNNSQALSGIKQLLIGGEALSAAHVHKALETLPLTQIINGYGPTESTTFTCCYPIPTQLEATIKSIPIGCPISNTQVYILDNYLQPVPIGVVGELHIAGAGLAKGYLNRPELTQEKFIPNPLSNYPDSRLYKTGDLARYLPDGNIEYVGRIDNQVKIRGFRIELGEIEAVLSHNEMVQSSCVIVREDNPGEKQLVAYIVPKLGVKLTSDDLRQFLSHKLPGYMVPSAFVLLEFLPLTANGKIDRRALKAPSNTSDSDRFIEARNQLELNLVQIWSKVLKIDKISVHDNFFDLGGHSLLAPYLITQIKEQLGKEIAVTTLFQNPTIEQLATIIQTDSDSSNQSCLVPIQPQGSKPPFFCVPGAGGRPFYFYHLGRYLGKDQPFYSFENDLYQQFGEITRIEDIASIYLKAMQDLQPQGPYFLGGHSYGGNVAFEIAQQLVNQGQQVALLAIIDSSAPTYKDKQILLDYINWDHARWLAEVSKGIEVYLDKTIDISYETLQLLTVEEQLKYALNFFKLANMLPPNAETRQLEKIVQAYKTSCLCLIDYLPKQIYPGKITIIRASEELSDDPNKDLIAGDCEDSSLGWSEFSTEPVEIHFVLGNHVSIMVEPHVQILAEELKVCLEI</t>
  </si>
  <si>
    <t>gi|1995722127|dbj|GFE67449.1|</t>
  </si>
  <si>
    <t xml:space="preserve">Beta-ketoacyl synthase; N-terminal (35-286:252)  -- Beta-ketoacyl synthase; C-terminal (295-411:117)  -- Polyketide synthase; C-terminal extension (414-522:109)  -- Acyl transferase (560-879:320)  -- Polyketide synthase; dehydratase domain (924-1193:270)  -- Methyltransferase type 12 (1402-1501:100)  -- Alcohol dehydrogenase; N-terminal (1802-1860:59)  -- - (1953-2088:136)  -- Polyketide synthase; ketoreductase domain (2098-2273:176)  -- Phosphopantetheine binding ACP domain (2364-2428:65)  -- </t>
  </si>
  <si>
    <t>MTDNAHNQLSSSQRLLLALKQARLQLEAVEQQKNEPIAIIGMDCRFPGGANDPDAYWQLLVNGRDAIAEIPEQRWNVEAYYDRDPEAKGKMYTRYAGFIEQVDQFDPQFFGISPREAISLDPQQRLLLEVSYSALEHAGQSPEQLKGSQTGVFIGIGFDDYAKRSISSGDPTLIDAYSSLGNTRSIAVGRIAYVLGFQGPVIQLDTTCSSSLLAVHLACQSLRSKECHLALAGGVNLMLSPEPMIGFCKLKALSVDGRCKTFDAEADGYGRGEGCGIVVLKRLSDAIANRDNILSIILGSAVNHDGQSNGLTAPNGSAQEAVIRMALSNAKINPLQVQYLETHGTGTPLGDPIEVLALGKVLSEGRNKNNPLKIGSVKTNFGHLEAAAGVASLMKVVLSLQHQQIPAHLHFNQPNPYIPWQKLPIVVPTQLTPWLAEDGKRIAGVSSFGMSGTNVHVILAEAPPKDDQFQVKSDERPLHLLTLSAKSEIALQELVQRYQNFLTLDVQLADLCFTANTGRSHFEHTLAVIAQNISQLREKLENSEILKRTLPRQKQPLIAFLFTGQGSQYVEMGRQLYETQPTFRAGMDQCAEILDLYLDTPLLEILYPVRKNSNASLLDQTAYTQPALFALEYSLAQLWMSWGVTPSVVIGHSVGEYVAACIAGVFSLEDGLKLIAHRGRLMQELPQDGAMVAVMASFEKVQEVIQSYQPQIVIAAINSPQNIVISGQNQVIEQVILDLEQEGIKTTQLNVSHAFHSPLMQPILKDFSEVTQSISYSLPQLPIVSNISGTIATNEIATPQYWCDHVCHPVKFAQSINTVAKERCDIFLEIGSKPILLGIARTILDENQNSYLWLPSLRPTQSDWQTLLSSLASLYVNGVNINWTGFDQDYSRHRLPLPIYPFQKQKYWLEPTQPRTLLTPSLEHPLLGRKINLVNSNALYFENEISQDFPSFLKDHCVFDRVIFPAAGFVEMALAASKSVFGDQQFYLESISIQQALELSSEQTKTVQLKLIPENENNYRFEVYSLKELNWVLNASGKIISDHISVSEHLDLSKKTPQFIDAETHYQQYREKGINYGLSFQVIQNIFIDKGQALGEIKLLEPKSNYQFHPILLDACLQIAGATLVQENSQNTYLPVGLERFISYSSSQNLTQFYAYAQIRLRQPILTIDIQLATADGQVIAKLEGLQLSPIQSLQNSWDWLYQIDWRLENLTKFSDYLLTPKTIYAGLKNELIVPSDLKNYQKLISNLESLSLVYILNAFTQLNYKFQPKTRFNPIQIAQQLGISQRHEKLFNRLLEILAEEKILRQIENDWEVVQLPNEIHLESIQSSTELTLLERCGAHLAEVLQGKCDPVELLFPQGDLSTATELYQNSLGAKLMNTLMQKAVLKALENKPLGQIVKILEIGAGTGGTTSYILPCLDATQTEYTFTDISPIFTTKAQQKYQDYSFVKYQILDIEQEPKSQGFSGQEYDVIIATNVLHATQDLQNTLSHIKQLLAPKGLVILLEGTRPLRWLDLIFGLTDGWWRFTDTQLRSSYPLISSHQWQELLKLNGFKETADISFEQEWLDQQSIILAQNEEISQKDDLNNWVIFADFQGLSAQLAKILEEKGDTCRLVFPHQMNSLNDFKALFQDQQNLKIIYLWGLESHKAENLSVELLANSKKICESLLYLVQSISTPCHLWLVTKDAVAIEKSDQISGLVQSPLWGIGKTIALEYSEINCQRIDLDPKASINEQIQTLLTEIQANTIEDQIAFRHGNRYVARLARYSPKINTNELKQLTISQRGTLDNLQLLPITRRLPKRGEVEIRIHATGLNFRDILNVLDLYPGDAGPLGCECTGEIVVVGEGVTDFKIGQGVIAIAGASFSHYVTVNASLVAPKPKFINFEEAATIPVAFLTAYYTLYYLAGIKKGDSVLIHAASGGVGMAAVQIAKLAGAEVFATASPSKWDTLRRMGVKHIMNSRTLDFASEIQQITQGEGVDIVLNSLSGEYITNSLSVLKETGNFIEIGKSGLNTEQFKQIKPNASYFIVDLVELCQKDPQLIQSMLQHLIQQFQERILKPLPYQTYPLKEVVTAFRTMQQARHIGKIVITQNSEFQYRGTYLITGGLGDLGLLVARWLIEKGVRHVVLVSRSKATDEQLEELAQFDAQILVRQADVTQIEQLRAVLAEIEQNLPPLRGIIHAAGVLNDGMLEQMNWSRFETVMAPKVLGAWHLHHLTLSTPLDCFILFSSATALLGSPGQGNHVAANSFLDSLAHYRQSIGLSGMSINWGVWSEIGAAARKQASFKGIGVISPEQGLKILEQLITEAVTQVGVIPIDWSQFPSNAPFFADFSTQATVISDESSEFLQKLLTIPLEEQRAYLASHVRSQIAQVLGFNSLEIDMQKGFFDLGMDSLTSVEFKNRLQNSLGITLPSTVAFDYPTVESLLSYLAQEILEINPVLEEKTEDLADLSEDDIADLLAQELLEIEQGKQR</t>
  </si>
  <si>
    <t>Cluster-17304.0</t>
  </si>
  <si>
    <t xml:space="preserve">Acyl transferase (56-228:173)  -- Polyketide synthase; dehydratase domain (356-566:211)  -- Polyketide synthase; ketoreductase domain (1136-1174:39)  -- </t>
  </si>
  <si>
    <t>MFRLSQATVRFCSLLVKWRRWPCGRVLASSLRWFLPTARGKWRQRLQQVHCPLRSGLRVALVRGGLQNRVLRAGHGAMMSVAAGAKSLKTMPGETACYNSPQSTTLSGSTEDIEKAAQLLRERHVATRRLNVPVAYHSSHMDGIVGEVAGALSDLRAAEESCSCQIASSVTGKEVSAEELRTASYWAASIRKPVLFMQAAAAARQLVGQPCIFLEVGPGKLVSSMIQQIPEAQRGCPVLHTQSKNAQLAMATSEACALLWTHGHDVQWKTFFSGASPQEPSDWIMPNRVFHHTANLARVWCSSSPQSGHGAPFLQHPYVDHPVVPVGIERPQWLYHVPITEDRCPIVYNHRWGAADGMVLVPGAFWAECALSAYVHMAGTREHHPVNLDVTFQEKCFVEGQRNVCVHMFSNGTFFIKDTATDELFALGQASDRGGDVRGSCTLEDVRANTEGCPSHGPEEVFAVLEQARLRYGKQLRGLKSWKWNSEKQEGLMELEIHPELKAEVEQCCISPGVLDMFLQALALLFLDRRGGQLRGGLPTRIRSLTVPRKVPLTGKATAFVQFGREVHGVVPFCGGVCSEQGLVVEIEEASAQLFYADSQVDHVWADSLWRLALGKLIPQPKIEMQQQKVSVLSSDDSPLTQAVFRHLETMKVPVARYCVGGLNVESALAATTVLFLCSPTKCSSNCGTASDVTSCWDTMIEQFRSFCALVCKAHKRKPMPSCWVVTHDTPLVAEPVTGLDPGGSLYWGAVKSMVNEQVMRDSSGKGFLRVLELRTLSPENLRVLGQEIFGAPRADCAELVVQDGLPHRLQVVREKWSFSELCESTVAPVHLKSCGMADCEIRIHQNKPLAVATSATSQPALPGELLVDVFSAVLDSKDSQPCQNSSEWIMREFRARTVDEHREEIICCSPRRVAFGRQLVQQPLVLPAKELPDRRLSLLQLVVAHAVLEQVKPFTAVWPSTSTLLWSVSGNTGGLPLALQTLAPVMLADVAWASSDATECHVLVSQEPTFQSWPRAALSTLRRHGILVVASNCPPPTMLPELPFQLVPIWTPLLFQQPSLLRTVPQIRELLSRVNCQPPVKRRREQSRQRVEARSVDETDVVKVWEATHFQGVVSRDTACAPLHRPVQKLRGDAAFVVTGALRGHGLGFLTAEWLARHGAQHLVLCGRSPLTEDLAVAARFQGPNHPRAVLLQRISPLRMPSSRWLPFSKRYFQATAPRTCCKRRGCRSLTWV</t>
  </si>
  <si>
    <t>gi|1706050167|gb|TRU75845.1|</t>
  </si>
  <si>
    <t>MDKNEWISRFDDLICSPSIREFYGEREFFNVGYWLSHTQDQQEASSTLMEKLLEFIPNKQGTILDVGCGLGATTHYLLKYYPLTAIVGINISPTQIARSLLNFPEGKFLLMDAVEMDFADDSFEQIICVEAAFYFNTRRQFLQEAWRVLKPGGTLILSDLSFATTELLGDWTVPQANTVKDMAEYQNLYQQAGFKNVQFVEVTEECWFRHFRHLKSWLTEELQSGKLDEETYNLNIKPLDNLLSSSVITYWLVAAQKPVNIL</t>
  </si>
  <si>
    <t>gi|1706111972|gb|TRV34132.1|</t>
  </si>
  <si>
    <t>gi|424707663|gb|AFX86466.1|</t>
  </si>
  <si>
    <t>gi|56542090|emb|CAI30408.1|</t>
  </si>
  <si>
    <t>gi|424708231|gb|AFX86750.1|</t>
  </si>
  <si>
    <t>gi|1909677557|ref|WP_190561274.1|</t>
  </si>
  <si>
    <t>MSIQENKTAKMAIVGMDAFFGECNGLDAFESSIYDGKQHFIPLPEKRWHGINEQEKLLQGYGLEAGTAPNGAYIAEFEVDTLAYKIPPNEVEKLNPQQTLLLKVCDRALKDGKIQPNSNVAVIIAADTELSVHQLQQRWNSSWQLKDGLNGAEIALSPEKITQLETIVKDSIHHQVDIGEYLSYVGNIMASRISSLWNFSGPSFTISAVETAAFKALELAQMLLATGEVEAVVIGAVDLAGGVENVLLRSQFSNINTGINTLSFDQKAEGWNVGEGAGAVVLQRHDTALQNNQRIYAVIDGISIGQSSSMAIDSETINQVCKQAFQQAGIQPTEVNYLEVCGSGIPHEDEAEINGILQAYPPVGDGLHCAIGSIKANIGHTFVASGIASLIKTALSLYYKYIPATPNWSGVKTPQLWEGSPFYVATESRPWFLQKEVKCRISAINSIGCDGSFAHVILSEETQQEERSSRYLESRPFNLFPIAGDDQSSLFSALDHLQQAIENAECLKTTASQTFIKFQQNPDAKYTLSITGRTQKELLKEINSAKKGVTNAFANGKDWLTPIGSYFTPKPLGKNGEIAFVYPAAVNTYVGIGRTLFRLFPKAFDDVIVKSLYKRAADVEKLVFPRSLGKLTTRELETLEKKLLDDSLAMFEAEMLFTRFITTIISDDFQIKPKYIFGYSLGETSMMVAQGVWSNFYQGSNTFNSSALFGDRLSGQKNAVREYWGLPKNSATYDNNLWSNYVLIASPEQVRETLKGENRVYLTQINTPEEVLIAGEPAACERVIKKLGCNAFPAPFDHVIHAPAMQSEYPELFRLNNLPAQKIPGVTCYSAAEYQPITLESEVIAHNIAKGLCQELDFPRLVNRVYQDGAKVFIEAGAGGICSRWIDKILGNQEHITVSLNRRGIDDHTSIVKALAKLLSHRVKLNLSPLYNLSSATGKQNKAALRKVTLGGKSMAATILSAENRQLFQKNHHQKQPQRIPNYREYKIINSLKPQIKIPPSEIYPQLEKQTMKTIMDNGFKLKEELNSSELTCTQKPTHQKNTNKIQMNNLKIDQYQKLSTNNSKLTKAHTSFLQARQDFSQQMSQIIQLQLACAQNLLNQEK</t>
  </si>
  <si>
    <t>gi|62178545|gb|AAX73195.1|</t>
  </si>
  <si>
    <t>Microcystis aeruginosa PCC 7820</t>
  </si>
  <si>
    <t xml:space="preserve">AMP-dependent synthetase/ligase (37-439:403)  -- Phosphopantetheine binding ACP domain (573-637:65)  -- Beta-ketoacyl synthase; N-terminal (667-927:261)  -- Beta-ketoacyl synthase; C-terminal (935-1051:117)  -- Polyketide synthase; C-terminal extension (1054-1165:112)  -- Acyl transferase (1211-1496:286)  -- Methyltransferase type 12 (1834-1935:102)  -- Polyketide synthase; ketoreductase domain (2229-2418:190)  -- Phosphopantetheine binding ACP domain (2528-2584:57)  -- </t>
  </si>
  <si>
    <t>HSISFGGQLEDNWRTLSEVLETATKHNNHGITYIRNDATEYFQSYQDLYQDALVILNGLEQKGIKLGHKVILQIAKNQDFIPALWACFLGGIIPVPLTVAPSYDLENSAVKKLENVWKILDNPLILSDSELITEIEKLGTYSHLEGWQVISVNELRKAPSKIEQLPILDPQDAALLLFTSGSTGMPKGVILTHHNILSMTAGTVV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T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LLGDPIEVDALAKVYQGANEGECALGSVKTNIGHMQIASGIAGLIKATLALKYRVIPPTLHFQNPNPQINFSQTPFYINNEAISWTTKQDKSEKLPRRAGVNSLGIGGVNAHVILEEAPPIIPQDNQSQRPYHLLTLSARTELALTELVSRYIDFLESQPEKDLSDVVFTANTGRVHFSNRLALTGYKNSDFIEQLRQFKQLDYESTIYGIVDEKRPSKIAFLFTGQGSQYVGMAHQLYQTQPTFRKTLDAGEKYYQKLTGKSLLNVVFADTDDSLNQTAYTQPALFLIEVALAQLWHSWGIQPAAILGHSLGEYSAACFAGVFDLESGLKLVSHRGNLMGQLPQNQGEMAAIFLDKNSVVEHCQSQGIKIAIAAINAEQHTVISGEKNVIQELCNHFTNAGVKVRKLKVSHAFHSPLVEPMVAEFKTILQEISFSQPQISLVSNLTGEIADDSIMTPEYWLQHLLNTVQFHQGALFLQSLGCDTFIEIGPQPILSGIIQSSLSSSEPLTLPSLRSGFSDWQVLLESLGKLYVRGAKIDWFSFDQDYHPRRCALPTYPFQKRQHWIPLKTPSATVPQESNLVKMLSEKDKTNLIQTILETGHYSEDEKPTISAIVQQLIKLYYQEKEDFDFAKLLYQVAWLPCDLANGKLENLTSLKTDLEVYLEPQLQSSELMGVSLAFSEMEKLAADFVVKALKDLELFQMNTFLDPDQSFIQAGLKQEYKYFWNYVIEILAKVGILEKQNTRWKIVKEPEQYNPDLAVEDLINHYPNAQIELHLFRQVATNLAAIITGKISPLSILFSQDGQGGASEFYKNTSSAKILNLGISKTVELLLSSYPPSASLRILEIGAGTGATTQQVLKACNSRQITYTFTDVSPFFLEKARDNLAEFSGLEYKVLDIEKDPKLQGFCCHSYDLIIAANVLHSTANLQEETLPHIQSLLRPGGHLLLLELTQQSSWIDLIFGVTQGWWRFSDYHLRPNHPIITASTWESMLLKSGFSQVEFVSPDQKIGTALFQQSIILAQSSEISPNTAKNWLIFTDVEPQQNTFVLGIQEQLLKKCDSCRIIYQGEKNTQISSSESCLNANQLQQLEEWFSSNPSPDRIIYLLNIDDKDQPESILLNRCNYLLNLLKAIQKIPNPPQLFLVTQGAQPFELEQPSFGFQSPLWAMGRVIALENPQLWGGMLDLDPDVDINQNITALLLGLTHAHDEDHLVFRKGQGYVARLLPLKSLETKTVKIQPEATYLITGGIGHLGLELAEHLVNLGAKHLILTTRRSLPVRFLWDSAAELAQISEKIRKLEEKGASIAVISADVGNFEAMQAIFTQIEKTAYPLRGIFHLAGISGRQAQLKDCTLQDLEAVFQAKVKGSWNLHQLSLGSQLDYFVLFSSAGAIWGAKEQGLYDTVSHWLDALAHFRHLQGLPATTLNWALLAGHGIVSQDYEDWLKQIGIREIAPDMALRVMDAIMASNQTQVLIADVDWVRFKNIYQFKGEKPLLKNLGLSEIPIKSVQESDSVLHLLEEMPFGERREYLLEYVSKQVRMILGIKSMPDTEQGLIEMGIDSLSSIELKNRLEKRFEVLLPTSLVFDFPNIRRLVDYLLDRIFGEKVQKTAEKKMINFTEVQQEISEDLILQE</t>
  </si>
  <si>
    <t>gi|194354508|gb|ACF54733.1|</t>
  </si>
  <si>
    <t xml:space="preserve">Beta-ketoacyl synthase; N-terminal (1-154:154)  -- Beta-ketoacyl synthase; C-terminal (162-216:55)  -- </t>
  </si>
  <si>
    <t>YEALEDAGVLPDELRGSRTGVYIGASAPDFFDMQKKWNDPTKIESYSGTGGMLNSIAGRLSLLRLPGPAMAVDAACASSLVAIHLGVQALRNNECDLALVGGVNMLLQPDMYFYTSRAGVLSMNGRCRTFDADADGIVRSEGGGLIVLKRRADARSSADRILANIRGSATGQDGDSSGMTTPSGPXQVEVIRHALTDAGISPDELGYVEAHGTGTQ</t>
  </si>
  <si>
    <t>gi|424708041|gb|AFX86655.1|</t>
  </si>
  <si>
    <t>gi|219734053|emb|CAW45918.1|</t>
  </si>
  <si>
    <t>gi|57638625|gb|AAW55350.1|</t>
  </si>
  <si>
    <t>AMDPQQRVFLECAWEALEQAGYAPGSSDQTIGIYGGASISLYLLNNIIYDNHVYAGHMTSSRESAVFGGNVPESLTTRVAYKLNLTGPAVHLSSACSTSLVAVHSACQSLLNGECEMALAGGVSYLGSQTQGYLYEEGLVLSPDGHCRSFDAQGKGTLWGNGVGLVVLKLLEDAIADGDYIHAVIRGSAVNNDGNLKVSHSAPSVDGQARAIYQAQDIADIDPATITYIETHGTGT</t>
  </si>
  <si>
    <t>gi|1053310690|gb|OCY13526.1|</t>
  </si>
  <si>
    <t>Microcystis aeruginosa CACIAM 03</t>
  </si>
  <si>
    <t xml:space="preserve">Fatty acyl-coenzyme A reductase; NAD-binding domain (39-276:238)  -- </t>
  </si>
  <si>
    <t>MIKPVTQQLDLKAEVNLDSSIQFEQSLSKNVLEPKAILLTGATGFLGAYLLEELLQKTSADIYCLVRCSNIEEGKNRLQKNLEFYSLWQDGFNSRIIPIVGDLGKPLFGLSQLAFNELAAIIDIIYHNGAWVNSARPYSTLKPVNVLGTQEVLRLASREQTKFVHFVSTLGVFLGDNQEEIGRITEMDSPNFVNLQGGYRQSKWVAEQLVMVAQKRGLPACIYRPSRIIGNSKTGINGNFQDFLCILLKGCIQLKKFPDLNTQIDIVPVDYVSQAIVGLSQQKNHAGKVFHLINSQLISWETFFNSLQLLGYSLEKVDYDNFYAELKYQLSQSPKNTLYSSLLLLLKLSKLFSPDKLEFDATRTLIELTELSIACPVIDEKLLSLYFSYFQKVGYFPPVLDHNL</t>
  </si>
  <si>
    <t>gi|428680029|gb|AFZ58795.1|</t>
  </si>
  <si>
    <t xml:space="preserve">Short-chain dehydrogenase/reductase SDR (9-195:187)  -- </t>
  </si>
  <si>
    <t>MSFEQKRRALITGASSGIGKATALAFAKAGIDVALVSRSEDKLAAVAQTAIEIGVEAKAFTVDLASVSQVKAKIQAIAHEFGDIDILVNNAGMGYTANLSETPLEDWQQVINLNLTSAFQCMMGILPEMRQRGTGTIINVASIAAKQAFAGWGAYCVSKAGLLALSQTLAQEERVHGIRVTAICPGSVNTEIWDTATVNADFDRTKMLTPEIVAQTILHTVLLPQQAVIEELTLMSNAGVL</t>
  </si>
  <si>
    <t>gi|1832805661|ref|WP_168538622.1|</t>
  </si>
  <si>
    <t xml:space="preserve">Beta-ketoacyl synthase; N-terminal (37-286:250)  -- Beta-ketoacyl synthase; C-terminal (294-411:118)  -- Polyketide synthase; C-terminal extension (414-525:112)  -- Acyl transferase (561-650:90)  -- </t>
  </si>
  <si>
    <t>MPENSQNIDYRVLMENALLQLESLQSKLDKLEQQKKEPIAIIGMGCRLPGGVDSPDAFWQLLENGIDGISEVPQDRWNIDQYYNSDPQNPGKISTRDGGFINQSVDSFDTDFFSISPREALSLDPQQRLLLEVSWEALENAHQVSQKLFNSLTGVFVGISSSDYSQRFIGTENIDAYFGTGNAFSAAVGRISYILGLTGPSLAVETACSSSLVAVHLAVASLRQRECNMALAGGVNLMLTPDVTITFSQAGMLAPDGRCKTFDASANGYVRGEGCGVIVLKRLSDAIAENDNILAVIRGSAVNQDGPSGGLTVPNGPSQEAVIRKALTNAGVKASQVNYIEAHGTGTSLGDPIEIGALGAVFTKNHTAEKPLFIGSAKTNIGHLEAAAGIAGLIKVVLQLQHQKIAPHLHFTKPNPYINWQDLPVVIPTKATPWKLTGKTRIAGVSSFGFSGTNSHVILESAPEQLKNEDITKRPLHLLTLSAKTETALIELVKCYQKHLENNLDLSLADICYTANVGRSHFQHRLSCVASNKKELITKLSNIQDENTIRGFSRRVPKIAFLCTGQGSQYVGMGKSLYETQPIFRKTIEECNRILNQYLEKPLIEILYTETDLINQTAYTQPALFAIEYALAQMWQSWGIKPDIVIGHSV</t>
  </si>
  <si>
    <t>gi|428239272|gb|AFZ05058.1|</t>
  </si>
  <si>
    <t xml:space="preserve">- (13-245:233)  -- </t>
  </si>
  <si>
    <t>MPSLAGKVAIVTGASRGIGRAIALRLSQEGASVVVNYARGAEQAKDVVSAIEAAGGKALAVQADVSKTAEIRDLFDRTIETYSQIDILVNNAGVILYKPVAEVTEAEFDNLFAINVKGTFFACQEAAKRMADGGRIVNFSSSTTAMLLPTYGAYVATKGAVEQLTRSLAKELGDRQITVNLISPGPTDTELFTVGKTAEQIQRFTQITALGRLGKAEDIADVTAFLCSEQARWITGQNIRVNGGIA</t>
  </si>
  <si>
    <t>gi|323447521|gb|EGB03438.1|</t>
  </si>
  <si>
    <t xml:space="preserve">Beta-ketoacyl synthase; N-terminal (1-162:162)  -- Beta-ketoacyl synthase; C-terminal (170-221:52)  -- </t>
  </si>
  <si>
    <t>MNPQMMAVLETTTLTLCAWSRRASLVNTPVGFFLGAGGSMSSEGVGAGASNSKAPSVYSGTSGALSVASGRVSFTLGLTGPCLTLDTACSSSLVAAHLAASAIKLAECPQAVATGVGMLTQVVSIAFSAAGMLSAFGRCHTFDRRGDGYCRGEGCGAFLLDSGVSAKVAVLGTAVQQDGPSASLTAPNGSSQRRLLETLRDCDATNRALEAHGTGTALGDP</t>
  </si>
  <si>
    <t>gi|1706130117|gb|TRV51216.1|</t>
  </si>
  <si>
    <t>gi|1149076456|gb|AQS99200.1|</t>
  </si>
  <si>
    <t xml:space="preserve">Beta-ketoacyl synthase; N-terminal (392-641:250)  -- Beta-ketoacyl synthase; C-terminal (660-772:113)  -- </t>
  </si>
  <si>
    <t>MAQATAPLAPDLRAPPPPSPVMAGEAEIMAVEDKKFAMKMVKIQGLSGKISPSGSSVGEPVDANGKVGQAVDFVTESNKYLVCTLDAVLFEVPEENLEEYVVPSPEDGGFDLLWPYYEETLFDFCSSVNNTLIEKHWCMIQASKTPESKTEALTKAKRKDFEVPKAEFVADFLGRKGKGKVSHINPLNVLDEDDVAAMGDASSDFEQYDQDISSLFGVMGPMTWDSMGFHTMGRTEGMVWLPFASSREENALAPEALNDEDIEEEGLVEKHIQFLRRRKLCCLYLIDNEGGTVTLHPRSDLKAETVVLPVTTGQLLVFRCDLMAFQFQSTGPHLTLVSWFMEAPPKIDLGDIVANAANLTEVLAVTSGPLVPQGPRAHIMSGSCLTGGGCWNLEEASCMYLSGTDAHTYVPNSRFDTDLYFTKQGDTDLIPYANSYHHHGGLCYDAEVMSFDNSFFGYTEWEAGIMQPAQHKVLEVGYETLYRAGWTKKALMGSPILVYLGDCGSDWWNQLLVRQMQGQHLDEAGRLQWEAGRSMTITGQRLSYNLGLRGPAWICDTACSSGLTAFCTAMYSIKKPTERGTESPSVDPHCPAALAGGTNMVVDAGPYIGGSGQHMLSLKGRCFTFDMSGDGYARGEGTSMCYVNISDSDRDTEMQEACAIGNKVNQDGRSASMTAPNGPSQQLCIKASLREAGVMPHDITASECHGTGTSLGDPIEVGSLRGVQETDDREGPILNTSSKSNIGHLEANAGTTGLFKCILMSKYGVGLPNCHLRTLNPHLDTSGWPTYMISECCDYNQQTGLVGVSSFGVSGTNSHAEVWAMCKYGPNCAGRKKLEYDKIKQVTLTCPVTLGPIDYLTGEPARTDGRKYNADCLRDELEPYDISTLAYGGGFRYRREALDDDEDELVNPPNTRVTINGSWSGYKKYEDMNEDEDGNFTHTVVLGNTLVESFIICLHGIPDYSFYPACARGSSLIYIEGPDAKSFGKRWMIDGRDEQVAAGTVYQVKFRWGTSRKRISWEEVSAEKAPTDPNVLRAEHRYQVIGTWTSSRMDDLVKKKGEDVWEYVLQIGVSGVEEFQLCRDFDVQQMIYPSEPHCTKQSVPIRGPDHMGEGKRWLISGPVDEKVKLRLEIDNAKLILSVSSKFTGELTWESIEGWARHTYWLAFEGGATTQMVMDSNAPGVFKARGEVGMNFSEEYRGFCEFFNVIVDEDKNFGFCPDVSFASTGECIVWGPDKGCCSKQFMIKSWQAGAGFXXRRWTSGRS</t>
  </si>
  <si>
    <t>gi|332008385|gb|AED95768.1|</t>
  </si>
  <si>
    <t>CL3053.Contig3_All</t>
  </si>
  <si>
    <t>MANTAGLNPLVPGLMPLDGHLVEIHGLPGALDPSPETQAAQPGVGAVEVNGAKGRTLGWSSIDGKYIVETFDGLIVGVPEENLQEFEPPDLEHGGFDVAWPSASFPADVFAEEVAACIEERGFCIIQMFSTEAVRAEAKEQSRRIGKWNLTTKELEVPYHGLQNRTKYANLEPDNPRQEVEDGLSKCDRTLTNLGLMLGPWMPAYLGCTLYGRHSGMLRVRLESPEEEALLRPGPLEDRDYDAGGKVYGHINFLERRRLCVMYVIESDGAELVLCPDSSLGFSDIHLPLESNRLVVFRPDLLNYSYKPTGSSLLLQTWYMGEPFIAHPDDPRAVALPQLQQGRRTHVTTLHTRFGGGGLSQEETWNLWAAGTDGGLKMPILRFDIDAYYDGPSKDSGKPLYTCHTSCVSDDVIQSFDNEIFSIPYEEADVMSTSQRNLLEVGLSTLLKEGYSREDLRGLHCGTYLGHAGTDWISRQLGKLIIQGALGQLDPTIRNGTNMGVDSSRLSYVFGMRGPTCSMDTACSSSLVATSQAHRCMTEAVDEQRRSAFSCELSKALVMGVCLDDGPDTYFAYCGAQMLSIGGRSFTFDESATGFLRGEGIGGAFLSTSDKDEDASRMLACVIGSNINQDGRSASMTAPNGPSQQRCIRNSMEEAGLKPSMITIAECHGTGTALGDPIEVSALRDVMKERDIPMIVTSTKSNFGHMEACAGIGGVAKCVLMLVGMCGAPNLHLKLLNPHIEHDGFPALFIDELQDCGTSIGISGVSSFGIGGTNAHAILEEESSQAVEMVSPMRSRWPFQLLPLSAKTPSALSQTAGRLASDIQGMAESGSLESAAYTLQVGRAALPLRKALVVASPLEEAKASDSLAQAAAALRGESMSEEALEDLDDAKKRPPVAFVFPGQGSQYFGMAQGLYASVPLFQTAVDHCCDLLATKEFLGHDLRPILFAEGTSEEREKAFTKPSVLQPSLFVVEYALARVFAAIGVLPVAVAGHSLGEYAAAVVGGLLTLESAIAIVAARARSTETLAEDGAMLSVAEWSDAELAAIERGERPGLWLAAVNSPLHAVISGETAAVDKLAAELKAADRKCAKLHVQKAFHSGLIAKAAETLAELGMPAENATGALPVASNYHGGWLTAMHLKDGRYWVNHMRGTVRWRDNAQKLMKQWNPAVVLEVGPGNSLSTLTAKCVTSGSAAPTFLQAMRHPKAKGVHDVQALLEAIGQLWECGCIVDWNAFHTTVMGTVGDLPRQVRLAGYAFDRTSLWVNPQRSAYVDRTEEAAPAGYELHQQDVAVVKPSPRCLMRLGEATPGTPAIRAYCLPFASGSATLFAPWARDAGQAIEVVALELPGRGGRSEEGQPSSEADDEALLDSLCDAIIADLRGAQYVLVGFSMGGGLSMDLAFRLLDKQAPPPLAIYIAGRKPPAAHPEDIRDIRMTNQELASYAFAPPEVAETEEFLEHVVPLLRADLELDARTERRLSAARLAGRRLPPGVGLEVSCGTSDEVSPWAAAPGWQPFASDTLGLHYYPGGHEFMQEQRGPLLSAWRRDSLGRLMQRLSLQMAMLGAAGFGAAGGGLAGLAGLPGGVSSPAEASSKAAAAKEEPSRLPFYAVQWVRSEPAPAGAAGTTQEAFFVSLGCDVAQPTLEAAAKAMTAGACVVAACAAVTGLFGEDAVEREVQQCWRFTQLVQHFLEVGARGKLVVLCPVAGAGAMVAGASKAVAMEADELRVARVFLPLAALARGEEQVAAVMGLVSKYPHEVDLWVQDDALQGAPYTSRVEPMAEPSTRLPCVPKLGADGGPAAYVLTGATGGLGKAVVDWLLTEQGLLPEQLVLLRRAGSSALSGSLAQCRVVEVRTVDSSEVLVASALKDITNITGVFHLAGVLDDGIISGMTEDRFRKVAAPKCGMLLALLGAAKALKWPLLWALGFSSTSSLFGYAGQVNYCAANAVLDQLASFGAAGALPEDDTPPCKVLTINWGPWAEAGMAKVGTKAYEQAVAEGDTPLPTSTAISCLAAALRTTAQARPGASQFAACNVDWGRSQWRSLPMLDLVYDKSAEAQAGVSAHEAGVSSQLEQAATASPQGLAEDFLVQHCHSGKWSKIQGKTLNQLGLDSLEVVQLRNLFNKKHQVTVPLGVFADPSRKVAELAEALSRHLTGA</t>
  </si>
  <si>
    <t>gi|2065796159|gb|KAG7564606.1|</t>
  </si>
  <si>
    <t xml:space="preserve">Alcohol dehydrogenase; N-terminal (22-84:63)  -- Alcohol dehydrogenase; C-terminal (147-280:134)  -- </t>
  </si>
  <si>
    <t>MALPIPSPDILVNLPPVEVKENDVCVKMIAAPINPSDINRIEGVYPVRPPVPAVGGYEGVGEVYAVGSKVNGFSPGDWVIPSPPSSGTWQTYVVKEESVWHKIDKACPMEYAATITVNPLTALRMLEDFVVLNSGDSVVQNGATSIVGQCVIQLARLRGISTINLIRDRAGSDEAREQLKALGADEVFSESQLNVKNVKSLLVNLPEPALGFNCVGGNAASLVLKYLREGGTMVTYGGMSKKPITVSTTSFIFKDLALRGFWLQSWLSMGKVKECREMIDYLLGLARDGKLKYETELVPFDEFPVGLDKALGKLGRQPKQVITF</t>
  </si>
  <si>
    <t>gi|297330000|gb|EFH60419.1|</t>
  </si>
  <si>
    <t>gi|1733592557|dbj|GCA73649.1|</t>
  </si>
  <si>
    <t>MSKHSISFGGQLEDNWRTLSEVLETATKHNNHGITYIKNDAAEYFQSYQDLYQDALVILNGLEQKGIKLGHKVILQIAKNQDFIPALWACFLGGIIPVPLTVAPSYDLENSAVKKLENVWKILDNPLILSDSELITEIEKLGTYSHLEGWQVISVNELRKAPSKVHQLPILDPQDPALLLFTSGSTGMPKGVILTHHNILSMTAGTVAMNHFTQQEVTLNWMPLDHVGAIVFLGIMAVDLACHQIHVPMELVLRQPLQWLELIQKHQVSISWSPNFAFSLINQQAEELKHASYNLSSMKFLVNAGEQVSVKTIRLFLEILEKHQLRERAIKPAFGMTESCSGITWSAGLSKNELTEENSFVSLGKPIPGATIRIVDQENNPLPEREIGKLQIQGNSVTKGYYNNTELNREVFQEGWFTTGDLGYLFKGELFITGREKQEIIINGVNYFAHELETTIEELEGVKVSYTAAFAVFDQSRETDLLIITFSPESDQFEHWIKVVRKIRSHLTQKFGIAPAYVIPLERNLVPKTSIGKVQKSKLKKDFEQGLFSSRIQEIDQYLAKERQKNQTLPQSENERQIAAVWSEVLQLTSVGLEDNFFELGGHSIHLIRVQNELEKLFNRQLSLAEMFKNPTVATLARFLSEESNTTQVIAQKSRQRAENRTRRHNETHDIAIIGMAGQFPGAKNLTTFWENLKNGIETISFFSEEELQESGVSSELFNQPNYVRARPILEQVEYFDSEFFGYTDREAELLDPQQRLLLECSWECLENAGYNPSNYQGSIGIFAGASMNTYLINNCYPNRGQLDSNDELQPFTLDSTGGFQTMVANDKDYLTTRISYKLNLQ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KELVSRYIDFLESQPEKDMSDVVFTANTGRVHFSNRLALTGYKNSDFIEQLRQFKQLDYQSNIHGIADEKRPPKIAFLFTGQGSQYAGMAHQLYQTQPTFRKTLDAGENYYQKLTGKSLLNVVFADTDDPLNQTAYTQPALFLIEVALAQLWHSWGIQPAAILGHSLGEYSAACFAGVFDLESGLKLVTHRGNLMGQLPQNQGEMAAIFLDKNSVIEQCQSQGIKIAIAAINAEQHTVISGEKSVIKKLCNHFTNAGVKVRQLKVSHAFHSPLVEPMVAEFKTILQEISFSQPQISLVSNLTGEIADDSIMTPQYWLQHLLNTVQFHQGALFLQSLGCDTFIEIGPQPILSGIVQSSLSSSEPLTLPSLRSGFSDWQVLLESLGKLYVRGAKIDWFSFDQDYHPRRCALPTYPFQKRQHWIPLKTPSATVPQESNLVKMLSEKDKNTLMQTLLETGHYSEDEKPTISAIVQQLIKLYYQEKEDFNFAKLLYQVAWLPWDLADGKLQNLTPLKSDLEGYLEPQLHSSELMGVSCAFSEMEKLAADFVVKALKDLELFQMNTFLDPDQSFIQAELKQEYKSFWNHLLEILAKVGILEKQNTLWKIVKEPEHSNPDLAVEDLINHYPNAQIELNLFRQVATNLAAIITGKISPLSILFSQDGQGGASEFYKNTSSAKILNLGISKTVELLLSSYAPSASLRILEIGAGTGATTQQVLKACKSRQITYTFTDVSPFFLEKARDNLAEFSGLEYKVLDIEKAPKLQGFCCHSYDLIIAANVLHSTANLQEETLPHIQSLLRPGGHLLLLELTQQSPWIDLIFGVTQGWWRFSDYHLRPNHPIITASTWESILLKSGFSQVEFVSPDQKIGSVLFQQSIILAQSSEIPPNLAKNWLIFTDVDPEQNTFPLGIQEQLLKKCDSCRIIYQGEKNTQISSFESCLNADQLQQLEEWFASNPSPDRIIYLLNSTPKEQPESILLNRCNYLLNLLKAIQTIPNPPQLFLVTQGAQPFELEQPSLGFQSPLWAMGRVIALENPQLWGGMLDLDPDVDINQNITALLLGLTHAHDEDHLVFRKGQGYIARLLPLKSLETTTVKIQTEATYLITGGIGHLGLELAEHLVNLGAKHLILTTRRSLPARFLWDSATELAQISEKIRKLEEKGASIEVISADVGNFEAMQAIFTQIEKTAYPLRGIFHLAGISGRQAQLKDCTLQDLEAVFQAKVKGSWNLHQLSLGTQLDYFVLFSSAGAIWGAKEQGLYDTVSHWLDALAHFRHLQQLPATTLNWALLAGHGIVSQDYEDWLKQIGIREIAPDMALRVMDAIMASNQTQVLIADVDWVRFKNIYQFKGEKPLLKNLGLSEIPINSVQESDSVLHLLEDIPLGERREYLLEYVSKQVRIILGIKSMPDSEQGLIEMGIDSLSSIELKNRLEKGLEVLLPTSLVFDFPNIRRLVDYLFDRIFGEKVQKTAEKMINFTEVQQEISEDLILQELTDLEAFLGD</t>
  </si>
  <si>
    <t>gi|612399127|ref|XP_007515083.1|</t>
  </si>
  <si>
    <t>Bathycoccus prasinos</t>
  </si>
  <si>
    <t xml:space="preserve">- (218-360:143)  -- </t>
  </si>
  <si>
    <t>MTKKREVWEVSKPGSLSALELRKDVPLTALEDEDKVRVEVKHIGLNFADVFTVLGLYGATPKHETFIPGLEFAGVCVEEGKGGKEGETSLIGKRVMGVTRFGAFATVVDVPRHQVRVIPDAWSFSEGAAFIVQSLTVYYGLSALGRIREGDVCLIHSASGGCGSQALQICDKVGAKAIAVIGDESKKGFLEKKHGGSLPASAIIVRDRKTFGDQVREAAQRSYDRSEVDIVLDATLGDFFEGGWNNLSKGRGVYVVYGAADMTPRGGVKWYNLWNWLVLIKKFLTRPKIDAMELPGENKTIAGFNLIWMFDKSDLLLSLLSELENLQLPPPRVGMEFSWEELPKALEAFQSGKTSGKIVIKL</t>
  </si>
  <si>
    <t>gi|45535427|emb|CAF04430.1|</t>
  </si>
  <si>
    <t>gi|424708101|gb|AFX86685.1|</t>
  </si>
  <si>
    <t>gi|1706004522|gb|TRU33565.1|</t>
  </si>
  <si>
    <t>Microcystis aeruginosa Ma_MB_F_20061100_S20D</t>
  </si>
  <si>
    <t>MKVGEFLAYLKGLDIKLWLEGEKLRFQAPKGVMTTEIKEEIAAKKPEILAFLKAAKIPTNAVDLEIIPVSRDQDLPLSFAQQRLWFLQQLSPDSHSYNLLDALRLEGNLNLLALEQSLSELIRRHEILRTTFPMVEGQPIQRIAPPSPVSLPLQDLQNLSKNEQTEHLQEIAIAFSLKPFDLAKESLVQFKLLKLGSQEYVLLLKMHHIIYDGWSLSIFFGELSQFYAAFVQGLPSPLPELSIQYADFAVWQRQWLTGEVLERQLNYWQKQLQDAPNILELPTDYPRPPIPSFRGDGQVFRLNQDLTQRLKRLSQESGATLFMTLLAAFFVLISRYSGQLDVLVGSPIANRNSSAIEKLMGFFANTLALRGDLGGNPSFLALLERVKQTTLSAYAHQDLPFEMLVEKLQLNRDLSHNPLIQVMFSLQNTPQSEASLSGLKMENLPLSVELKARFDLEVNFWEVSDRLEAVWCYSTDLFAARTINQMGQHFQNLLAVIASNPNMGIFELSMLSDEESYQLLSSWNETHTDYPSDKCIHQLFEEQVERTPDAVAVVYSEQQLTYNELNNRANQLAHYLQKLGVKPEELVGICLERSLDMIVGLLAILKVGGAYVPIDPDYPQERISFMLQDTQVKIILTCESLQTSLPNHQAIVICLDKDWPQINQTNQENPNSTVSVDNLAYVIYTSGSTGKPKGVEVIHRSVNRLLFGINYAHLDATQRFLQMAPIAFDASTFEIWGALLHGARCVIFTEDIPTATSLRNAIDKHGITILWLTAALFNKIIDDDSQALSGIKQLLIGGEALSVAHVHKALETLPLTQIINGYGPTESTTFTCCYPIPKQLEATIKSIPIGCPISNTQVYILDNYLQPVPIGVVGELHIAGAGLAKGYLNRPELTQEKFIPNPFEKDEVIPLTPLNKEGNGPSKLYKTGDLARYLPDGNIEYVGRIDNQVKIRGFRIELGEIEAVLSQNEAVQSSCVIVREDNPGEKQLVAYIVPKLGVKLTSGDLRQFLSDKLPGYMVPGAFVLLEFFPLTANGKIDRRALKAPSNTSDSDRFIEARNQLELNLVQIWSKVLKIDKISVQDNFFDLGGHSLLAPYLITQIKEQLGKEIAVTTIFQNPTIEQLATIIQTEADSSNQSCLVPIQPQGSKPPFFCVPGAGGRPFYFYHLGRCLGKDQPFYSFENDLYQQLGEITRIEDIASIYLQAMQDLQPQGPYFLGGHSYGGNVAFEMAQQLVNQGEQVALLAIIDSSAPTYKDKQILLDYINWDHARWLAEVSKGIEVYLDKTIDISYKTLQVLTVEEQLKYALNFFKLANMLPPNAETRQLEKIVQAYKTSCLCLIDYLPKQIYPGKITIIRASEELADDPNKDLIAGDCEDSSLGWSEFSTEPVEIHFVLGNHVSIMVEPHVQILAEELKVCLEI</t>
  </si>
  <si>
    <t>gi|1039166653|gb|OBQ11941.1|</t>
  </si>
  <si>
    <t xml:space="preserve">Beta-ketoacyl synthase; C-terminal (175-280:106)  -- </t>
  </si>
  <si>
    <t>MKSIARNQKLAIVGMDCFVSNSPTLNKFERLIYEGKQNSVTSENYQQTPLSREVINSALEDAKIQPDRKIALIIISPTENSAKLANYISAELAFFAEENSLLSALDVSKKLLISQQVEAVLIVGIDKNYPIEINLTGYAFSYDEKAQSIIKTAGAAAVVLQLYETAKQRNHCIYAVIDGLSVVKDAPNHPETVKQACQEAFQIADVNAADIGYLEVVASGIPNADIAEIQGLISAYQTGAENLSCALGSVKANIGNTQASAGIFSLIKTALCLYYRYIPGVPQWFNPKQPEIWHGSPFYVAVESKPWFLEPGATKRIAAVNIMEEDNIYGHLILSEEISQIERSSQYLAEMSYYLFPIAADDRASLLTQITALQQSLTDVSSLSQLASDYFQKYQQYQQSTYALAILSRHPEELKREIERAIQGVKIAFATGKDWQTPLGSYFTVNPQGKKGHVAFVYPGSFTSYIGMGRNIFRLFPQLYDDVVVKSVYNRAADIEKFIYPRSINKLSKRQLETIEQKLINDPVSMLEWEVGLARLMTVMLKNHFRIQSPHAFGYSLGETSMMLAQGVWTSFKSTSDYLNSSPLFKTRLSGQKNAVRQHWGLPLIHAGKSEEFWSNYILICSSSLVQEVLKNESRVYIVLINTPEEVIIAGETQACERVIQTLKCDAFPTSINHVIHCEPMHSEYDELVKINTLPSQANSKTIFYSAAEYAPMKIDSNLIGKNIAKALCHQLDFPRLVNRAYNDNIRIFIEVGVGSNCSRWISEILKDKEHLAVSLNRRGVDDHTSIIKALAKLFSHRVELDLSPLYSFPNIKLDQDNACENQSSFPDTSLLNYEHKIKSTPNYKSLNDHHVRLAKAHGFLLKSRQTSLQQLSLFLQQQLDLYKKMVTQVRKEK</t>
  </si>
  <si>
    <t>gi|260841912|gb|ACX51017.1|</t>
  </si>
  <si>
    <t>gi|424708229|gb|AFX86749.1|</t>
  </si>
  <si>
    <t>gi|1149076458|gb|AQS99201.1|</t>
  </si>
  <si>
    <t xml:space="preserve">Beta-ketoacyl synthase; N-terminal (241-452:212)  -- Beta-ketoacyl synthase; C-terminal (465-574:110)  -- </t>
  </si>
  <si>
    <t>MPLVGLAAALGMVAFLASEEELNSINDLISLRKFAELQEEAWAGFSDPLGFDRVRGLAGLRVFAQFSARQVSQQCKVAKVGDRSLTPIQLTQVGFMWRVARQKAGLSDEDPFAPGNAEQQTQPQRKDTLAIVQADSGQEERIRQLEKKLEQALAEKDKLAKQLESVQKAETARKPFKPLAGFVDKLELEWRRHGPKDDAVVRGLAYVHGCEDFFMSLLKGEDFAHSLHAEPPPGPREDPMRFHSFRWDHVLLYDPKAQADKGDQKVYTKHACLLEGMEDFDHKLFRLQKDQAEQWGPQVRKCVEAGYEALLNGNVTARISGDSDTAVYVGCMTNDWFTIQNNNQFEARGRKLQWNEAAIMSRVLDLHGPSETVDTACSSSLVACHYAADQILLGRCGLALAAGVCYMGVGETFINRCALNLLSLTGRSMCFSPSADGYCRGEAYGALLLERLGQGTGAVDKGVFVAGSCVNQDGRSAGLVAPNGSAQDSLLKNCHKVAGMMPDEVSCVECASNGSALGDSIEFAAIARVHGGHATALSAVKSNKGHTEGGSGVTGLVKTIVSMQFQQVLPFIHLAVLNPNVALFDYELPVRWGRARETLFFATEVLPQATHWEHTRPVSMGVSAFGFGGTNAHAILARMR</t>
  </si>
  <si>
    <t>gi|1149076518|gb|AQS99231.1|</t>
  </si>
  <si>
    <t xml:space="preserve">Polyketide synthase; ketoreductase domain (303-490:188)  -- </t>
  </si>
  <si>
    <t>MCSTGVLPHFAVMYDADSGVLTMIGEQTASIGAAYERLLAEKTVQMSSGMCWPVEWFPEHLPIESASGNAIHFYLRAMANPLETVSQFPEVDYTAPSKEDVLIFSDSYGYCKEILEQAPPGRVGIQNVQTKAPDKYTEKDIKNLIGMHPWDLIIFAMGIDPPPSNSIEDVHKTQNAIILLYLQILKKIGDDASRCKRLCVLTVDAFAEEPEIHEECGLGLITNCTLFGMTNTAREEVQCPIQYIDTEWALRTENTKYLAAEIFRHASFGYNNVRILNKGRYVMRQVPSRPYENKPDFQLPEQGVIAISGGNGALGLVMGMWILNKAREQGGKKFSIEFLSRSMKISDQNMPNWKEIERLGAELGIEVAQAKMDCSKPESVDEYIRDKTPNLSGFIHSAGILQDSMLYNQTWEKFDAVFESKSRAALFVHDALERFENPDLEFFWMFSSMAVYGNMGQLNYSASNSFLDGLARHRRALGKVAMAPQWGAWGDVGMAANLDDASRRRMVNSPMPYFSNAEGLYGLECGLRSSLPYFAVFKFNPPMMIGMIQPDDMPMANYRRNFACEIVPPPPGDPTKNPYTTISYETRRENHYYPNGLVYQRHWPELANEAQYAL</t>
  </si>
  <si>
    <t>gi|1782559315|ref|WP_155969167.1|</t>
  </si>
  <si>
    <t xml:space="preserve">AMP-binding enzyme; C-terminal domain (244-319:76)  -- Phosphopantetheine binding ACP domain (349-412:64)  -- Condensation domain (435-874:440)  -- AMP-dependent synthetase/ligase (900-1345:446)  -- AMP-binding enzyme; C-terminal domain (1366-1441:76)  -- Phosphopantetheine binding ACP domain (1471-1531:61)  -- Thioesterase (1589-1670:82)  -- </t>
  </si>
  <si>
    <t>MVHTFQQVARGRVLLPHRRQHQGDRPHPTATPVELTFSQIKVCTNGTQFSASGQGESAVAPPATASGDRPHPTATPVELTFSQIKVCTNGTQFSASGQGESAVAPPATASGDCPHPTATPLGLTFSESKVCTNGTQFSASGQGESAVAPPATASGDGADPTGTPLGLTFPESKVCANGSQFSGTDQGESAVAPPATASGDGAHPTARLYKTGDLARYLPDGNIEFLGRLDSQVKIRGFRIEIGEIESRLQAHPNVLEVAVTAREVAPGDKRLVAYIVPRVQPAPAICYLRSFLQKYLPDYMVPSAFVTLEAMPLTPNGKTDRLALPFPDSFGAQPAPTAAAPRTPVEEALAGIWTEVLGVQKLGVSDNFFELGGHSLLATQIVSRVCRSFQVEFPLRCLFESPTIRGLAEAIETARGGSSSRQAPPVEPVSRDAKLPLSFAQQRLWFLDQLQPGSSAYTIPQAIRLTGELNAPVLARSISEIVRRHEALRTVFEQVDGQPVQVIAPAVATALPVIDLQPLPPEHRHLEVERLSHEEAGRPFDLARGPLLRALLLRLGSHEHVLLLTVHHTVFDGWSVGIFFKELTALYEAYRQGKTSPLPELPVQYADFAHWQRQWLAGEVLESQLSYWKQQLSGHLPVLDLPADRPRPAVRSSRGASQSLLLSPELSEALKALSRREGATLFMTLLAAFQTLLYRQTGQEDIAVGSPIAGRNRAEIEPLIGFFVNTLVFRTHLQGNPTFLELLGRVRQVALEAYAHQDLPFEKLVEELHAPRDLSRTPLFQVFFNLLNLEENRLVLTGVTAENLPHSQLDSKFDLTLYAREKPEGIHLEFVYSADLFDADRMAHLLAQLHHLLEQIAHNPAQTVTRFSLVTPRALALLPNPAQPLSLQWFCPPHTRFGQQAKRVPERLAVADRTESFTYAQLDAKSNQIANYLRAQGARKQDIVAIYAHRSASLVLALLGILKAGAAFVILDANYPAERLIDCLLMVQPKAWIQMEAAGALPPALEEFVTASGACRLALPQTAAAGSNLLKDFSTEAPEITVAPDDLAYIAFTSGSTGKPKGILGTHRPLSHFLHWHTQTFALNESDRFSMLSGLSHDPLLRDIFTPLWLGGTLLIPDPEKITAPDWLAGWMSQMRISVAHLTPAMGQLLSFGAPLAEHRPRTGGTTTHSKRLAPSAHLRYAFFGADVLTCRDVALIRSLAPYVTCVNFYGATETPQAMAYYIVPSEGTADSAKQTETEKSPNPLIPAPHSPFPNPYRIPAGRGIEDVQLLVLNQGQQLAGIGELGEIYIRTPYLALGYLGDEALSQQRFLTNPFTLTPADRLYKTGDLGRYSPDGTVAIAGRAGSHGELPGQVKIRGFRIELGEIEGALALHPAVRQAAVRVWEDATGEKRLVAYAVPHPELAPALQQLARFLKEKLPDYMVPSTLVTLEELPLTPNGKVDRQALPFPDTERPELGATAGAPQDIAELQLTQIWEEVLGIKPVGVKDNFFELGGHSLLAVRLFSKIREVFGKELPLPAIFGAPTVEELAIVLRQQGFSAPEESLVLLSCPKSGGGSKPPLFCIYGILLYYDLARHLDAGRPVYGVYLPDEVDLLTADLPEKQLAGLSNVPQLASRYLKQIRTLQPEGPYFVAGESFGGLVAFEMAQQLRAQGETVSLLALFDSLVPGDRKQLPLAERLSLHFQNLSREGLSYALKKAWQRLSLSLDKLLGITGRIYGKFDGGSRRPAGASLPIYLAPLQRVRGNPPLRLLEAAQRDVRQMVRRQAFTNYAPQPYPGKMVLFRAMERNKFDPYYADPQLGWGKLAAGELEVCDVPGDHIGILKAPNVQVMAAKLRACLERAQMAAPFRG</t>
  </si>
  <si>
    <t>gi|424708169|gb|AFX86719.1|</t>
  </si>
  <si>
    <t>Unigene27793_All</t>
  </si>
  <si>
    <t xml:space="preserve">Beta-ketoacyl synthase; N-terminal (366-626:261)  -- Beta-ketoacyl synthase; C-terminal (634-750:117)  -- </t>
  </si>
  <si>
    <t>MASALALAGVQLADEPLHLEGRLVRVHGMQGKQLRVVPLQPDGELQPMYRDIEQLVGQCCDWIADTSEYVVVFFEGFEAAVPADNLREFSPESVEEGGFDALWPAERSALQQEQFPPRLAEALATQGFCVVQMSLPFSVRHEAAMEAEDLPDFDGVKAEMAADYMGAGESRTKLKRVADDDPDVLPQNSLGVCDRHLTDLGILVDDFAQEVFGSDLMGRTNGFVRLPFASDLEQSQLAPQPISSEAAGEAAQVREFLRFVQSRKLCLLLVLESEGGFLTLHPRPGGGDDIRLPLVENRLLVFRHDQMGYSYEPQGNTAALQAWVLGAMPDVELQDVRGRQKKLAELLKLTGPWQPEGAQGLVMSLMVRMPGRSWGYNNYWNMFIAGTDCVLEWDGTRWETDLYYEADRDAAMLTGKSYMHHGGFLDHLEFTRFDNDFFGLGVEEAQCMYPGQRIVMETGYESLHRAGYTRGSMGGENIGVHLGDVGPDWHSIDDAWPYMVEGDFNLKRHGVSAFVTCTRLSHFLNLVGPTTSVATACSSSLVALNIAHHAMVNAREDPERQKAKAPLYERALVVGINTLMGPVSFMGQCSSGGTTYKGRSFTFDTGADGYQRGEGCSGTFIQMNSKAPMNVEMLACVIGSAVNQDGRSASLTAPNGPAQEKCVRAVMVETKMSPPEIDCFECHGTGTSLGDPIEIGAFKRLYNRAPRYTPVLSTSSKSNMGHTEANAGMAGFLKCVIMCMHSEIAPNIHLRELNPHLDLEGFPNFFLTEAATTTGFRSYSGVSSFGVSGTNGHCLAYGKNIRTSRAIDKRNTRSLMLGKIRSAAEKVSLPGGTDWEDWEEKGTPYASAPGSKYEVEVDKAGAVTWRPMETQILPDRAGPFFLTGSFNHWRMEQLISDENVDGLHMVEIEVGDSGHESFQVVYSHLEDMAFYPSQQHCTRKTARILGPAAAPSREDSWLIQSEPNTYFRVEFFVFKSLAKVSVNWMPIKD</t>
  </si>
  <si>
    <t>gi|1705957026|gb|TRT88728.1|</t>
  </si>
  <si>
    <t>MKPIAIIGIGCRFPQANNPHEFWQLLSNGIDGITEIPKERWNINEYYDENPETQGKMNSRHGGFLSQVDGFDPNFFGISPREALLMDPQQRLLLEVAWETIEDAGITREQLAGSKTGVFVGIATNDYSRIHAGYSHHPQGYDLTGNCTNIAAGRLSYLFNLKGPSLAVDTACSSSLVAVHLACQSLWNDESSMAIASGVNLILSPIGHIALSKLKALSPDGRCKTFDESANGYVRSEGVGCIILKPLAQAIADNDSIYALIRGTAINHDGRSKGLTVPYGPAQESLIRSALKNAEIEPKELNYVELHGTGTSLGDPIEAMALGSVLEEGRDKDNPCLVGSVKSNIGHLEAAAGIASVIKMALSLKNKQIPPSLHFNKPNPYIPFDKLPLKLQSSLITWPEQETTAKVGISSFGFSGTNAHLILEEANLSHQEPISLTFPHLLPLSAHSQEAVKDLAQNYEDFLKDQALTAEFVQNLCYSAGLRRTHHAHRQAVVVHSPKELLKGLKELETIDLSTQSKPSKRKTNIAFVFSGQGPQWWAMGRELLATEPVFSSVIKQCDTLIQKYANWSLLAEFNASEAQSRLQETEVSQPALFALQVGLAKLWQSWGINPKSVVGHSLGEVAAAHFAGILTLEEAIHLICQRGQLMQQATGNGKMLAIELPVNEVENLIAAWENKLEIAAINSPYSTVVSGESQLIDQLMAELSQNRPDILSKELPVNYAFHSQQMTSFADKLVKKLGELKPQKSTIPIFSTVTGDQQEGTLFNAAYWGQNMRQTVRFNPAIEAMIKSRHTIFVEISPHPVLLGYIKSTLREQDTEGFVLPSLRREHSERGTLLNSLGKLYTWGQSINWEKLYPENCQFVKLPLYPWQHESYWVSDAKPQFKSVSSASSLLNLLVEGKTEQLTEQLNQSDQLSPEVKQFLPQLLQLLVGEDAIIAGKMPILQDVSKNCYKVEWQLSPLNLKNKPSQGERWLIFNDNQGVGKALATTLNDAYILVSSGQTYQKLVSGHYQINPNNVKDFQRLLQDLTEPITKVVYLWGLDSDINSQTSQTRSYASLLYLTQALAQFKTKEPPKLWVITQQAQPVNDAVKPLKIAQTSLWGMGQVIALEYPNLWGGLIDLEEKQPSSQAIIAEITENLGEDRIAFRDHQRYVARLVPNKAIKSSNINFKKTEASYLITGGLGSLGLSLADWLIEKGANHLILTSRRALADHSTDKQVKIKALEDKGATIQVIAADVSDYQQTRQLFHQIQENCPPLQGIIHAAGVLSDRNIDKMDFHCFESVFNPKAAGAWNLHQLSQDLSLDFFVCFSSISALIGSRGQIHYAAANHFLDGLMHYRRESGLTGLSINWGPWAKGGMATQGYEEGLKRLGINPLQPNLALDTLDALIHGNVTQTMVAEIDWSKFKTIVAAKGRVAFLEALFKQDQDNFGQTVENFPQTIQKNPPHRRVTLLTTRLQQEVAQVLGIHGDTLPDTDQGFFEMGMDSLMSVELKHRLEGLFSVSLPSTFAFEYPTIGDVVQYFVQEVFAWQDNSENSQISSETESTDVVVLHQALAELELLSEVETEALMEQELAELEALL</t>
  </si>
  <si>
    <t>gi|1705968384|gb|TRT99367.1|</t>
  </si>
  <si>
    <t>MPKTQSDKIANPIAVVGMGCHYPGANQLSELWENILARRCQFRQFPDQRLPLSEYYDPDPATPDKTYGTRGAFIDGFQFDWINRRVPKKTVDGTDIVHWLALEIADKAIEDAGYRRDTIPTQKTGVILGNSLTGEHTRSNVMRLRWPYVRRALRAAAEVKGLSGTIVEELLETMEKFYKSVFPPITEDTLAGGLSNTIAGRICNFFNFDGGGYTVDGACSSSLIAVVTAANALSNGDLDMALAGGIDISLDTFELIGFAKTGALTSQDMKVYDRRASGFVPGEGCGFVVLKRLADAQADGDYIYALLDGWALSSDGKGGITAPSKVGQSKALLRAYEKAGYSPQSLHFIEGHGTGTPVGDRAEIEGVALAMNASKPAPPRSCGMTSFKSLVGHTKAAAGIGGFIKAVMAVNQRIVPPTVNCQEPNPVFEESAQCLYPVQLGEIYPETEVLRAGVSAMGFGGINSHVTLSSGDPATTRLKSGIAERALFVSNQDTELFVFGANSTTDLFKIVEKLKPRVEGMSLAEMPDLAAKLAQELPEHCSTRAALIAATPGELSTGLDRLSLLLTESPLRSGEMRVSPQKDLWLAEKVQRTKIGFLFPGQGSQRLNMARMLVERYPWAQDFLSQADQWLQEAGFVPIGPVIYRPLDRAINREEVENWFQALTQIAPQTVCFVSLLWQKYLQRLGIKPVAVGGHSLGELTAFQAADCYDEKTLLCFAALRGQVMTESSSTTGTMASLACSRSQAEDLLRGVAGYVTIANLNSPSQTVISGEVDSVLAVLERALVRGIQGKKLPVANAFHSQMVAAAAEKLRQTCSFAEYPTPKLWLVSSKTGQQVSQVISLSEHFADQITAQVDFISLYQQIARQCDFLLEVGPGKVLSGLTAEITEFPLCLPLESQVGNTRDLNTAIAAIFVQGTGINWNFFYENRLIRPFIPASERLFIDNPCERSFDFEPEELDQIIPFPLQTTSKSASLENLPALSTEEISDLLSHYFSQRSSFLAELIRADLENLSFL</t>
  </si>
  <si>
    <t>gi|516325499|ref|WP_017716158.1|</t>
  </si>
  <si>
    <t xml:space="preserve">Condensation domain (10-456:447)  -- AMP-dependent synthetase/ligase (477-875:399)  -- AMP-binding enzyme; C-terminal domain (883-957:75)  -- Phosphopantetheine binding ACP domain (986-1049:64)  -- Thioesterase (1074-1175:102)  -- </t>
  </si>
  <si>
    <t>MTQLVNQKRLFPLSQVQQAIWFLHHLQPQGLTDKNFFAVAIKSAVDVEALKNAGLALIHRHSILRSTCRDEGQLIQETSETAELDFQVIDASHWSGEDLSEKILQEAERPFNLAQGSLLRVSLFNRHATDRILLLTAHQIASDWESSLILADEFFSLYSNSPLPPVNQSYQNWVQQELDRLNSPEGKTLETYWKNRLAGELPVLELPAFSSRPVRRTYNGSSHRFAVSPELTQQLRELAQREEVPLDTLLLAAFKVLLYRYTGEEDILTGALTFRKPKFEGVVGNFLNAAVVRDSISSQLTFKEFLIRVGKAVLETRKYQDYPFPLLVKQLQSGAHQSHSPICQVSFKLHRTQHLENISKLFESAVSQKPVVCGKLELEYFDLPQQKVDFDFNLEVMELQDSLLGYFKYSSDLLDSETVDQLSGHFENLLAGIAANPEQPVGQFPLLSESEREKLLFEWNATQTDWDLSRCLPQLIEAQVEKTPEAIALVFENEHLTYRELNLRANQLAHYLQKLGVKPEVLVGICVERSLEMVVGLLGILKAGGAYVPIDPEYPAERFAYMLEDSCVPVLLTQGKLLEKLPAHSARAICLDKDWEEIALENPENPVSGAEPHNLAYVIYTSGSTGKPKGAANSHRGICNRLLWMQDTYKLAPSDRVLQKTPFSFDVSVWEFFWPLLAGARLVIANPGGHQDSAYLANLIAREEITTLHFVPSMLQVFLEEKGLERSSSLKRVFCSGEALPFELQERFFARMGCELHNLYGPTEAAIDVTFWQCRPESNLRTVPIGRPVANTQLYILDSQLQLVPVGVAGELHIGGVQVARGYLNRPELTADKFIANPFNKANLNPLYKTGDLARYLPDGNIEYLGRIDSQVKIRGFRIEQGEIEAALLQHPQVLETAVIARAEKSGEKRLVAYVVATPDKPAPSSLRRFLKQKLPEYMIPAAFVMLESLPLTPNGKLNRRALPAPDLSSFTGESQFVAPRDDLEQQLAEIWSEVLKLNPVGVRDNFFELGGHSLLALNLMAKIQKQFGKSLPLATLFASPTIEDLANELRSATQVRAYSPLVPIQPKGTKNPFLCVHPAGGHVLCYMNLSRYLGSGQPFYGLQARGFNQGEEALARVEDMASLYVKAIREFKPEGPYQIGGWSFGGVVAYETAQQLQQQGQEVSLLAVLDSYVPILLDGTKVIDDVYLVGVLSRVYGGMFGRDNLVEPQELKGLSVPEQLEYIINKAREVGVFSQDSQYQQNRRILDVLVGTLKATYAYKRRPYPGKVTVFRAQEKHIMAPDPKLVWVELFSILDAQEIEIVNVPGHHYSFVLEPHVKVLAERLGACLT</t>
  </si>
  <si>
    <t>gi|428679091|gb|AFZ57857.1|</t>
  </si>
  <si>
    <t xml:space="preserve">Condensation domain (16-238:223)  -- AMP-dependent synthetase/ligase (258-687:430)  -- AMP-binding enzyme; C-terminal domain (695-773:79)  -- Phosphopantetheine binding ACP domain (802-862:61)  -- Condensation domain (880-1328:449)  -- AMP-dependent synthetase/ligase (1348-1755:408)  -- AMP-binding enzyme; C-terminal domain (1763-1841:79)  -- Phosphopantetheine binding ACP domain (1870-1932:63)  -- Condensation domain (1951-2399:449)  -- AMP-dependent synthetase/ligase (2419-2817:399)  -- AMP-binding enzyme; C-terminal domain (2825-2903:79)  -- </t>
  </si>
  <si>
    <t>MKNIEDTSLNYGSNIERFWRDFFRGFTAPVILPSLTSSDSLHLSRQTQEIRLSNSKTSDLTKFLKNNKLSLYTLIQGVMALLLSHYTRETDILFGSTTEKPDFNIVPVRVSVDPDASVLSWLRELQRQWSTLTECEFTPLEQIQQWSEIPLELPLFEMLVILGNYEKLECFEYPLILSVDAESDLLLKIDYKQTKFADDTIARMLGHLETLLTNIINLPEQTLADIPLLTETERHQLLVEWNQTEVDYLQDKCIHLLFEEQVENTPDAIAVVFENQQITYQELNESANQLANYLQKLGVNADKLVGLCLETSLARIVGLLGILKAGGVYLPLDPVYPQERLRFMIEDSQVSILVTQASLAAKLSENSLQVVSLDADWEKIATESTNNLQSCVTGENLAYVIYTSGSTGTPKGVLISHQAIAHHSQNIIEHYQLNSSDGGTSTSGDRILQFASLSFDVSLEQILPTLAVGATLILIDTKLLTLGEFHQKLIDYGLTVVNIPPAYFTQWLLFLTENAFTNVPNQLRLVICGGEALPVESLKIWQNSPLKRIRLINAYGPTETTITAITFTINQENTSIESYTNIPIGRPLPNRKVYILNQQKNLVPIGIAGELHIGGEGLAQGYLNQPKLTEDKFIFDPFDNTFCSLWESFANRGTSLTRLYKTGDLARYLPNGDIEYLGRIDNQVKIRGFRIELGEIEAVLNQHSIVREAKAITREDIPGDQRLVAYIISKSNQNSPLEISHKLREYLKQKLPDYMIPSAFVVLESFPLTTNGKIDYRSLTAPDFSSAAKNYVAPRTPTEEIITNIWSQVLKVAEIGIDDNFFELGGHSLLATQIISRIRQTLNGEIPLRILFEFPTISQLSSQISTTNNLSITAIEPRKQQKNIPLSFAQQRLWFLDQLEPNSTAYNIPYRLQIQGLLNISILEKSISKIIQRHEILHTNFISIDGQPKQVITAKNTFSLPLIDLQSLTEDQQKLEVEKIAKQEAKQPFNLVTDDLFHIKILQLNAESHILLINLHHIIFDGWSFGVLFDELKAIYTAYYEGVNFPLPQLPIQYADFTLWQRQWLSGEVLESQLNYWEKQLGGALPILELPTDRPRPRIKTYAGATKTFILSPELTANIKSLSQKEGMTLFMTLVTAFKVLLCRYSGQEDVIVGTPIAGRNRREIEGLIGFFVNTLALRTNVSHNPIFRELLNQVKQVCLEAYTNQDVPFEQLVEVLQPERNLSHTPIFQVMFVLQNAPLEELELPNLHLTALEPPKQTAKFDLTLSMAEKNGQLIGEWEYNTDLFDSSTIERMIEHFQVLLSGILATPEQNIWQLPLLTERERHQLLVEWNQTELDYPQDKCIHQLFEEQVKRTPDAVAVMFENEQLTYRELNQRANQLAHYLKSLGVGANVLVGLCMERDSIEEVSLTLDIIVGILGILKAGGAYLPLDPRYPTERLLLMLQDGQVPVLLTQKHLSARLPQHQVELICLDTDWLLISQSIESNPVCEIQPKNLAYAIYTSGSTGEPKGVMIQHSSVVNLANGLHQAIYSDHQNFPLRVSLNGSLTFDTSVKQIIQLIYGHSLNIVPEKVRFDGNAMLSYLQQQKIDVLDCTPSHLRLLIAAGLLESDAAPQYVLVGGEPIDESMWTTLAQAQNIKFYNVYGPTECTVDTTLCLIQIANIKPVIGRPIANVKTYILDEYLQPVPINIPGELHIGGAGLARGYVNAKELTQKKFISNPFDQAAESRLYKTGDLARYLPNGEIEYLGRIDNQVKIRGFRIELGEIEAVLNQHPNLKAAKVITREDIPGDKRLVAYIISKSNQNSPSEISHQLREYLKQKLPDYMIPSAFVVLESFPLTTNGKIDCRSLPAPNFADSGSNYVAPRTPTEEIIAHIWSQVLKIETIGIDDNFFELGGHSLLATQVISRIRQSFNLEIPLYLLFEFPTIAQISEQIGITKQTDDVLVAAITPRQQQENLPLSFAQQRLWFLDKLKPNSSAYNIAYRLKILGSLNINILEQSLYEIIQRHEILQTNFVVVNGQPTQVITHNFDFNLPIIDLQSLPDFQRETEAEKIAKQEAEKSLNLAEDTLFRIQLLRLSPEDNLLLINIHHIIFDGWSFRVLFEELKALYTAYCQDLTSPLRQLPIQYADFTLWQRQWLTGEVLESQLNYWKRQLGGTLPVLELPTDRPRPQVQTYAGATKFFIFSKELTASLKSLCQEEGVTLFMTLLTAFKILLCRYSGQKDVIVGTPIAGRNRREIEVLIGFFVNTLALRTDLGEHRSFRELLSRVRRVCLEAYTHQDVPFEQLVEVLQPERNLSHTPIFQVMFALQNALMGELQLPNLTVTALEALVQTAKFDLTLSMSERNGQLIGEWEYNTDLFDGSTIERMIQHFQMLLSGILAAPHQCIWELPLITEKEKHQLLIEWNQTQTDYHQDQCIHQLFEEQVERTPDAVAVVFEQVQLTYRELNKRANQLANYLQTLGVKAEVLVGICTERSLEMIVGILGILKAGGAYVPLDIVYPQERLAFMLSDSQVSILLTQQHLVEKLPEHQATVICLDTDSKAIELENQEKVSNGANPENLAYVMYTSGSTGQPKGVCVLHLGVVRLVKETNYANLSSEEVFLQLAPLAFDASTFEIWGSLLNGGRLVIFPAPIPTLEDLAASIHRYKITTLWLTAGLFHLMVDQRLEDLKPLRQLLAGGDVLSLATVQRVVEALDNCQVINGYGPTENTTFTCYYSMMRGMQFGSSVPIGRPIANTQVYILDQFLQPVPISVTGEIYVGGAGLARGYLNRPELTAERFISHPFNNQAKARLYKTGDLGRYLPNGEIEYLGRIDNQVKIRGFRIELGEIEAVLNQHPNLKAAKVITREDIPGDKRLVAYIISKSNQNSPSEISHQLREYLKQKLPDYMIPSAFVALESFPLTTNGKIDHRALPTVDFINFESKKIYNHPII</t>
  </si>
  <si>
    <t>gi|3831446|gb|AAC69929.1|</t>
  </si>
  <si>
    <t>gi|1705965231|gb|TRT96379.1|</t>
  </si>
  <si>
    <t>gi|428679090|gb|AFZ57856.1|</t>
  </si>
  <si>
    <t xml:space="preserve">Phosphopantetheine binding ACP domain (2-40:39)  -- Thioesterase (66-167:102)  -- </t>
  </si>
  <si>
    <t>MGGYSLLALRLFAQINEIFGKNIPLAYLFQSPTIKQLAHVLRQEGCSTSWFSLVPIQTKGSKPPFYYIHTASGGLIHSLNLLSKLDADQPVYGLQAQGLDGKKSPHTCIEDMASHYIKEIQTVQPHGPYLLGGWCAGGVIAYEMAQQLYAQGETVELLTIFDAFPPKMILPSSEGVNFLSLVKTKSRVTKYTLYLMDMIQRNRRNFNNLTFQQQMIAIWEKINRRIQDRITETVYQFYVKRNLPLPHTLRHLAVRDAIVHAYKNYCPTVYPGQVIFFRAVDQSQEYARYLKRWEELAAGGLEIHDVPGNHDSIMAEPHVSVLAEKLRCFLQTSAANW</t>
  </si>
  <si>
    <t>gi|488850167|ref|WP_002762573.1|</t>
  </si>
  <si>
    <t>gi|1706035334|gb|TRU62148.1|</t>
  </si>
  <si>
    <t>MKPSKLAIAGLSGFFNQLLTSQQLSALIYQGNSLDYSNQPISDHSWSILSKMSDQGLKDCTCKIGKKVALITANNISNHQETELKNISYQLERLWNCSIVTFQLTQGSDSLLKSLELAQILLTAKEVDTVIISALNRNSESIIGGALILKDYETIQNNNSTLFYGIIDSFSKIVNPLSSPSVAIKQSCQQAFENAKIHPSDIGYLAVSSTEIDQGLLEAYYANHNNLTCAVATVQENNNNLGITEDLISLIKTALCLKNRYLPASAQLLTSNLTQEWQNSPFYLPDVSLPWFLEKGQKKRYAALNLVTQNNTYSHLILSEATPQSTPDNGYLPYASFYLFPLAGNDSSSLHSQLDNLTQSIENSFSLPHLAKENFIQFQQNSQSPYVVAIVGNNKEALQKEIKQAKKGIDKAFHTGKPWKSPQGSYFTPKRLGKVGKVAFVYPGAFNSYLGMGRNLFQLFPKLWDRAESLISDPATFFQANSLYPRRQSPLSKQDLETLETQFIANPLSLLETGTGFAVLFTEIMQKYFKIKPDAAFGYSMGESTMMYSLGVWSNADQGSQFVHSSPLFHTRLMGAKQAVAEYWGQPIDENSWSSYVLMATAEAVQECLKTESKVYLTHINTPQEVAIAGDSQGCLRVIEKLQCDRFRSPSDMVLHCEVMQSEYNEFLKLNTVTMGTPPDTMFYSSSHYDSLTLEKEKIGDHLSQGMCQVLDFPRLIERNYQDGVKIFLELGLGGSCSRWISETLGQKEHLALCINRRGADDLATIIKMLAQLISHGVELDLSPLYLTDEEETLEAIFKTVLTTAPKANIERQTEQQNSIIRENTASQKAAVLVASSTQLLSQVQTISTVDHSRTSVISSHPKTVKPCLFDQPEILEFIEGKVSKVFGQEYEPIDHYTQRVRMPSPPFLFVSRVTQLEGKLGDYKSGFIETEYDVPEDAWYAVDGQLTVGICQEAGHGLLMLLSYIGTDFENQGKRSFRLLDLSATFLFEQPENVKLLRCRVKITSSVKTDDSLLIFFQGEVLIGDQVWMKFHDGCAGLFSDEELEKGQGIVLKEAEEKERNLIKKQQFIPLLTCSKSFFKKEELLNLSQGNIEACLGKIYQQNGLNSSLRLPPEKLLMLEKVMMVNPQGGIAGLGLAVGSKQITPEDWYYSCHFKNDPTLPGNLMIEGSIQLVQFYCLWLGLQTHTKDARFQVIPNQTQAARFRGQVTPQHGTLMYQMEVLEIGLSPQPYLLANVDVIFGGKTIASIKNIGVQLVEKTATIPSIFQPIESVTFPHISQLSKQPSVLFNENQLKTFAKGSVAACLGSEFDIYENRQSVRLPNGEFQLVSRVLDIEGKRHELQKPSEIITEFDVKENAWFYNHNAYPTLPYCTYIEIAGQPCIFLGVYMGATLLFPEDDLHFRNLDGQGTILKEIDLRNKTITDKVRLLSTTAIQGAIIQKFEFELSCEGEPFYRGNMVFGDFSTAVLANQVGLDGGKRLKPWYQLNNLSDLTVQEINLQDSLTHENFYSVNPEKPHYRLSQNYLDFIEKVFLIQDGGKYQKGYIYASQSITPEDWYFPFHFYQDPVMPGALGVESILQAMQTYALQLDLGKSFKNPRFGQAINHQITWKYRGQITPENRLMSLEVHISDIRVEDDVITIIGDASLWKEDLRIYEIKDIALCLLDNEQ</t>
  </si>
  <si>
    <t>gi|755115346|ref|WP_042466024.1|</t>
  </si>
  <si>
    <t xml:space="preserve">Beta-ketoacyl synthase; N-terminal (51-331:281)  -- Beta-ketoacyl synthase; C-terminal (339-456:118)  -- Polyketide synthase; C-terminal extension (459-574:116)  -- Acyl transferase (627-951:325)  -- Phosphopantetheine binding ACP domain (1317-1384:68)  -- Phosphopantetheine binding ACP domain (1445-1513:69)  -- </t>
  </si>
  <si>
    <t>MSASSINTALSELESLINSCEKDLIRFIEEKQMKSETSISTNKINRQLQQNPIAIVGMASLLPKARNLREYWRNIVNKTDCITDVPDTHWSVKDYYDPNPRTPEDKTYCKRGGFIPEVDFNPMEFGIPPSILEVTDVSQLLSLVVAKEAMEDAGYSESREFNRENVGVILGVAQAKQLGIPLSARLEYPIWEKVLKSSGLSDEDTKVIVDKIKTAYVKWDENAFPGMLANVVAGRIANRLNFGGTNCVVDAACASSFGALKMAISELIEYRSDMMLTGGVDTDNTIMAYISFSKTPAVTPSENVKPFDAKSDGMMLGEGIGMIVLKRLEDAERDGDKIYAVIKGIGTSSDGRYKSIYAPRKEGQVKALERAYNDAGFSPATVGLMEAHGTGTMAGDPTEFGSLRDFLTQYDNKKQHIALGSVKSQIGHTKAAAGAASLIKTALALHHKILPPTINITEPNPKLDIQNSSFYLNTETRPWIKAEGEAPRRAGVSSFGFGGTNYHVVLEEYEAEQKQAYRLHNAASEMLLFAANPSELINKLEATFHNLQSNEGERHYSQLIQESQSLTIPQTAARIGFVAESLQEACKLLKVSIDLLKNKPSAVSWEHPQGIYYRSSGMELGGKVVALFSGQGSQYLEMGREAVMNFPALRRLYGQMDGLLIKDNLQPISQIVFPNPTFEEEEKTAQIAALQRTEYAQPAIGVFSAGLYSIFQEAGFKSDFAAGHSFGELTALWAAGVLTEEDYLFLVKSRGQAMAAPKDPDHDAGSMLAVKEDITKVEAVLRHFPQVAIANFNSPTQVVLAGPTAEIKKIQQKFRELGYGAVLLPVSAAFHTPLIAFAQKSFAIATKSVDFQNPKVPVFSNVTGKQYPQEPSGIQRVLEGHLSSSVLFKQEIENIYAAGGYCFVEFGPKRILTNLVKDILGDRPHLTVSLNPSTQKNSDRSLREAAIQLRVIGMALSNLDPYQLPPIIPPTATKKTLSVKLNGINYVSEKTRNAFTEALEDGFKIKGVQEIRSLEVQESKDLEVQHSPLPTPINSHNGNGNGNGHKKTPVNTTPQQPQMIPAPRSNQAIQELLPTTARYAVAQRPGGKMETPDKNMNFQQVLESLENLLNQFQHNQSDNLQIHGTYLNHQMEYAKTFFQLMQQQNALFTNNQTSETAQLKQVVMETFERSMMQFHNQQGETLRIHEQYLQEQVEYTKNFFQLIQQEYSLLIAGTDTTQPVIPPQLTETHTNSLRELMSPEPTITETVVPPTVKIVETQPVIEPVVEKAAPVIAAIPTPQIAEPTPVIETQPEPVAPVALIPEPATSNLNIEDIGKNLLAITSEKTGYPIEMLELDMDMEADLGIDSIKRVEILGGLQELYPNLPKPNLEELSEKRTIGQVVEYLQKQVTDDRLTEEIQVTGDRLQVTEKKVEEAREELPLPSPQSPVPSPQSLVPSNEYADLGQTLLNITSEKTGYPVEMLELDMDMEADLGIDSIKRVEILGAMQETYPDLPKPNIEELGDLRTIGQIVDYLQKLAGGEKKTPDFNPVEAESPRTLTLPEVAVDLTPPPLVDPNLPRRPAKLKSLPRPDFWECKLPEGHIALITDDGSLTTTKLAHALIEQNWKVVVLSFPQTLVAEQLPLPVGVNRVTLANLSEEHLQLLLQSITAKHGKIGTFIHLHPQFPGENTGKISYLEAEKAIVKQVFLIAKHLKPTLNAAADLEGRVSFCTVAHLDGAFGLEHKENFGIIGAGLFGLTKSLRWEWPKVFFRAIDLSPTLDPHQSAEYIVAELHDSNRYIGEVGYSSQGRVTLVAKPE</t>
  </si>
  <si>
    <t>gi|1315912055|dbj|GBD54454.1|</t>
  </si>
  <si>
    <t>gi|1706033637|gb|TRU60594.1|</t>
  </si>
  <si>
    <t xml:space="preserve">Beta-ketoacyl synthase; N-terminal (36-285:250)  -- Beta-ketoacyl synthase; C-terminal (293-410:118)  -- Polyketide synthase; C-terminal extension (421-524:104)  -- Acyl transferase (566-878:313)  -- Phosphopantetheine binding ACP domain (959-1030:72)  -- Condensation domain (1087-1385:299)  -- Phosphopantetheine binding ACP domain (1531-1593:63)  -- </t>
  </si>
  <si>
    <t>MDSHHQKTELTPLQKAVIALKEARNKIEALERQKNEPIAIIGMGCRFPGGANSPEAFWELLSRGKEVIVPVPSQRWDAEAYYDENPDLPNKTYARYGGFIDAVDQFDAQFFGMTPREAIALDPQQRLLLEVSWEALENAGIAPQKLTGTQTGVFVGIGLDDYAKRQIKQQIPIDAYTGSGNAFCFASGRLSYFLGLQGPSLAIDTACSTSLVTVHLACQSLRNRESNLALAGGVSLMLSPEVTLYLSKTRALSPDGRCKTFDKDANGYVRGEGCGMVVLKRFSDAISDGDNILGVIRGSAVNQDGPSSGLTVPNGSAQMAVIRQALENAKVKPEQISYLEAHGTGTALGDPIEVRGINNILCKDRSTDNPLMVGSVKTNIGHLEIAAGMASLLKVILSLKNQEIPPHLHFKELNPDLADAATSLKIPTSSLPWQRTEEPRRAGISAFGLSGTNAHIIIEEPPQLSFNPSEVDRPAHLLTLSAKSDDALDDLAQKWVSYLEKNPQLNLADLAFSAHTGRGQFNHRLAILAKSTLEAKDSLTAFTQKQPCLNVFSQAVAKSRQNKIAFLFTGQGSQYADMGRQLYETQPTFRHALEECDRLLQPYLEKSLLEVLYSDSSLLDQTAYTQPALFAIEYALYQLWQSWGIKPDGVLGHSVGEYVSACVAGVYSLEDGIKLIAERGRLMQSLPQKGAMAAIFAPIETVKSVISPYGDQVEIATINSSENIVISGDQEAINQIKADLESQSLEVRLLQVSHAFHSGMMQPILAEFKAIAAKISYKTPQLDWISTVTGEEISQAVTDDYWCQQVRQCVQFAPAIETLASQGYNLFIEIGSHPILTRLGQKTLANPDYLWLSSLQRGQDDWQILLQSVAKLAVSGVNIDWNGFDKDYARLRLPLPTYAFQKQPYWLTVEAPGLRPTQGTETVEEQDLHQSQERETLGVPGLRPTQKQNETKAESLESQLIALISQITGLNPQQLSLNVSLEADLGLDSIMMTQLMNGLLSLIPEEQRSQFSETFSLRHLMQVSNLQELLTILQSHTSSPKPQISNPKPQTKNLQPQPSNLVPILHSQIPLLMSYWSLNSNSLFTKVKIAGEFDLNIAQQAWKLLINRHPMLRAQFQIPEDATCFADYQLEVLENPIPPEILVKDFTTLTPEKQGEKIEEEIYHWLNYNWSLTQWPLHGFSVLKLSEQIHQLFLGNEHLISDGLSNHVMMREFLEIYRAIVAKETPNLPPTLTVEDYRKQVQLMNDWQDIEEDRALAEYNNAVSGMSYRWQPKQQKNAQKFPLFYNQKYVLSAETTSKLIDKTRQWRVPMNALLLGAFLKTMSQLDSKAENIVISIPTSGRIYPEVDATGVVSSFAQNLALSFAKPQSEQDWPTFLSQIQQTVQQHIGTGLDRAQTRQMGTIFRDNITLEKGKIPPHSLSLIQEALKSNLYLPYTGQTHLQPQYDALSITDYQAGGMNATGTIDILQEIFNNRLHLFASYDYHHFDLLLIEQLMTAYVSQIEELANLPVQDQVLISHSSSISLNTEIEEMLRKITSEICHWTIEEEETSDDLEADLGLDSLERIRLVTKLEGIYGKQYRQDLLNCRTLQEMAAILAPSQPSIVNSYW</t>
  </si>
  <si>
    <t>Cluster-13398.47241</t>
  </si>
  <si>
    <t xml:space="preserve">Polyketide synthase; dehydratase domain (11-271:261)  -- Alcohol dehydrogenase; C-terminal (638-737:100)  -- Polyketide synthase; ketoreductase domain (826-1009:184)  -- Phosphopantetheine binding ACP domain (1113-1175:63)  -- Phosphopantetheine binding ACP domain (1209-1271:63)  -- Beta-ketoacyl synthase; N-terminal (1295-1539:245)  -- Beta-ketoacyl synthase; C-terminal (1548-1663:116)  -- Polyketide synthase; dehydratase domain (1743-2022:280)  -- Polyketide synthase; ketoreductase domain (2250-2426:177)  -- Phosphopantetheine binding ACP domain (2518-2583:66)  -- Beta-ketoacyl synthase; N-terminal (2609-2850:242)  -- Beta-ketoacyl synthase; C-terminal (2859-2973:115)  -- Polyketide synthase; ketoreductase domain (3259-3439:181)  -- Phosphopantetheine binding ACP domain (3551-3604:54)  -- Beta-ketoacyl synthase; N-terminal (3636-3872:237)  -- Beta-ketoacyl synthase; C-terminal (3885-4000:116)  -- Polyketide synthase; dehydratase domain (4082-4371:290)  -- Alcohol dehydrogenase; C-terminal (4744-4847:104)  -- Polyketide synthase; ketoreductase domain (4932-5107:176)  -- Phosphopantetheine binding ACP domain (5210-5275:66)  -- Thioesterase (5318-5581:264)  -- </t>
  </si>
  <si>
    <t>MEPGVTVYSVPIRGKVLQLLSHHIIYGEIVVPGATYLEMVIATSAFRLGKEGKKFAIEGVGFQSPLVLRPVGDELPQPTEFALHIRDNKRWSMHSAEGGRVLATHAEGSLSFADSTAELRKLDLAEIRGRCPEEVADERMYVPFANIGLPLQPRFRTVRKIDRSSDEIIAWVAAEEDGTNAGFVFGPAVIDGSFQASCAFQNLEALPSLRIPLSIDRVTILGQGFSQRVWVHHTLLENTEKTMSTNVELARDSFEVLLTMDRMRLREVRPEHIAKMLVQSAGDADEDLMEVDWAPLELGKETAKQHGGKMLFVGASEELQSALAQAFPDAVFSNTGELAQEEAPAVVALVGALCDGQEMEVLHSALCIAQSCMLRASDRKKGGALPELWWVTRGTQAVGKAGGFLHAGLWGLARTVRMEEKSLQLRCLDLDVATGDTSAVVAALSRWFGALGGQVPQMAGENEMAVRLSDESSANLFVTRLSRSSCQLNKVMCLQMSSRGSLSNLRPVVQSHRRAPGSGEAELRVRAIGLNFRDVLNVMGLYPGDPGPPGADCAGTVLAVGDDIKHIQPGDDVFGESPGCLRTYNVGPAPLLSKKPSTWSFEESCTMPVIFVTVEESLRDLAGLKKGEHVLIHAAAGGVGLVAIQYAQFVGAEVYATAGSAEKHEFLRGLGVKHITSSRDCKVFKTDMDAFLKDAGIEGIDVVINSLSHDDYIPGSLALLRKGGRFMEIGKRGVWSHEKMKEARPDVMYEKIAADTMMDLEPWKYNSYLQRLLERVESGGLAPINMHVFEGVEKGVAAMQFLQRAQNIGKVVISLPSRMHCRPEAEYLLSGGMGALGMITAQFMVEEGAKALTLLSRSGRPSPDVLAQWEWLQSSAVTVVSRACDIASLDAVQQMVAATRKEGAARTPPVGGLLHLAAVLDDATVPKLTRGHLEKSFGAKVWGARHLHCTLAKPKPLDFMVLFSSTSALLGSPGQANYSSANSALDAHAWYWRQQGEQTWSVQWGPWKEVGMAAQKGTVERLQASGVSSLTNSAGMAALASLFGASAGTLVAQPMRWAVYLKQYPKIPPFLSRFASELKTSKTPPQAAPARGLAMAPQAAQPAVSEASLRSVLQTIALEVAGGGQIDENTPLMESGMDSLSAVEFRNRFSNQVPQVQLPNTLIFDYPTISAIAQYAVSQMGPPTAAPGALMATPIPAVPAVSSQSVHDLLKRIAAETTGSAVEEDKPLMESGMDSLSAVEFRNRMSAELPAVHLPNTLIFDYPTINVIADHAFSQMSAAAPAMDRGPVVHGALDERLAVAGAACNFPGGSTPVNFQRHLMEGADTIAEVPFTRWELEEVYDSNPDAPGKMYPRHGAFIGAAWMFDASFFGITAPEARAMDPQQRHLLEVSQNGLLDGGLDKSAVLGSDVAVLVGLANNDWIQMQSWDWKKVSPYTATGMSSSIAAARISYALGLKGPSYIVDTACSSALVALDNAAVTLRRQRCSAALNAAANVMMSPSTFISFSKPRMLSVTGRSLTFDSSADGYARGEGAGAALLRPGDAGGLARGTLRGVAVNQDGRSSTLTAPNGPSQQLVMNTALAEARMTAHEVMHMECHGTGTPLGDPIELGALQAINKGRSGDAPQVFVAVKSNVGHLEGAAASTGLLKSLAVMQCSCAVAGLHLRVMNPNISALDSLQSVFATESLMLQRGRLVSGALSSFGFGGTNAHAVFSKAEIQVPAEQIPPRLKLAEYSRRSFPWREVGYRFLRACPGEGIFEVAMKADVFDVVKHHVVFGSIVTPGVVYVEMALEATRKLFGHGAALTDVTMVFPFVIPARVTGAEPEAVMRFVLRGETRFEIQSTSANGNITTHAEGGIIRSLPPSADSKAPVDLDSLRSRIDEVVDTRDVYAAIHGVGLWLGPMFQVAKELWRKESENLIEVFGRLKLDPEVPNVGYCLHPALFDGTIHTLGTASVGKNVNDLKIFGGVGKVTVVKEGDFSHLNQYWIWLKIKEKLEASETFDLTVMDDSGEILMLMDNVVFRKVLPEQIQTAIAAQSADDQKLYVAEWEAMPEAVSETGTADEQWLVLAEHEPMLSSMAGDTGVRHVFAKLSEACTHDLSQFAKVMAVFPNDAALATLDALDSTVTLMKAMAGLKDNAPPLWLVTALTQAVVAEDMKDAPVPAHAGLWGLAKACRNEHPTLTVVCVDLDASTSTGPAVMQQLNRLSQQEGVPAEAEIALREQDGSLGMFVPRLVDWTDKARVDEPVRFVKDATYVISGGVGALGLVFAEWMASKGATRFALLSRSGKPPEDSKAMLKKLSRMATVYTCDIAVLADVKSTMEKIQQEMPPVRGIVHAAGSLDDRMLVNLEREHLKAVLSAKADGTLNLHAASADLPLDFFWTFSSVAAVVGSVGQANYCAANAFMDAFAAHRRANGRTSLSIQWGPWADVGMAARAGTSEGSIARLGTARALEAMEAISSSDSSLRTGVVAVARIKWKSLLGQMPSVPRFLSKFGGSKGGPKGGPAGSTQIVSQDAIKNVVVGVLQDVMDGGTENLDLSSPLMEMGLDSLAGVEFRNRLQASFEGLQLSSTLMFDYPTVPDLVDYIWSQVGPSEEDTTGGAAAVTDAGGWLAVVGHSGRFPGSFTNSLDEYWHTLSHGFDTTSELPPERWDMDAYFDSDVDAPGKTYVKLGHFIPGIDHFDGEFFGVSDAEQRSMDPHQWLALEITYEGLHDAGHSKETLQGLECGVYVGCATLGGVDVDVRSLGPFSNIGAAYSGLSGRVSHVLSLRGPCFTVDTACSSTIVALDSGCQAVRLGKCKSSVASGVNVQLSAAIWVGFSKMRGLAFDGRCKTFDARADGFARGEGLGAAFVQPVADSKAQPLALLCGVSTNHDGRAATITAPNGTAQQRVLRSALAERGTQAEDVTCLECHGTGTALGDPIEVGAQKAVYSKGRTEAQPLILAAVKSNIGHLEGSAGVAGVSKVILTMKHVQMPPNLLLEKLNPNIDLSGFHVHMPDSLMDWKSAALRSGVSSFGFSGTNGHAIMEAPSAMTETTPAPAATTFSRRVLKPWREWLQSMLYLEEWVPTQLVPVTAWDGQCLVVGDEPMSQALCGCISGAVAAGLPSASPSELEASMAKGAGAAVFAHLADVKDGSTAPLEEFMAFMQAIARAPKAPKMVMVVTQGAYDPKRIKFDGRSALWGFARSARIELPRCVIKVVDMALEAGPDAVAQTVLQELGAPEADVEVAYTQRGRCTPRVIEAPGAAVELQRRDAMLDGGALADGLHIVTGGLGGLGLVAARQLAELGARHLLLTSRSGRVAEGAGLETQVKWLEELPSTAVHLRKCDVASADEVSALMSEATDTLAPPRGVVHAAGILDRCSIVELDADRLGKTMKPKAAGAWNLHSSTDASQLSLFVCFSSVSSVLGLQGGSAYAAANAYLDGFALWRGERYGGVSLKWGPVSQVGMTATAGSDGHLEEMALKTLSPAQVGSALRLLLSQGAPPSREILLARVDWAAFVRELGVDIPQFQDFKSKGKSSSAGIDQGKNSALAALSSEERQNEVLKSIRTVASGMGLDMEDETPLMEAGIDSLSAVEFRNKVSGEFREVRLPSTLMFDYPSLSSLAAYISGQLVPVGVVEVKAPAIEAASSLADRGGSGLIGVLGVACHLPGDSWSLDGFACTLSMGSDCITEVPYSRWDIGEYFDAEGSSGLTMYVRHGGFIEGAELFAAGSFNITKAEVDAMDPQQRHLLETSLEAFASAGFSKGELMGRLGGVFVGQDKCDWNRMQSGSHGGPYSATGGSASISSNRISYALGIKGPSCTIDTACSSSLVAADTAVVTLRRKRCDIASVCGVNMLLLPQTFIACCQAHMLSPGGRCRTFDDSASGYARGEGCGAQTFEILADQPAFAELRGSALNQDGRSSNLTSPNGPSQQAVVLTALAEANVAPSLLACLETHGTGTELGDPIELGALQAVLGGSARTTPVVLGAVKTNVGHLEGGAGMAGLVKLVGLLQHHYAPENLHLRDMNNHVYEDLQSFPVRLPTEHIALARHSTTSASVSSFGFGGTNGHVVLVSPEREIDRAPIKARVDALGMGRQPFPWRDAGHPLLRQRKTRADGATVYSCLLGGHVLELLSHHIVHGEVVVPGACYLEMIIAGCTSFVGANEPWCVESLGFAKPLVLRLVDGKLEEPTDLRLVLYPDNRLEVESEIGDDPDDNITTTHVEANLVRQQGGWTGARPEKDKFDLEQLKKQCSEAVDIDLMYSFGRNSGLPLQRRFRTVRHVQKGDRESFARLEMERDGTHVGFWLGPSLIDGSFQASMALADADVGIGTLKIPLSIKRLQPTGRPFSIAVWSYFQLIDFTDRTTVFRSWLLNDAGEALLYFDHVHLQEVRDEHIQKVLQSSGRQGSEQQALYGIQWQTFEPPEVQAAEPPAEQWLAIGQAEGLKQLDIAEDCRWRTAAIESNEEGDWSNEATVEAVLREREWAAVILADGLSEVEDVDVLSSALHLVQVAARIGAKAPPIWLVTSGSQPLASDDESARKAGSVTHSGLWGFARAVRMEYPGVVRIGSLDLNPLEKGGFAAALAGVLPQLVEAGEEEVALRSGAFKEVRLVRSPLKFVGPTRLNMAARGALANLRPVPQIERRPVIPGFVQLRIRAVGLNFRDVLNVMGLYPGDPGPPGADCAGTVLELGDRVKTLRLAEDVFGESPGCLSTYNAGPAALLATMPPTWSFEEACSMPVIFVTVEESLNDLGRLKKGERVLIHAAAGGVGLVAIQYAKSVGAEIIATAGAQEKHEYLHGLGVKYVTSTRSGAQFETDMQRFLEESGGDGVDVVLNSLSHDDYISRSLKFLRKGGRFIEIGKRGIWGHEQMREARPDIMYEKIAADTMMEKEPWRYNEYLKRLLTRVSDGHLSPINVHPFAGLERGVAALQFLQRANNIGKVVISEQSRMLCKPQSTVLLSGGMGALGVVTAQFLAEEGAKSLCLLSRSGKPSSDVLSQWEWLTSSLVEVSVPKCDVSQESSVMDLKDKLSFPVPCLVHLAGVLADGMIPTLTKAHFKQSYQPKVHGLHYLCKLPFEDNAVAVLFSSTSALFGSPGQANYAAANSVLDSLAPHWTAQELRRAWSIQWGPWAEVGMAVQKNTLQRAKAMGVGALGTVHGMSIMGTVLAGPERVVGAVPVNWAKYLRSAYQEVPQFLAEFEAEARRDIAKAGGEAGQVDMSAFAGLSPEERVASVRAVIRDLAREVVDSTELAVDASLLESGMDSLSGVEFRNRLVTEFAGVRMPNSLIFDHPTVHGLAGFISDQLGAATSAQSSSAPAVAGQQVDTSAPADLLERLNDRTVGTPLFIIPGAGMQSGSFRTLAALLPVPAYGLSWPKGLLPREQWPSTLSELAALFFKEVKKVHPAGPFLFAGHSFGATVCIEMALIAQAEHAKVSCVALLDPRSLPPVKVDLGGAFAATGLTESLALLSQTLPDGSKYADLLQEVSHLEAAERDAAVQKSLSPTALASLEHVHETSKWYSGLLATHAFGSTALPAGSVAVLRAAETWQQAPATEESVAERTVRTFQAATFQTDAEVAERVAARSVAGEALSLMRVPGTHFSMLHEPNAVTTALRLCRALDRADEEA</t>
  </si>
  <si>
    <t>gi|307106155|gb|EFN54402.1|</t>
  </si>
  <si>
    <t xml:space="preserve">FAE1/Type III polyketide synthase-like protein (70-359:290)  -- Chalcone/stilbene synthase; C-terminal (378-456:79)  -- </t>
  </si>
  <si>
    <t>MVRCFSTIRFVVACLADYRHGAPVALKYVKRGYHVLCSHGLTLALMPLAATGVVTFVLSCLLLVFVAATYVFTRSRPVYLLNFYCLKPPANLKINNEFFMQHSRNSKAFTQDSLDFQEKVLSRSGLGEETYLPGGIMSQPPRINMQAAREEAQLVLFNTVAEVLKATGTKPQAVDILVVNCSLFNPTPSLSAMIVNHFKMRSNVMTYNLSGMGCSAGVISIGLAQQLLQVFPNSTALVVSTENLTKNWYFGNDKSMLVPNCLFRLGGAAMVLSNKRTDRWRAKYELLHVVRTHMGQDDAHYGCVYQKEDSDGKEGVFLSKELMRIAGHALKANITTLGPLVLPISEQLLFFGNLVARKMLRLKVRSYIPDFKLAFEHFCIHTGGRGVIDAIEKQLELLPENVAPSRETLFRYGNVSSSSIWYVLSNIETKRGVKRGERVWQIAFGSGFKCNSAVWRALRPVNDRHEAWLEDGGASPSASGSPKV</t>
  </si>
  <si>
    <t>Cluster-13398.41989</t>
  </si>
  <si>
    <t xml:space="preserve">Beta-ketoacyl synthase; N-terminal (430-664:235)  -- Beta-ketoacyl synthase; C-terminal (690-803:114)  -- </t>
  </si>
  <si>
    <t>MLRGMMGSMLDSMGGADPGVVHAIKEDPDLMHLMALPQIVVAMRDISEDPGKLANYSEDRDVLLALDRVSRLATEVGVSAIADTEPEQQLAVAADSEQEQEPDEQAEQHRRRAAEAQQQRRIASRVQPLEYDIEGWMDRPWYDRSTAIARRLQQKGFCVLRGGVRSHVREKAVLEAAKLKRSGAFTRPPREVLPGLFGELGSAWTRELSDPNKPAPPEDESLRVVDAHIAELGGELSGCSELAFGMRLRGRTVGVVHHSRMQDDQPNPPLLDPVEADGYMALFVMRKLKMVYYVGPSSACMRITPIDDEAQTYRSNLPPNTIIVLRGDACRLAVEPRSSEIGICVEVDFLAERKMGLQESLRDRVPPPASLEDWYVSRLQAIIENNTTENVPDDWPTLARTNFYNYNTIPICVREISQELPITDMPEDFVQSLETCILVGNDGITEIPLSKWDISAYYDKDPMNVDDFKMYTRHMGVLDCGHPPSDEHYLKEFGIPADEAANIDYRHVMLCESAMACLRTAGMSRSDTQGKNMGIFVGLTGNEMYYRFISREAKLGKSSCCSMSNAANVNRMSYLFGSTGPSVAIDTEDSSGSSAVDTSISYLREDRCDTTLAASVSLLQHPFSLIIHCASGGISRTGRSRVLDESADGVVRSDGVVTVLLQPKRKPKKGESDKATSEEEEADEVGGRCLILGSALNSRGVSSSLMAPNAAAILDVLKRAFKDACCPSSVIQALDLNASGNVLHDAMEVGMVQKAIKHGELQTLALRNCKSIFGETGSPSGLASLVRACISLERAVHGPCIHLQQYSEVTLSVQEDDELVGSSACRIKTHVEIMEARYASQTVGVNSFGGSGTSVHHVVWGQKPPEERQNSVGRPITWFPTAATVPGVAEAREYDTELMKADFFIVGTWNGWEKPLKMEKEATGVFSHVLALGENCWETFQILVNGDDDKILHPMGSHITMQDSEIYGPTARGQCGRFMTWCINGRSDKVWLINEEQAKQMRRQLQEELGPDPAPLPHELKITFRGDYKPPGFENAATYTDMPVMESNQALIGAPGDQYRVRFLLTGGGRYRRVEWSKVPPAAHVELPEYSHSYYIAGDHNFWCFSRMDDQGGGKYSVKVQLLHASTTFQVIRDKDWDQTFCPKTEHAAQDAEIDSCNSGGWMGRRWKITGQAGDIFHIVFERSVSADGSEETKRMSWEFVANEAIDPVEVSKEHKYFIAGSWDRFEPSEMYFDEDKGAFMLQMKVGKEGEECFQILLNSNWLSLVYPSFKEASFRDQNHEVRGPDASGSCNCWVVGRHPDDDAKAGDPVRIFLFLERGLPKRVSWERLDEAAQRQHVAEGCESILEEQCQRLGL</t>
  </si>
  <si>
    <t>gi|499932462|ref|WP_011613196.1|</t>
  </si>
  <si>
    <t xml:space="preserve">Beta-ketoacyl synthase; N-terminal (36-288:253)  -- Beta-ketoacyl synthase; C-terminal (296-413:118)  -- Polyketide synthase; C-terminal extension (416-528:113)  -- Acyl transferase (567-886:320)  -- Phosphopantetheine binding ACP domain (1017-1084:68)  -- Thioesterase (1120-1345:226)  -- </t>
  </si>
  <si>
    <t>MEPSSETIQLSNQQRLLLAVKQATAKLNEIETATTEPIAIIGTACRFPGGVDTPESYWEFLRESIDGRVEIPKERWDNDLYYNPDPEAPGQIYVRHGYFLQQPVDQFDPAFFSISGVEANKMDPSQRLLLEVTWEALENAGISPRSLKNTDTGVYIGQCFNDYALIGINALPNNFGDFYLGLGTAMNTSSGRVAYAFGLQGPTFTLDTTCSSSLVTLHIACQSLRSGESNLALVGGVNLMLHPNVTHGFCKGRALSPDSRCKTFDASADGYARGEGCGIIVAKRLRDAVADGDRILALVKGSAINHDGPSSGLTVPNQQAQKKVIRQALVNAKVDPLAVDYVECHGTGTSLGDPLEVKAIDEVYCRERSKDDPLVLGAVKSNVGHLEAAAGVAGLIKIILALQNKEIPPNLHFNQPNPQIDWDKIPVQVATSVVPWEKPGKPLLAGISGFGMSGTNAHVILQEAPEQVKSKNDTDRSLHLLTLSAKTKKALEKSVVRYQNYLAQENNGNELADICYTANTGRTHFNHRLAVIAANQAELLEKLSAGLTGEEIFSGQVSSSSLPKVAFLFTGQGSQYVNMGRRLYEQAPVFRQAIDQCNQIFTTIVEEQAESEEMSLLDVIYSDTTEDSDSSPLHQTAYTQPALFSIEYALAKLWQSWGIQPDVVMGHSVGEYVAATIAGIFSLEDGLKLITARGQLMQQLPSGGEMVSVMASESKIRPLLKNYTDQVAMAAINGPASVVISGESEGVRAIATKLKSERIKTKQLQVSHAFHSPLMEPMLSEFEAIANQIDYSIPRIPIISNVTGAKADSSITTAKYWVNHVRQPVKFAQSMNALHQQGVDIFLEVGAKPILLGMGRRCLPEDVGVWLPSLRPNVDEWQQILSSLSELYVRGAKIDWSGFDGDYQRQKVTLPNYPFERQRYWIESEKSGLSGSTVSQITETATETLTKQLAETGNLSASELKLVPKILDLLKQQQLKSVTESDQKYTELEDLVSPSSIIDIEKFQAASRKEQKLMIVEYLQELAMKVLQLNTSEVLDPNESVLELGFDSLSVVELRSKVEKQLAVTIPASLILQGPSIMELAEALVEQLTNSGSSDQGPVKSKKGSGWIAYHKPKLNASTRLFCFHPWGASASMYQQWSDALPPEIEVLPIQLPGRQRRIQEKPFTDFASLIEVLADFLSPYLDKPFAFFGHSMGGFIAFELAYFLEKQYNLKPRHLFLSGVVPPSDNTFLEKIGSLSETERLNYLLEISEIPESITEDSSLFHELMNIFKADFQLLQSYRYLEKKPLDFPISSFSGVDDYTISDRQLNNWSKYTTSNLKIDRIPGKHMFMFLKDSQKLLLELISQELLPQLIAQ</t>
  </si>
  <si>
    <t>gi|1129206593|gb|OLQ08682.1|</t>
  </si>
  <si>
    <t xml:space="preserve">Beta-ketoacyl synthase; N-terminal (273-521:249)  -- Beta-ketoacyl synthase; C-terminal (543-650:108)  -- </t>
  </si>
  <si>
    <t>MFDRTARPCASALGAMSKPAELAEVLWPGDISTDFADEVVSILLQRGYCKVRAPVLEQRSMVVDMARRKASFALPHMELEEGFLGRRSRSKVAFLAESESEEPLKGCIDTMSNLADAVGLRMGRELGFEALPRLQQLLLREPLARGERSSLSPGPLSDEEVERGLVEQYVSFLRTRRLCVLYVLEAQKGCLELYPQGAKTALKVPVSAGTLVLFRSDELSYAYVQSGHDVALQGWVVSTQDQVALEGIDGDYEGLQDLYGVPRVQGQLMPIADQVNIMSAACKLPACVDSLDQNYIMYSAQTDTFIEIPLLRWDVNLYYTDNPEASPVPKSYTKHAGLLSDNDILGFDNDFFGIPEKHASSYPPCIRLGLEKCFESLQHRGYTKQSIRGQNLPLYVADIGHEFDPFFRYLEDPDTWANGRQLNLPSAGLIAYHLDLRGPAQCVDTACSSSLVSSNLLFNYLRKRPDPSVKEAISASLMTCLAHTTFIGLSGAGMLGRTGRCKSFDNSANGYARGEAITSMVWKVPDEAKDVEERLGLFVTGFVNQDGRSASLTAPNGPSQQLCVRSSLRLGGLLPQEVVCTENHGTGTALGDPIEVGSVRAVFWRNRDAPIIVTTGKSHQGHSEASAGNCGIMKIVNTIRHWTAPAQCHLQNLNAHIDDAGFPGLFPVECCNLSADERGIISGLNSFGFGGTNSRGEIWAMSRSVMRRNSDKALASVRKWEGQAQEIAVTVPCNSCGEPMHYLDGRALQGGAGTHHCTDIREDVASYETCSNCYTGAYHYRGTLA</t>
  </si>
  <si>
    <t>gi|966028586|gb|ALT22083.1|</t>
  </si>
  <si>
    <t>Anabaena sp. XPORK15F</t>
  </si>
  <si>
    <t xml:space="preserve">Condensation domain (48-487:440)  -- AMP-dependent synthetase/ligase (507-908:402)  -- AMP-binding enzyme; C-terminal domain (916-989:74)  -- Phosphopantetheine binding ACP domain (1024-1079:56)  -- Condensation domain (1112-1554:443)  -- AMP-dependent synthetase/ligase (1574-1975:402)  -- AMP-binding enzyme; C-terminal domain (1983-2056:74)  -- Phosphopantetheine binding ACP domain (2087-2150:64)  -- Thioesterase (2176-2437:262)  -- </t>
  </si>
  <si>
    <t>MKSLQEQQEIAKKLASLTPEKRKILIKLLQKEGINPAKLPIIANRKSAQIPLSWGQERLLFLDQFEENSTTYNLLLAVTITGKLDIDCLQKSLNTIMQRHEVLRTNFQEIDNHAVQIIKAEKTWTLTVDNCQESEISKYIHQEQQKPFNLATDTLVRGNLLKISANKFILLITRHHIVWDGWSTGIFLQELSTIYQSYIQGKNPDLTPLNIQYADFSQWQREWLTEEILAEQIKYWQENLKNAPSLLQLPTDKPRPSIMTFNGKSQQLIINQEITEKLQLLSRETGTTLFMTLLAVFSTLLYRYSHQENILIGSPIANRNRAEIEPLIGFFVNTLVLRTSFSENLTFTELIQQIKQTTLAAYEHQDVPFEQIVDAVKVERSLSHSPLFQVMFVLQNTPSENIELPDVTLTPLTLEKETTNFDLTLDIEPSEQGLVANWEYNSDLFEDATITRMLRHFENILTSVLANPQQQINQINLLTAAEKNQLLLEWNDTKVEYSQDKCIHQLLEEQAIKTPDAIAVIFENQQLTYQELNQKANQLAHYLQELGVKPETLVGICVERSLEMVIGLLGILKAGGAYVPIDPNYPSERIAYMLSDANVEVLVTQHSLLTSLPEYEKVIVCVDKDQETINKYSNKNLVNNIHPENLAYIIYTSGSTGKPKGVQIQHQGLVNFLTSMKKQPGLTAKDTFNAVTTICFDIAGLELYLPLIVGAKVVITSREIATDGIRLLQQIKDHKITVMQATPATWQMLLAGGLASEKSEKLSLKVLCGGEALTTKLANQLLTNVTELWNLYGPTETTIWSAISQVQQTNNIGEEGVISIGSPIANTQLYILDKYLQPVPIGVAGELHIGGDGLARGYLNRPELTAEKFIQSPFNPEEKIYQTGDLARYLPDGNIEYLGRIDNQVKVRGFRIELGEIETVINSYSQVNQGVVVASKDVSGNQKLIAYLLVENGFNLEELRNYIKSELPDYMIPATFMVLESFPLTPNGKVDRKALPEPEIDLSKNKEFVPPQTPTQEIIADVFMTVLHLKSVGIYDNFFDLGGHSLLATQVISRLRKAFSIEINLKELFTYATISELSELTSQRLRYHITSIQKLTTTDNTIKVISPTPRNGHLPLSFAQERLWFLDQLEGNNSTYNIPGILKISGNLQINILEKSLQEIVHRHEILRTNFQAINGQPIQVINSENTWQLTIEDWTNINQQEIKKAIQKEIETPFNLAIDKLLRVNISQINKDEFLLIVTMHHIISDGWSLGIFIEELSTLYQNYLQGKSSPLPDLTIQYADFATWQKQWLTGETLEQQIKYWQENLKNAPSLLQLPTDKPRPSIMTFNGKSHNLKINAEITKELQNLSKKTGTTLFMTLLAIFATLLYRYSHQQDILIGSPIANRNRSEIEPLIGCFVNTLVLRTKFTENINFEELVNQVKETTLEAYNHQDVPFEQIVEAIKPERSLSHSPLFQVLFILQNAPMEKLELPGVNIEILPSDTSTAKFDLTLSMMEENKELTCTWDYNSDLFNENTIVKMSNHFQKLITEITRKPQQEINQIKILAEAEQHHLLVELNNTKIKYPHQKCVHQLFTEQAEKTPDAIAIKFANQELTYQELNQKVNQLANYLQKLGVKPETLVGICVERSLEMVIGLLGILKAGGAYLPIDPNYPIERIGYMLSDSNAQLLLTEISLLADFTEYQKTIVCLDQDWAKINQESAENVISQVQPENLAYVIYTSGSTGKPKGVQIQHQGLVNFLTTMKKQPGIKKKDVFNAVTTICFDIAGLEIYLPLIVGAKVVITSREIATDGMRLLQHIQDEKITIMQATPATWQMLITAGLNKETLKKNKINKIKMLCGGEALTTQLANQLLETGGELWNLYGPTESTIWSMVNQIEKTDNVAVISIGKPIANTQIYILDSYLNPVPMGVTGELHIGGDGLARGYLNRPELTAERFIDSPFSANEKIYKTGDLARYLPDGNIEYLGRIDHQVKIRGFRIELGEIEAVINDYPQINQSVVIAKTDKLGNQNLVAYLLVKDGFELQELKSCLKSKLPDYMIPTTFVVLETFPLTPNGKVDRKALPEPEFNRENLQNNYQSPRTTSEVILCEIFSELLNIHPVGVHDNFFDLGGHSLLAVRLMALIQDRFQDRFKVNLPLAILFQSPTVEQLALLVDDHNIHISSPTLIPIQSKGNKPPLFFIPGAGGNVIYLHSLAQELGTEQPFYGLQPKGLNGEEELDNSVESMANNYIQAMKKVQPEGHYFIAGHSFGGYVAYEVGRQLKQQGEKIGCILEVDTLAPKEKKYSQEKNMQEWQWLAMMLKQAEGLYGQKIGVIPEDLAKITDDNELYNYALKLLINAGILPPGSLVKQLRGIVKVYQANNDTKYVVNEKNCEKLPIVLFRSQGGFGEELDVMKEEWFSVEDWGWSDYASKSVNVEWISGDHHTMMATPNVEILAEKMRNYLG</t>
  </si>
  <si>
    <t>gi|297841883|ref|XP_002888823.1|</t>
  </si>
  <si>
    <t>MESSFHFINQALLITQTFMTFPHFLAASACVLIAVFGYYFFKPRCIIYLIDFSCYQPPDFLRAPVSNFIEHLTISGVFDQESLDLQQKILERSGISDDASVPATVHEIPPNASLSAAREETHEILFAIVEDLFSKHEIDPKSIDILVSNCSLFCPSPSITSMIINRFGMRSNVKSFSLSGMGCSAGILSVNLVKDLMKIHGDSLALVLSMEAVSPNGYRGKCKSMLIANTIFRMGGAAILLSNRKQDSHKAKYKLQHIIRTHVGSDTESYESVMQQVDEEGKVGVALSKQLVRVASKALKINVVELGPRVLPYSEQLKYIISFIKRKWGMHKEIYTPNFKKAFEHFCIHAGGRAIIEGVEKHLKLEKEDVEASRSTLYRYGNTSSSSLWYELQYLEAKGRMKKGDKVWQIGFGSGFKANSAVWKCISEIDSRDRNAWSDRIHLYPVCGDASSALRTELLS</t>
  </si>
  <si>
    <t>gi|1706140403|gb|TRV60829.1|</t>
  </si>
  <si>
    <t>gi|71089671|gb|AAZ23692.1|</t>
  </si>
  <si>
    <t>MGSIDAEVLGSEKKSNPGKATILALGKAFPHQLVMQEYLVDGYFKTTKCDDPELKQKLTRLCKTTMVKTRYVVMSEEILKKYPELAIEGGSTVTQRLDICNDAVTEMAVEASRACIKNWGRSISEITHLVYVSSSEARLPGGDLYLAKGLGLSPDTHRVLLYFVGCSGGVAGLRVAKDIAENNPGSRVLLATSETTIIGFKPPSVDRPYDLVGVALFGDGAGAMIIGSDPDPVCEKPLFELHTAIQNFLPDTEKTIDGRLTEQGINFKLARELPQIIEDNVENFCKKLIGKAGLAHKNYNQMFWAVHPGGPAILNRMEKRLNLSPEKLSPSRRALMDYGNASSNSIVYVLEYMLEESKKVRNMNEEENEWGLILAFGPGVTFEGIIAINLDV</t>
  </si>
  <si>
    <t>gi|763154878|ref|WP_044034536.1|</t>
  </si>
  <si>
    <t xml:space="preserve">Beta-ketoacyl synthase; N-terminal (6-291:286)  -- Beta-ketoacyl synthase; C-terminal (299-412:114)  -- Polyketide synthase; C-terminal extension (422-534:113)  -- Acyl transferase (621-841:221)  -- Phosphopantetheine binding ACP domain (944-1011:68)  -- </t>
  </si>
  <si>
    <t>MKASPQIAIVGMACLYPDADSPQELWENVLSQRRAFRRFPSERLSLSDYYSPDKSAPDVIYSTQAAVIEGYEFDRIAYKVVGSTFRSADLAHWLALDIASQALNDAGFPDGKGLNKETTGVLLGNTLTGELSRANTLRLRWPYVRHRVEEQLLKQGLSDKERQIFLNELENRFKEPFEPIGEESLAGNLA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HLVGAQGLHSLIPPGQNLDNIFTNHEKQINKIGFLFPGQSAPVYLHGGLWERRFPVIKQLYNKAQLAKGKDNTVTNIAQPAIITACLGGLQLLENLNIKADLAIGHSLGELCALFWANAYDKTQLINLAKIRGQAMAQLGHPTGRMASINADAETVKSLLNGRIVEIAGLNSPYQTIISGEALGIKDVVEKAQNKGIKTVYLPVSHAFHSPLVARAVQPLEDYLQTYPLNSLEKTVISTVTGEKLPLNTDWRSLLLEQITSPVRFIDAVKSAEKEVDLFIEVGSGSILSRLVADITDIPVISLDSSSESLQGLLKTVAVMFVNGVKVNYQGLFEDRFSRPFNLDYQPHFIGNPCEIKAKGKSQQAKVENIDLLLPNHSQNLKPNTSNLKPQTSKIEVIRQLVAQKTELPLETIENHHRLLADLHLNSISVSQLVIEAARQLDLSPPHSPTDYANATIQDLAAALEELGKNN</t>
  </si>
  <si>
    <t>gi|428681108|gb|AFZ59874.1|</t>
  </si>
  <si>
    <t xml:space="preserve">Phosphopantetheine binding ACP domain (23-88:66)  -- </t>
  </si>
  <si>
    <t>MMQVQNSNSKLNTLNAVDTIQGWLVNQIATQLGINAQTIKVTEPLTRYGLDSIDSVTIVGDMEDWLDAELPSTLLWDYPTIEKAAQYLVNELSVLPSATTVTKAAAVASKPKEETTIQGKGWGGIWSKISGS</t>
  </si>
  <si>
    <t>gi|488849512|ref|WP_002761918.1|</t>
  </si>
  <si>
    <t>gi|68637523|emb|CAH04261.1|</t>
  </si>
  <si>
    <t>Microcystis aeruginosa UTEX B 2670</t>
  </si>
  <si>
    <t>LSSYPPXASLRILEIGAGTGATTQQVLKACNSRQITYTFTDVSPFFLEKARDNLAEFSGLEYKVLDIEKDPKLQGCCCHSYDLIIAANVLHSTANLQEETLPHIQSLLRPGGHLLLLELTQQSSWIDLIFGVTQGWWRFSD</t>
  </si>
  <si>
    <t>CL2868.Contig1_All</t>
  </si>
  <si>
    <t>gi|297338256|gb|EFH68673.1|</t>
  </si>
  <si>
    <t>gi|1149076682|gb|AQS99313.1|</t>
  </si>
  <si>
    <t xml:space="preserve">Beta-ketoacyl synthase; N-terminal (56-247:192)  -- Beta-ketoacyl synthase; C-terminal (295-399:105)  -- </t>
  </si>
  <si>
    <t>MGFSFKPRSAEPFLVLQAWSLEAPLQLEITELLGDPVSRSRIRGITRGPIEPPGSQVNIQSLAVRLPGGAAGAMNYWTMLTTGCDAQVRIPHQRFDVTLYCSAEGEHIEGKSITTHGGFCSERNIFSFDNALFGIDDDEVMYMAPAQRVVLETGLQCLEMAGFSQKGLAGSKCGVFVGDCGSDWFPHLVHDTSRLASPYALTGFLNHHTASRLSHTLNMTGPRISVDTACSSSLVATGLAMGRLRQARGTRQQDSMLSERLEEALVMGICTIVSPHFYVLLSGPLMLSTSGVERLAMLVGSAINQDGRSATLTAPNGPSQQTCIWEALCIAECHGTGTALGDPIEVGALRRVMEPRETPLLCTSSKSNLGHLEAGAGMAGFAKSVLTLVTSCAPPNCHLRAINPHLGQEGLPAVFETEVADTTLNSGFAGVSSFGFGGTNARADVWAECRLGPHCTGDLDTTKLDQILVTCPTTLGHIDYLTGEPARMGAGNKYHADALREELASYDVSSHVYAGSYRFRTTPLCEDAEEALDPEVKVCIRGTWTGGNEVMEEMQLQMDDWYDCIIVLGDCRYELFNLCLDGDTRQEIYPTVDNASEIIQVCGPDSHRNGKRWIIDGRDDEVPTGTAFRIRFKWSTERMLIKWERAPSDVARALPTYQHVYSIVGTWTRRDLKKLNNEEGTWECQMKIGSSGLEDFQFMRDRDPKQLIYPAKPYATKMSIPVRGPDELGYNNSWRIRGPPGDNVKIRLRVVDARITVTLISDTKGTKVWQSEPGWNRREYFLAGDFNGWLCTPMTFDPVRLGVFRAIGFVGDTYDATQAGYLAEFQIVIDEDFERAYYPDLDGASSGETIVRGPDGKGAGKRFLVRTSSMPGRPFEVALDLTSTDRRKIVTWTMVDERVAAEDAE</t>
  </si>
  <si>
    <t>gi|159029572|emb|CAO90231.1|</t>
  </si>
  <si>
    <t>gi|1705977658|gb|TRU08172.1|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</si>
  <si>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SESALIKLAQKYANYLENAKNIALSSICATSNRSRSQLPHRFTCIVSSHCQLQEKLTAFVQGEPSSFRQKSEFNGKNRAKIAFLFPGQGSQYPGMGRELYQSYPLFRQTLDRCAEILRQYGDYCLTEIIDQENHLNQTFYSQPALFALEYALFKLWESWGISPHGVMGHSLGEYVAACVAGVFSLEDALKLVFYRAKLMDSVGKSGSMVVISASEAEISPLIAPYQSQVAIAAINGQDNIVLSGAAETIETLVKQLQVKNLKITRLNVSQAFHSPLMEEILDEFRQIAETITYHPPQRALISNLNGKLVNFEVTTPDYWCRHLRSSVRFADGIKTLLDNGYELFVECGSHPVLSAMGSLLDKNYPCLWLPSLRRQTSDRQQILESVSQLYLRGFALNWQEITANQDSKPCILPTYTFERSSYWLKTGDLTPEEAQLLPKLSKYLLETPPQPPEVVKTTTASSSGHLITLDSLLATPAEKQLKQLETYIIGVLEQITGLSVAKLHTKQPLSSLGLDSLMSSQLRRQLEEDLKIIVPVEYLAGLSIEQFLPQIFNLITQNSQPATSHKTPLPSKQKKPIKTTKAENISNDPKLWLIRKQANPNASIRLFCFPYAGGGASLFQNWLNYCPKQVELWAIQLPGRETRLQETAITSLKSLINRLIPILTPYLDQPYAFFGHSMGSLISFELTRELAKTRQNLPQHLFMSGFRAPQIVNPDLPIHRLGDEQFLAALGHFQGTPETLLKHPDLMAAFLPILRADFKLLETYSYQQGQPLNCPITVFGGHNDAKVSADQLQQWQLQTNQDFVLHTLPGGHFFINQHTEKIMKIIGQSLREFPEQMTA</t>
  </si>
  <si>
    <t>Cluster-13398.10257</t>
  </si>
  <si>
    <t xml:space="preserve">Beta-ketoacyl synthase; N-terminal (356-597:242)  -- Beta-ketoacyl synthase; C-terminal (609-722:114)  -- </t>
  </si>
  <si>
    <t>MAYDWDPVINGLRPGCLVEIHGLSEAELDIFEADVNGQLGQLEHYAGGDIKRFYVCLVSGISAYFDPKNVRPASDAVKPGVEGAKSSFDILMGPKTSAVALGSEIAACIMEKGFCVVRICQSASAIQQTVDRIRTMGEEGGLARFPEEVEEHYLGIGCRGKVTWLDYELKELASDSVLTGNDANLSYIAQAFQPYSGDILDDWVDERTPALVCLSLSDEEEPEFPYPEPDDAVLGNFLQSHRRCLLRMVHFMGPGTASVVLDIKDDDKLISMPKLPTESLALSAAPNSILLFRPDVFEYSCDLPEETLMLVTKLLSPAPQMFLRALEGDTSWLNKSGQGPPPPPGKENLYVINSVCRFPAYFDDQWSMFSGLKSACDAVVEIPLSRWDVHAYWTDNETSFEPWQTTTRHQSFVEGVEFFDNRHFELSNAEAGGMDPVQRLLLEAGCQSLAMIGITKKMTNRKAIHAGFAVGNDKLDWTSVPKTVNIAGAQAGTGTALAIIANRFNFVFNMKGPSFVCDTACSASLASTHAVRLMMLQPQYDPLEFFLTMGAHLVLAAGPFIGCSQSHMSSPKGRCFTFNASADGYLRGEGISGYMLKFGDYKDDSDGILRSTMCGQDGRSASLTAPNGPAQEEMISRAIKAAHMTPPESTVWECHGTGTSLGDPIEIGAVRKVQIKMTRSEPLMLTSNKTNVGHLEGGAAMGGQVKCILQCKHARCCPTLHLRTLNPHLEHAAFEAIFQTEAACYHYAQGHSQVSSFGFGGTNGHGIFWGQNFSDQPDIFTLWQRRLESRKVPQVRAVGNNPDDWEADFPDIRECKQGTRYKVQMSPDDPEDQAVKWERQEQEPQDEEDDDSVFYAITGNFNDWQDDRMASGDVDGVHTVFVQVPDGGELQFRFLKEGDTDKVLCPAVAKCTRKTESIMGPEKGLTNFWVIKADPDQEMRIELFAKGDAKSVMWKLEKT</t>
  </si>
  <si>
    <t>gi|1706011738|gb|TRU40488.1|</t>
  </si>
  <si>
    <t xml:space="preserve">Beta-ketoacyl synthase; N-terminal (34-284:251)  -- Beta-ketoacyl synthase; C-terminal (292-406:115)  -- Polyketide synthase; C-terminal extension (409-501:93)  -- Acyl transferase (560-837:278)  -- Phosphopantetheine binding ACP domain (943-1009:67)  -- Methyltransferase type 12 (1209-1309:101)  -- Aminotransferase class-III (1549-1883:335)  -- Condensation domain (1985-2423:439)  -- AMP-dependent synthetase/ligase (2445-2839:395)  -- Phosphopantetheine binding ACP domain (2952-3014:63)  -- Condensation domain (3031-3471:441)  -- </t>
  </si>
  <si>
    <t>MVESIDYKKLMATTLSKMEVMQARINELETRQSESIAVVGMACRFPGGINSPEKYWSFCQAGLDAIVEVPKSRWDISKLYSQEPTLGKMNTAYGGFLQENITEFDARFFSISAREAASMDPQQRLLLEVAWEALENANLPLKNLADNKVGVFVGITSIDHALKVYGTNYDQIDSFFGSGNALSAAAGRLSYFLNLHGPCLSIDAACASSLVAVHQGIRSLRNRECELALVGGVNLILEPAITISLSQSGMMSPDGRCKTFDASANGYVRGEGCGVLILKTLSEAQKNGDHILALLRGSAVNHNGAAAGLTVPSGPAQQELLRQALADARIVPEDVSYIEAHGTGTSLGDPIELNAIASVYGKRSDPLYIASVKTNIGHLEAAAGMAGIIKTILILQQGEIPSHLHFHTPNPLINWEDHPIKIPTQNIPWPNNNKVPIAGVSSFGFSGTNAHVIVQQAPVSKISAIQQQLPSHLLTLSAHNKTALKELAKRFHTLLESRPEIGDICYSAAVGRIDLPERLAIVGDTCPELQQRLAAFAEEKPLDDLTFYQRFTSEKSPKIVFLFTGQGACYPGMGHQLYQTQPTFRQYIDQCAEILSKYLDHPLTEILFGEQTDLLNQTAYAQPAIFALEYSLTMLWKSWGITPSLLIGHSVGEYVAACIAGVFSLEAGLALVVKRGQLMQTTTSGKMASIFADKETVSSLIKNYTQTVSIAAINHPQQIVIAGESASIEEVISTCKKQKIPAQYLPVTQAFHSPLMEPILKEFEKEARQISYQRPQILLLSGLDGELLENAPDAAYWSKQCREPVRFLSSLITAFNKGYNLFLEVGPRPILAEQGRRYKDEVIWLSSLNRGLDNWHTILSALGQLYLNGAPFNPEQFNRNHGYKKVRLPNYPFQRKPFQFQPNPRTENQSIDKIFLDAQTSNLTNTETTVFNMQKHQQEIRNQLKSILALLLKEDENDLPEDETLLNLGADSIILTDFSRKVEEKFQVKVKIDQLFTDLQTLVDIAEYLCQFVKEKPLENASEITTKVIDDETELSNYLQVIEQLQPIATAYIIKALESLGKKLNQGEQWTIETLRQTLPVAPKYHILLNRYLQDLERANILHNQGNIWTVKNLPESFSLPQALQKLEKTCPSAKPELEMLQRCGENLAEVLKGNIDPLTLIFPEGSVAHAESIYGNSPVSRLMNQRVAQAINQILTNFSNSDRPYQILEIGGGTGATSEAILNHLNLDYITYSFSEVSHFLLHQARQKFQKKYNLNFHQLDIEKSPISQGIPARNYHIVVAANVLHATRNITETLTHIRELLRPGGYLVLLETVENNSWLNLTFGLTPGWWRFQDQELRSDTPLLSGENWCSVLKRCGFATANSFSKQNNIPINNGQELILACVPDEPLSIPAIPKFTVSGESSGKEALMMAQLQSLKDLKDLHEKTIIKQLEVLQTATVSPSIAPEILTNQTQIIPTQSSKIETYLPVSQEKPKSPEKPSSPNLNPLALKLTENKSLTEQQQAFIQNLQSIYNQKTAKSKAYSQNSRKTMVDVKPTIDFRMALKEFQYPIVSESAQGAYFKDIDGNNYIDLAMGFGVNFFGHSPDFVIEAVQEQMNRGISLGMQSNLAAETAALISEMGRVERVAFSNTGTEAIMAAVRIARSRTKRQKIVMFAGSYHGTFDGILARVGEDKTTTQPLSLGTPLGMVEDIIVLSYGVEESLDIIATHADDLAAVLVEPVQSRKPDLQPQEFLQKLRQITHKKGITLIFDEIITGFRIAPGGAQEWFNVEADIVIYGKAIGGGLPISMICGKADFLDTVDGGFWQYGDDSHPQTELTAFGGTFCRHPLALAACRAVLLHLQENSPTIQEKVNQLTHRLATEVNQFFQEIGIPIRVVNFGSLFRFEPFGAYSIFLQPIELPLFYYLLNLQGIYTWEKRVCFLSTCHTNEDIDKVIVAVKEAITELQQAGFFANAKRPQVKKEEKKPLSEDEDGRGHLPSLNQSFSTSEAQRQLWLLAELDRNASASYNVTTSLELLGSLDVYILEKTINQVINRHEALRTKIIEQGELQEVVNEVNIKLNLIDLKDEDNPEATALALRSQFSQKPFDLSIAPLFAVILMRLKSDHYLLSLKTHHIVADGWSLGLILQEIGQLYSSPNNTTKDVLKPPMQFRQYLTLRAQETQSPQMLEHRDFWLKTYQEELPTFELPTDFPRPAVKTYTGGQESQVIPSEVGQNLQKVGRKNKATLFMTMFAAYTAFLRRISGHKDLVIGIPISGRQIEGSDNLVGFCSQFLPLRIQVDATTSFIEHLQHTKQTLIDAFRHQSHTLEDLLAALQLPRDFSRSPLISVSFNMDPSLTLPEFKDLKVSLPPSPIAYTPFDLGFNLIELNDNLIIYCNYNTELFKKETIKQFIESFEILLRGIIEDANHLLYQLPLLTPVQQEKLLRQLTGKTRQLPEKATIIDDFVAQVKLTPNAPALIAGKISLSYQELNEKVNRLTHYLQQEYQLGVGKVIGVMLQRDHNLIIGILATFKTGATYVPIDSQYPHSRIEFILKDSGCHVCLTESNFISKLPEKMEKICLDKIDPIVEKYDKDEPKIFRNSSQTAYIFYTSGSTGNPKGVMGRHISILNVIQSLRLTFDLDKHPEWRYIFTAAVTHDPSIRNIFLPLTIGASLYMYEIKYIGHLVSFLQENQINALHTTPSIYREILGLLEPGETISSLKYISVGGEKLDRETALALRKRFPAEIVSNVYGSTETCVGVSQYEIKENLDSEIPLGQVFHNNRLGVLDEFNNPVPLHVIGEICVEGAALASGYHNQPEMTQEKFKPSFLDETKTLFRTGDLGKQTAPGIIEFMGRKDNQVKVNGYRIDPGEIEYQLTCYAPIERAIVLPIQVNNQTQLSAYCQTDKTLEIAEIREFLAKFLPVYMIPSYFIFLKEFPLTRHGKLDLHSLRELKETGKSLVNSNYVAPRNHLESNLVSIWEKILSKHPIGIFDNFFEIGGHSLLLSRVVTRVHKELNVSVKLADFFKVPTVAGLATLISQTQYNYQEPISAIPPQKSYPMSHGQRRLWALEFLDQNHNAYGMPSAYQFKGNLNIDAFENAFQQLIQRHEILRTTFTLINNQPRQVVHNQMNFVIKQIDLTAYISTEQENLIEEAISHNAKTTFDLEVGPLLKVNLLKLSQENYIVLFNTHHIIFDGWSAGVLIKDFLTHYHAYGQENSQLMPPLRIHYKDYTSWQESQLETSKLQDQRDYWLAKLTPVPVRLNLPVDYPRPPVKSFQGNTITWQPEPELIDTFEKLVKAQEASLFMGLVSLVKSFLFRYTEQNEITIGSAIAGRNHPDLEDQIGFYVNTLVLRDQITDHDSFTDVLSKVKTTTLEAYDHQDYPFDQIVSDLNLQRDSSRNALFDVAIVLQNNQNVDLVLDGITVNSIDPKMITAKFDLEFIFVEEEELYLKLIYNTDIFIHERILLIIDLFKNWLEQVLKFAHEPLINLSLASSENLTQEGQELFTEDFNF</t>
  </si>
  <si>
    <t>gi|424708205|gb|AFX86737.1|</t>
  </si>
  <si>
    <t>gi|552824028|ref|XP_005846504.1|</t>
  </si>
  <si>
    <t>gi|1832804541|ref|WP_168537507.1|</t>
  </si>
  <si>
    <t xml:space="preserve">Beta-ketoacyl synthase; N-terminal (14-262:249)  -- Beta-ketoacyl synthase; C-terminal (270-389:120)  -- Polyketide synthase; C-terminal extension (391-500:110)  -- Acyl transferase (534-847:314)  -- Polyketide synthase; ketoreductase domain (1146-1345:200)  -- Phosphopantetheine binding ACP domain (1431-1493:63)  -- </t>
  </si>
  <si>
    <t>MTDSVENYNFHGSEIAIIGMSGRFPGAKNVDEFWQNLKNGSCSISSFTKEELLAAGVDAKLLNNPNYVKVGGILADAEFFDAEFFGFNPKEAEVTDIQHRVFLECAWEALENSGYSSENYSGLIGVYAGSNLNGYLLHIYSHPEILNSVNSQQITIGSDKDYLTTKVSYKLNLTGPSYTIQTACSTSLVAVHLACQSLLSGECDLALAGGVAINAKRKQGYLYKEGGVNSPDGYCRAFDAKAQGTVGGEGVGIVVLKRLEDALNDKDTIHAIIKGSAINNDGANKVSYTAPRIEGQAKVIRTAQIVAEVEPETITYIEAHGTGTSLGDPIEIAALTQAFPASTEKKEFCAVASVKTNIGHLDAAAGIAGLIKTVLALKHKQIPPSLHFEKPNPHIDFNNSPFYVNTVLKDWEVNGIPRRAGVSSFGIGGTNAHVILEEAPPVETVTSARNWQLLILSAKTPTALETATANLAIHLQQNPHLNLNDVAYTLQIGRKIFDYRRLLVCQNSEQAVQLLTSKKGVLTHHQKSCKPSVVFMFPGQGAQYVNMAAELYQTESVFANHINRCAELLKPHLGLDIREVIYLTDSKVVSRLNETALTQPALFVIEYALAQLWMSWGVHPEAMIGNSIGEYVAATLADVFSLSDALMLVAHRGKLMQQLPKGAMLSVAIPASNVKNLLGDGLSLAVNNAPSACVVAGTNSAIAELQAKLQARGINCRLLHTSHAFHSSMMEAIINPFIELLAKVTFNPPQIPFISNVTGTWITTEQVTDPHYWAKHLRQTVLFNEGIIELIKQPQRILLEVGPGRTLSSLVKQHQNQEIVTLTSVSHPQETQSDVAFILTTLGRLWLLGVKINWSGFYGQEQRFHIPLPTYPFERKPYLISLNKQTGIPVNNEEKLDISKWFYTPTWKQSLPVIISQLGTKNSCYLVFADDCQIGSAIVKQLELENQNPISVLVGEQFAKIGTNAYTINPQNPEDYHALIVDLRYQNLIPDCIFHCWSITPNANLKKGSEFFNRCQELGFYSLLFLTQALDKQLINQPLKLITVTNNLHDVTGNEKLAPEKSTILAASQVIPQEYINISCQNIDILISDSDNQIDARIIDKLLAEITSNSTDLIVAYRGHHRWVKTFESVNIAEAENKISPLRQEGIYLITGGLGGVGLVVAEYLAKTVKAKLILISRSGLPDKNLWLQWLDNHDQEDSISCKIRQLQALEKLGAEVLVISADVADEGQMRQAIAQATQHFGKINGVIHCAGDLQKSIFQPIQATTINQCQKHFQAKVNGTYVLTKLFQNHQLDFCIFTSSLAAILGGLNFAAYSAANIFIDAFVHQQNQISNVTWSSINWDGWQFSPTTETTNSITTTEGQEAFDTIFKLNHIPQILVSTTDLNLRIYKWLELQNIKSQSTQENNSLGKYSRPNLLNAYIQPQTEIEQIITNIWQQILGINQIGIHDNFFELGGHSLLATQLIAHLRQKLQIEIPLQQIFASSTIAEQAAEIESIKSQISNLKIDTITKINRENAPDISVAIDKFTDAEIDLLLKQLATLNYVQL</t>
  </si>
  <si>
    <t>gi|1832805663|ref|WP_168538624.1|</t>
  </si>
  <si>
    <t xml:space="preserve">Acyl transferase (1-221:221)  -- Polyketide synthase; dehydratase domain (298-595:298)  -- </t>
  </si>
  <si>
    <t>TQPALFAIEYALAQMWQSWGIKPDIVIGHSVGEYVAACLAGIFSLEDGLKLIAYRGKLMQQLPTGGEMVAIIATAAQIQPIIAPYKQLSIAAYNTPNSIVISGEKAAIREICNQLEQQNIKTKYLEVSHAFHSPLMSPMLAEFEKIAQQITYNQPKIPLISNLTGQKADATITTSKYWVSHISQPVRFADSINTLIELGYEVFLEIGPKSTLLGMGRQCISDHIGIWLPSLRPGTGEWQQILQTLGQLYIQGAEIDWLGFDADYQRQKIQLPTYPFQRQKYWVEPNATNLVRKTNQQPLIGERLRLPFSPQIRFESQISINSPAHQEHHRIFGINIIAAASHIALTLLAVKQGLGTATCTIEELFFQKAAVIPEDKNRILQIVIEPENQNQRQFQIISLEPGKENQETDTAWVNHVTGLLRIEQEIEKTIISNQEVENIQKRCSQIVPGKQFYDELYTAGYTLGTAFQWIGKAWQGKGEALGQMELPEIPDTINDYQLYPGLIDSCFQVLGMCQGLVDELDHIDKYNFIYIPFHIEKFQFFQKPKSSNLWCHARIITQNKEGSLIGDLLIFDNQGEIIAKITNFEARKASREVLRRSLQPNLSDWYYQVEWQRIGDREQVTGDRKKREDGKTGEIIETSSTLSPVNYHLSPSSLLIFAPSHNMGAEITHKLEKQGYQSIVVYPGENYQKLNQNHYQICPSKPADFEKLLQEISSTQKLDSVVHLWSLQTTTESLTNAQALSCGSVLHLVQAMVANSETKLSQLCLVTQGVHQIDHDQE</t>
  </si>
  <si>
    <t>gi|219939556|emb|CAW71184.1|</t>
  </si>
  <si>
    <t>Unigene36338_All</t>
  </si>
  <si>
    <t xml:space="preserve">Hydroxymethylglutaryl-coenzyme A synthase; N-terminal (62-252:191)  -- Hydroxymethylglutaryl-coenzyme A synthase; C-terminal domain (264-346:83)  -- Hydroxymethylglutaryl-coenzyme A synthase; C-terminal domain (358-496:139)  -- </t>
  </si>
  <si>
    <t>MPEPTEPPIEEDGQLEVFDKGKGKGKGKAKGKGKLMKGKGKGKMKGGQMMVREKVVYKRQSRNAGQHTIEIYYPQFYFSQISMEEYDARPDRYGPSVIGKYTKGIGQVEARFPTDDEDPISFAMTAVHRLLERMEQKGINETGNYQTDGVALPIYNAIGRLDVGTESITDRSKSMKSFIMDIFERYGDGESNIEGVDQYNACYGGQACGLCTLSWVESDRWDGRYGIAVATDISEAHPAFMAFVGAASTATLFFPDAKMPHHSQRASCILHRFDFFKPVGWHDMAPITDGKYSVECYLEALDACYATLRKKLNDKKVLEITDYNVFHTGGGYHIVRKAFERLVRNELPDCKGSERDALVDAKLHPSVTLLKIIGPCHTVSSFLNTSAVIMNTMEQGIGRIILVFTYGSGCAASMYQMRVDEVPYFDPIDIWKLKFYKDAIQMHPEHSVIHNFYVETWMKFDFIPCGRKVFQIPISKYQEDVYYLMEIDKFGRRFYHRGGMKTGPMPDSMRVMADRMEDRRSRKHWGPVPDKELEAEKTLEEVWAKIEYDLTYEGEAEANEEEVIVMDRYNKEQKVSIIKQRGDALRHQTIMPDGLEHSYQIVGTWNKRNPQEMERNPDGSWTFELVLGENRWEEFHLEQDYDSRRRIYPHEEKSFKNVACIGPHDGGHTKSWFLDCRNRVDIPEDQVGMPGDKYRIIFRWDRIKSLTWEKMDDTGDFEPGQYYILGSWADWELQELYYDNDRGEGWFTTEVQMTSLGIEFKFARNEDLSQVIYPAVGQFDLPVKMDSPIGGPDEYHEFAWKIEDELGAVYQISFYRDPEDCEPIGMRVEWDKVGTREVVEPTKKFYVIGPYNQWGQKGFTLMQSVVDGLWVADVPVQDMAYDPAQPDRRKPMMPFKILQHKDPKRCIHPDKDECSQLMAHRVVQDAHGDGFAWHIGKVPADKARSGDTFVVKLELRSGAWSVSWSRKT</t>
  </si>
  <si>
    <t>gi|1705942246|gb|TRT75260.1|</t>
  </si>
  <si>
    <t>MSKHSISFGGQLEDNWRTLSEVLETATKHNNHGITYIKNDATEYFQSYQDLYQDALVILNGLEQKGIKLGHKVILQIAKNQDFIPALWACFLGGIIPVPLTVAPSYDLENSAVKKLENVWKILDNPLILSDSELITEIEKLGTSSHLEGWQVISVNELRKAPSKVHQLPILDPQAPALLLFTSGSTGMPKGVILTHHNILSMTAGTVAMNHFTQQEVTLNWMPLDHVGAIVFLGIMAVDLACDQIHVPMELVLRQPLQWLELIQKHQVSISWSPNFAFSLINQQAEELKHVSYNLSSMKFLVNAGEQVSVKTIRLFLEILEKHQLRERAIKPAFGMTESCSGITWSAGLSKNELTEENSFVSLGKPIPGATIRIVDQENNPLPEREIGKLQIQGNSVTKGYYNNTELNQEVFQEGWFTTGDLGYLFKGELFITGREKQEIIINGVNYFAHELETTIEELEGVKVSYTAAFAVFDQSRETDLLIITFSPESEQFEQGIKVVRKIRSHVTQKFGIAPAYVIPIDRNLVPKTSIGKVQKSKLKKDFEQGLFSSRIQEIDQYLAKERQKNQTLPQSENERQIAAVWSEVLQLTSVGLEDNFFELGGHSIHLIRVQNELEKLFNRQLSLAEMFKNPTVATLARFLSEESNTNQVIAQKSRQRAENRSRRHNQTHDIAIIGMA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SLKYKIIPPTLHFQNPNPQINFSQTPFYINNEAISWTTKQDKDEKLPRRAGVNSLGIGGVNAHVILEEAPPIIPQDNQSKRPYHLLTLSARTEPALKELVSRYIDFLESQPEKDMSDVVFTANTGRVHFSNRLALTGYKNSDFIEQLRQFKQLDYQSTIHGIVDEKRPPKIAFLFTGQGSQYAGMAHQLYQTQPTFRKTLDAGEKYYQKLTGKSLLNVVFADTDDPLNQTAYTQPALFLIEVALAQLWHSWGIQPAAILGHSLGEYSAACFAGVFDLESGLKLVSHRGNLMGQLPQNQGEMAAIFLDKNSVIEQCQSQGIKIAIAAINAEQHTVISGEKSVIQKLCNHFTNARVKVRQLKVSHAFHSPLVEPMVAEFKTILQEISFSQPQISLVSNLTGEIADDSIMTPQYWLQHLLNTVQFHPGALFLQSLGCDTFIEIGPQPILSGIVQSSLSSSEPLTLPSLRSGFSDWQVLLESLGKLYVRGAKIDWFSFDQDYHPRRCALPTYPFQKRQHWIPLKTPSATVPQESNLVKMLSEKDKNTLMQTLLETGHYSEDEKPTISAIVQQLIKLYYQEKEDFNFAKLLYQVAWLPWDLANGKLQNLTPLKTDLEVYLEPQLQSSELMGVSRAFSEMEKLAADFVVKALKDLELFQMNTFLDPDQSFIQAELKQEYKSFWNHLLEILAKVGILEKQNTLWKIVKEPEQSNPDLAVEDLINHYPNAQIELNLFRQVATNLAAIITGKISPLSILFSQDGQGGASEFYKNTSSAKILNLGISKTVELLLSSYAPSASLRILEIGAGTGATTQQVLKACNSRQITYTFTDVSPFFLEKARDNLAEFSGLEYKVLDIEKDPKLQGFCCHSYDLIIAANVLHSTANLQEETLPHIQSLLRPGGHLLLLELTQQSSWIDLIFGVTQGWWRFSDYHLRPNHPIITASTWESILLKSGFSQVEFVSPDQKIGSVLFQQSIILAQSSEIPPNLAKNWLIFTEVDPEQDTFPLGIQEQLLKKCDSCRIIYQGQKNTQISSSESCLNANQLQQLEEWFASNPSPDRIIYLLNSTPKEQPESILLNRCNYLLNLLKAIQTIPNPPQLFLVTQGAQPFELEQPSLGFQSPLWAMGRVIALENPQLWGGMLDLDPDVDITQNITALLLGLTHAHEEDHLVFRKGQGYVARLLPLKSLETTTVKIQPEATYLITGGIGHLGLELAEHLVNLGAKHLILTTRRSLPARFLWDSATELAQISEKIRKLEEKGASIEVISADVGNFEAMQAIFTQIEKTAYALRGIFHLAGISGRQAQLKDCTLQDLEAVFQAKVKGSWNLHQLSLGTQLDYFVLFSSAGAIWGAKEQGLYDTVSHWLDALAHFRHLQQLPATTLNWALLAGHGIVSQDYEDWLKQIGIREIAPDMALRVMDAIMASNQTQVLIADVDWVRFKNIYQFKGEKPLLKNLGLSEIPIKSVQESDSVLHLLEEMPFGERREYLLEYVSKQVRMILGIKSMPDTEQGLIEMGIDSLSSIELKNRLEKGLEVLLPTSLVFDFPNIRRLVDYLFDRIFGEKVQKTAEKMINFTEVQQEISEDLILQELTDLEAFLGD</t>
  </si>
  <si>
    <t>gi|159029976|emb|CAO90355.1|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</si>
  <si>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SDEKPHLERPCHLITLSAKSEPALRELAQRYYDFLGQNSQTVMANLAYTANTGRSHFEHRLAIPFLAQKQLEQALKDFIRGENRFSGQKSILTSKKAPKLAFMCTGQGSQYPGMARELYETQPTFRQTLEKCDEILRSYGVKSLLQVLYGDEKTSQLINQTFYSQITLFSLEYALAQLWLSWGVKPDALIGHSLGEYVAACLAGVFSLEDGLKLIAHRGRLMQTLPKNGIMAAIFTDSDTVTNHLRKIRGICTIAAVNSRENTVISGETEAINHLIANFNQRGIESQTLAVSHAFHSPLMTGMVGEFAKIAATITYNSPRLPLISNLTGDVIDAEIATSQYWVNHLLSPVEFARGIERLGELNTEIFLEIGTKTTLISLGQQNLPDQGLWLASLSPKQSNWETLLQSLATLYVKGVKIDWNGFDLDYLREKIPLPTYPFQRKRYWLDYIDSQLKTPTAAAFHPLLQQPLHLLGSKDVHYQSSLSPCSPSYLQEHQVFGQVVFPAAAYLEMIIVAAGQQYPNQQFTIGQLSLNRPLIFSENQSKKVQLSLLAGGQFQILSLGEGEVSLLHLSGNLTNENQDLPSGNWTDIRNRCHQKIEIAQHYQDCLSKGVNYGESFRVIQELYRNQSEIVAKIQLSSHLLSQAVDYQLHPVLLDGCFHAMSALFPAGNSTYLPTNIDRLTFSGVKDTSIYCHGRFSHSNLQNGILIADLTIFSESGQLISQIDGLTFQPARPETLFSQTNDLKDSLYEITWQATDLTGMDWTETGDWLIFADKKGVGQQLAEKLVQQGHRCQLITEKNRQTWQYLLKKPYQGLIYLWGIDDDQALENNQNLAVTQERICGTLLEIVQELGKMEVNYSPRLYIVTQSAQYIPSQPTVIALAQSSLWGLGRTIALEHPELRCLCLDGDKFQDSRTLALEVFQSLQSSEEENQIVWRQGRSYVARLGRFIPKSSLKNREIAENATYLITGGLGALGQQVANWLRKKGAKSLVLLSRRGITPETQPIIDQWRQEGTNVEVFAADVSDFGQMRRAFEIIEQQLPPLKGIIHTAGVLEDASLSKQTWEKFERVFSPKILGAWNLHLLSQEVDLDWFINFSSMASVLGSSGQSNYASANAFLDSLAHYRQAQGLPALTINWGPWAEGGMAENLDEKAKKRLIKQGFTPLDPQKCLHLLETLLTTSRTQVTVASLNWNSFFNSFENQKIPPLLRDFQSFSAPKLTPDNNFIDVLMTVPIEERFAALTAHVQGIVAEILAIPAREFTQVDQGFFELGMDSLMTVELRNRLAKDLGKSLAATITFKYPTVTSLVDYLVAEVIDLDFSLKPLAIGANQDSNLDPLNEEDLSLEELSDLLLQELNSLS</t>
  </si>
  <si>
    <t>gi|6007552|gb|AAF00959.1|AF183408_7</t>
  </si>
  <si>
    <t>MDFQDKKNLSENDQSIQTRVFKALSEAKEKLKAFESQQREPLAIVGLGCRFGDNIATPESFWSFLKAGKNHLREIPKERWNQQDFYDSDRNKVGKIYVSQGGFLDDVSQFDAHFFGIAPKEAVAMDPQQRLLLEVAYEALENAGMATTTARRGKTGVFIGITNNDYARILTSNEDYNAIGAYHISGNHTNAAAGRISYLLNLNGPSLAVDTACSSSLVAVHLACRSLRSQECRQALVGGVNLVLTPEVVIALCRNQMLAPDGQCKTFDESADGFGIGEGCGVIVLKRLSDALEDGDHIWSVIRGTAVNNDGASGGFTVPNGPVQSELIREALADARLDAEAIDYVEAHGTGTSLGDPIEIKAIAEALCVNRRKSNPLLVGSLKTNLGHLAAAAGISGLIKTALSLHYREIPAHLNLKKPNPHINWDALPISIVTQNCPWNVNNGKLKAAGVSSFGASGTNAHVILSEPPQPQPQNPKISPILVTFSAKEPERLRLFTTQFVDELEQKTYLNVKDIALSLNTGRFPHKHRLALLVSNQENLHQGIQAFLNSNGDEKQFQNIQNNSFDIIYGEAQSHPKVAFLCNYEEEISPEIIENLLNNEPVFHEAFRQCEHLFKKYLEFSLQELLSSKKALEPQISLSVQPPLFAYQYALCELWKSWGISPSAILGSGLGEYLAAQQAGVFSLEDTVKLVAKRTRISPQNPNSEDLLSLLTSTPEVDSNSPDITLIYQGEVVKKSLRNLVNRGEKIRQKSDEIAQGISTLHQMGYQIFLEMGISANLINIGRQKLGVNSILWLSSLGKDCHSDQHEQRVLGQLYVRGFNINWEAFHRSHPGQKISLPNSPFIRKRYWINSGNKSESSSYKNPNYYSGHPLLGDHFPSPLALRQYRGSISQHKPAFLGEHQVFDQAILPASALIEMALAAGENQRVILENVEFKKALILKDTEDTLQLIIEQKSFKIYHALEPNWEVLVTGTIEELKSTNLTNCDLEEIAKNCPEEVDINSFYETYQKSGINYGSNFRLIHQLKRGENTAFAQIKLTDRLEREKYHFHPAMLDACFQGIAAILFKEESSVTYVPVRLGKLAFFHPPDEQVISAVRLKNSSPNPNIIIADIDIYSPQGQPLASLTNLELKAVQSQEIIPQEIPPQIYLEEWMPCEELLGNGRDTLVAPQVIKNQIHPAQLEQQLGEKLAQYERLIEALEKLSVVYIWEALTKLNGQPKLGQTYSEAQIANQGQIVDFYLPLLSRCLSILAEEKIVNQTKDGWLFLKKLEAPSSQSQIKILRQEFADYPAEISLMERCGSALAEVMSRQVDPLELLFPQGDLEEIASIYSEAAGSKLMNQLVATTISRAIANLPPYYPLRILEIGGGTGSVTTGLLPHLPTEHIEYIFTDISSSFLTRAKENFRNYPFIKYQTLDIEKNPFIQDFLPGSFDIIIAANVLHATANLQKTLENVRSLIAPKGLLILLESTGARRWVDLTFGLTEGWWLCSQDLRRNGYPLISTKDWQNLLIENQFEDINIIEPSQAKTRNLLKQSVIIGRSSEQLPSLPAKSYSHQIIWADSQGIANGLIPLFQQRGISCSCVFTQDINPEIAEDYLSILRNSITSETRQILYFWGLEKIPGEIDQQVEINCQRFLFFLQALLQQENPPTLILVTQGAVPAKAIKTLISPSQASLLGIAFSLVLEHPELNFKAIDLDPDEVNAADKLLQEIYSNPQENRIALRGEQRFYPRLVQRKLEDGKINFSPDAYYLITGGTGGLGLATTRWMIEKGARNLVLCSRRGAEGISPEILANFSSSGAKVTLKKLDITDAEKLHAVLDECRSQYPIQGIFHIAGTLDDTTLLRLTPERFNYVLDPKVKGTWLLHQLTLNDPLEFFVCYTSAVSLIGSAGQANAAAANAFEDAFIYYRQTHHLPGTVINWGPWSEIGAAVDRNVLERLAAKGYGAMKPDLALNALEKILLNQIIRAGVIKIDWQQFPYIHQSFYKNFLPQGKTQAAPSSEFLKQWQNLTLKERPNWLTNHIIMRVSTVLGRSNDETFSPQQGFFDLGMDSLTSTELRNLLQTDFNCSLPSTITFRFPNVEALANYLQQEVLDNCQPVL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FGFSGTNAHIIVGEIDADLPQASENNFYLLPLSARSEQSLQELARSYQDILTESINLADVCFTTSTGRGIFPQRICILADSITTAQRALIDYQDGEDSDSLIRPILSETPPKISFLFSGQGSQYSGMGETLYNREVVFKETLDLCDQILEPLLEKSLLDLIFQEQNSQLLEETQITQPVIFSLEYALAKLWQSWGIQPSALLGHSIGEYVAACWAGVFSLEDALKLVTQRGKLMGKLPHNGSMSAIYADYETVANALTSYENQVNIASANGSITVISGFKEIVEQLEKDFIDQGYKTKRLAVSHAFHSPLMQPILDDFSQVLKTISFHEPNLTIISNLTGKAVGSEITTPDYWVAHLRNTVQFSQGFKSLIDQGYRCFLEVGSKPVLLSMARLISANQDLLWLPSIVPGQDEQAQIYRSLATLFVNGYSVEWTKVFKQGKRISLPTYPFQRERYWLSNSEFSLGQIKTQLHPFIRDFKKLATGDMIFEGEVSSLNPSYLEEHKVFENIVFPATGFIEAILAASQKIFNGHFVTLENVYIHQGLILSPTPSIIQIIFKPKKSSQLIYTFEIFSSDSAQEQWVLHVTGEVKPKDIQSLAASELTQTKLERENPKESIFIREFYELYQQMGIRYGEQFQAIQELYSFKKGSQAKISINPSLADRRYYFHPVLLDACLQSIGAAFPEIHGQELHLPYGFSSLEIFLNPTSQVWTKVQVISDTNGEMRVNVNIYNEQEQLCARFTDLTARRINPAILQSLWQEKSNNCFYKVEWKKLSSMPTVAVDPQNSWLVLVRPETDLNSLINLYKKAGEKVITVEMGQNYQCYSQDFFVINPAQKSDFQRLYQEAYPSGEFPTGVVFCWESSEAEDVLDTVDQSSHAVLNLVQTLTNNWEKLPHLWLITRGANKMINDTALSPQQSHLWGLGAVINQEYPKMGCVCLDLPIHKEANEAELLFNELKCFPHEFRLALRQGNRYAARLVSASLPISEKRQFINQSGAYLITGGGGKLGGLVAQWLSEMGASHLVLCSRHVKSSTELIAPLVEKGTKVTLIEADITSPTDMKNLFSRFGADLPVLRGIIHAAAVLEDGLISNQSWQKYQKVISPKVAGTLLLDRYTRSLSLDFFVSFSSAAVILGSPGQSNYAAANAFMDALMQQRQSLGLPGISINWGAWETGNQIDQQRFANWGLQMMPSEQAFQYLSQVILGDITQGIVLDIDWSIFNQTFNISQPFFSEVLTLNNQKQTSPAKLLEQLKSVSIDERITALVEGLEKILREVTGLNENKVIPQPTSFLDLGLNSLMVIEFKNRLERDLGCKLPSSIIFDYPNLLSLSIYLREEILANHLDFEIKINPIPDNHNPYDSLSEDELARLLNQKLTELDQYGG</t>
  </si>
  <si>
    <t>gi|1740633266|ref|WP_149107457.1|</t>
  </si>
  <si>
    <t>MKVGDFLAYLKGLDIKLWLEGEKLRFQAPKGVMTPEIKEEIAAKKTEILDFLRAAKIPTNTVDLEIIPVSRDQDLPLSFAQQRLWFLQQLSPDSHSYNLLDALRLEGNLNLLALEQSLSELIRRHEILRTTFPMVEGQPIQCIAPPSPVSLPLEDLQGLSKNEQTEHLQEIAIAFSLKPFNLAKESLVQFKLLKLSSQEYVLLLKMHHIIYDGWSLSIFFDELSQLYAAFVWGLPSPLPELSIQYADFAVWQRQWLTGEVLERQLNYWQKQLQDAPTILELPTDYPRPPIPSFRGDGQVFRLNQDLTQRLKRLSQESGATLFMTLLAAFFVLISRYSGQLDVLVGSPIANRNSSAIEKLMGFFANTLALRGDMSGNQSFLELLERVKQTTLSAYAHQDLPFEMLVEKLQLNRDLSHNPLIQVMFSLQNTPQSEASLSGLKMESLPLSVELKARFDLEVNFWEVSDRLESVWCYSTDLFAAPTINQMGQHFQNLLTAIAANPNMGIFELSMLSDEERYQLLSLWNETHTDYPSDKCIHQLFEEQVKRTPDAVAVVCSEQKLTYNELNCRANQLAHYLRKLGVKPEELVGICLERSLDMIVGLLAILKVGGAYVPIDPDYPQERISFILQDTQVKIILTCESLQNSLPNHQAIVICLDKDWEQINQASQDNLNSTVSADNLAYVIYTSGSTGKPKGVGVIHRSVNRLLFGVNYAHLDATQRFLQMAPIAFDASTFEIWGALLHGARCVIFTEDIPTATSLRNAIDKHGITILWLTAALFNKIIDDNSQALSGIKQLLIGGEALSVAHVHKALETLPLTQIINGYGPTESTTFTCCYPIPKQLEATIKSIPIGCPISNTQVYILDNYLQPVPIGVVGELHIAGAGLAKGYLNRPELTQEKFIPNPFEKDEVIPPTPLNKGGNEPSKLYKTGDLARYLPDGNIEYVGRIDNQVKIRGFRIELGEIEAVLSQNQAVQSSCVIVREDNPGEKQLVAYIVPKLGVKLTSGDLRQFLSHKLPGYMVPGAFVLLESFPLTANGKIDRRALKAPSNTSDSDRFIEARNQLELNLVQIWSKVLKIDKISVHDNFFDLGGHSLLAPYLITQIKEQLGKEIAVTTIFQNPTIEQLATIIQTDADSSNQSCLVPIQPQGSKPPFFCVPGAGGRPFYFYHLGRCLGKDQPFYSFENDLYQQFGEITRIEDIASIYLQAMQDLQPQGPYFLGGHSYGGNVAFEMAQQLVNQGQQVALLAIIDSSAPTYKDKQILLDYIDWDHARWLAEVSKGIEVYLDKTIDISYETLQLLTVEEQLKYALNFFKLANMLPPNAETRQLEKIVQAYKTSCLCLIDYLPKQIYPGKITIIRAREELADDPNKDLIAGDCEDSSLGWSEFSTEPVEIHFVLGNHVSIMVEPHVQILAEELKVCLEI</t>
  </si>
  <si>
    <t>gi|1002987249|ref|WP_061431776.1|</t>
  </si>
  <si>
    <t>MDFQDKKNLSENDQSIQTRVFKALSEAKEKLKAFESQQSEPLAIVGLGCRFGHNIATPESFWSFLKAGKNNLREIPKERWNQQDFYDSDRNKVGKIYVSQGGFLDDVSQFDAHFFGIAPKEAVAMDPQQRLLLEVAYEALENAGMATTTARRGKTGVFIGITNNDYARILTSNEDYNAIGAYHISGNHTNAAAGRISYLLNLNGPSLAVDTACSSSLVAVHLACRSLRSQECRQALVGGVNLVLTPEVVIALCRNQMLAPDGQCKTFDESADGFGIGEGCGVIVLKRLSDALQDGDHIWSVIRGTAVNNDGASGGFTVPNGPVQRELIREALADARLDAEAIDYVEAHGTGTSLGDPIEIKAIAEALCLNRRKSNPLLVGSLKTNLGHLAAAAGISGLIKTALSLHYREIPAHLNLKKPNPHINWDALPISIVTQNCPWNVNNGQLKAAGVSSFGASGTNAHVILSEPPQPQPQNPKISPILVTFSAKEPERLRLFTTQFVDYLEQKTSLNVKDIALSLNTGRFPHKHRLALLVSNQENLRQGIQAFLKSNGDEKQFQNIQNNSFDIIYGEAQSHPKIAFLCHDEQEISPEIIETLLNNEPVFYDAFRHCDHLFKKYLEFSLQELLSSKKALEPQIPLSVQPVLFAYQYALCELWKSWGISPSAILGSGLGEYLAAQQAGVFSLEDTVKLVAKRAQISPQNPNSEDLVSLLKSTPEVDSNSPDITLIYQGEVVKKSLKNSVNRGERIRQKSDEIAQGISTLHQMGYQIFLEMGISANLINIGRQKLGVNSILWLSSLGEDCHSDQHEQRVLGQLYVRGFNINWEAFHRSHPGQKISLPNSPFIRKRYWINSDNKSESSSYKNPNYYSGHPLLGDRFPSPLAFLQYRGSISKHKPAFLGEHQVFDQAILPASALIEMALAAGENQKVILENVEFKKALILKDTEDTLQLIIEQKSFKIYHELEPNWEILVTGKIEELKSTNLTHCHLEEIAKNCSEEVDINSFYETYQKSGINYGSNFRLIHQLKRGENTAFAQIKLTDRLEREKYHFHPAMLDACFQGIAAILFKEESSVTYVPVRLGQLAFFHPPDEQVISAVRLKNSYPNPNPNPNIIIADIDIYSPQGQPLASLTNLELKAVQSQEIIPQEIPPQIYLEEWMPCEELLGNGRDTLVAPQVIKNQIHPAQLEQQLGEKLGQYERLMEALEKLSVTYIWQALTKLNGQPKLGQTYSEAQIANQGKIVDFYRPLLSRCLSILAEEKIVNQTKDGWLFLKELEAPSSPSQIKILRQEFADYPAEISLMERCGSALAAVMSRQVEPLELLFPQGDLEAIASIYSEAAGAKLMNQLVATTIRRAIENLPPHYTLRILEIGGGTGAVTAGILPHLPTEHIEYVFTDISSSFLTRAKENFRNYPFIKYQTLDIEKNPFTQDFLPGSFDIIIAANVLHATANLQKTLENVRSLIAPKGLLILLESTGARRWVDLTFGLTEGWWLCSQDLRRNGYPLISTKDWQNLLIENQFEDINIIEPSQAKTRNLLKQSVIISRSSEQLPSLPAKSYYHQIIWADSQGIANGLIPLFQQRGISCSCVFFQDINPEIADDYLSILRNSITSETRQILYFWGLEKIPGEMDQQVEIHCQRFLFFLQALLQQENPPALILVTQGAVPAKAIKTLTSPSQASLLGIAFSLVLEHPELNFKAIDLDPDEVNSADKLLQEIYSNPQENRVALRGEQRFYPRLVQRKLEDGNINFSPDGYYLITGGTGGLGLATTRWMIEKGARNLVLCSRRGAEGVSPEILANLSSSGAEITLKKLDITDAEKLHTVLEECRSKYPVRGVFHIAGTLDDTTLLRLTPERFNYVLAPKVKGTWLLHQLTLNDPLEFFVCYTSAVSLIGSAGQANAAAANAFEDAFIYYRQAHHLPGTVINWGPWSEIGAAVDRNVLERLAAKGYAAMKPDLALNALEKILLNQIIRTGVIKIDWQQFPYIHQSFYKNFLPQGKPQAAPSSEFLKQWQNLTLKERPNWLTNHIIMRVSTVLGRSNDETFSPQQGFFDLGMDSLTSTELRNLLQTDFNCSLPSTITFRFPNVEVLANYLQREVLDNCQPVFTPQIKAEISQKQPEKSQLDDDPIVIVGMACRFPGGAKNLQSFWELLEQGKDAITEIPQDRWDQETWYDPNPDVPGKIYAPYGAFLEQIEEFDGEFFGIIPRESVAMDPQQRLLLETTWQALESAGQNPQKLRNSQTGVFIGCMTQDYAQLSYSPQAINAYTGSGTSVSMAAGRLSYVLGLQGPSMTIDTACSSSLVAIHLAYNALLNGECDLALAGGVNMILTPIISLIESRAHMLAPDGHCKTFDESANGMVRGEGCGIVVLKRLSQAVKNGDQILAKIYGTAVNHDGPSSGLTVPNGQAQEQLLHQALKRANLKPEQIDYIEAHGTGTALGDPIELESMSAVFGQRSPNRPLIIGSVKTNLGHLEGAAGIAGLIKTVLALQHHKIPPHLHFKNPNPRFDWSSHIFEVPVQGKPWHISERSRIAGVSSFGFSGTNAHIIVGEIDADLPQPSENNFYLLPLSARSEKSLQELARNYQDILTESINLADVCFTASTGRGIFPQRICILADSIATAQRALIDYQDGENSDSLIRPILSETPQKIAFLFSGQGSQYSGMGETLYNREVVFKETLDLCDQILEPLLEKSLLDLIFQEQNSELLEETQITQPVIFSLEYALAKLWQSWGIQPSALLGHSIGEYVAACWAGVFSLEDALKLVTQRGKLMGKLPHNGSMSAIYADYETVANALTSYENQVNIASANGSITVISGFKEIVEQLEKEFIDQGHKTKRLAVSHAFHSPLMQPILDDFSQVLKTISFHEPSLTIISNLTGKAVGSEITTPDYWVAHLRNTVQFSQGFQSLIAQGYRCFLEVGSKPVLLSMARLIAANQELLWLPSIVPGQDEQAQMYRSLATLFVNGYSVEWTKVFKQGKRISLPTYPFQRERYWLSNSEFSLGQIKTQLHPFIRDFKKLATGDMIFEGEVSSLNPSYLEEHKVFENIVFPATGFIEAILAASQKIFNGHFVTLENVSIHQGLLLSPTPLIVQIIFKPKKSSQLIYTFEIFSSDSAQEQWVLHVTGEVKPNDIQSLAASELTQTKLERETPKESISIREFYELYQQMGIRYGEQFKAIQELYSFKKGSQAKISINPSLADRRYYFHPVLLDACLQSIGAAFPEIHGQELHLPYGFSSLEIFLNPTSQVWTEVQVISDTNGEMRVNVNIYDEQGQLCARFTDLTARRINPAILQSLWQEKSNNCFYKVEWKKLSSMPTVAVDPQNSWLVLVRPETDLNSLINLYRKAGEKVITVEMGQNYQCYSQDFFVINPDNKSDFQRLYQEAYPSGEFPTGVVFCWESSEAEDVLDTVSQSSHAVLNLVQTLTNNWEKLPHLWLITRGANKISNDTALSPQQSHLWGLGAVINQEYPKMGCVCLDLPIHKEANEAALLFNELKCFPHEFRLALRQGNRYAARLVSASLPTSEKRKFINQSGAYLITGGGGKLGGLVAQWLSEMGASHLVLCSRHVKSSTELIAPLVEKGTKVTLIEADITSPTDMKNLFSRFGADLPVLRGIIHAAAVLEDGLISNQSWQKYQKVMSPKVAGTLLVDRYTRSLSLDFFVSFSSAAVILGSPGQSNYAAANAFMDALMQQRQSLGLPGISINWGAWETSNQIDQQRFANWGLQMMPSEQAFQYLNQIILGDINQGIVIDINWSIFNQTFNINQPFFSEVLTLKNQKQTSPAKLLERLKSVSIDERINALVEGLEKILREVTGLNGNKVIPQQTSFLDLGLNSLMVIEFKNRLETDLGCKLPSSIIFDYPNLLSLSTYLREQILANHLDFEIKINPIPDNHNPYDSLSEDELARLLNQKLTELDQYGG</t>
  </si>
  <si>
    <t>gi|504891836|ref|WP_015078938.1|</t>
  </si>
  <si>
    <t>gi|1747412952|ref|WP_149985542.1|</t>
  </si>
  <si>
    <t>gi|45535489|emb|CAF04461.1|</t>
  </si>
  <si>
    <t>Cluster-13398.29944</t>
  </si>
  <si>
    <t xml:space="preserve">Beta-ketoacyl synthase; N-terminal (368-609:242)  -- Beta-ketoacyl synthase; C-terminal (621-734:114)  -- </t>
  </si>
  <si>
    <t>MGDGSSPAASDFFRPWEGGLVEICGLEAPVDVSPESKVRNPDLDTLDANGEKGRVIGWDEQDGKYIVETFNGALVGVTEAHLRVFEPPSPEDGGFDVVWPSGPEPPEFFADAVVGCLAQKGYCLIQMFVSARTRAEASEQARELDDWRLPTKELEVPYLGYGNMTKYCSLPDDSLDRDPEDALSRCDRALTNLRLLLSPSLEEHFGFKIWGRRSAMVRVPLGGRTEENLLRPSPLDERDYDPGGKVYGHVNFLERQKLNVMYMVQNGDSGGNVWLYPRGPSSTCHSNVKLPITENKLLLVLPEVLSYSYKPRGENLLLQTWYVSPPFVADPDDARVVSLPERQQGQRAMVMSLEFRYAGDAHGGGPGWSMWTAGTDGCVRVPAQRFDIDLYYSPEMHANILYTQHGAFLDDALMMGFDNTFFGVPMEEAKCLGPAQRNLLETGYEALQAVGYSRASLQGLMCGVYLGDAGTDWMATAHGMLNQQAHECSASPCIASGFRGGVCCSRLSHVFGLRGPCFGVDTACSSSLVCFGQAHRALSNQLHGQVAPTHTTRIKQALVMGICMLDGISTFMAYCAATMLSVGGRSFTFDEAANGFCRGEGCGACLMKMGKNEEDAQLMRACTAGASVNQDGRSASMTAPNGPSQQACIKNSMSESGLSPSNIAIAECHGTGTALGDPIEVGALRDVMKDRSTPMIVTSAKSNFGHMEACAGMGGITKCILMLSGASGAANLHLKCINPHIEYVGYPAFFTSELMDGRVRTGISGVSSFGVGGTNARADLWSRSVVGYLATKEVTTFQAALLKSAHYARIKQHGTPGPHDGDRVSIVGTWDAWAQMVEMETLAEGEFAATVALGDACLEKFRIVLNEDKRQSIYPAVDLSGPQGDVCGPDWGAENRGWLLDGRRDDDGAAEGCIFRITFEWSFSWDVGECKRVAWERIDEVEAGVLQVDGRESSHTYHVLGSWTSGKCKPMKMMEKGVHHAKVRVGLSGQEWFQILRDADESQVIHPAAAWASSSRVPVRGPDHDGKGKYWVINGATGESVTIEVRFTEASIEVTAKSTIQGQKTWKSVDNDDWHDFFLAGSWSGWELQRMLPEKRSSGVYSSCITLGEDGMEDFHMVVDRDMEQILYPHRARALLGEGAVCGPDNLGSGLYWRIHGKPHCRYEIVLNLQEEDALQMVWWRELPQLAVEDS</t>
  </si>
  <si>
    <t>gi|1706012065|gb|TRU40790.1|</t>
  </si>
  <si>
    <t xml:space="preserve">Beta-ketoacyl synthase; N-terminal (3-234:232)  -- Beta-ketoacyl synthase; C-terminal (242-359:118)  -- Polyketide synthase; C-terminal extension (362-472:111)  -- Phosphopantetheine binding ACP domain (812-873:62)  -- Thioesterase (911-1148:238)  -- </t>
  </si>
  <si>
    <t>MKQPVAIIGIGCRFPQASNPSEFWCVLRDGVNTITKAPVNHPTKMTGWGGFLNGIDQFDAEFFGISSEEAIKIDPQHRLLLETSWEALEDAGLVPANLAGINAGVFIGISGNEYQNLLSEDPTFYSTLGTLECMLANRISSYFDFRGLSLTINASCSSVLVAIDYACQRLWNGEISLALVGGINLTFFPVIASRFANASLISADGLCKIFDANADGYVRGEGVGVVILKPLSQAQADGDRIYAVIRGSGINHNGSGNGLTAPNMQAQIDLLQKVYQRSEINPNSINYIEAQGTATPIGDALEMKALGAVVGKDRTADNPCRVGCVKTNIGHTEGASGIAGLIKVALSLYHRQIPPTLNCQEPNPAIPFAKLGLKVQQTLETLPEETGVIRAGVSSFALGGTNAHVILESVPSQAKAEPNLSPLQIFTLTAKTSTALQALVQRYQAFLEDQPQASLVDICFMANTRRSQFSHRLAMITESKEQLKEQLNMIVRQEALSSVFSGQVTRKKSAPICFIFSGTSQKMKQIIKSLAHSHPAIYSLLEELQPLISSHSKRSFLELIEEEDLENSLLSQVVNFIGEYAMTQLWRYWGIEPAMCIGYGLGNYAALVSAGILTVEEAISLIIEDEDKNFESPPKFQAAKIPVILPLSGKTIKIHETIDYKQWQKEFNVNNMNAENLPSLLSDSNVILLDLCSLEIKSHDYLKQLDDYNIKSPEEIKSFYHLHCLFSTLIKFWLMGVKIDWSKVANYQQCYPISVPTYPFEGQSYWIDVSPKIPNKQSSHNQENYFNGQSSHNQENYFNVEFIAPRDNLEMQLTEIWQEVLGIQTIGVKDNFFNLGGRSLVAVKLFAQIEKVFKINLPLVTLFQAPTVEQIARILREKAVETDPQTHSLRLESQLNPQFSLVAMQSGGAKRPFFLVPGGGGGENELIIYAKLVYLLGEERPVYGFQARGWDGIENPHNTVEAMATDYIKEIRTVQPEGPYLLGGECIGGLVALEMAQQLVAQGQKVGLLVFLDTPVPTLPRKLRYHTERFFQIPRIRYHLRELQFSAKGESLTYIFNQASKVKEKLAEDSFSRHRKKVAKNYIKIIMHYRPQTYSGGITWLVTESFYPKAQNQGWNHLAGGGLEIHRLPGTHDSYLGDNVETTAERLKACLDEAQADD</t>
  </si>
  <si>
    <t>gi|1705965101|gb|TRT96255.1|</t>
  </si>
  <si>
    <t xml:space="preserve">Beta-ketoacyl synthase; N-terminal (3-250:248)  -- Beta-ketoacyl synthase; C-terminal (258-375:118)  -- Polyketide synthase; C-terminal extension (379-502:124)  -- Acyl transferase (541-835:295)  -- Phosphopantetheine binding ACP domain (928-993:66)  -- Aminotransferase class-III (1234-1595:362)  -- Luciferase-like domain (1730-2023:294)  -- Condensation domain (2110-2550:441)  -- AMP-dependent synthetase/ligase (2570-2973:404)  -- AMP-binding enzyme; C-terminal domain (2981-3056:76)  -- Phosphopantetheine binding ACP domain (3085-3145:61)  -- </t>
  </si>
  <si>
    <t>MGSIAIIGMGCRFPGADNPEAFWHLMRDGVDVIADIPRERWDMGKFYDSTPGTTAKMYSRQGGFLPNVDQFDPQFFRISPLEATYLDPQQRLLLEVTWEALENAAIVPETLAGSQSGVFIGIGGSDYRHLTYHNLSNLTGYAGTGNSTSIAANRLSYVFDLRGPSLAVDTACSSSLVAVHLACQSLQHQESNLCLVGGVNLVLSPEATIVFSQARMMAPDSRCKTFDASANGYVRSEGCGVIILKRLEDAIQNGDRVLAVIEGSAVNQDGLSNGLTAPNGPAQQAVIRQALENARVKPAQISYVEAHGTGTELGDPIEVKSLKAVLGEKRSLDQTCWLGSVKTNIGHLEAAAGIAGLIKVVLCLQHQEIPPNLHFKTLNPYISLADTAFAIPTQAQPWRTKPPKPGENGVERRLAGLSSFGFGGTNSHVILSEAPVTVKNNQQNGQKLMERPWHLLTLSAKNEEALKALVHCYQKYLADHHEIPLADVCFTANSRRSHFNHRLGVVARDRLEMLQKLENFSNQERMREPKSINKKKKPKIVFLFAGQGSQYVGMGRQLYETQPIFRQTLDRCAEILRPHLDKPLLDILYPADLEPEKASFYLEHTAYTQPALFAFEYGLAQLWRSWGIEPAAVIGHSVGEYVAATVAGALSLEDGLTLIAKRAKLMQSLPKEGTMIAVFAAEERVKAVIEPYTNEVAIAAVNGPENFVISGKAPIIAEIIIHLTAAGIEVRPLKVSHAFHSPLLEPILDSLEQEAAAISSLPLQIPLVANLTGEVLPEGAIIDARYWRDQARKPVQFYGSIQTLIEQKFSLFLEVSPKPTLSRLGQQCCPEKSATWLFSLAPPQEEEQSLLNSLAILYDSQGAKINWEGFNVNCSQNLLALPTYPFQRQRYWLETIKPTSEETTMTTNATNVQAISSNQKQQEILITLQTLVGNLLQLSPADVNVHTPFLEMGADSIVMVEAVRRIENTYNVKIAMRQLFEELSTLDALATYLAQNPATDCQTAQINTEVFSAPIACSNNRSPNVVLSSNTNGFQRQTASPGFSAIAPLAGMGGAGEMGGVEVPQVSVPQTSAVTASGSTVSSSALENIMGQQLQLMAKQLEVLQTANFAPTTPRTTENSPSSVSQNRSNGLTQQLIPPQQLAANLEPIASRTRQTSNQASAPKPTVTATPWGPKKPPTGGLTPQQQQHLEALIARFTERTKTSKQIVQRDRPRLADSRASVGFRMSIKEMLYPIVAQRSQGSRIWDVDGNEYIDMTMGQGVTLFGHQPDFIMSALQSQLTEGIHLNPRSPIVGEVAALICELTGAERACFCNSGTEAVMAAIRIARATTGRSKIAIFEGSYHGHADGTLFRNQIIDNQPHSLPLALGVPPSLSSDVVVLDYGGAEALDYLKSQGQDLAAVLVEPIQSGNPLLQPQQFLQSLRQITSQMGIALIFDEMITGFRSHPGGAQALFGVQADIATYGKVVAGGMPIGVIAGKAHYLDSIDGGMWRYGDKSYPGVDRTFFGGTFNQHPLAMVAARAVLTHLKEQGPGLQQQLTERTAALADTLNHYFQAEEVPIKIEQFSSFFRFALSGNLDLLFYHMVEKGIYVWEWRKHFLSTAHTEADLAQFVQAVKDSITELRQGGFIPAKKPSWPVPTPQIDPPLTPLDKGIDPPLTPLDKGIDPPLTPLDKGGDVDVALDKGGNSHSVRDSKLGKGSGSQDQKTIQFSLYYFGSYEAEFNPNKYNLLFEGAKFGDRAGFTALWIPERHFHAFGGFSPNPSVLAAALARETKQIQLRSGSVVLPLHNSIRVAEEWAVVDNLSQGRVGIAFASGWHPQDFVLAPQSFGQHRELMFQEIETVQKLWRGEAITVPDGKGQRVEVKTYPQPMQSQLPSWITIVNNPDTYIRAGAIGANILTNLMGQSVEDLARNIALYRQSLAEHGYDPASGTVTVLLHTFVGKDLEQVREQARQPFGQYLTSSVGLLQNMVKSQGMKVDFEQLREEDRDFLLASAYKRYTETSALIGTPETCRQIIDHLQSIGVDEVACFIDFGVDEQTVLANLPHLQSLKDLYQPHLPPYQGGLGGDQSPYQGGLGGDQSPYQGGLGGDQSPYQGGLGGDQSPYQGGLGGNQVPLTEAQRQLWILAQLGENGSAAYNQSVTLQLSGPLNLVAMTQAIQQISDRHEALRTKINAQGDSQEILPQVEINCPILDFSTDKATVQQQTEQWLKEESQKPFDLSQGCLVRWFLLKLDAERYWLVLTTHHIIADGWSMGVILRELGELYSAKCQGITANLKTPKQFRELIEWQSQPSQGEELKKQQAYWLTTLVNPTVLNLPTDKLRPALPSYQANRQSLTLDSQFTEKLKQFSRKQGCTFLMTLLSVYNILIHRLTGQDDILVGLPASGRGLLDSEGMVGYCTHFLPIRSQLAGNATFADYLKQMRGVLLSAYEHQDYPFALLLNQLNLPRNTSRSPLIDVSLNLEPAINLPKMSGLEVSLLPQSVSFKDRDLHLNVTEMGGEALVDCDYNTDLFKDETIERWLGHFQTLLELVINDPQQNLRQLPLLSPAQRQQLLVDWNNTKTDYPQDQCIHQLFEAQVERTPDAIAVIFENQKLTYSELNSRANQLAHYLQTLGVGPEVLVGISVERSLEMIIGLLAILKSGGAYLPLAPDYPTERLQFMLEDSQVSFLITQRSLLALLPPSQANVIYLDEIEEQVSQYPQDNLQNKLIACNLANVIYTSGSTGKPKGVMIEHRGLVNLALAQIQRFGVNHNSRVLQFASFSFDACISEILMTFGSGATLYLAQKDALLPGQPLIEQLVKNGITHVTLPPSALAVLPKESLPNLQTLIVAGEACPLDLVKQWSVGRNFFNAYGPTETSVCASIGQCRPEDLKVTIGKAIANAQIYILDSYLQPLPIGVVGELHIGGVGLARGYLNRPELTAEKFIANPFASLDPPLTPLDKGGEQPSKLYKTGDLARYLPDGDIEYLGRIDNQVKIRGFRIELGEIEAVLLSHPQVREAVVLVNESDRSENRALVAYIVPNDPACTTQSLREFVKQQLPDYMVPVYWLVLENLPLTSNGKIDRRALPLPNPELNRSVDYVAPDNPTQTAIATIFGQVLKLEKVGINDNFFEIGGNSLQATQVISRLRESFALELPLRRLFEQPTVADLALAVTDIHATLQKLQTPIDNLSGDREEIEL</t>
  </si>
  <si>
    <t>gi|505030285|ref|WP_015217387.1|</t>
  </si>
  <si>
    <t>gi|303273162|ref|XP_003055942.1|</t>
  </si>
  <si>
    <t>gi|424707913|gb|AFX86591.1|</t>
  </si>
  <si>
    <t>gi|424707685|gb|AFX86477.1|</t>
  </si>
  <si>
    <t>gi|440804542|gb|ELR25419.1|</t>
  </si>
  <si>
    <t xml:space="preserve">AMP-dependent synthetase/ligase (57-487:431)  -- Phosphopantetheine binding ACP domain (634-699:66)  -- Beta-ketoacyl synthase; N-terminal (790-1037:248)  -- Beta-ketoacyl synthase; C-terminal (1046-1162:117)  -- Polyketide synthase; C-terminal extension (1165-1268:104)  -- Acyl transferase (1324-1647:324)  -- Polyketide synthase; dehydratase domain (1698-1991:294)  -- Methyltransferase type 12 (2179-2280:102)  -- Alcohol dehydrogenase; N-terminal (2579-2644:66)  -- - (2745-2880:136)  -- Polyketide synthase; ketoreductase domain (2902-3084:183)  -- Phosphopantetheine binding ACP domain (3192-3254:63)  -- Thioesterase (3306-3524:219)  -- </t>
  </si>
  <si>
    <t>MATTIPTICGKTVQGNPRTLVDLLQRHAAATTTSPADAANTTASAISSGFSWIDDSGNVARKLTYADLEREARVVAQGLQANKAHGQRVLLIFEPGLDFVVGFFGCVYAGAIAVPVYPPLKDEDFFKLDGLVIDSEARFMLTTSVVHKGLQRKLLNPLARGGYALKKLLPIAIDLLDRTASSWTPPDISPASPAYLQYTSGSTAFPKGVVVTHENAVYNAVAISHLLDTQAPQQLGLCWLPLYHDMGLVGNVLSVLYSRMPMMLMAPSTFLKRPDMFLHLVAQHRVTHVAAPNFAYELCARKLSDAVARQLDLSHLRVALNGAEQVQASTLRRFCDKFGPSGFTMDKFYACYGLAEATLILTGGQQGVPPTFLASPASSAGAKEERVRPGDVLVACGTSLPEGEIRIVDPVSRTACPPLSVGEIWARGPGISPGYYGQPDRTQEVFAATVEGDASSACYMRTGDLGFVNEKGELFVTGRLKDLIIVRGRNVYPLDIEWTIHSASDLVRPGCCAVFSVQLEGHDEEKVVAVAELRQPVADAKARDDLVLSIKTAVARAFDGLELHDVVLVKEHTVPKTSSGKLMRFACRYSYLQASLARLDSNTNSGAGGRNLVGGVVDKLVQAFKPRKEALQRYIVNKVAEAVDLDAANIDPACDVRSYGMDSLRQMQLLRELEDRLGCALPTSLCDEYNSIEQIVDLLLSDAYTKISPRLTKFIDEELAAFKPEKRRQRRKGGFELKSALQSNGTSASSDSIAEAQAKEEEDDEALPEVDVAALAQPVVPTLEDYPGAPIAIVGMACRVPKARNVGEFWSNLDSGVDAISQIPADRWNAEAFYDPDMDKPGKMPTTQGGFLDDVDKFDASFFHIGAREAEVMDPQQRMVLEVVYEALEDAGMSLDKVRGSRTGVFTGVCFSDYHKVQVADPDKIRPYVQTGCASSIVPNRVSYFYDLKGPSFTVDTACSSSLVALHLACESIQRGECDRAIVAGTSTNLLPEMFIAFAKLHMLSPNGRCKAFDASGDGYVRSEGICVLVIEPLATAARERDSVRALVRATGTNQDGRTAGLTFPGRDAQAALLREVYSRARLTPFDVQFIEAHGTGTRAGDPVEAGAIGSVLGEVRPGDNPLLIGSVKSNIGHLEGASGLAGVIKAVLAMEHGVIPANLHFQTPNPDIDFDGMRLKVTGTKTPWPACSVRRAGVNSFGFGGSNAHAVIEQAPLVPALALPAHHRRNERTPQAFPVVLSAHTKQALADLQQAYAARLADTADGLGLADDAEHLMDLAYTLACRRTHHGYRLSTVVSSAAELAAELPKAKIAKMPEADKAKQVLFVFTGQGAQWYAMGRQLLRDEPVFRDCMRECDRIVRRLVGWSVLEVLAQDEATTIVNRPDIAQPCTTSLQVSLVRLWRHWGVEPSIVVGHSSGEIATAYAAGALSLEATIRTAVYRGEAMKVNESGRGKMAAVGMTEQEAAEFLAPYRGKVGIAAVNSPTNCTISGDAAEMEAIGEVLKERGVFCQFLRIDCAYHSHHMLPVGARLTELLTGLETQGGEQTRVPMISTVLGAPCKASDLGADYWVRNLVSMVRFWPAIEAAFRTTRIDVVVEIGPHPALQGPLRQCLLALSAQPPAVLPSIIRKEDEQRRMVLSLCALHDAGVDVAWDRVFRDKLLVGYREPRLVRGLPSFPWQRKSYWHESDISRQSRFRELGHELLGHRLHQAHGAALWQNELKVPHLPYLKDHVVQGSIVFPGAGYIAMAAAIPTDETKSAGGDAVNTPVAIEEIVFKKALIFETDQTAIKTQLTLADKEEEGRRDFTVFSADGSGWQEHCSGKHRRLAPAAPAAADQIEANKALMQAVKERCPHFVSKDECYKVFNDAGLEYGPDFQGIEELHRGDGEAWAVVSSVACALPPAGSSYAIHPTVLDACFQVLIGAVGGSLSESYLPVRIGKIEVHSPCRAAKYFVHATAKKPAQGSFVGDIRLLGLADGEDKVSVEGLLCASIGKKGGAKGGDEQGSWEWNESLYEFVWRPDLALLVHGADGLVAQAVPPTDAAWDDEPERVALAYLRRVAASFEASPEKRERIVPLYRPLYDWLEATVRATAEQAAAENVPVEAFFNAEEEQALKDESLVVHRIGYHLEEILLGTTDPLSLLFKDDTVYRVYEKGPTFYQANQILGQALDLLAHKHGQLRVLEIGAGTGGTTTHALPVLGKRFVSYTFTDISPSFFEKAKAKFAPWGGRMKFQVLDIEKDLDAQGFTPESYDLIVATDVLHATVDIVQTLTSVRRLLAPGGQLLMNEFVNTPMWIQTVFGTLSGWWRFQDPERRSVGPTLSEQAWRQAFVDSGWAAIHPLHDRRPRPIHATFLVTAPLSAPAEPATTPVVYVLADAGEEQEAVVAELASLCAAAPRELVRVAAAGEAAAHGTLVYLPSLSSASVFEGVSDGEFERMKAAVSGHCGEVYWVTRGGNMDCPLPHNAPLVGFSRVMKNERPGIKSCVVDVDPHFTPAQVAASVFEALASPHVRDEEELVVRQGAAASERPVVYVPRVAAKKVSADLQRTEEKRYGDCAGLRLEVGTAGLLNTLQWRESQRRAPGPGEVEVQVQATGLNFKDVMLAMGMLSDEAVEGGFCGRNLGIECSGVVAAVGEGVADLAVGQRVVCVARYCFSTYVTTLAPLVQPIPEWMSFEEAATIPATFLTALYALKHLGHIQPGESVLIHAAAGGVGQAAIQLAHLFGAEVYATVGSREKREFIERELGVRPDRIMNSRSLDFVQELAKKTDGRGVDLVLNSLSGEALKKSVGVLAPFGRFLEIGKRDIYGNSKLDLLPFGQNLSFFAIDLDRLNGSHPHTSGRIFRELMALFHERKLRPLPRKVYSFGRVEEAFRYMQQGKHIGKVILSLRPDEPVRTLLPAFAFDPAPVYLLVGGLGGFGSAVARWMAQHGATNLAFLSRSGAAAPAAAQAVEELTALGAHVLVEKADVVDRDQLQAALGRIRAHFPAAPGFGGVMQAAMVLDDCLLDDMTPDRFRRVVAPKVRGTHNLVELLGAEPLRFFVLFSSVSAVVGNLAQSNYAAANAYLDALAHQARARSPSLPLVSINWGAIGDVGYVAERKDLEESMKKRGIYPLPIDHALHVLQWAITDLPAQVVASPIVWRVAANTLPSLTSARFRALLVDDRGEATEGGAGGGSSVSVFQQLSAAPAEERIEILRQSLRAKLSSMLGISAEDIEMSNKLTDLGVDSLMAVELKNWIDKEMKISLSVLDLTGGKSIDELVVKILSLSSLAPSSSSSSSSDATAVSASASSAAASGPVAVFECYRKVEKPKARLVCFPYLGGEPSVFRSWTAFVPADVELYAYVPQRSSAWEDLLPLILDQLALLDQAAPAPLVFYGHSMGGLIAYEAASHFRASSQLVVAAIASPDEPSFFATEWEGWSDAVLAAAPVEDFMRVAMQQGLIVNTTLDPEVIRSSILLGKRYLPWRKASGLYGEGQRKQMQSKLLAVDGEKDLIFKDKTHLLSWEHYTTAAFEFLSIAEGSHLFLNEEAAMVNFVPALSAVLASAAASSSSSS</t>
  </si>
  <si>
    <t>gi|331686281|gb|AED87019.1|</t>
  </si>
  <si>
    <t>Microcystis aeruginosa LNSAMB</t>
  </si>
  <si>
    <t xml:space="preserve">Polyketide synthase; ketoreductase domain (1-38:38)  -- </t>
  </si>
  <si>
    <t>GSPGQSNYAAANAFMDALMQQRQSLGLPGISINWGAWETGNQIDQQRFSNWGLQMMPSEQAFQYLSQVILGDITQGIVLDIDWSIFNQT</t>
  </si>
  <si>
    <t>gi|428243644|gb|AFZ09430.1|</t>
  </si>
  <si>
    <t xml:space="preserve">Condensation domain (9-438:430)  -- AMP-dependent synthetase/ligase (459-868:410)  -- AMP-binding enzyme; C-terminal domain (876-951:76)  -- Phosphopantetheine binding ACP domain (982-1042:61)  -- Fatty acyl-coenzyme A reductase; NAD-binding domain (1090-1327:238)  -- </t>
  </si>
  <si>
    <t>MQTINGFRLSPQQKYLWLLQQESPAYRAQCAISIEGNLQANALKEALQKVSDRHEILRTSFQRRSGIKFPIQVIGDRSLISWQIVNLECLTPPEQAAKVPEIFQNEKRSVFNFEQNPIWRLSLISLSANRHILLVSLPSLCADSRTIKNLIREISQCYAACLQGEELADEVVQYVQYSEWQNELIEDEEAAEGKKYWTQRDYSALASLKLPFENKTSGVSDAFEPNCFEVKIEPSLLEEIEAIARRYNTSTSAFFLACWKTLLWRLLGKAEIIIGTAFDNRKYEELEPALGLFAKFLPLRSQLQENFTFQEVWQETQQSQSEAYKWQEYFNREDINGSAGFPFCFEFEEQVEKYAAAGVDFSIYQQYVCGDRFKVKLSCVRREEALIAEFHYDPASIGEQAIQCLAEQFYTLIKSAANHPETALGELEILSDRARRQVLVEFNQTQKDYPTDKCIHQLFEQQVERVPDRLAVVCENQQVTYRELNGRANQIAHYLQQLGVKSEGLVGICAERSVDAIAGMLGILKAGGAYLPLDPAMPKERLALMLQDAGVAVLLTQQQLIENLPKTQAKIVCLDAEIPSVSPSPSPPLSPENLAYIIYTSGSTGTPKGVAIEHRSLVNYLYSIQEQLNLPSGGSFATVSTLAADLGNTVIFPALCTGGSLHIISQERATDPEAIAAYFQQHSIDCLKIVPSHLKALLTASNPAQVLPKKRLILGGEALSWNLIETIQKYAPECSVFNHYGPTEATVGVLAYPIKDRKNCISETVPLGRPINNAQIYLLDSHLQPVAIGVSGELYIGGASLARGYLNQPQLTAERFILNPLRNPEGILASNCLAIPSNRLYKTGDLARYLPDGNIEFLGRADSQVKLRGFRIELGEIEAGLSQHSAVRQAVVLLLENEPGNQRLVAYVVPARESAIAINELRSFLKEKLPDYMVPSAFVVLKALPLTANGKIDRRALPAPEAARADLADTFVAPSTPIEKMLAEIWAQLLGLEKVGIYDNFFDLGGHSLLITQLLAKVRDAFQKELPLRRFFEAPTIAALAKNIEVKHGADSAGDRTASFDINAEVVLDPEIRPATPLSEQKTEPACILLTGATGFLGAFLLRDLLQQTQAEIYCLVRSADSESAKKRIQSSLESYLIWDESSSDRIIPIAGDLSQPLLGLSEEQFRVLASKIDVVYHNGAFVKFTYPYSVLKPANVLGTQEVLRLASQSKLKPVHLISTISVFSAMGESGIKVVREEDELTPGEGLKGAYTQTKWVAEKLVEIARDRGIPVSIYRPGRISGDSQTGACNPSDLLYRLIAGCVQLGCAPDDDKLMNVAPVDYVSRAIVHLSRQKELLGKTFHLVNPQSFQMSELLGWICSMGYPIKRVSSETWQAEIINRAGYSPENALYPLVGLFSEKVSSAEMAKSATLQFDCQNALKGLSGTDIICPQADASLFRTYFSYLVDRQLIEAPKYLV</t>
  </si>
  <si>
    <t>gi|1039192079|gb|OBQ34011.1|</t>
  </si>
  <si>
    <t>MKSIARNQKLAIVGMDCFVSNSPTLNKFERLIYEGKQNSVTSENYQQTPLSRELINSALEDAKIQPDRKIALIIISPTENSAKLANYISAELAFFAEENSLLLALDVSKKLLISQQVEAVLIVGIDKNYPTEINPTGYAFSYDEKAQRIIKTAGAAAVVLQLYETAKQRNHCIYAVIDGLSVVKDAPNHPETVKQACQEAFQIADVNAADIGYLEVVASGIPNADIAEIQGLISAYQTGAENLSCALGSVKANIGNTQASAGIFSLIKTALCLYYRYIPGVPQWFNPKQPEIWHGSPFYVAVESKPWFLEPGATKRIAAVNIMEEDNIYGHLILSEEISQIERSSQYLAEMSYYLFPIAADDRASLLTQITALQQSLTDVSSLSQLASDYFQKYQQYQQLTYALAILSRHPEELKREIERAIQGVKIAFATGKDWQTPLGSYFTVNPQGKKGHIAFVYPGSFTSYIGMGRNIFRLFPQLYDDVVVKSVYNRAADIEKFIYPRSINKLSKRQLETIEQKLINDPVSMLEWEVGLARLMTVMLKNYFRIQSPYAFGYSLGETSMMLAQGVWTSFKSTSDYLNSSPLFKTRLSGQKNTVRQHWGLPLIHTGKSEEFWSNYILICSSSLVQEVLKNESRVYIVLINTPEEVIIAGETQACERVIQTLKCDAFPTSINHVIHCEPMHSEYDELVKINTLPSQANSKTIFYSAAEYAPMKIDSNLIGKNIAKALCHQLDFPRLVNRAYNDNIRIFIEVGVGSNCSRWISEILKDKEHLAVSLNRRGVDDHTSIIKALAKLFSHRVELDLSPLYSFPNIKLDQDHACENQSSFPDTSLLNYEHKIKSTPNYKSLNDHHVRLAKAHGFLLKSRQTSLQQLSLFLQQQLDLYKKMVIQVRKEK</t>
  </si>
  <si>
    <t>gi|551577402|ref|XP_005774327.1|</t>
  </si>
  <si>
    <t xml:space="preserve">Polyketide synthase; dehydratase domain (151-393:243)  -- Polyketide synthase; ketoreductase domain (958-1133:176)  -- Phosphopantetheine binding ACP domain (1230-1294:65)  -- Beta-ketoacyl synthase; N-terminal (1320-1561:242)  -- Beta-ketoacyl synthase; C-terminal (1575-1691:117)  -- Phosphopantetheine binding ACP domain (1807-1871:65)  -- Beta-ketoacyl synthase; N-terminal (1897-2138:242)  -- Beta-ketoacyl synthase; C-terminal (2152-2268:117)  -- Phosphopantetheine binding ACP domain (2383-2436:54)  -- Beta-ketoacyl synthase; N-terminal (2462-2700:239)  -- Beta-ketoacyl synthase; C-terminal (2711-2827:117)  -- Polyketide synthase; dehydratase domain (2905-3147:243)  -- Polyketide synthase; ketoreductase domain (3394-3568:175)  -- Phosphopantetheine binding ACP domain (3665-3729:65)  -- Beta-ketoacyl synthase; N-terminal (3755-3996:242)  -- Beta-ketoacyl synthase; C-terminal (4010-4126:117)  -- Polyketide synthase; dehydratase domain (4210-4452:243)  -- Polyketide synthase; ketoreductase domain (4699-4873:175)  -- Phosphopantetheine binding ACP domain (4970-5034:65)  -- Beta-ketoacyl synthase; N-terminal (5060-5301:242)  -- Beta-ketoacyl synthase; C-terminal (5315-5431:117)  -- Polyketide synthase; dehydratase domain (5515-5757:243)  -- Polyketide synthase; ketoreductase domain (6322-6497:176)  -- Condensation domain (6637-6765:129)  -- </t>
  </si>
  <si>
    <t>MCAIAAAKKTAAALWCSTESAPSRASPRITAGTSRCSGTAPTTASPAKAAALVATRPGCAAPVLPTYQASGLRGICLQHLRLAAFAARRQHSPPPPLATAASLAADSVCPAPAATVASVQIEVEALLGAPLPSADRGLMELGLDSLGAAAHPLRQHRWPAADAATLSFRSPADGVLAALVADHRVRGRVVFPAAAHLEMARAVCCGNAAGGASSTRATLRQGIFVQPLPLDEPLGLWVGCAVVEGAMARVETRSWREADQREQAGAPHETALHMSADVGAAGRQRSPAAARLRTRLAAALCPAAAYASLRSSGLEYGRSFRVLEAAWAGAAAASALLRRRWYRDGTLVHPADLDGALQLSALLTAQPARGGTALPFAVEEAGLGGQAASLLLAVASASGPDTAAVWLCHRGGASEGADSAGGGLAGGGCLARLVGLRSRQLVDGAGAGEAQGHLYQTAWRRLSLGPSPGQPSAALLAVRPATRDAAAAASPPPVGGAARLLGQFSAGGMLHVDSLAALEAGLRHVVALAAAAAPAGLRLLTLGAQQASPRGAMRITDAGLWGLSRAARQESMGSSLACTDWSLESHDGGGTVGVLAALEALAAAGELETAVCTDGRDVLAPRLARASDSTSRRPAWLRLGARGALSALVVEPQPPFRLPPSRGETELSVRAVGLNFRDVLNVLGEYPGDPGPPGSDCSGVAAGAGATGARLGLATGALASLARADSRLVVPKPAALTFEQASSLPTAWMTSHVALSDSTPSARKRCLLHAGAGGVGLAATVYARWLRLRISVTAGARAKHRFLRQTGALEQWSSRSGGAFAWGGASQLRGARLDVVLSSLSRDFTACSWALLCESGHFEEIGKRGVWSRGRAAGAVPHARFHAIALDSLAEREAPRARLTLLVLRSRATARVAVGLPRVSFWLEQAVAAAFRWLQSGRSIGKVVVRLRAPPSTPAAQASHLLSGGTGALGQATAGWLAQRGATRLIFASRGGGSVSSGPAGLPSGSAALFVRCDVAQPREVERALALAANPPAAPLRGVWHAAGVLADGLLAQQGASGLRRVSASKSHGAALLHRAGSALPLQASVLFSSIAALFGGAGQANYSAASSGLDALARGVHARGRAALSVQWGPWASSGMAAADNVRTRLQASGIGLLGIAEGGPALAAALSRDAPPVLAAVAVRWDRFLAGRATPALLSAFGRPGGAGGKASRRAEAAGAVAAATRSLSVTEVLELVHRTAGTAIDADTPLLEAGVDSLGAVELRNQLHAAVGGRAALPSTLVFDYPSARQLAAYLSDGATPEPAAPLHRAPAAHERGRVAVLVTGASAVLPSGAAGAEAVWRVAMSAADLISEVPAERWPLGPRPDSAAGDAVSSRVRHGGFARGVELFDGAFFGVSPAEAVAMDPQQRLLLERGYEALHGAGERREGLAGSLTGVFVGIASTDFAAALASQSVGGVYAATGGAHSVASGRLSFALGLHGPCAAYDTACSSALVAGHAALRSLQLGESSAALVSAVNVMLSPRVGLTFAVAGMTSVLGRSHTLDRRADGYARAEACTAAALRPAGSQPGGPHEPVATLSGSCVRQDGRSASLTAPNGLAQQSLIGGSLEDAGLGEGELVSAELHGTGTALGDPIEVRALDAAAVGPGAAAATLALSGSKACAGHAEPSAGLVGLLSLAVASLRHGASSPSAQLRVLNPHLAETVTGGPCAALAACARAPRTGGSSAASSGAVSSFGYSGTIAHSTLEVLRRSHEHRWIDYPSPPAFRRHRFGYRVLTLRRLSAVQVSAPQADAAVLAAAATRSLSVAEVLELVHRTAGTAIDADTPLLEAGVDSLGAVELRNQLHAAVGGRAALPSTLVFDHPSARQLAAYLSDGATPEPAAPLHRAPAAHERGRVAVLVTGASAVLPSGAAGAEAVWRVAMSAADLISEVPAERWPLGPRPDSAAGDAVSSRVRHGGFARGVELFDGAFFGVSPAEAAAMDPQQRLLLERGYEALHGAGERREGLAGSLTGVFVGIASTDFAAALASQSVGGVYAATGGAHSVASGRLSFALGLHGPCAAYDTACSSALVAGHAALRSLQLGESSAALVSAVNVMLSPRVGLTFAVAGMTSVLGRSHTLDRRADGYARAEACTAAALRPAGSQPGGPHEPVATLSGSCVRQDGRSASLTAPNGLAQQSLIGGSLEDAGLGEGELVSAELHGTGTALGDPIEVRALDAAAVGPGAAAATLALSGSKACAGHAEPSAGLVGLLSLAVASLRHGASSPSAQLRVLNPHLAETVTGGPCAALAACARAPRTGGSSAASSGAVSSFGYSGTIAHTVVEPAARPQWPTPDALPAQVRYRRAWHGLGPRLGMQSTPLAAASEQSAPNLAAVESLVQYVVGHSISPDAPLVEAGLDSLGAVQLRAELQEVVGGAPLPATIVFDFPTTRALASRISSDRPTRASLTETPLRPNFGERSEAVVCGWGCSLPCGATVISAALRMALLGHDCVGWVPAERWFTAEDASLSPAVNQRVRHGGFMFGVDGFDHTFFAVSRAEAAAMDPQQRLLLETGYTALASAGLERSALQKGVTGVSVGIQAIDFALLEAARGSTSSVYAATGFQHAVASGRISYALGLQGPCASFDTACSSSLVATHVSKQALEMHECSAALAEGVNVMLSPAASWSCAVAGMTSPRGRCFSFDSRADGYARAEACCAVSLRAIELVHTCRALFEGSAVRQDGRSASLTAPNGQAQRTLLAVAFASGGWGREVHCSVEAHGTGTRLGDPIEAKALSQGPTLANPNAAPCSIGSFKAVIGHTEPAAGMVGLLVKVEALVARLFVPNAQLRVANRHVAAVLPGRTWALPTQAGPQPRSQRAAGVSSFGYSGTIAHTLIKMPARTASVGGLRAPAAFRRRRFAWGEAAHPLRQHRWPAADAATLSFRSPADGVLAALVADHRVRGRVVFPAAAHLEMARAVCCGDAAGGASSTRATLRQGVFVQPLPLDEPLGLWVGCAVAGGAMARVETRSWREADQREQAGAPHETALHMSADVGAAGRQRSPAAARLRTRLAAALCPAAAYASLRSSGLEYGRSFRVLEAAWAGAAAASALLHRRWFGEGTLVHPADLDGALQLSALLTAQPARGGTALPFAVEEAGLGGQAASLLLAVASASGPDTAAVWLCHRGGASEGADSAGGGLAGGGCLARLVGLRSRQLVDGAGAGEAQGHLYQTAWRRLSLGPSPGQPSAALLAVRPATRDAAAAASPPPVGGAARLLGQFSAGGTLHVDSLAALEAGLRHVVALAAAAAPAGLRLLTLGAQQASPRGAMRITDAGLWGLSRAARQESMGSSLACTDWSLESHDGGGTVGVLAALEALATAGELETAVCTDGRDVLAPRLARASVVPPHLSASAPSSHLLSGGTGALGQATAGWLAQRGATRLIFASRGGGSVSSGPAGLPSGSAALFVRCDVAQPREVERALALAANPPAAPLRGVWHAAGVLADGLLAQQGASGLRRVSASKSHGAALLHRAGSALPLQASVLFSSIAALFGGAGQANYSAASSGLDALARGVHARGRAALSVQWGPWASSGMAAADNVRTRLQASGIGLLGIAEGGPALAAALSRDAPPVLAAVAVRWDRFLAGRATPALLSAFGRPGGAGGKASRRAEATGAVAAATRSVSVAEVLELVHRTAGATADADTPLLEAGVDSLGAVELRNQLHAAVGGRAALPSTLVFDHPSARQLAAYLSDGATPEPAAPLHRAPAAHERGRVAVLVTGASAVLPSGAAGAEAVWRVAMSAADLISEVPAERWPLGPRPDSAAGDAVSSRVRHGGFARGVELFDGAFFGVSPAEAVAMDPQQRLLLERGYEALHGAGERREGLAGSLTGVFVGIASTDFAAALASQSVGGVYAATGGAHSVASGRLSFALGLHGPCAAYDTACSSALVAGHAALRSLQLGESSAALVSAVNVMLSPRVGLTFAVAGMTSVLGRSHTLDRRADGYARAEACTAAALRPAGSQPGGPHEPVATLSGSCVRQDGRSASLTAPNGLAQQSLIGGSLEDAGLGEGELVSAELHGTGTALGDPIEVRALDAAAVGPGAAAATLALSGSKACAGHAEPSAGLVGLLSLAVASLRHGASSPSAQLRVLNPHLAETVTGGPCAALAACARAPRTGGSSAASSGAVSSFGYSGTIAHTLLQTIAHTASVGGLRAPAAFRRRRFAWGEAAHPLRQHRWPAADAATLSFRSPADGVLAALVADHRVRGRVVFPAAAHLEMARAVCCGDAAGGASSTRATLRQGIFVQPLPLDEPLGLWVGCAVVEGAMARVETRSWREADQREQAGAPHETALHMSADVGAAGRQRSPAAARLRTRLAAALCPAAAYASLRSSGLEYGRSFRVLEAAWAGAAAASALLRRRWYRDGTLVHPADLDGALQLSALLTAQPARGGTALPFAVEEAGLGGQAASLLLAVASASGPDTAAVWLCHRGGASEGADSAGGGLAGGGCLARLVGLRSRQLVDGAGAGEAQGHLYQTAWRRLSLGPSPGQPSAALLAVRPATRDAAAAASPPPVGGAARLLGQFSAGGTLHVDSLAALEAGLRHVVALAAAAAPAGLRLLTLGAQQASPRGAMRITDAGLWGLSRAARQESMGSSLACTDWSLESHDGGGTVGVLAALEALATAGELETAVCTDGRDVLAPRLARASVVPPHLSASAPSSHLLSGGTGALGQATAGWLAQRGATRLIFASRGGGSVSSGPAGLPSGSAALFVRCDVAQPREVERALALAANPPAAPLRGVWHAAGVLADGLLAQQGASGLRRVSASKSHGAALLHRAGSALPLQASVLFSSIAALFGGAGQANYSAASSGLDALARGVHARGRAALSVQWGPWASSGMAAADNVRTRLQASGIGLLGIAEGGPALAAALSRDAPPVLAAVAVRWDRFLAGRATPALLSAFGRPGGAGGKASRRAEATGAVAAATRSLSVAEVLELVHRTAGATADADTPLLEAGVDSLGAVELRNQLHAAVGGRAALPSTLVFDHPSARQLAAYLSDGATPEPAAPLHRAPAAHERGRVAVLVTGASAVLPSGAAGAEAVWRVAMSAADLISEVPAERWPLGPRPDSAAGDAVSSRVRHGGFARGVELFDGAFFGVSPAEAAAMDPQQRLLLERGYEALHGAGERREGLAGSLTGVFVGIASTDFAAALASQSVGGVYAATGGAHSVASGRLSFALGLHGPCAAYDTACSSALVAGHAALRSLQLGESSAALVSAVNVMLSPRVGLTFAVAGMTSVLGRSHTLDRRADGYARAEACTAAALRPAGSQPGGLHEPVATLSGSCVRQDGRSASLTAPNGLAQQSLIGGSLEDAGLGEGELVSAELHGTGTALGDPIEVRALDAAVVGPGAAAATLALSGSKACAGHAEPSAGLVGLLSLAVASLRHGASSPSAQLRVLNPHLAETVTGGPCAALAACARAPRTGGSSAASSGAVSSFGYSGTIAHTLIKMPARTASVGGLRAPAAFRRRRFAWGEAAHPLRQHRWPAADAATLSFRSPADGVLAALVADHRVRGRVVFPAAAHLEMARAVCCGDAAGGASSTRATLRQGVFVQPLPLDEPLGLWVGCAVAGGAMARVETRSWREADQREQAGAPHETALHMSADVGAAGRQRSPAAARLRTRLAAALCPAAAYASLRSSGLEYGRSFRVLEAAWAGAAAASALLRRRWYRDGTLVHPADLDGALQLSALLTAQPARGGTALPFAVEEAGLGGQAASLLLAVASASGPDTAAVWLCHRGGASEGADSAGGGLAGGGCLARLVGLRSRQLVDGAGAGEAQGHLYQTAWRRLSLGPSPGQPSAALLAVRPATRDAAAAASPPPVGGASGLLGQFSAGGTLHVDSLAALEAGLRHVVALAAAAAPAGLRLLTLGAQQASPRGAMRITDAGLWGLSRAARQESMGSSLACTDWSLESQDGGGTVGVLAALEALATAGELETAVCTDGRDVLAPRLARASDSTSRRPAWLRLGARGALSALVVEPQPPFRLPPSRGETELSVRAVGLNFRDVLNVLGEYPGDPGPPGSDCSGVAAGAGATGARLGLAIGALASLARADSRLVVPKPAALTFEQASSLPTAWMTSHVALSDSTPSARKRCLLHAGAGGVGLAATVYARWLRLRISVTAGARAKHRFLRQTGALEQWSSRSGGAFAWGGASQLRGARLDVVLSSLSRDFTACSWALLCESGHFEEIGKRGVWSRGRAAGAVPHARFHAIALDSLAEREAPRARLTLLVLRSRATARVAVGLPRVSFWLEQAVAAAFRWLQSGRSIGKVVVRLRAPPSTPAAQASHLLSGGTGALGQATAGWLAQRGATRLIFASRGGGSVSSGPAGLPSGSAALFVRCDVAQPREVERALSLAADPPAAPLRGVWHAAGVLADGLLAQQGASGLRRVSASKSHGAALLHRAGSALPLQASVLFSSIAALFGGAGQANYSAASSGLDALARGVHARGRAALSVQWGPWASSGMAAADNVRTRLQASGIGLLGIAEGGPALAAALSRDAPPVLAAVAVRWDRFLAGRATPALLSAFGRPGGAGGKASRRAEAAGAVAAATRSLSVAEVLELVHRTAGATAGADTPLLEAGVDSLGAAPRASSSASAGVSHLSIYYEVQGPLNPLLLQAALDDVVLRSPALRTTLPDRGLRGVAHSHLVVPLQVVRCIGSSEKLARALSPDNLHRRLNFERGPLLRVLACVKAPDHWLLALVAHHAILDLYSTHQVTQQLLAAYTHSLRAACPALPRPVFTLEREVEATGVARPIAVDLSRLLAAAPQLPPIDRSGGRRDACCRPWTLGGAREWAAAMERGRALGGNAFQVAAALLAAACVSGEPRPISLCWTQREIMDRRMCNGSSLRVFSFSAEEARGGFVPLLRAVQRQMRSPAPALQLLTSRPAPTEAVVVISQLLQPAEPSLRGVARQSALSARPALSLDELPLPLLMPKGIDIYFMLDDGQGHDHRPPSGSVLHHKGVAVGLVERLVAGLARGVGGA</t>
  </si>
  <si>
    <t>gi|1706033636|gb|TRU60593.1|</t>
  </si>
  <si>
    <t>gi|914399379|gb|AKV67048.1|</t>
  </si>
  <si>
    <t>MKASPQIAIVGMACLYPDADSPQELWENVLSQRRAFRRFPSERLSLSDYYSPDKSAPDVIYSTQAAVIEGYEFDRIAYKVVGSTFRSADLAHWLALDIASQALNDAGFPDGKGLNKETTGVLLGNTLTGELSRANTLRLRWPYVRHRVEEQLLKQGLSDKERQIFLNELENRFKEPFEPIGEESLAGNLSNTIAGRICNYFDLKGGGYIVDGACSSSLLAVANGCSALVAEDLDIALVGGVDISMDPFELVGFAKTGALASGEMKVYDQGSNGFIPGEGCGFLVLMRHGDALAQNKRIYAVIQGWGISSDGKGGITRPEVEGQLLALNRAYKRAEFTGDTIAYFEGHGTGTAVGDGTELEVLSRIHPDTVNKAVIGSIKANIGHTKAAAGIAGLIKATMAVHRQILPPVTGCDRPQARLTEDKARLQVLKEGQIWPNSLPLRAGVSAMGFGGINSHIIIEGLSQIRRHTLTPQEQKLIHSPQDAELFLLSANSQEDLQAQVNRLLNIVPRISQSEMTDLAVELAKKVNPHLPYRLAIIASSPDSLTNHLVGAQALRSLIPAGQNLDNIFTNNEKQINKIGFLFPGQSAPVYLHGGLWERRFPVIKQLYNKAQLAKGKDNTVTNIAQPAIVTACLGGLQLLENLNIKADLAIGHSLGELCALFWANAYDKTQLINLAKIRGQAMAQLGHPTGKMASINADAETVKSLLNGRIVEIAGLNSPYQTIISGEELGIKDVVEKAQNKGIKTVYLPVSHAFHSPLVARAVQPLEDYLQTYPLNSLEKTVISTVTGEKLPLNTDWRSLLLEQITSPVRFIDAVKSAEKEVDLFIEVGSGSILSRLVADITDIPVISLDSSSESLQGLLKTVAVMFVNGVKVNYQGLFEDRFSRPFNLDYQPHFIANPCEIKAKGKSQQAKVENIDLLLPNHSQKLKPETSNLKPQTSKIEVIRQLVAQKTELPLETIENHHRLLADLHLNSISVSQLVIEAARQLDLSPPHSPTDYANATIQDLAAALEELGKNNPQIPQESIPMGVDNWVRAFTVELIEKPLIKSDKKQINREKAGNWHIIAHADHPLLPNLSVLQPTLKHEQKKGIIICLKPYPDESEIDLLLKGAKLSIKEKKPLILIQQGGGYASFARTFYLENRQIPTCVIDIPFHHPNAVNIILSEITATDSYTEVYYDENGKRFVRQLNLLGLEKDTDNPKQKKALKSSNKSKIKELLLVTGGGRGIASECALSLAKESKATLAILGRSQPEDNRELAENLARMKSANIQVHYYSCDVSDAESVQQTIAEIKTNLGEITGILHGAGVNTPKLIQHLEPEDFIATLAPKVKGLQHILTEINPDSLNYLITFGSIIAETGLKGEADYGLANEWLGNIVAEFSRKYPNCRCLNLEWSVWSGIGMGERLGTVEKLRNEGITPISPDIGIKYLHLLLNQSLPTASVIIAGRFGEPPTLSLKPQELSFLRFLETKKVHYTGIELITEAELSLDNDPYLQDHVYQGEYIFPGVLGLEAIAQVATALLPTLARKEDQTLNKGENQDPPSVPLNKGETGGLRFESVKFNRPIVVSADKPLKIQIATLITDSGKVKAVIRCANTGFSIDHFEAIISHSSVGAPDCRPLIPPVPLKEGKNNPQINPDTDLYGHLLFHKARFQRIKGYSHLKATECIAEINIEPKTAWFSRYLPQSLILGDAGARDAVIHALQACVPHATILPTGIERLTVYSVNLGENQFVSAKERLHQGDTFVYDLEVFNNDGNLLEVWQGLELKVIKHRNPQDPWIPALLPCYLERKIKEMMPNVDLTLILDRDATVERRVRSDRSLGMLTSSPSVIQRRGDGKPELSDNETVSVSHAEDLTLVLKGASGCDLEPIIPRDVQMWRDLLGENSFNLAEVISQENHEDFNMAATRIWSAKESIKKAGLSLDIPLTLSSFSQQLTPLSPILWLSSGKDLIITLPVSFREIKTAFILAIFVQTVQKKSDLLQTEPAKVF</t>
  </si>
  <si>
    <t>gi|1149076446|gb|AQS99195.1|</t>
  </si>
  <si>
    <t xml:space="preserve">Beta-ketoacyl synthase; N-terminal (375-643:269)  -- Beta-ketoacyl synthase; C-terminal (656-769:114)  -- </t>
  </si>
  <si>
    <t>MDEAQHDLGGHDLEGLLVEVHGVGCSLEPYLPEADTPSAELIEVDGKVGRCLHWKDDLGKYLVQLFDAQYVPIAEANLKEWEPLSLEEGGFDFCWPSSLPEGPEATEALPAFAGLVAEAVKQKGWCLIQTIVDDITREEAVVQAVGLPYSASLKAEMLADYLGRGGRGKISILEYQGLNGLMLDEYHPWALAAFDTELTNLAKTLAPLTEGSMGFRSSGRRKGMVWAPFSGAGLEEQDRLSEVLSDEDIDAGVLEAHIKFLRQRKLCLVNLIDNKGGELILYPREDIFPGAVPVSLPLTPNKLLVYRCDWMSYSYRPLGDNAVSLTTWIVDDSATEPDLDLCFLDVGDIVQKSEMMGIMVGPPMPTGYRMHAMQMHCRIPGGVHDVLSLQSLFAAGVDGFERIPMLRFDVDLYCTRPDEEKDPFRSYVSHAAMLSHAEASMYDNEFFSVSEEEASHLAPAQRIILEEGYATLRMAGFNRETLRGRKTSTFIGDTGTDWNPYWVLKPPPGGARNPWTGKQWGNLEASPYHLLGVSSHVTSARLSHTWGLAGNSVAVDTACSASLVGVATAVQGMRLSDQSQGKAISNPNVEDALCMGINTLMSPFTFIGLCGPSMLSKQGRCFTFDYSASGYARGDGFGAMYITPGESEEQSARQMACFMGVRVNQDGRSATLTAPNGVAQQACIRDSMREAGVVASQITIAECHGTGTALGDPIEVGALRGVMEPRETPLLTTSAKSNVGHQEACAGMIGVIKCCLMVMTSNCAPNLHLRLLNPHLDVDGFPAFFDSEMSDTRLNSNYAGVSSFGFSGTNARADVWSQCKAGPRKASKIDLEKVDQIHVRCPVSMGLIEHLTGEPITRSFRDRKRYKADVLRDEFAPYDVSSYAYSGGFRYRREPLLDATDEDLDPEIGMYVCGSWSGWTRKERMGRLGGGWYVCTIALGEGRYELFNICVNEDPTMSIYPSINNAGVHIWIEGPSPSREGRNWLIEGRDTELPTGTLFEVRFRWHSEKMTILWEQVSSSLPLYPVLEYEHLYCLLGTFAPNTFIDMRRVRTEDGQPVDGVWEGSFALGVTGTEQFQISRDGDFKQLIYPAQGEALQTQVLARGPDEFGGRKRWLVRGPSGDVITVRLQIVDARISVTISSSVKGAKVWQNVTGWERHNYSVAGSWNDWVPVNMVLDPEEPGIFRGFFRMSEKFSQIFGCFVEFFQVCVEEDRSFAWYPLIDGSTSGDLITLGPDGGGQDKNWAIKSLVPHARFEVVLDLNVLDRRKIVTVNWMTDPTGQVGSW</t>
  </si>
  <si>
    <t>Cluster-13398.39657</t>
  </si>
  <si>
    <t xml:space="preserve">AMP-dependent synthetase/ligase (115-492:378)  -- Phosphopantetheine binding ACP domain (594-650:57)  -- Beta-ketoacyl synthase; N-terminal (674-909:236)  -- Beta-ketoacyl synthase; C-terminal (917-1031:115)  -- Polyketide synthase; C-terminal extension (1034-1082:49)  -- Polyketide synthase; ketoreductase domain (1328-1473:146)  -- Polyketide synthase; dehydratase domain (1593-1818:226)  -- Alcohol dehydrogenase; C-terminal (2119-2223:105)  -- Phosphopantetheine binding ACP domain (2407-2465:59)  -- Serine hydrolase FSH (2479-2583:105)  -- </t>
  </si>
  <si>
    <t>MTTPLQDVTILATAASVPESSVHWPVRVLRAADCPRGLANSYYCGPAADVQSLLPQLEEQPLGLILDTADSFATVLPVDVVPALGGGFTRTAWEGAVAAVCSRHLESIQAMILRHTRNTPDKLALLFEGREWTFQQMMSSARSLVRHLQAAGVHPEGGTVAVQLPQSDLCVVCYLGLYSGRYQSHLMDTHAAGRAYRLSVCSSQVLLCESSCSVEDVTLPTIFVDKLELDASTPVHALTVEGELEDVLFIEYTSGSTGRPKSVATKQRSIAHWVRWHEFHFPLVPGNDRVAYSLFFIWYWHISLAQGGTTVVYPPALNHDVAALMRYFGRHGVHRSNCLTPGLISAILDVEDTLPVPLKLVISGGEALPMATCREWLRRWPEVELMNNYALTETAADMGFCRITKEVTAMDVLYAPITDGIIPWNNELEVVEEELVLSGWNVADGYLPPTVSNAFSSSSDRLKNKYRTGDRASWIEGKLFLMGRVDSVVKVRGHRVDLTGLEALVGMCTEVKDVAMVALNEAVWGIVVCEDLEAVVRYAQQQVPQADLIVWRQWAELPYTKSGKRDRKRITLMLQEAQVGGQAPAAALTDDERRVAEAWAAVLGHAVGPEEPFQQAGGHSLAAMKLGKALGLSPAEVFAYPTVRSMAARLAAQSSAVPADAPLPGPVVAPRAPAAVVGMAGRFPGAMSTSDLWEALGAGRDLMSTVPADPDHIPRKGVVPDLGFDCAHWGVSKEVALGMDTAQRALLEVAHGALEDSSLDPFHVDGRVGVVVCGGSLPHYGDVVLGADLEASRTERPDEYFALEIGTDKDYLAPLISYRFNFHGPSEVVQTACSSGLVASMRGVQMLRLGVCDYVMCGGASFSPDRAVRKVDGMIWSPDGVCRPFADGANGTVNADGAGLVVLTTLEAARAKGQQVYAAVLGGATNNDGSRKAGFSAPSLEGQVEVIRAAQADAGISGSLVDYVEGHGTGTKLGDPLEAQGLTEALRTERKVLLGSVKGNIGHMNTVAGTSGFIKAALVLQHQRMVPSLHAKRPSPFIDWDKTPLLLAEEGAPWKSDVAAVSSFGIGGTNAHVVLKAEVARASEGTLLLQPRPRARVFKHDQLVPEPKSGGMQAQAQRGQLSSGSTSPAAPVLSKAQAAAAANEPADPTAGFFYETCYERTEVSCMQLTEAAVIMDGDVSLADLPPCSVITSPGRALTAASACGGCLLFVGTSDESPSRDDTSQEELVMSVLTLLASLTRASRAGLEVFFVLKRNLRYAGLWGLLRVAAHEHPELRLRRLLREEGAPLVLPVLPAELMLRADGVYTPRLRPALPPAPTPSPTIYRRALVTGGLRGLGAKVAEWLVKTARAESLVLVGRREAPKVEDLEALRALVPVEVRRCDVSEWTEVQELPGDCDLVVHCAGNVKDGLLLHLTREDAQRVLRPKVRGTLHLKERYPDARVLAFSSSSGLFGPAGQSTYAAANTFVDALVPSVQWGGWAEVGMAEDLGMTPLPGERFFPPPVGLECLGRLLDGPVDAGPFCVLDADWESYRQNLGVFAPEDPLLADVGAAAREQQQFLGSPQSLADDHARCWEVIVGLPGSRWRHSSCALWEFCQQHVVDGKPIFPGTAFIAMALEAARKALGVAAVTLHNVALLRTLEITAPRLLSTTLVRTASGGSLRFTSRPVQPDGPSTLHCTCTFASAQARRTEPLPEVDLPPVGGLYERFAAAGFHYGPSFRVANAASDGVQARCELLQFCDDPFSLHPAKLDAAMHLAALLHPLGARGIPQSIRRIAFHGGTTPAKAAASFIRNQLDFQVLDSGGEVVCHVEGLALATLDAPPSLLLRRRVWTPIPPEPRGVWLAVGQEALKLGLPQTTERQEEPHTATVLAIRAERLEDVQACRQQVRQTAAQEPCVMVALEAPFAEAAAFAAAEVGAQAVIGTERDVRAASGGLGMRQPVVRIRDGQLLAASLEQAEERPKRVASKHEPFAVTLDASRAARGARCRLSTRRAPAPHEVELQTSIWALNFRDVLVAMGALSTEVAGQALGIGGECFGEVVAVGSAVSNLEVGHRVIAVPPDGMGSYVTTDARWVTHIPGAMTPEEAVSGTCAYGTAWLGLHWMARISKADRVLIHSAAGGVGLAAVHLCLRRGCTVYATASTAKKQDLLLSLGVTAVFDSRDVSAFDRGVRQATNGEGVDVVLNSLSGEAITASLRLLRPFGRFIELGKRDQYEDTQLGLGPFIGGLTYAAAHFDVLMLQYPDQCRRLLEEVWGEMPSLPRLPMTSFSIAELPQALEYFAKGVHVGKVLVTVEDTPVLPALPSAVSGPPKDAVAVALQAALSAVWGKGGVVCVPRLDALASLEELATAETVVTASTAVAALVREVRPEVLCVQLPRWEPVRGIEDMLQLGGQLVAVEEEEQGGALKDWLMEAVSDMVGSIDMDTSFESAGFDSLMLISLARRLSTKVGKAVSVTDLYDHPTPQLLLESFTGRPLPEMLRSKAVCLHGFRSNKDAMAVQLAPFIRAVGFVDWIFVNASRSASGPADPKIPATEAFEWWGQRDGPFETGWMAPHFEGLDDTLPSIVSLKPAGVVGFSQGAAVAALVQCAWVALFSAVAPPGLQHRPAPSFHCFDPAEDFANQCVDVSSYFPNKRVFSHNHGHTIPQDAELIRHFAEFVSAHMAEARRR</t>
  </si>
  <si>
    <t>gi|389832505|emb|CCI23821.1|</t>
  </si>
  <si>
    <t>Microcystis aeruginosa PCC 9809</t>
  </si>
  <si>
    <t>MKVVEFLSYLNSLDIKLWLEGEKLRYQAPKGVMTPEIKEEIAAKKPEILDFLRAAKIPTNTVELEIIPVSRDQDLPLSFAQQRLWFLQQLSPDSHSYNLLDALRLEGNLNLLALEQSLSELIRRHEILRTTFPMVEGQPIQRIAPPSTVSLPLEDLQGSSKNEQTEHLQEIAIAFSLKPFNLAKESLVQFKLLKLSSQEYVLLLKMHHIIYDGWSLSIFFGELSQLYAAFVWGLPSPLPELSIQYADFAVWQRQWLTGEVLERQLNYWQKQLQDAPTILELPTDYPRPPIPSFRGDGQVFRLNQDLTQRLKRLSQESGATLFMTLLAAFFVLISRYSGQLDVLVGSPIANRNSSAIEKLMGFFANTLALRGDMSGNPSFLELLERVKQTTLSAYAHQDLPFEMLVEKLQLNRDLSHNPLIQVMFSLQNTPQSEASLSGLKMESLPLSVEIKARFDLEVNFWEVSDRLEAVWCYSTDLFAAPTINQMGQHFQNLLTAIAANPNMGIFELSMLTDEERYQLLSLWNETHTDYPSDKCIHQLFEEQVKRTPDGVAVVCSEQKLTYNELNCRANQLAHYLQKLGVKPEELVGICLERSLDMIVGLLAILKVGGAYVPIDPDYPQERISFILQDTQVKIILTCESLQNFLPNHQAIVVCLDKDWQQINQASLENLNSTVSADNLAYVIYTSGSTGIPKGVIVTHQAVNRLVLNTNYIQFTPDDRVVQASNIAFDAATFEIWGALLNGAKIIIIAKSVLLSPQELALSLKENQISVLFLTTALFNQLANLVPQAFSSLRCLLFGGEAVEPKWVQEVLEKGAPQRLLHVYGPTENTTFSSWYLVENIASTATTIPIGKAIANTQIYLLDKNLQPVPIGVVGELHIGGMGLAKGYLNRPELTQEKFIPNPFEKDEVIPPTPLNKGGNEPSKLYKTGDLARYLPDGNIEYVGRIDNQVKIRGFRIELGEIESVLSQNQAVQSSCVIVREDNPGEKQLVAYIVPKLGVKLTSGDLRQFLSDKLPGYMVPGAFVLLESFPLTANGKIDRRALKAPSNTSDSDRFIEARNQLELNLVQIWSKVLKIDKISVHDNFFDLGGHSLLAPYLITQIKEQLGKEIAVTTIFQNPTIEQLATIIQTDADSSNQSCLVPIQPQGSKPPFFCVPGAGGRPFYFYHLGRCLGKDQPFYSFENDLYQQFGEITRIEDIASIYLQAMQDLQPQGPYFLGGHSYGGNVAFEMAQQLVNQGQQVALLAIIDSSAPTYKDKQILLDYINWDHARWLAEVSKGIEVYLDKTIDISYETLQLLTVEEQLKYALNFFKLANMLPPNAETRQLEKIVQAYKTSCLCLIDYLPKQIYPGKITIIRAREELADDPNKDLIAGDCEDSSLGWSEFSTEPVEIHFVLGNHVSIMVEPHVQILAEELKVCLEI</t>
  </si>
  <si>
    <t>gi|676395515|ref|XP_009041035.1|</t>
  </si>
  <si>
    <t xml:space="preserve">Beta-ketoacyl synthase; N-terminal (3-104:102)  -- Beta-ketoacyl synthase; C-terminal (118-215:98)  -- </t>
  </si>
  <si>
    <t>YDMTGNGISAAGARLSFVLAMRGPCVATDTACSSSLVATHLAARLIEYGECVNALSIGSSMILSARGAFSMFSIAGMLSTCGRCLTFDSCANGYQRGEGCVGIVNSSVRSDTESMHLGSSCLHNGQSATFTALNGSSQQHLIRCAGDIDTRFIEAHGTGTSLGDPVEIGSLAGVFESSAVSITSLKGNLGHMEGTAGAGGLLNLSTVLEFQVTVANA</t>
  </si>
  <si>
    <t>gi|1149076634|gb|AQS99289.1|</t>
  </si>
  <si>
    <t xml:space="preserve">Beta-ketoacyl synthase; N-terminal (333-581:249)  -- Beta-ketoacyl synthase; C-terminal (592-707:116)  -- </t>
  </si>
  <si>
    <t>MPSKLKAGQLVEIGESKEAFETPLEWRKAGSDGIVQVSGEKGQVTEYDEETGKWMVATFGATMVTVAEDLLRPLTADDVKDFDLVLGPASNAEIMGQELTEHLARKGHVLCKLFVAPEDLVSMVATADRCVEEGAFARLATELEPGYLGKHGTGKTLSIDMDGEDTADFVKESPLKMVEDAISSVGLLLRPFCEGELGFDVYSRSNSMLALPFDGDEDSYVPPDLENEDAASFLSMMWRAKLQVVVNAGPGIAKMTMLPKLAGDAEVPLTVQPGMLAIVATDRYRFQYEPQGKALMIASWFLDEPKEYTISDVSGDLSYVTGSSGPQLPNVRQVPVVSLSDRYAFGVDEPWKLWTGYAKAGWDTQTRHPFQRWDCDIYYEPDADVTSGKSYTCHGGFSDGIELFDCRFFDISPAEAKGMDPTQRQVLEVSYVALQGAGWTKKQLQMKPANIAAFVGLDKNEWNSIPKDIAGGFGASSSANAITSNRFNYCMNLKGASMTIDTACSASLVCTHTGKLYLLHDEYDAVEAVIVCGVNLSMSPFTYIGGCGAGMHSHLGRCFTYNFSADGYARGEATAAIAIKQKPYDKEGGDFALMAGSQVNQDGRSASLTAPNGPSQERCNRAVLKEVKCKPREVDTTECHGTGTSLGDPIEIGAYRKVMAEDPRSEPVTITSSKSNLGHCEGSAGVSGFTKCVLLCMYGEGTPNCHLNCLNPHLDMDGFPGIITSEGLTFKAEHSYNGVLSFGFGGTNACALCWGPNVMTSRAITTKDVYAQIMDKIMNAPAQEVTITGDDWDEWEMGGPERDAKPGDQWDIEIDEDGVVEYTKKEKEVPELGDAYFVTGTFNEWGYDAMDPDGSLAGLHAFTIEIGDTGSEEFQVNADQDPAMTFYPDTIQCTMRSAPVKGPGFIARENAWLVKGEPGDKFRVEFYTSEAGMVSISWIKES</t>
  </si>
  <si>
    <t>gi|1705968573|gb|TRT99541.1|</t>
  </si>
  <si>
    <t>gi|424708133|gb|AFX86701.1|</t>
  </si>
  <si>
    <t>gi|338858870|dbj|BAK42845.1|</t>
  </si>
  <si>
    <t>gi|15810263|gb|AAL07019.1|</t>
  </si>
  <si>
    <t>gi|389717010|emb|CCH98827.1|</t>
  </si>
  <si>
    <t>MGSHHQKTELTPLQKAVIALKEARNKIEALERQKNEPIAIIGMGCRFPGGANSPEAFWELLSRGKEAIVPVPSQRWDAEAYYDENPDLPNKTYARYGGFIDAVDQFDPQFFGMTPREAIALDPQQRLLLEVSWEALENAGIAPQKLTGTQTGVFVGIGLDDYAKRQIKQQIPIDAYTGSGNAFCFASGRLSYFLGLQGPSLAIDTACSTSLVTVHLACQSLRNRESNLALAGGVSLMLSPEVTLYLSKTRALSPDGRCKTFDKDANGYVRGEGCGMVVLKRFSDAISDGDNILGVIRGSAVNQDGPSSGLTVPNGSAQMAVIRQALENAKVKPEQISYLEAHGTGTALGDPIEVRGINNVLCKDRSTDNPLMVGSVKTNIGHLEIAAGMASLLKVILSLKNQEIPPHLHFKELNPDLAAAATALKIPTA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KEAINRIKADLESQSIEVRLLQVSHAFHSGMMQPILAEFKVIAAKISYKTPQLDWISTVTGEEISQAVTEDYWCQQVRQCVQFAPAIETLASQGYNLFIEIGSHPILTRLGQKTLANPDYLWLSSLQRGQDDWQILLQSVAKLAVSGVNIDWNGFDKDYARLRLPLPTYAFQKQPYWLTVGEPSLRPTQGTETLEGQDLHQSQERETVGVPDLRPTQKQNETKAESLESQLIALISQITGLNPQQLSLNVSLEADLGLDSIMMTQLMNGLLSLIPEEQRSQFSETFSLRHLMQVSNLQELLTILQSHTSSPKPQISNPKPQTKNLKTQPSNLVPILHSQIPLLMSYWSLNSNSLFTKVKIAGEFDLNIAQQAWKLLINRHPMLRAQFQIPEDATCFADYQLEVLENPIPPEIIVKDFTTLTPDEQGEKIEEEIYHWLNYNWSLTQWPLHGFSVLKLSDQIHQLFLGNEHLISDGLSNHVMMREFLEIYRAIVAKETPNLPPTLTVEDYRKQVQLMNDWQDIEEDRALAEYNNAVSGMSYRWQPKQQKNAQKSPLFYNQKYLLSAETTSQLIDKTRQWRVPMNALLLGAFLKTMSQIDSKAENIGISIPTSGRIYPEVDATGVVSSFAQNLALSFAKPQSEQDWPTFLSQIQQTVQQHIGTGLDRAQTRQMGTIFRDNITLEKGKIPPHSLSLIQEALKSNLYLPYTGQTHLQPQYDALSITDYQAGGMNATGTIDILQEIFNNRLHLFASYDYHHFDLLLIDQLMTAYVSQIEELANLPVQDQVIISHSFSISLNTEIEEMLRQITSEICHWTIEEDEISDDLEADLGLDSLERIRLVTKLEGIYGKQYRQDLLNCRTLQEMAAILAPSQPSILNSYR</t>
  </si>
  <si>
    <t>gi|1747412950|ref|WP_149985541.1|</t>
  </si>
  <si>
    <t>MDFQDKKNLSENDQSIQARVFKALSEAKEKLKAFESQQSEPLAIVGLGCRFGHNIATPESFWSFLKAGKNNLREIPKERWNQQDFYDSDRNKVGKIYVSQGGFLDDVSQFDAHFFGIAPKEAVAMDPQQRLLLEVAYEALENAGMATTTARRGKTGVFIGITNNDYARILTSNEDYNAIGAYHISGNHTNAAAGRISYLLNLNGPSLAVDTACSSSLVAVHLACRSLRSQECRQALVGGVNLVLTPEVVIALCRNQMLAPDGQCKTFDESADGFGIGEGCGVIVLKRLSDALQDGDHIWAVIRGTAVNNDGASGGFTVPNGPVQRELIREALADARLDAEAIDYVEAHGTGTSLGDPIEIKAIAEALCLNRRKSNPLLVGSLKTNLGHLAAAAGISGLIKTALSLHYREIPAHLNLKKPNPHINWDALPISIVTQNCPWNVNNGKLKAAGVSSFGASGTNAHVILSEPPQPQPQNPKISPILVTFSAKEPERLRLFTTQFVDYLEQKTSLNVKDIALSLNTGRFPHKHRLALLVSNQENLRQGIQAFLKSDGDEKQFQNIQNNSFDIIYGEAQSHPKIAFLCHDEQEISLEIIENLLNNEPVFYDAFRHCDHLFKKYLEFSLQELLSSKKALEPQIPLSVQPVLFAYQYALCELWKSWGISPSAILGSGLGEYLAAQQAGVFSLEDTVKLVVKRAQISPQNPNSEDLLSLLKSTPEIDSNSPDITLIYQGEVVKKSLKNSVNRGERIRQKSDEIAQGISTLHQMGYQIFLEMGISANLINIGRQKLGVNSILWLSSLGEDCHSDQHEQRLLGQLYVRGFNINWEAFHRSHSGQKISLPNSPFIRKRYWINSGNKSESSSYKNPNYYSGHPLIGDRFPSPLALLQYRGSISKHKPAFLGEHQVFDQAILPASALIEMALAAGENQKVILENVEFKKALILKDTEDTLQLIIEQKSFKIYHELEPNWEILVTGKIEELKSTNLTHCHLEEIAKNCSEEVDINSFYETYQKSGINYGNNFRLIHQLKRGENTAFAQIKLTDRLEREKYHFHPAMLDACFQGIAAILFKEESSVTYVPVRLGQLAFFHPPDEQVISAVRLKNSSPNPNIIIADIDIYSPQGQPLASLTNLELKAVQSQEIIPQEIPPQIYLEEWMPCEELLGNGRDTLVAPQVIKNQIHPAQLEQQLGEKLAQYERLMEALEKLSVTYIWEALTKLNGQPKSGQTYSEAQIANQGQIVDFYRPLLSRCLSILAEEKIVNQTKDGWLFVKELEAPSSPSQIKILRQEFADYPAEISLMERCGSALAAVMSRQVEPLELLFPQGDLEAIASIYSEAAGAKLMNQLVATTISRAIENFPPHYPLRILEIGGGTGAVTAGILPHLPTEHIEYVFTDISSSFLTRAKENFRNYPFIKYQTLDIEKNPFTQDFLPGSFDIIIAANVLHATANLQKTLENVRSLIAPKGLLILLESTGARRWVDLTFGLTEGWWLCSQDLRRNGYPLISTKDWQNLLIENQFEDINIIEPSQAKTRNLLKQSVIISRSSEQLPSLPAKSYYHQIIWADSQGIANGLIPLFQQRGISCSCVFSQDINPEMAEDYLSILRNSITSETRQILYFWGLEKIPGEIDQQVEIHCQRFLFFLQALLQQENPPALILVTQGAVPAKAIKTLTSPSQASLLGIAFSLVLEHPELNFKAIDLDPDEVNSADKLLQEIYSNPQENRVALRGEQRFYPRLVQRKLEDGNINFSPDGYYLITGGTGGLGLATTRWMIEKGARNLVLCSRRGAEGISPEILANLSSSGAEITLKKLDITDAEKLHTVLEECRSKYPVRGVFHIAGTLDDTTLLRLTPERFNYVLAPKVKGTWLLHQLTLNDPLEFFVCYTSAVSLIGSAGQANAAAANAFEDAFIYYRQAHHLPGTVINWGPWSEIGAAVDRNVLERLAAKGYAAMKPDLALNALEKILLNQIIRAGVIKIDWQQFPYIHQSFYKNFLPQGKPQAAPSSEFLKQWQNLTLKERTNWLTNHIIMRVSTVLGRSNDETFSPQQGFFDLGMDSLTSTELRNLLQTDFNCSLPSTITFRFPNVEVLANYLQREVLDNCQPVFTPQIKAEISQKQPEKSQLDDDPIVIVGMACRFPGGAKNLQSFWELLEQGKDAITEIPQE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DISERPRIAGVSSFGFSGTNAHIIVGEIDADLPQASENNFYLLPLSARSEKSLQELARNYQDILTESINLADVCFTASTGRGIFPQRICILADSITTAQRALIDYQDGEDSDSLIRPILSETPPKIAFLFSGQGSQYSGMGETLYNREVVFKETLDLCDQILEPLLEKSLLDLIFQEQNSELLEETQITQPVIFSLEYALAKLWQSWGIQPSALLGHSIGEYVAACWAGVFSLEDALKLVTQRGKLMGKLPHNGSMSAIYADYETVANALTSYENQVNIASANGSITVISGFKEIVEQLEKEFIDQGHKTKRLAVSHAFHSPLMQPILDDFSQVLKTISFHEPSLTIISNLTGKPVGSEITTPDYWVDHLRNTVQFSQGFQSLIDQGYRCFLEVGSKPVLLSMARLISANQDLLWLPSIVPGQDEQAQMYRSLATLFVNGYSLDWTKVFKQGKRIILPTYPFQRERYWLSNSEFSLGSIKTQLHPFIRDFKKLATGDMIFEGEVSSLNPSYLEEHKVFENIVFPATGFIEAILAASQKIFNGHFVTLENVSIHQGLLLSPTPSIIQIIFKPKKSSQLIYTFEIFSSDSAQEQWLLHVTGEVKPKDIQSLAASELNPTKLERENPNASISIREFYELYQQMGIRYGEQFQAIQELYSFKKGSQAKISINPSLADRRYYFHPVLLDACLQSIGAAFPEIHGQELHLPYGFSSLEIFLNPTSQVWTEVQVISDTNGEMRVNVNIYDEQGQLCARFTDLTARRINPAILQSLWQEKSNNCFYKVEWKKLSSMPTVAVDPQNSWLVLVRPETDLNSLINLYKKAGEKVITVEMGQNYQCYSQDYFVINPAQKSDFQRLYQEAYPSGEFPTGVVFCWESSEAEDVLDTVYQSSHAVLNLVQTLTNNWEKLPHLWLITRGANKIINDTALSPQQSHLWGLGAVINQEYPKMGCVCLDLPIHKEANEAALLFNELKCFPHEFRLALRQGNRYAARLVSASLPTSEKRQFINQSGAYLITGGGGKLGGLVAQWLSEMGASHLVLCSRHVKSSTELIAPLVEKGTKVTLIEADITSPTDMKNLFSRFGEDLPVLRGIIHAAAVLEDGLISNQSWQKYQKVMSPKVAGTLLLDRYTRSLSLDFFVSFSSAAVILGSPGQSNYAAANAFMDALMQQRQSLGLPGISINWGAWETSNQIDQQRFANWGLQMMPSEQAFQYLNQIILDDITQGIVLDINWSIFNQTFNINQPFFSEVLTLKNQKQTSPAKLLERLKSVSIDERINALVEGLEKILREVTGLNGNKVIPQQTSFLDLGLNSLMVIEFKNRLERDLGCKLPSSIIFDYPNLLSLSTYLREQILANHLDFEIKINPIPDNHNPYDSLSEDELARLLNQKLTELDQYRG</t>
  </si>
  <si>
    <t>gi|6007551|gb|AAF00958.1|AF183408_6</t>
  </si>
  <si>
    <t>Cluster-13398.41799</t>
  </si>
  <si>
    <t xml:space="preserve">Beta-ketoacyl synthase; N-terminal (342-581:240)  -- Beta-ketoacyl synthase; C-terminal (596-709:114)  -- </t>
  </si>
  <si>
    <t>MAGSESAVWHLDGKLVEVHDVNQEVDARDRALNLLGETVDPNGRRGLARWDEDSGEYFVETLDGLVLSIPEGSLCETGPVGPGGCDAAWPSISMSRAGPSFALRVAEVLGQKAYCFIDMPPQVEHHTRLLNMSWSPCLLHKSFEELYLGPEPNARIYWMAEAQPPHDLEGELVSRWYQPMEHLSYLLLPLTESFMGFRASQHHVGTLFRMPIANKKEQHTVGLEDEDGSVEKQLDFARRRRLCFMYFVQSHDTIEFRWKADPSTDPVRVTTQSDRLLVFRHDLLSYRYEPASGTDMVFQTWMLEEPAQLEVQSYEGTQETLLTLMGGPKLSSDRQVHVMNGICRFPAMAYRLERDWAAYVKQSDGFLEIPIVRFDVDVYYESGDQFNASGKSSTKHAGLLSDLEMILFDNHCFEMEPDTAQRIPCIQRVMLELALELFNLVGFSRQTIAGQNIYAAIADIGLEWDAFMGMHDHTSWLKSSPLQLLSVNRLCYTFGLAGPAHQVDTACSASLVASNMAHAYLRKHDNKGVNMSLAMGLQHILQPWPFIGLSGAGMLGRGGRCKTFDQSANGYNRGEGCGGLFCKVSDEMTVVQERLAAYLGSYVNQDGRSASLTAPNGPSQQLVVRGSLSQAEISPEWVSATENHGTGTALGDPIETGTIRSVFRKRAVPLPVTSGKTHMGHLEAGAGAVGILKTICSLVHSAVPANCHLRQPNAHCEFDGFPGVFTAEVLELPAEYQYAGCNGFGFGGTNTRADFFAHRRDNIYTPRQRELLAPKAVGEHRPVQPLVPKTGQLDWILVSCAQCLGPMCWLCGVCPPERASSGKHHCLDVRAETASYEICSRCYEGEYLRGGPEKPVLAASAGYKVFLSGTWSAWTALDEMRQLPDRGDVAVYEGEAMLGDTRLEQFHIVVIHGSAKGFIQPSCKRAGQRARVMAPAEKEQSGKHWLIDGFCDDARQGTLYTVRLEWGDEKLLVTWTPAGMASEDWVPASGRRFVHRYFLASSVGGWTPTIGTNDKDDRYLWRWFLGRIPPSGRVELMFVRDQDQSQVIYPVSPNPTDESVAVVGPDDGGAGKRWVLRGKEAEPFFLFLRVCDGSLSVSVKTDTMGKWTWFGTTERAYHVIGSWDRWEVTEMSRAQGASQLWRHHFRIGATGREEFHILVNQNLNLRIYPAGGGSPGQDLACGPDRKGNQKLWQVMGPPGCVMEILLDLGAEDQRRVVTCRPLDDRGALLSLA</t>
  </si>
  <si>
    <t>gi|640537253|ref|WP_024970308.1|</t>
  </si>
  <si>
    <t xml:space="preserve">Beta-ketoacyl synthase; N-terminal (24-275:252)  -- Beta-ketoacyl synthase; C-terminal (284-400:117)  -- Polyketide synthase; C-terminal extension (403-516:114)  -- Acyl transferase (558-842:285)  -- Polyketide synthase; dehydratase domain (919-1190:272)  -- Polyketide synthase; ketoreductase domain (1419-1597:179)  -- Phosphopantetheine binding ACP domain (1700-1765:66)  -- </t>
  </si>
  <si>
    <t>MNQQKQAFLEQYKHLDAMVKAQTEPIAIVGMGCRFPAGVNDSASYWQLLVNGIDAVTEIPLERWNIADYYHH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GDEKPHLERPCHLITLSAKSEPALRELAQRYYDFLGQNSQTFMANLAYTANTGRSHFEHRLAIPFVAQKQLEQALKDFIRGENRFSGQKSLLTSKKAPKLAFMCTGQGSQYPGMARELYETQPTFRQTLEKCDEILRSYGVKSLLQVLYGDEKTSQLINQTFYSQITLFSLEYALAQLWLSWGVKPDALIGHSLGEYVAACLAGVFSLEDGLKLIAHRGRLMQTLPKNGIMAAIFTDSDTVTNHLRKIRGICTIAAVNSRENTVISGETEAINHLITNFNQRGIESQTLAVSHAFHSPLMTGMVGEFAKIAETITYHSPHLPLISNLTGDVIDAEIATSQYWVNHLLSPVEFARGIERLGELNTEIFLEIGAKTTLISLGQQNLTDQGLWLASLSPKQSNWETLLQSLATLYVKGVKIDWNGFDLDYLREKIPLPTYPFQRKRYWLDYIDSQLKTPTVAAAFHPLLQQPLHLLGSKDVHYQSSLSPCSPSYLQEHQVFGQVVFPAAAYLEMIIVAAGQQYPNQQFTIGQLSLNRPLIFSDNQSKKVQLSLLAGGQFQILSLGEGEVSLLHLSGNLTNENQDLPSGNWTDIRNRCHQKIEIAQHYQDCLSKGVNYGESFRVIQQLYRNQSEIVAKIQLSSHLLSQAVDYQLHPVLLDGCFHAMSALFPAGNSTYLPTNIDRLTFSGVKDTSIYCHGRFSHSNLQNGILIADLTIFSESGQLISQIDGLTFQQARPETLFSQTNDLKDSLYEITWQATDLTGMDWTETGDWLIFADKKGVGQQLAEKLAQQGHRCQLITENNRQTWQYFLKKPYQGLIYLWGIDDDQALENNQNLAVTQERICGTLLEIVQELGKIEVNYSPRLYIVTQSAQYIPSQPTVIALAQSSLWGLGRTIALEHPELRCLCLDGDKFQDSHTLALEVFQSLQSA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PKLTPDNNFIDVLMTVPIEERFAALTAHVQGIVAEILGIPAREFTKVDQGFFELGMDSLMTVELRNCLAKDLGKSLAATITFKYPTVTSLVDYLVAEVIDLDFSLKPLAIGANQDSNLDPLNEEDLSLEELSDLLLQELNSLG</t>
  </si>
  <si>
    <t>gi|428682006|gb|AFZ60772.1|</t>
  </si>
  <si>
    <t xml:space="preserve">TubC; N-terminal docking domain (4-55:52)  -- Condensation domain (74-520:447)  -- AMP-dependent synthetase/ligase (540-931:392)  -- AMP-binding enzyme; C-terminal domain (939-1013:75)  -- Phosphopantetheine binding ACP domain (1044-1106:63)  -- Fatty acyl-coenzyme A reductase; NAD-binding domain (1153-1390:238)  -- </t>
  </si>
  <si>
    <t>MKTIDEFLSYLYSLDVTLWVEDQRLRCNAPEEVLTPNLSSQISERKSEILEFLTQTKLTFNSQTQSIIPISRTKNIPLSFAQQRLWFINQMEQNSSFYNIPAAVRLVGLLNLPAFEQSCNEIIRRHEVLRTNFQALDGQPFQVFHPFSPRVLPVVNLRDLSQEEREMEVLHLAREEAQKPFNLAQDPLLRITILCLDEDEYVVLLTMHHIISDAWSIGVFLGELKNLYTAFCKAKPSPLPELSIQYADFASWQRQWLQGDVLSAQLTYWRQQLGGNLPILQLPTDRPRPRVQTFRGASKSFCLSFELTETLKVLSQTKEVTLFMTLLTVFKVLLYRYTSQVDLLVGSPIANRNRVEIEGLIGFFVNTLVLRTDLSGNPTFWELLGRVRQVTWEAYDHQDLPFEKLIEELQPERDLSYSPLFQTMFVLQNTPGLDIILPDLTITPLAQTNSTAKLDLILDMRETSTGLVGVLEYNTDLFDDVTISRMVEHFQTLVLGIVNHPEQRIGELPLLTISEQHQLLVEWNDTQTDYPPDLCFHELFAAQVAQTPDAVAVVFGDQYLTYLQLNQRANQLAQYLQKLGVVPETIVGICVERSLDMIVALLGILKAGGAYLPLDPAYPQERLAFMLSDSQIPILLTTQNLVTRLPDYSGQIISLDVNWEKISQYSDENPISGVTTKNLAYLIYTSGSTGNPKGVLVNHEGLVNLTQDKIRTCRVKPDSRVLQFFSFSFDASIPEIVMALGSGAALHLATPEELQPGIPLMRLLREQAITHITILPSVLAALTPEDLPALQMVLVGGEAPSVEMIEQWSKERLFINAYGPTETTVNASMVECGNGGQISPTIRPAANKQLYILDSQHQLVPVGVVGEVYIGGVGLARGYLNLPEKTAEAFISNPFNHQPGSRLYKTGDLGCYLKDGNIKLLGRIDHQVKIRGFRIELGEVEVLLSQHPAVRETVVVVQDHLGEKRLVAYVVPESETIPNTSDLRRFIEKTLPKYMVPAVFVILSGLPLNPNGKVDRRALPVPEMIRPELDAVYVAPRNPIESILAEIFAQVLRVEQVGVDDDFFELGGHSLLATQLIARLFKTFQVELTVIDLFEVPTVAGLAERIENIQIRGIVPENNDEILALLRADAVLDSTIYPPTVVTQNCEVNSILLTGATGFLGAFLLHELLQQTSAVIYCLVREKDSDSARQKLQKCLESYLLGDEDYSHRVIPVLGDLSQAFLGVGEAEFQKMAECIDVIYHNGAWVNHASPYSLLKTTNVFGTQEVLRLACEVKTKPVHFMSATSVFSAVGDSGVKVVREEDNIDDGQLPLGGYNQSKWVAEKLVTEAGLRGLPVCIYRLGRISGHSQTGVFNVNDFLYRLIIGCVQLGSIPDQGMMLDIMPVDYTSQAIVHLSKQSASWNQAFHFVHPQPVCSSVLFEKMRSLGYSIQQVCYDQWHTQLLNIAENSPEHALYPLVSLFPSRFSPAKTTDNTVLKFDCQNTLNGLTGTSITCPPIDERLLNTYISYLIDHGFLASISVH</t>
  </si>
  <si>
    <t>gi|1315915000|dbj|GBD51792.1|</t>
  </si>
  <si>
    <t>gi|1706106723|gb|TRV29175.1|</t>
  </si>
  <si>
    <t xml:space="preserve">TubC; N-terminal docking domain (3-53:51)  -- Condensation domain (73-520:448)  -- AMP-dependent synthetase/ligase (540-938:399)  -- AMP-binding enzyme; C-terminal domain (946-1021:76)  -- Phosphopantetheine binding ACP domain (1050-1110:61)  -- Thioesterase (1135-1395:261)  -- </t>
  </si>
  <si>
    <t>MKVVEFLSYLNSLDIKLWLEGEKLRYQAPKGVMTPEIKEEIAAKKPEILDFLRAAKIPTNTVDLEIIPVSRDQDLPLSFAQQRLWFLQQLSPDSHSYNLLDALRLEGNLNLLALEQSLSELIRRHEILRTTFPMVEGQPIQRIAPPSTVSLPLEDLQGLSKNEQTEHLQEIAIAFSLKPFNLAKESLVQFKLLKLGSQEYVLLLKMHHIIYDGWSLSIFFGELSQLYAAFVRGLPSPLPELSIQYADFAVWQRQWLTGEVLERQLNYWQKQLQDAPTILELPTDYPRPPIPSFRGDGQVFRLNQDLTQRLKRLSQESGATLFMTLLAAFFVLISRYSGQLDVLVGSPIANRNSSAIEKLMGFFANTLALRGDMSGNPSFLDLLERVKQTTLSAYAHQDLPFEMLVEKLQLNRDLSHNPLIQVMFSLQNTPQSEASLSGLKMESLPLSVELKARFDLEVNFWEVSDRLEAVWCYSTDLFAAPTINQMGQHFQNLLTAITANPNMGIFQLSMLSDAERDQLLASCNETQTDYSDYKCIHELFEEQVERTPNAVAVVFEGQQLTYAELNSRANQLAHYLQSLELKLEDKIGVCIERSPLMVIAILAILKAGGAYVPLDIAYPSERLAFMLENVQCPIILTQNHLSDRLPVNNSQRLIDIDSKWESITQYSPENIASKVTPNNLAYIIYTSGSTGTPKGTEVVHRNIIGFIFGVDYVQLDAHQIWLQHSSISWDALTLELWTPLLFGGRCVLYPGNVITPENLSKIIKEEGVNILWLTCALFNLMIDTMPESLLGVKQLITGGETLSVAHIRRGLALLPKTQIINGYGPSECTVFTCCYPISKQLDENLASIPIGKPIGDRKVYLLDRNLQPVPVGVSGEIHVGGASVARGYLNQLALTCEKFISNPFLAGDTLYKTGDLARYLPDGNIEYIGRIDNQVKIRGFRIELGEIESVLSQNQAVQSSCVIVREDNPGEKQLVAYIVPKLGVKLTSGDLRQFLSHKLPGYMVPGAFVLLEFFPLTANGKIDRRALKAPSNPSDSDRFIEARNQLELSLVQIWSKVLKIDKVSVQDNFFDLGGHSLLAPYLITQIKEQLGEEIAVTTLFQNPTIEQLATIIKTGLDPSNQSYFVPIQPHGSKPPFFCVPGAGGRPFYFYHLGRYLGKDQPFYSFENDLYQQFGEITRIEDIASIYLKAMQDLQPQGPYFLGGHSYGGNVAFEMAQQLVNQGEQVALLAIIDSSAPTYKDKQILLDYINWDHARWLAEVSKGIEVYLDKTIDISYETLQLLTVEEQLKYALNFFKLANMLPPNAETRQLAKIVQAYKTSCLCLIDYLPKQTYPGKITIIRASEELSDDPNKDLIAGDCEDSSLGWSEFSTEPVEIHFVLGNHVSIMVEPHVQILAEELKVCLEI</t>
  </si>
  <si>
    <t>gi|1447323971|gb|REJ55068.1|</t>
  </si>
  <si>
    <t>MKPIAIIGIGCRFPQANNPQEFWQLLSKGIDGITEIPKERWNIDEYYDENPETQGKMNSRHGGFLSQVDGFDPNFFGISPREALLMDPQQRLLLEVAWETIEDAGITREQLAGSKTGVFVGIATNDYSRIHAGYSHQPQGYDLTGNCTNIAAGRLSYLFNLKGPSLAVDTACSSSLVAVHLACQSLWNDESSMAIAAGVNLILSPIGHIALSKLKALSPDGRCKTFDESANGYVRSEGVGCIILKPLAQAIADKDSIYALIRGTAINHDGRSKGLTVPYGPAQESLIRSALKNAEIEPKELNYVELHGTGTSLGDPIEAMALGAVLEEGRDKDNPCLVGSVKSNIGHLEAAAGIASVIKMALSLKNKQIPPSLHFNKPNPYIPFDKLPLKLQSSLITWPQQETTAKGGISSFGFSGTNAHLILEEANLSHPEPISLTFPHLLPLSAHSHEAVRDLAQNYEDFLKDQALTAEFVQNLCYSASARRTHHAHRQAVVVHSHEELLKGLKELETIDLSTQSKPSKRKTNIAFVFSGQGPQWWAMGRELLATEPVFRSVIKQCDTLIQKYANWSLLAEFNASEAQSRLQETEVSQPALFALQVGLAKLWQSWGINPKSVVGHSLGEVAAAHFAGILTLEEAIHLICQRGQLMQQATGNGKMLAIELPVNEVENLIAAWENKLEIAAINSPYSTVVSGESQSIDQLIAELSQNRPDIFSKELPVNYAFHSQQMTTFADNLVKKLGELQPQKSTISIFSTVTGDQQEGTLFNAAYWGQNMRQTVRFNPAIEAMIKSRHTIFVEISPHPVLLGYIKSTLREQDTEGFVLPSLRREHSERGTLLNSLGKLYTWGHSINWEKLYPENCQFVKLPLYPWQHESYWVSDAKPQFKSVSSASSLLNLLVEGKTEQLTEQLNQSDQLSPEVKQFLPQLLQLFVGEDATITGKMPILQDVSKNCYQVEWQLSPLNLKNKPSQGERWLIFNDNQVVGKALATTLNDAYVLVSSGQTYQKLVSGHYQINPNNVKDFQRLLQDLTEPITKVVYLWGLDSDINSQPCQTRSYASLLYLTQALAQCKTKEPPKLWVITQQAQPVNDAVKPLKIAQTSLWGMGQVIALEYPNLWGGLIDLEEKQPSSQAIIAEITENLGEDRIAFRDHQRYVARLVPNKAIKSSNINFKKTEASYLITGGLGSLGLSLADWLIEKGANHLILTSRRALADHSTDKQVKIKALEDKGATIQVIAADVSDYQQTRQLFHQIQENCPPLQGIIHAAGVLSDRTIDKMDFHCFESVFNPKAAGAWNLHQLSQDLSLDFFVCFSSISALIGSRGQIHYAAANHFLDGLMHYRRESGLTGLSINWGPWAKGGMATQGYEEGLKRLGINPLQPNLALDTLDALIHGNVTQTMVAEIDWSKFKTIVAAKGRLAFLEALFKQDQHNFGQTVENFPQTIQKNPPHRRVTLLTTRLQQEVAQVLGIHGDTLPDTDKGFFEMGMDSLMSVELKHRLEGLFSVSLPSTFAFEYPTIGDVVQYFVQEVFAWQDNSENSQISSETESTDVVVLHQALAELELLSEVETEALVERELAELEALL</t>
  </si>
  <si>
    <t>gi|428677942|gb|AFZ56708.1|</t>
  </si>
  <si>
    <t xml:space="preserve">- (12-246:235)  -- </t>
  </si>
  <si>
    <t>MKLEAKVAVVTGASKGIGAEIAKQLAAEGASVIVNYASSRDGADRVVAEITETGGKAIAVQANVSQQADIIRLFKETIGAYGKLDILVNNAGIYEFLNLAEITPEHFYRQYDLNVLGLILTTQEAVKHIGPDGGSIINMSSVVSTLSPAGSAVYNSTKSAVDGLTRSFAKELAPRNIRMNSINPGLIETEGFRASVIAGHGDAVASATPLGRMGQPQDIAPGVVFLASNDSSWMTGETLYITGGLH</t>
  </si>
  <si>
    <t>gi|1149076672|gb|AQS99308.1|</t>
  </si>
  <si>
    <t xml:space="preserve">Beta-ketoacyl synthase; N-terminal (283-533:251)  -- Beta-ketoacyl synthase; C-terminal (547-657:111)  -- </t>
  </si>
  <si>
    <t>MAQEKQVQGSTEWPGRSSQQSALAAERYGTLHGDVPHRPMSVAEVEPYATWPSSADEVEPFATEVCAALRVKGYTLISGVPDPEGDLAAWAVESDYVVPQPEFEEAYLGRFAESKFAWTIFEPAQLAELSAMLSPLLLDFLGFEAWGLRGSLLRAPLAGRWEREELAVGSLDEAAIAAGAVEQHLDFVQRRRLCLMQFLGPGTLELQPREDLGMRPASLELSRGQLLVFRHDVIGYAHAGRGLVLQSWIVEPPQQLRLDRFEGDQSGLEELMGGPPIPVDKEVHIMCGHCRFPGRGYHLDRAFLVWGGQTDCFREIPVTRWDVTAYYAEETGVPGKACAKHASMLDFEEMLEFDNALFGFSDEEAKIIVPGQRILLEVTLEALHMGLRTSMRELRGQPIACVIADIGTDWGEFQGMETPEEWLSVGGIGHSISSSARVGFIFGLTGPMHQVDTACSASLVGANILHGLMRKPEKGISTGIMMAYMNYFSPFPFVGLSGAGMLGRYGRSLTFDQSANGYARGEGVGGLVLKTGSEVQNTQERVGCYISSFVNQDGRSASLTAPNGPSQQACIRSSMRDSQLKAEDVSITENHGTGTALGDPIEVGSIRAVFRNRGEIPIPVTSGKTHMGHLESGAGSVGLLKTLTSLLHSAVPPNVHLRNLNAHIEAEGFPAHFPTELMDVRRWQAVGGLNSFGFGGTNSRAELWARCDTGPRCAAPWTASVAKLDFVSVPCPRCLGPMCWLCGIAVPASAPKGKHHCSVIREPLASYEYCSNCYAGAYVSGEVLEDSLDTGRRVYISGTWSGWADFTELEPVGADLYVGEFALGEALRERFKLVLDRDRSCEIYPAVSRANQHIRVLGPDGLSQGRDWLVDGHRDGAKAGAVYRVELEWGLLRKRVSWRPLQRCEPLRHEHSYYISGSLTQWRPREMQRSGPCTWEYASRIRTKGGADFVFLRDNDPTQTLYALEGLAMGPGDGTGEFRVVGGIGEAVTVKLCVEDGVVQVSAGSATWQSPENGRDRYFAVGSWNAWSFSEMETDGDVHTLRFEIGARGCEEFQLVANKSWQMRLFPPHSRAAPGRSVVCGPAPQGGGQNWMVFGPVGQLMEIRLDLAAEDHCCRLLCEPCD</t>
  </si>
  <si>
    <t>gi|1039175415|gb|OBQ19943.1|</t>
  </si>
  <si>
    <t xml:space="preserve">Phosphopantetheine binding ACP domain (16-80:65)  -- Fatty acyl-coenzyme A reductase; NAD-binding domain (137-372:236)  -- </t>
  </si>
  <si>
    <t>MSLKQSCTSESIQSFLVSHLAEVVGVETAEIDVDENLENYGLDSAQAMMIISKLEELLGFKPSPILLWHYPNIAALSQRLSEESSNGSQLQDAGSGTNSPVSFAPPLLDLAAEAVLDPTIQPIGTAVSVTNPKNIFLTGGTGYLGAFIIKELLEVSDATLYCLVRASNLEEGKSKLENNLQQYGIWQDHYSGRIIPIIGDLAQPHLGINAEQFQNLAANIDTIYHSAALLNYVYPYSALKTANVLGTQEVLRLACQTKVKPLHYVSSVAVFESSAYAGKLVKEDDDFHDWEGIFLGYSQTKWVAEKLVKIAGSRGLPITIHRPPLISGDSQTGICNTHDFINLMIKGCLQMGSFPDVDYMLDMSPVDYVSKSVVYLSRQETSVGKAFHLQHPQPASLKSLVDWVRSFGFSLKMIPYEEWQAELINNVTSQDNPLYTLRPFLLERWSDEQITIPDLYLQARRPIISCEETLAALKGSSIVCPTIDSQLLMTYTSYLVQTGFLSLA</t>
  </si>
  <si>
    <t>gi|515517683|ref|WP_016950937.1|</t>
  </si>
  <si>
    <t>MEKIAIIGLSCLFPDANNPDEFWQNLSAEKDSTSSVSVAELGVDPAIFYDANKGKTEKIYFQKGGFIRNFNFDASEYNLPATFVQSLDNSFKWSLYAAKQAIIHSGYWGNQSALSKCGVILGTLAFPTKASNQLFAPIYQQTIEPAIGELLQEKDFRLGGSFTAAKASPYNAMVSGLPAAIISRAFSLSGTHCCIDAACSSSFYAIKLASYYLQSGKADLMLAGAISCSDPLFVRMLFSGIQGYPENGISRPLDQASRGLITSEGIGMVMLKRYSDAVRDGDKILATICGNGLSNDGKGKHLLSPNAQGQTTAYQRAYAEAKLNPQAIDFLECHATGTLLGDTTECNSVEGFFGQHQAKPLVGSTKNNVGHLLVAAGMVGITKTILSMSHGVIPATINVTEPVGSENNVISPQNIVRTATPWPSKGNKYVALSAFGFGGNNSHLILEQGEVS</t>
  </si>
  <si>
    <t>gi|51103311|gb|AAT96388.1|</t>
  </si>
  <si>
    <t xml:space="preserve">Chalcone/stilbene synthase; N-terminal (10-233:224)  -- Chalcone/stilbene synthase; C-terminal (244-374:131)  -- </t>
  </si>
  <si>
    <t>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</t>
  </si>
  <si>
    <t>gi|51103297|gb|AAT96381.1|</t>
  </si>
  <si>
    <t xml:space="preserve">Chalcone/stilbene synthase; N-terminal (11-234:224)  -- Chalcone/stilbene synthase; C-terminal (245-375:131)  -- 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</si>
  <si>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LKLGLKEEKMRMTRHVLSEYGNMSSACVLFILDEMRRKSAKDGVATTGGGLEWG</t>
  </si>
  <si>
    <t>gi|1705999437|gb|TRU28746.1|</t>
  </si>
  <si>
    <t xml:space="preserve">Phosphopantetheine binding ACP domain (198-263:66)  -- Polyketide synthase; ketoreductase domain (529-716:188)  -- Polyketide synthase; dehydratase domain (802-1077:276)  -- </t>
  </si>
  <si>
    <t>MTHEKLSPNEQMNERIVKILSAYFQQRGSFLAQVIRADLQSLGSNFKPSDIPNNGKSPTHSFSASIPENPTIKPPVMVDAAPAKSVPTVASQPPANLETQLIVLVAQKTGFPENTIHLGARLLDDLNLDSIKGGELIADFAKECRVAGKVDPTTLANASLQEILEAVREVMPTSMESSTPNSVVTTESRKDVQTISRLLLELVAGKTGFPIDSLSLQSRLLDDLNLDSIKTAELVAEAAKQLGVAGQLDPAQFANAPLSEIAEILAKHSQSLGTDNPSPVPTAPSLASSSSPWVRNFVVEYSPEEAIELPAEERENWETANLFAYDNWPEARILIVAESEETDWVQMLEKHWQDKGAMVEKITYEEMAWQGGIQNPRYTHFLGILPQKARGDVDSSARLLRAMSRLRAIATPLSAKQLEREYVTVAYLQFGGGHFGRLPGMSNLEQCGTMGFAASLHLERADLKVRVIDLPNQNPSPALTETIIGEIGRKEAYLAVGYDEQSIRRLPRPKVQDRTQYTSRSLSWSTEDVVLITGGAKGITAECAIAFARLTGVKTALVGRSPHPQDDPLDASAREIAQTLRAFAEERLICRYYSCDVTDAIAVRELVTRVRQELGPITGVIHGSALNKPRRVENSTLGEAKSEVAPKVLGVLNLMEALEEMPPRLFVGFSSISAVLGLPGNTWYGFSNESLDLLLRNFGERHPETSVLAIAFSVWSEVGMGARMGTVRNLNRMGIEAMPTEDGVNRFLELMFKDPGDSQVVVTSKLGGVETMRRGFDTWRTHRYEPPASFSFIENIHTIELGVEVGFRTRLTLTQDSYVRDHIYNGSYLFPTVFGLEAMAQAAFYVSQKTAFSRLRLQDIRLERPIVVDPEQGVEIEIWARVLEKKSPLEPLQVRAEIRTERTGFTIAHFAATLILDDQSAEVPLSTVTVPERPLDLDPKQDLYGWLLFQGTRFQRLKNVYRLNSKEFLFSTQVGGERAEKETFDRADGPFLLGDPYYRDSLLQSVQPIIPQDICLPIRIDRIDLYQIPQNQSCFGLAINEGREGKEYRTTVTAVNEQGQVLETLEGYQLRILEHRGDNPTAEEIANPGQRDERRLQEQLKQSAEAFGIDAPTLALTYQPGLQNLPSSERRQQEVPLFAKTVGNFLNPS</t>
  </si>
  <si>
    <t>gi|488841080|ref|WP_002753486.1|</t>
  </si>
  <si>
    <t>gi|1706146331|gb|TRV66314.1|</t>
  </si>
  <si>
    <t>gi|488839866|ref|WP_002752272.1|</t>
  </si>
  <si>
    <t>gi|7288162|dbj|BAA92854.1|</t>
  </si>
  <si>
    <t xml:space="preserve">Beta-ketoacyl synthase; N-terminal (4-192:189)  -- Cytochrome P450 (277-459:183)  -- </t>
  </si>
  <si>
    <t>MIKQPIAIVGMGCRFPGANNPSEFWEILQNGVHKITKDPIDRPTQMTGWAGFLDGIDKFDAAFFGIYSEEAIKMDPQHRLLLETSWEALEDAKLVPANLAGTDTGVFIGLSGSEYPNLLIEDSTFNTTIGTLDCMLANRISSYFDFQGLSITINTACSSVLVAIDSACQSLWNEDICLALVGGTHLTFSPVIASRASLNAMRPKIQAIVDDLLDRFAPRGEMEIIADFATPLPAFAITKILGLPIEDYQQLIRWSAKTVFIFDQPVSLEEYKEQNQILIEHRAYFAQKVAEYKRQPNDGLISQLANYNDNINALTEDEIISTSILLIATSQESMKGLLSNGLLALLKHPQSLEYVRQNPGNIENIVEELLRYDSPIQYVSRRAIEDVEVSGKIIHRGEYVVIYLGAVNHDPEYFSNPQQLDFSRRKPNLGFGGGLHYCVGMFLARLQVQIALNAMVQRFPDICLNTDKLDWCDSKISRRLKTLPVKFTPVA</t>
  </si>
  <si>
    <t>gi|338858850|dbj|BAK42835.1|</t>
  </si>
  <si>
    <t>gi|45535401|emb|CAF04416.1|</t>
  </si>
  <si>
    <t>gi|631793839|gb|AHZ20784.1|</t>
  </si>
  <si>
    <t>Anabaena sp. Syke748</t>
  </si>
  <si>
    <t xml:space="preserve">Condensation domain (39-477:439)  -- AMP-dependent synthetase/ligase (498-905:408)  -- Methyltransferase type 11 (1023-1123:101)  -- Phosphopantetheine binding ACP domain (1428-1491:64)  -- Condensation domain (1515-1961:447)  -- AMP-dependent synthetase/ligase (1981-2388:408)  -- AMP-binding enzyme; C-terminal domain (2396-2471:76)  -- Phosphopantetheine binding ACP domain (2501-2563:63)  -- Thioesterase (2587-2841:255)  -- </t>
  </si>
  <si>
    <t>MINHSEAEDIDLLELLLEEEGIELQNKDLLISRRNLTQALASFQQRRLWFLYELEPTSSAYNICSVFSLQGLLNVPALQQAFQQLQQRHESLRTTFIDIDGEPWQKIHPHPLTELVLEDWSTNTTETAPIIAKIARSEGDYTFDLQTSPLVRARLFQLAANQHILTLTLHHIIADAWSIGVILQEIALLYQLAIAGEQITLPELKFQYTDYALWQKEKSHNSHLENSLNYWEKQLAELPILQFPTDFSRPRLQTFRGDLVKFELSNHLTTAIRTLSQKEGTTLFMTLMAAFQVLLSRYTGQDDIPVGTSIANRPGMDAEKLIGFFVNMLVIRSNLADEPSFKTLLNRVKTTILTGFEHTEVPFETLVERLDLERDTSRNPLFQIAFTLLNAPKPEFSTGDLEVSILANQEAARFDLELFITESEDRLNGVLSYNVDLFKRETVERFARHFCQLLENLISQPDTPVSRVPFLRTEELAVLAPNQPSQTFPVQFCLHEIFTQQAKLRPQQIALIFENENLTYSEVNHRANQLAHYLISAGVIPEARVGLWLSRSLDLIVAILAILKAGGVYVPFDPDYPNDRIAYMLEDSQVTVLLTHTQFETQIPPHSAKIIFIDNCQTELAQAPTTDPEILVFPDNAAYIIYTSGSTGKPKGVVVSHRHVVRLMLATEKWFNFNAKDVWTLFHSCAFDFSVWEIWGAIFFGGHLVIVPYLVSRSPEEFYNLLCDSKVTVLNQTPSAFRQLIQAESILCREAEIELRYVIFGGEALDLASLEPWFERHDDQFPLLVNMYGITETTVHVTYRPIYLKDVKQRLGSLIGKPIPDLSLYILDRHCQPVPIGVVGEMYVGGAGVTRGYFNRPQLTAERMIPNPFNNSKPERLYKTGDLARFLDNGEIEYIGRNDHQVKVRGFRIELGEIEAVIKHHPEVRDALVIVREEAEEDVRIEAYIVPKNQIFDSETLIREQTEEWQYTFNDTYHLTETETNESFNIIGWNSSYDNQPIPAEEMRQWLNNTLTRIQALKPQRVLEIGCGTGMILLNIADQVESYWGTDFSQAAIIRLTNILQNRSWNHINLLTREATDFSEIPENYFDSIVINSVAQYFPSIEYLQQVITGALRILAPGGSLFIGDNRNLSLLNYFHASVAYFQANDNTDKETFNTQIRRIAKTENELVIDPLFFVNLTEVFPDLTAVEIQLKAENSDNELTKYRYDVVLDKLGTSANQPIKVIWQDWETANLQLEDLKQQIIKVGTIGWCNIPHSRLIKDVAICQWISENNSENTIAELKQVIENIDIKKAIDPADLYAVAQEIGCQVTISYSLTKPDYFDVCFYPTTEGKRLAPVMPISSKISTESNQSYWINPLKGRFAKSLISQLKKQVREKLPEYMRPSAFVMLDSFPMTPSGKLDRRALPIPERDLTISKQAFIPATTSTEKKLSQIWIDVLGIDNIGITEDFFHLGGHSLLATKLVSRIREEFSLALPLRAVFEYSTIGGLADEIDSLSLVSNSTNTPQDIISHLTHRENLPLSFSQSRLWFLDLLEPNTPAYNISVAFRLDGNLNQEALHQSLQIIIQRHEVLRTTFDSQDGVPIQVIHEFLEVPLTVTNLSHLDSQTQQETLKNAVKEVIISPFNLRKLPLLRVHLYQLSEDVYIFVLVIHHIISDAWSLGLMIKELSLSYTALCQDNIKSLSPLSIQYADFANWQRTTFEQTQLPAQLAYWKQKLAGATEVLQLPTDYPRPPVVSHQGSAVSFTINKQTSEKLQKLCESQGATLFMGLLGVFSILLMRYSGQEDLLIGTPIANRNRKQVEDLIGFFVNTLVIRNDLSGNPNFINLLSRIKEETLQAYAYQDVPFERIVEELHPERNLSHHPLFQVMFVLQNTPMGKLELPNLQLTPWEMEQVTAKFDLVLSMVETEQGLQGEWEYNTDLFQETTIQRMVGHWQTLLENIVANPEQRIRELTLLTATEQNQLLLQWNPPQVDILQNQCIHQLFELQVEKTPDAIAVVFKNKSLTYRELNQRANQLANYLQYLGVKPDVLVGISIKRSLEMIVGLLGILKAGGAYIPLDPDYPLERLEYIIEDTGLSILLTQEKFASKLTVNHTEINIVCLDANWQKINEYNQENPVSIIHLKNLAYIIYTSGSTGKPKGVAIAHQSLVNFATVAIKEYEITSLDRIIQFFSINFDASVEQIYPTLIVGATLVLRTDEMLLSTKSFWEHCHYHQLTFMSLPTAFWHQLTSEIIPKNMIPESIRLIVFGGEKVLLENVQNWQKSVYHLPHKTKLLNTYGPTEATVVSSIYNCNNTDKISIPIGKPIDNAQYFVLDQYLQPVPIGVSGELYIGGNNLARGYFHRPGLTAEKFIPHPFSYQPGARLYKTGDLVCYLSDGNIEFLGRIDHQVKIRGFRIELGEIETALIQHPDVLNAVVITSTDSSGSNCLIAYIVTQQQPLISSGIWRDFLKAKLPDYMIPSNFVILDHLPLTPNGKVDRKALSTLSVDRNIDSDQQISPRTPLEYKLVEIWEEILKVSPIGVTENFFDLGGHSLLAIRLIAAIEQKLKCNLPVVSLFREGTIEKIATLLEQEKPSSNLDVLIPLQTKGNLPPLFLIHQAGGYGLSYSVLAEKLAKELDKQRPIYAIQARGLDGKQPPLDTIEAMATSYISAIREIQPSGPYLLGGHSLGGLIAFVMAHQLETGGEQIAHLLIMDTHPPLATDEITASLEDDAGILCFIVEQIGLHFQKTINIAYEELATLDQESQFEYVLQTLQHHEVIPPDSGRNLIAGLINVYKANLQASLIYQPQPVKSPITVFKTASLAEQFPNDPTVGWGKLTCEKVRVSCVTGEHQTMLKEPDVRNLVAEIVKILDN</t>
  </si>
  <si>
    <t>gi|515520519|ref|WP_016953773.1|</t>
  </si>
  <si>
    <t xml:space="preserve">TubC; N-terminal docking domain (4-53:50)  -- Condensation domain (73-516:444)  -- AMP-dependent synthetase/ligase (536-947:412)  -- AMP-binding enzyme; C-terminal domain (955-1029:75)  -- Phosphopantetheine binding ACP domain (1057-1120:64)  -- Thioesterase (1144-1397:254)  -- </t>
  </si>
  <si>
    <t>MNLKQFVAELALAGVKLWVEGDQLRVRAPKEVLTPEVRNLLALYKAELVKLLQKKSNASDTSIPQIPVSLRRNLPLSFAQEGLWFLSQLEPNNPFYNVPLALRLQGSLNVVALEKSLNKIIQRHEALRTNFTTVEGQPVQIIAESLTLSVQVLDLSELPYREREIAWGLKARAQVQQPFDLSSSGLIKASVLKLTQTEHILLLTIHHIVWDAPSEGVLVRELAAFYTAYCNDLSLELPELPIQYADFAVWQRQWLQRDVLESQLAYWKQKLAGAPFVLELPTDRVRKATQTFRGACYRQALSKELTEALMILSQRKGVTLFMTLLAAQQTLLYLYTGQTDICVGTPYAGRDRAEIEGLIGFFVNTLVLRTDISGNPSFEELLFRVRKVALGAYAHQDLPFEKLVEQLQSARNLSYTPLYQVRFALHPPMQIDLEDLTVSSVAVETGTAKLDLFVAFVNTDSGLIGTWEYNTDLFDANRIARMAGHFQTLLEGIVANPQQKVSELPLLTERERHQLLVEWNNTTKEYPFDKCIHQLFEEQVTRSPDAIAVVFEGEQLTYQDLNQRANRIAHHLKTLGVEAEVLVGICVERSLEMVVSLLGILKAGGAYVPLDPSYPKERLAFMLQNSQPKVLLTQECLITELPEHTAQVVCLDTDRHLIAQHSEENLNQTATVDNLAYVIYTSGSTGKPKGVQVTHANLCHYAQAMSQALDITAEDVYLHTASIAFSSSVRQLIVPLASGATVKIATSEQRKDPMSLFATIKQHSVTVIDIVPSYWRNCIHTLASLEPGTKQALLDNKLRLIVSASEPLLSDLPTQWTFGFQHKARLINMFGQTETCGIVATYPIPAQQDEPIKIVPIGRPIANTQIYLLDCHMQPVPVGVPGEVHIGGFGLARGYLNRPELTKEKFIPNPFSEEEGSRLYKTGDNARYLPDGNIEFLGRLDRQVKIRGFRIELGEIEAALAQHPEVRETVVLARDDQPDNKRLVAYVVPNHEAPATIELRHFLQHKLPDYMVPVAFVMLSALPLSPNGKVDRRALAAPDTELSNSIGFVPPRDTVEQQLQQIWSEVLKLPTVGVKDNFFTFGGHSLLAVFLMAQISRHFGKNLPIATLFSSPTIEQLASCLRSETHSLPWSPLVAIQSGSEKRPFFFVPGVGGNVIYLYELARHLGSEQPFYGLQARGLDGESEPFTHLEEIATYYIEAIQRVQPSGPYLLGGHSFGGVVACEMATQLLKQGHEVALLAIIDVVAPIVGNKPNCSDEDEAAYLFDFASYIEYMFSLNLEVSKETLASQSQEEQLNYLKERLIRVNLLPPDAGIRLVRGLAQVYIASLKAHRAYLPSGLQQIPITLFRSSEVDVFEGDTEELTQRRKEPALGWNEFSSTIHIHVVPGNHSTMMQQPHVQVLATQLLSYLEQAQAPLA</t>
  </si>
  <si>
    <t>gi|297311536|gb|EFH41960.1|</t>
  </si>
  <si>
    <t xml:space="preserve">FAE1/Type III polyketide synthase-like protein (40-327:288)  -- 3-Oxoacyl-[acyl-carrier-protein (ACP)] synthase III; C-terminal (345-426:82)  -- </t>
  </si>
  <si>
    <t>MNQTIHRVSGSELTTLLSSGGSVFEIFAALLVLHLAYQRIRASIKVYLLDFTCYRAPDSNRVPMSTLIETIYLDDKLDQESIDFQARILERSWLSNQTSIPPSLMEIPLKKSLSSVKIETMTTIFTSVEDLLKKNKLSPRSIDILITNCSLHSPSPSLSAMVINKFHMRSNIKSFNLSGMGCAAGILSVGLANDLLKVHQGSLALIVSTEALNTHWYIGKDRSMLLTNCLFRMGAAAVLMSSNDHDRDNAKYELLHVVRKNKAKDDQAYRCIYQDIDSDEKQGVSITKDVISVAGDMLKMNLTSLGPLVLPYLEQFQYVIRQILCKKLKIYESSSSYTPNFKTAFEHFCIHTGGRAVIQAMEMNLNLTKVDIEPSKMTLHRFGNTSSSSIWYALSYLEAKRRMKKGDRVLQIAFGSGFKCNSAVWRCIREVEPNTENKWLDFIDSYPVDVPDSTNIRTG</t>
  </si>
  <si>
    <t>gi|1706062286|gb|TRU87067.1|</t>
  </si>
  <si>
    <t>Microcystis novacekii Mn_MB_F_20050700_S1D</t>
  </si>
  <si>
    <t xml:space="preserve">AMP-dependent synthetase/ligase (42-487:446)  -- Phosphopantetheine binding ACP domain (651-717:67)  -- Beta-ketoacyl synthase; N-terminal (745-985:241)  -- Beta-ketoacyl synthase; C-terminal (993-1110:118)  -- Polyketide synthase; C-terminal extension (1114-1223:110)  -- Acyl transferase (1266-1542:277)  -- Polyketide synthase; dehydratase domain (1655-1937:283)  -- Polyketide synthase; ketoreductase domain (2194-2370:177)  -- Phosphopantetheine binding ACP domain (2471-2532:62)  -- </t>
  </si>
  <si>
    <t>MLKELQKSVVEEKMLYLSVESKSQGEGEIFQDISTFVDILNHRALQQAEQTAYIFLANGETETTRLTYQQLEQKAKALAAQLQLQMSPGERALLLYPSGEEFIIAFFACLYAGVIAVPVYPPRRNQKLSRLQAITKDAQAKLALTTTSLLITIEEKFSSDPELVTVPCLATNNIPDKQAENWQKPNISLEDIAFLQYTSGSTGMPKGVMVSHGNLLHNEKLIASAFGHTSETIGVGWLPLFHDMGLIGNVLQPVYVGFPCVIMPPEAFIQKPLRWLQAISRYNATSSGGPNFAYELCADKINPQERENLDLSCWDVAFTGAEPVRAATLEKFANTFADYGFKREAFYPCYGMAETTLFVSGGIKNQSPVIAAVDKLALLENSAVTINSQHPNAQLLVGCGHAWLSEKIVIVNPESLTECRDGEIGEIWVSSDSVAQGYWNRPEQTAETFKAYLADTQVGPFLRTGDLGFLLAGELFITGRLKDLIIVQGRNHYPQDIESTVEKSYPGLRQGCGAVFSVEIAGQERLVVVQEVERSYLRKLDSPAVIEQIIRSVAEEHQLDVYAVALLKTASIPKTSSGKIQRQACRASFLAGTLNVIGDWSKNPEHKNGFKQLKSDINSLLKQVKSYQVVEEFSEVSQNQIVSDTQEAIEEWLIKEVADILQIAPEKIDIQQDLASYGLSSLAAVSLSGELEQWLGKSVSPMLVYEYPSIHAVARYLALNGLSSEALATTVSTVARKTSSPPQNEPIAIIGIGCRFPKAKDPETFWQLLRQGGDGITEVSSQRWNYQDFGHLNTRWGGFLENVYDFEPQFFGIAPREAVDMDPQQRLLLEVSWEALENACIAPETLAGSQTGVFIGISTNDHARLLSQDNESIDAYYGTGNAFCVAANRLSYFLDFHGPSLAIDSACSSSLVAVHEACKSLTDGECHLALAAGVNLLLSPQLTINFSKAGMLASDGHCKTFDESADGYVRGEGCGVVILKRLEDAIKDGDRIYAIIRGSAVNQDGHSNGLTAPNKQAQKAVIHQALAKAQVNPQDISYIEAHGTGTSLGDPIELNTLKEVLMQDRQLSNPCWIGSVKTNIGHLEAAAGIAGLIKVCLALQNREIPPHLHFQKLNPYISLEGTSLSIPTQLQPWKKGKKGRLAGVSSFGFGGTNAHVILEEFVPETLEQEQHEPSLAILTITAKTKSSLRELVSSYHSYLQANPQINLQDFCFSADVGRSHFHHCLAIQTESLTQLQSQLEAIIEGKEAKGILTGELSHQKHQKIAFLFTGQGSQYINMARELYETQPTFRRTLEHCQEILSIYLDKPLLSILYPQEGENSPIDETAYTQPALFAIEYALAQLWKSWGIEPSAVMGHSVGEYVAACIAGVFSLEDGLKLIAYRGRLMQALPPNGKMVAVTTDEETVRRAIISYEKQVSIAAINGPSSIVISGDSQTVDAVVANLDTEWVKTKTLQVSHAFHSPLMEPILAEFAKIAREITYSKPNISLISNVTGKIATAEIATPSYWVNHIRQTVEFAAGMNTLASHGYEVYLEIGPQPILIGMGSHCIPEGKGVWLPSLRSRKSDWQQMLQSLAELYVKGTPVNWTGFSKDYSYHRLSLPTYKFSRQLYCHESILSDCSTTRVESTNGKGHISDNNPHGTQQFELYSSNGNGHFHPLIGKRLHSPLKPIIFASQISQDCPNYLQDHRIQKNTIFPATAYLEMAIVAGINVFKSDSIRIEDVTLEQPLFLEGNQVKNIELILTPQDSQTYTFEIFSLNPVEDSWTLHTFGKIIKVTELIQPSHSNLENLSIDSLESVNVEDYYQQLQQRGMDYGASFQAITDLWQDQGIALGKIQLPESLVNEVSNYKLHPVLLDASLQVLGAALSRQDQLDAYLPVGLEKYQVYGSVTLHLWSQVKLNQDYSQPSQTITADVDLFDDSGLLVAQIQGLSVKRVSSQILGRFLQKEEAENWLYEIVWRPQNRDLNLPLTGAENLGTLLLLTTGDGIGSSLANQLTQLGEYCIMVSVGSHYQKLTSQSYTVNPLVADDFTKLFQESLENKPPLKGIVHLWSCESHSSTDLSLEALQQAQVIGCGGVLSLVQALLQKQGSKLPRLWLVTQDTQSLDSSAKSLELQHAPLWGLGRAIALEHPELQCVCVDLEASENQIQSPLLAEILAPDSENQVIYRQGIRHVARLVQHSTKTSSTSKLEKIRSDSSYLITGGLGALGLKVADWMVSQGAKYLVLTGRSEPTAETQAVIEQLQQTGTQVLVLKADVSKQEDVIKLLNEIKSSLPPLGGLVHAAGVLDDGLLSQLDWPRFDSVMSPKVAGAWNLHCLTENLPLDFFVCFSSMASLLGSAGQANYAAANAFMDALAHYRRSLGQPGLSINWGPWALVGMAATLDTRFTSQGINPIGIEQGLQIFGELINQDLAQIGVLSVDWSKLLSSSPFILPLLAQLAQDVGENDALASTQSPILSEWQEADSNDRILILLTHIQGVVAKSLGIDAEQIHLEQPLKTMGFDSLMAVEMRTKLSVDLGVDIPITKFSEDVTVITLAVFVNEQLTEKISISPVSVINSVDEESISEELLAQLNQLTAQEIDALLNSVSS</t>
  </si>
  <si>
    <t>gi|1705943088|gb|TRT76027.1|</t>
  </si>
  <si>
    <t>MDKNEWISRFDDLICSPSIREFYGEREFFNVGYWLSHTQDQQEASSTLMEKLLEFIPNKQGTILDVGCGLGATTHYLLKYYPLTAIVGINISPTQIARSLLNFPEGKFLLMDAVEMDFADHSFEQIICVEAAFYFNTRRQFLQEAWRVLKPGGTLILSDLSFATTELLGDWTVPQANTVKDIAEYQNLYQQAGFKDVQFVEVTEECWFRHFRHLKSWLTEELQSGKLDEETYNLNIKPLDNLLSSSVITYWLVAAQKPVNEL</t>
  </si>
  <si>
    <t>gi|389769008|emb|CCI06007.1|</t>
  </si>
  <si>
    <t>gi|219939544|emb|CAW71178.1|</t>
  </si>
  <si>
    <t>Cluster-13398.31472</t>
  </si>
  <si>
    <t xml:space="preserve">Beta-ketoacyl synthase; N-terminal (298-538:241)  -- Beta-ketoacyl synthase; C-terminal (554-662:109)  -- </t>
  </si>
  <si>
    <t>MDVVLGDPDDLPQVVENLSLKGFCAVDVGVCGSLSSRVLTEVQQRFALGRFAAPPSTETVHIADGLLGREGSARIAQLSVPASGALEPAERDGAAVVELDEFLSELSMGLMEYLPALGTEASTRSVGMFHETTTAEQPNVELTESEASSWMGTFSQHRLMVLFFVGPENGVLELSLFDAAESSQPQEVPTGANTMVILRPDLIARKHSTHTGEKAYVFSCFINSMREVPLRPGLPVPEHRGALAQWIQDRLKELKDMELDDEAVIDDLPKQWVRAMNSQFYRGQQACVRSSASKLPGPLGWDPDGFFPTTMAGSDFVIEVPHRRFNIEQYWYKDPKEELWTEYKSYSRHGSFIDGEDLFDNKQFSVSAPQARGMPVSEKWGLEVGYESLFKAGWHKKKLQRAKGDVMVGVHSTENQFNNKYEDTSGVGQGGSVAKEANLISFTLNIMGQSLTFDTDGSSSLTALWQGQIEQSDDDEFGRKPPFSLVMGTAWNTVPACFANFCFRRLLTTRGRCFAFDEKATGFVRGEGCGGLVLDQLYQVVDGEAVVENNGQGIIRAAEMMQCGRGAVLAAPSSTVIHETIAFALRRGGMQPGDIDVVECHAPGAAMLDIAEATSLAKVLRKDDDVEPLPLTDTKTNMGSLYAGAGVVGFLKALHCMRNALVGANNLVRQLNPHIDMGDKAVNILTEPMMVPTETTGFTTTNSFGSSGTYVSCIAWADRMELFAVDPESGAQPATCVFWPGGGGELEAEAIPENAYYLAGSFNQWVDPLKMEERSPGEWTATLVLGDNRYEQFQLWLDGKEERTIHPGRQKAPRNTHVYGPEDRSSCSLSTWQIDGRPLLSSAGGSITELANKDKADPGTKFLVRLRVAGKYRIVDWERLEDPPVTPAPSSYYVVGSWNGWEFQEMTSTEPDIWSCEVRLQSELAEFAVIRNKDWTQAFYPADFQYSGSAVYGPDYWGRGLTWAITASVGDVFRIQFRRELSPGKDEREVTWEFLRNVAPTQDGRPTRNPRAGERPVLSPHGVDIDSLL</t>
  </si>
  <si>
    <t>gi|1149076602|gb|AQS99273.1|</t>
  </si>
  <si>
    <t xml:space="preserve">Beta-ketoacyl synthase; N-terminal (359-622:264)  -- Beta-ketoacyl synthase; C-terminal (631-744:114)  -- </t>
  </si>
  <si>
    <t>MHSGLPPPRVGSPHAMASAGFALGSLVEFSGLPEVLELGAGELVGTSDGTKLKPYRPNGKRGKVVDYDSDRYTVETFDAVVLSVTGSQLKEYVPDQAVEGGFHLAWPAEHEVAEAAFCASAMGQLMEDGYCVVQTSMSDETREKAMEEAARMKCKRMRQEFETAYLGRQFKCKTAWMDNLVEAKEEVLSSLDYCDFHLSSFTKFLLPLAPCALDFVPYSRTNGMVRMPYQSSEEGQQAAEEVNEDDIDDGLVDSHIQFIKRRKVCLLYVIATGGGEMTLINKDESKENVVLEIAKGRLIVFLTSKLTYIYNPFDPADLVLQSWVLTEPEQLKFVSLQGDQESKDEAMGITVGPNTPMGRRINVFGMGLSLPGGALQTDLAYWAAVAVGTDGQTKTPYTRFDMDLYCRAVDEWFPGTSYAYHGGYVNEDIYAMDNELFGVSEEEAVIMAPAQRCLLEKGYEALYKTGFRQGPDLKGRKVGVFLGHSGDDWSFTQQFTLGWEDRYKMGHQSRIWGCIAGRMAYVLGLKGPQALTDTACSSALVAYGVGHTMLRSSEVEQPGCSIDNKLTEALMCGVNLMPGPGNYINLCGPHMLSAVGRCFTFDASADGFARGEGYGAFFVKSEEIMSEASFATVIGACLNQDGRSASMTAPNGPSQQDCIRGSMMEAGLTANQVTCAECHGTGTALGDPIEVGALRGVMQDRIVPIIQCSAKAHIGHLEASAGTAGLIKCMMMCAACVGSPNCHLSCLNPHLDVAGYPTIFADELTDYGYNAGYSGVSSFGFGGANSRADVFASAKKGPHTTGTLDWGKVDYVTIKCPFDQGPMHFSDGKCVPRATSKTYKHQVYHADAIRDEFDAYDYNSSLFSGEYQLAPRDAGEMDDPPKDPIFIVGSWDKFQEAREMDIGDEDNAWTFQVAIGESRCERFQMRINNQNFQALYPCVPNGNLRARCIGPDDQGEGLYWVIDGRDSNTPAGSAYQITLTWGNPPKVRWELLEDSPSPDWCKSMRHAYYVIGSWTGGIFDTMRNVSSSEAPNTWEARVRIGMTGMEWFRFGRDADFDQQIYPAKTGCSEETLVCGPDDMCGDKSWRLGGKTGEVVTLRLQVVDAHIVVTVLSNSMGTRVMQSVEGAKRHSYYISGSFNNWSFSEMVYDEETTSTFRFKGVMSEMCQEYFYIAAEADQSLAFFPEANGSYPGDSIVAGPDAAEETRVFFLFSLKAGAEFEISFDRSAFDRRKVVSVKWFDRVDADSMKLAYYNYHNMGAPSGELSDRQVALPDLL</t>
  </si>
  <si>
    <t>gi|1832768529|ref|WP_168502225.1|</t>
  </si>
  <si>
    <t xml:space="preserve">Beta-ketoacyl synthase; N-terminal (62-342:281)  -- Beta-ketoacyl synthase; C-terminal (350-467:118)  -- Polyketide synthase; C-terminal extension (470-584:115)  -- Acyl transferase (638-951:314)  -- Phosphopantetheine binding ACP domain (1313-1380:68)  -- Phosphopantetheine binding ACP domain (1436-1504:69)  -- </t>
  </si>
  <si>
    <t>MSCPPQKIDTIKSSLTELEAQINSFEQAVLKFIEEGKMNSGNLENSINSMSTKEINRKLHTTPIAIIGMASLMPQSRTLRDYWQNIVNKIDCITDVPSSHWSVEDYYDPNPRTTEDKTYCKRGGFIPEVDFNPMEFGIPPSILEVTDVSQLLSLVVAKETMEDAGYSDSREFNRENIGVILGVAMGKQLGMPLTARLEYPVWEKVLKSSGLSDEDTKKIVDKIKSAYVKWDENAFPGMLANVVAGRIANRLNFGGTNCVVDAACASSFGALKMAISELVEHRSNMMLTGGVDTDNTIMGYISFSKTPALTPSDNVKPFDAKSDGMMLGEGIGMILLKRLEDAQKDGDKIYAVIKGIGTSSDGRYKSIYAPRKEGQVKALERAYDDAGFSPATVGLMEAHGTGTMAGDPVEFSSLQDFFGKHDTQKQHIALGSVKSQIGHTKAAAGTASLIKTALALHHKVLPATINITEPNPKLNIENSSFYLNTQTRPWIKAEGETPRRAGVSAFGFGGTNYHVVLEEYEPEQQSSYRLHGAAGEVLLFSATHAELISKLEATLNNLQANEGERFYSQLLLDCQSLAIPKTALRIGFVSENLQEACKLLQVSLGLLKSKPDAISWEHPQGIYYRSSGMDLGGKVVALFSGQGSQYLEMGREAVMNFPSLRQLYGKMDHLFKQGNLQPVSEVVFPRSSFDEVEKKAQIATLQRTEYAQPAIGVFSAGLYGILQQAGFKADFAAGHSFGELTALWAAGVLSEADYLFLVKARGQAMAAPKDPDHDAGSMLAVKEDISKIEPVLKQFPKVSIANFNSPTQIVLAGPKLEIQKVQAACEKLGYSAVLLPVSAAFHTPLIAFAQKSFAIATKSVTFHNPQIPVFSNVTGKHYPQNAAAIQKNLESHLASSVLFKQEIENIYAAGGYCFVEFGPKRVLSNLVKDTLGDRPHLTISLNPSASKNSDRSLREAAVQLRVIGMNLGNLDPYKLPAVLPPISTKKTLSVKLTGINYVSDKTKNAFPEALADGHKISGIQDSRGAVSAPNVAEIQEFKNLEIETPVIAKIPPTNGHNGNGNGHKKPPVIETQLQPQMTTATITKEPNPEFFAPQSREKMQTPDNLVNCQQILTSLETLLSKFQHNQSENLEVHSTYLNHQIEYAKTFFQLMQQQNTLFANAKSSAEAAQIKQVIMESLERSMIQFHSQQGETLRIHEQYLREQIEYTKHFFQLIQEEYSQLISDTQAVASVGAGSPRPTPTVNIIPPQAVPVIEPKVQLEEPVPPVIEVVKPVIAAPVIEPEPIIIPQSPVAFIPEPAPANNNLNLDDLANNLLSITSEKTGYPIEMLELDMDMEADLGIDSIKRVEILGGLQELYPNLPKPNLEELAEKRTIGQVVEYLQGQGTGDRLQVTGDSVEVKEEVIPEPVIIPQVQTQVIEEVIPESVSSPQYQDLGQTLLNITSEKTGYPVEMLELDMDMEADLGIDSIKRVEILGAMQEAYPDLPKPNIEELGDLRTIGQIVNYLQSLVGGEKKKPHIDVNPVVDLIPPTVGAGSPRPDVVDLTPPPIVDPNLPRRPAQLKTLPRPDFLEAQLAEGHIGLITDDGSLTTTKLAYALIEQGWKVVVLSFPQSLVPEQLPLPLGVTRVTLANMSEQHLQLLLQSVTTKHGPIGAFIHLHPQFTPEKPGHISYPEAEKAILKQVFLMAKHLKATLNNAASLAGRTSFCTVAHLDGEFGLGHEGNFSAIGAGLFGLTKSLRWEWPQVFFRAIDLNPTLDPHESAEYIVAELHDSNRYIGEVGYGDQGRVTLVAKSE</t>
  </si>
  <si>
    <t>gi|424707717|gb|AFX86493.1|</t>
  </si>
  <si>
    <t>gi|1705984413|gb|TRU14580.1|</t>
  </si>
  <si>
    <t>MVESIDYKKLMATTLSKMEVMQARIHELETRQSESIAVVGMACRFPGGINSPEKYWSFCQAGLDAIVEVPKSRWDISKLYSQEPTLGKMNTAYGGFLQENITEFDARFFSISAREAASMDPQQRLLLEVAWEALENANLPLKNLADNKVGVFVGITSIDHALKVYGTNYDQIDSFFGTGNALSAAAGRLSYFLNLHGPCLSIDAACASSLVAVHQGIRSLRNRECELALVGGVNLILEPAITISLSQSGMMSPDGRCKTFDASANGYVRGEGCGVLILKTLSEAQKNGDQILALLRGSAVNHNGAAAGLTVPSGPAQQELLRQALADARILPEDVSYIEAHGTGTSLGDPIELNAIASVYGKRSDPLYVASVKTNIGHLEAAAGMAGIIKTILILQQGEIPSHLHFQTPNPLINWEDHPIKIPTQNIPWPNNNKVPIAGVSSFGFSGTNAHVIVQQAPVSKISEIQQQLPSHLLTLSAHNKTALKELAKRFHTLLESRPEIGDICYSAAVGRIDLPERLAIVGDTCPELQQRLAAFAEEKPLDDLTFYQRFTSEKSPKIVFLFTGQGACYPGMGHQLYQTQPTFRQYIDQCAEILSKYLDHPLTEILFGEQTDLLNQTAYAQPAIFALEYSLTMLWKSWGITPSLLIGHSVGEYVAACIAGVFSLEAGLALVVKRGQLMQTTTSGKMASIFADEETVSSLIKNYTQTVSIAAINHPQQIVIAGESASIEEVISTCKKQKIPAQYLPVTQAFHSPLMEPILKEFEKEARQIYYQRPQILLLSGLDGELLENAPDAAYWSKQCREPVRFLSSLITAFNKGYNLFLEVGPRPILAEQGRRYKDEVIWLSSLNRGLDNWHTILSALAQLYLNGAPFNPEQFNRNYGYKKVRLPNYPFQRKPFQFQPNPRTENQSIDKIFLDAQTSNLTDTETTVFNMQKHQQEIRNQLKSILALLLKEDENDLPEDETLLNLGADSIILTDFSRKVEEKFQVKVKIDQLFTDLQTLADIAEYLCQFVNEKPLENASEITTKVINDETELSNYLQVIEQLQPIATAYIIRALESLGKKLNQGEQWTIETLRQTLPVARKYHILLNRYLQDLEQANVLHNQGNIWTVKNLPESFSLPQALQKLEKTCPSAKPELEMLQRCGENLAEVLKGNIDPLTLIFPEGSVAHAESIYGNSPVSRLMNQRVAQAINQILTNFSNSDRPYQILEIGGGTGATSEAILHHLNLDHVTYSFSEVSPFLLHQARQKFQKKYNLNFHQLDIEKSPISQGIPARNYHIVVAANVLHATRNITETLTHIRELLRPGGYLVLLETVENNSWLNLTFGLTPGWWRFQDQQLRSDTPLLRGENWCSVLKSCGFATANSFSKQNNIPINNGQELILACVPDEPLSIPAIPKFTVSGESSGKEALMMAQLQSLKDLKDLHEKTIIKQLEVLQTAPVFPSIAPEILTNQTQIIPTQSSKTETYLPVSQEKPKSPEKPSSPNLNPLALKLTENKSLTEQQQAFIQNLQSIYNQKTAKSKAYSQNSRKTMVDVKPTIDFRMALKEFQYPIVSESAQGAYFKDIDGNNYIDLAMGFGVNFFGHSPDFVIKAVQEQMNRGIGLGMQSNLAAETAALISEMGRVERVAFSNTGTEAIMAAVRIARSRTKRQKIVMFAGSYHGTFDGILARVGEDKTTA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LGSLDVYILEKTINQVINRHEALRTKIIEQGELQEVVNEVNIKLNLIDFKDEDNPEATALALRSQFSQKPFDLSIAPLFAVILMRLKPDHYLLSLKTHHIVADGWSLGLILQEIGQLYSSQNNTTKEVLTPPMQFRQYLTLRAQETQSPQMLEHRDFWLKTYQEDLPTFELPTDFPRPAVKTYTGGQESQVIPSEVGQNLQKVGRKNKATLFMTMFAAYTAFLRRISGHKDLVIGIPISGRQIEGSDNLVGFCSQFLPLRIQVDATTSFIEHLQHTKQTLIDAFRHQSYTLEDLLAALQLPRDFSRSPLISVSFNMDPSLTLPEFKDLKVSLPPSPIGYTPFDLGFNLIELNDNLIIYCNYNTELFKKETIKQFIESFEILLRGIIDDANHLLYQLPLLTPVQQEKLLRQLTGKTRKLPEKATIIDDFVAQVKLTPNAPALIAGKINLSYQELNEKVNRLTHYLQQEYQLGVGKVIGVMLQRDHNLIIGILATFKTGATYVPIDSQYPHSRIEFILKDSGCHVCLTESNFISKLPEKMQKICLDKIDPIVEKYDKDEPKIFRNSSQTAYIFYTSGSTGNPKGVMGCHISILNVIQSLRLTFDLDKHPEWRYIFTAAVTHDPSIRNIFLPLTIGASLYMYEIKYIGHLVSFLQENQINALHTTPSIYREILGLLEPGETISSLKYISVGGEKLDRETALALRKRFPAEIVSNVYGSTETCVGVSQYEIKENLDSEIPLGQVFHNNRLGVLDEFNNPVPLHVIGEICVEGAALASGYHNQPEMTQEKFKPSFLDETKTLFRTGDLGKQTAPGIIEFMGRKDNQVKVNGYRIDPGEIEYQLTRYAPIERAIVLPVQVNNQTQLSAYCQTDKTLEIAEIRELLAKFLPVYMIPSYFIFLKQFPLTRHGKLDLHSLRELRETGKSLVNSNYVAPRNYLESNLVSIWEKILSKHPIGIFDNFFEIGGHSLLLSRVVTRVHKELNVSVKLADFFKVPTVAGLATLISQTQYNYQEPISAIPPQKSYPMSHGQRRLWALEFLDQNHNAYGMPSAYQFKGNLNIDAFENAFQQLIQRHEILRTTFTLINNQPRQVVHNQMNFVIKQIDLTAYVSTEQENLIEESISHNAKTTFDLEVGPLLKVNLLKLSQENYIVLFNMHHIIFDGWSAGVLIKDFLTHYHAYGQENSQLMPPLRIHYKDYTSWQESQLETLKLQGQRDYWLAKLTPVPVRLNLPVDYPRPPVKSFQGNTITWQPEPELIDTFEKLVKAQEASLFMGLVSLVKSFLFRYTEQNEITIGSAIAGRNHPDLEDQIGFYVNTLVLRDQITDHDSFTDVLSKVKTTTLEAYDHQDYPFDQIVSDLNLQRDPSRNALFDVAIVLQNNQNVDLALDGITVNSIDPKMITAKFDLEFIFVEEEELYLKLIYNTDIFIHERILLIIDLFKNWLEQVLKFAHEPLINLSLASSENLTQEGQELFTEDFNF</t>
  </si>
  <si>
    <t>gi|1706008383|gb|TRU37270.1|</t>
  </si>
  <si>
    <t>gi|424707815|gb|AFX86542.1|</t>
  </si>
  <si>
    <t>gi|53850553|gb|AAU95453.1|</t>
  </si>
  <si>
    <t xml:space="preserve">FAE1/Type III polyketide synthase-like protein (87-378:292)  -- 3-Oxoacyl-[acyl-carrier-protein (ACP)] synthase III; C-terminal (396-476:81)  -- </t>
  </si>
  <si>
    <t>MNNTIHVTNKKLPNFLLSVRLKYVKLGYHYLISNAVYILILPVGLLAATSSSFSLTDLTLLYNHLLKFHFLSSTLFAALLIFLTTLYFTTRPRRIFLLDFACYKPDSSLICTRETFMDRSQRVGIFTEDNLAFQQKILERSGLGQKTYFPEALLRVPPNPCMSEARKEAETVMFGAIDAVLEKTGVNPKDIGILVVNCSLFNPTPSLSAMIVNKYKLRGNVLSYNLGGMGCSAGLISIDLAKQLLQVQPNSYALVVSTENITLNWYLGNDRSMLLSNCIFRMGGAAVLLSNRSSDRCRSKYQLIHTVRTHKGSDDNAFNCVYQREDNDDNKQIGVSLSKNLMAIAGEALKTNITTLGPLVLPMSEQLLFFATLVARKVFNVKKIKPYIPDFKLAFEHFCIHAGGRAVLDEIEKNLDLSEWHMEPSRMTLNRFGNTSSSSLWYELAYSEAKGRIKRGDRTWQIAFGSGFKCNSAVWRALRTIDPSKEKKKKTNPWIDEIHEFPVPVPRTSPVTSSSESR</t>
  </si>
  <si>
    <t>gi|1149076490|gb|AQS99217.1|</t>
  </si>
  <si>
    <t xml:space="preserve">Beta-ketoacyl synthase; N-terminal (378-599:222)  -- Beta-ketoacyl synthase; C-terminal (609-724:116)  -- </t>
  </si>
  <si>
    <t>MGAHPGATQGAMSFQPIVNGMRLGSLVQVQGQPESKKGDGEAPETDGQLGQLVGYVRDSNKFEVACINGVTGTFDAKNVQVPKDLRKPGTGGDDSSFDVLVGPVTTPDVLGEEMSNCLFEKGFCVLKVCQSVAEVDTAAEAVRSLGDAGLLGRLPQEIEQGYLGTGGRGKVMWMDPNSADIKDPLLEHNDQNLSYLASLLQPFSADSIGKIIDERTPALLSLSLQDDELEDYPHPMASDKILGDYLGTWRHAAVRALHFMGPVEVSVTLENRGGAGAAALPSAQDSVLISAPSNTIILFRTDCYTYSAVAESEYFLMMASFLAQAPHFELTGFEGDIKALSALTEGPAPPPGNVLNVLDHTTRLASCWDSGGMMNTGLQAGTDTIVEIPITRFDVDFYFCEIPDEILLGPPRTVQRHTSFVDGTDFFDHKYFEISLNEAKGMGPLQRMVLEVGGSLMTSQGISKKVANRTAHHAGCSVGLDKDDFPGSGLDQGGSMNALAIIANRFSYVFNMKGPNFICDTACSASLTAVHCAKLMMYDRQWDPLEYFICVGTHLCLVPGPWIGCSMSQMVSPQGRCFTFNASANGYLRGEGTSGMFLKYGIDLDGREAVLRSSNVAQDGRSASLTAPNGPAQEEMITRAIREARMTPPESTCWECHGTGTSLGDPIEVGAVRKVQVKMTRPEPLMMSTAKSNIGHLEGGAAMAGMMKCIMQVMFGECFSTLHVRQLNAHLDHAAFEAFFETECSSFKFEQGHSQVSSLGFGGSNGHAVFWGKKVSGEALDPYQMIQKKMKRMPPPEVHVIGDNPDDWDSDLPLADVKPGDKYKIFFSSEDAKDTPLRWVKDTSADAEEEEDASFAITGSFNDWEEDRMAPGDVPGQFMTTVTVPSSGSVEFRFVKDGDSTKLVCPLEPGCSRRSAPIAMKEGLKNSWTVEAEPESELQIELLYLQGKYSIVWFKV</t>
  </si>
  <si>
    <t>gi|260841922|gb|ACX51022.1|</t>
  </si>
  <si>
    <t>Cluster-13398.30645</t>
  </si>
  <si>
    <t xml:space="preserve">Beta-ketoacyl synthase; N-terminal (285-530:246)  -- Beta-ketoacyl synthase; C-terminal (546-661:116)  -- </t>
  </si>
  <si>
    <t>MALVQKSECDVSFSDSDSTGVSMEILSCLKTKGFCVLNPGLTEADLKKAREELSGSPGKMQRPPEMIVEGLLGAEGSARIMDLGIPDQDSAESAVGLTKLDAVMSETASIINESVGDLGFICPTRTAGLVHETGMSADEPPELGLEEASTWLTTFLRHRLMIILCLGPIQGTLELHPFDEDTEVYEVPTTPGSIIVLRADAMTHRHFAHSAAFLMSCFLLESDPGGRYMVAMQELAMVPVAKEIHDWTVTKMKEIKEAEYEYQQPADVPQSWLAAMNHMFCMVQRIAVRGISGRYPATWSPRDWYQSHAFGIDYVTEVPVTRWRVEDTYDPDPECWRWGKVFSKHGGFMDGAELFEPRFFGLSPQEAKGMDPTQRVVLEVGYEALWMAGYKKGKLMNSLGGVYVGTGATIFGMVAEVSGATGAAASINSNRFSFCLGLKGPSMTVDTEGSSGLTAVYMGAEATLDKGRGTVNNYSMCGGIHIQMGTIWYPQLQSAGLLGKKGRCFTWDSGADGYCVGDGSSMFCLKRLTETVQGEMVYIEGEPLCGTLAGASMSSNGKNATMNAPHGPAEQELVAETVRKAGLAPVNIDAFECNGQGAFMDDAIEVDSLARVLRSSDQTAQLQLTSTKAMQAYCNEGAGAISFAKACLANNWGNICPNQHLKQINPHIDPEAKIGLMTEASEYPLYASYTGALSRGFGGTNVCAVVLGERDPSRLDPLPAEFKRNYITFWPGGGGELESSQEPRRGYYISGSWSGWIPESMQQEEEGSYGYTLTLGENKWEDFQIWLDGDKAKSLHPDMTAGHKGAPVLGPDHRVRGYNWRVTGSSIEPTALEGGEIEAAATDLKVVSMGAPNLGQVGDQYRVHLKIAGKFRSVTWEKVGSVDPSTVPVSEYSITGDWNGWTLEKMAREGDTYSLEVQLLRKGGEFQIVRNQDWGQMYCSDTPGASEMGTAHGPYDVSVARTFSWSLKGIAGDSFRISFARTADGKEVRWEKLKNEALTDEQKLVAKRAVISVVGSWTDGFRQSHLLWSGAVTANLPWAGVDSPAVYHFFVEIGPDGQESFQLLQDGSWDTIIHPNAPVFASKTPHWVVSTPNTGEAMRLVWVLGDEDGATPGDIFKVKVATKGSRVSKVSWAKAEGEELDEAIANGLVLRGD</t>
  </si>
  <si>
    <t>gi|424708195|gb|AFX86732.1|</t>
  </si>
  <si>
    <t>gi|640534702|ref|WP_024968465.1|</t>
  </si>
  <si>
    <t xml:space="preserve">Beta-ketoacyl synthase; N-terminal (4-235:232)  -- Beta-ketoacyl synthase; C-terminal (243-360:118)  -- Polyketide synthase; C-terminal extension (363-473:111)  -- Phosphopantetheine binding ACP domain (793-854:62)  -- Thioesterase (892-1129:238)  -- </t>
  </si>
  <si>
    <t>MIKQPIAIVGMGCRFPGANNPSEFWEILQNGVHKITKDPIDRPTQMTGWAGFLDGIDKFDAAFFGISSEEAIKMDPQHRLLLETSWEASEDAGLVPANLAGTDTGVFIGLSGSEYPNLLIEDSTFNTTIGTLDCMLANRISSYFDFQGLSITINTACSSVLVAIDSACQSLWNEDICLALVGGTHLTFSPVIASRYVNAGLISADGLCKTFDAKADGYVRGECIGVVVLKLLSQAQADGDRIYAVIRGSGVNHNGSGNGLTAPNMQAQIALLQKVYQRAEINPNSINYIEANGTATPIGDALEMKALGTVVGKDRTADNPCRVGSVKTNIGHTEGASGIAGLIKVALSLYHRQIPPTLHCQEPNPAIPFAKLGLKVQQTLETLPEETGPIRAGVSSFSLGGTNAHLILESVPSQAKAEPNLSPLQVFTLTAKTSTALQALVQRYQSFLEDNPEVALSDICFMANTRRSQFSHRLAMITESKEQLQEQLNMIVRQEALSSVFSGQVIRQKSAPICFIFSGKSQKLKLIIKSLAQSHPAIYSLLEELQPLISSYSTRSFFQLIEEENLENPFLSQVVNFICEYAMTQLWQYWGIKPAICIGYGLGNYAALVLAGILTVEEAISLIIEDKKFESPPKFQPAKIPVILPLSGKTIKIHETIDYKQWQKEFNVNNMNAENLPSLLSDSNVILLDLCSLEIKSHDYLKQLDDYNIKSSDHLYCLFSTLIKFWLMGVKIDWSKVANYQQCYPISVPTYPFEGQSYWIDVSPKIPNKQSIHNQENYLNVEFIAPRDNLEMQLTEIWQEVLGIQTIGVKDNFFNLGGRSLVAVKLFAQIEKVFKVNLPLVTLFQAPTVEQIARILREKAVETDPQTHSLRLESQLNPQSSLVAMQSSGAKRPFFLVPGGGGGENELIIYAKLVYLLGQERPVYGFQARGWDGIENPHNTVEAMAIDYIKEIRTVQPEGPYLLGGECIGGLVALEIAQQLVAQGQKVGLLVFLDTPVPTLPRKLRYQVEKFFQIPRIRYHLRELQFSAKGESLTYIFNQASKVKEKLAEDSFSRHRKKVAKNYIKMIMHYRPQTYSGGITWLVTESFYPKAQNQGWNHLAGGELEIHRIPGTHDSYLGDNVETTAERLKACLDEAQADD</t>
  </si>
  <si>
    <t>gi|424708159|gb|AFX86714.1|</t>
  </si>
  <si>
    <t>gi|1447322278|gb|REJ53384.1|</t>
  </si>
  <si>
    <t>MNQQKQAFLEQYKHLDAMVKAQTEPIAIVGMGCRFPAGVNDSASYWQLLVNGIDAVTEIPLERWNIADYYHH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RGHSQDNPLILGTVKTNMGHLEGAAGIAALIKTVLQLQNQQIAPNLHFKNPNPYIPWEKLPVKIPTTLTPWLVREGVRRAGVSAFGMSGTNVHLIVEESNFERLGDEKPHLERPCHLITLSAKSEPALRELAQRYYDFLSQNSQTVMANLAYTANTGRSHFEHRLAIPFLAQKQLEQALKDFIRGENRFSGQKSL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SLGQQNLPDQGLWLASLSPKQSNWETLLQSLATLYVKGVKIDWNGFDLDYLREKIPLPTYPFQRKRYWLDYIDSQLKTPTVAAAFHPLLQQPLHLLGSKDVHYQSSLSPCSPSYLQEHQVFGQVVFPAAAYLEMIIVAAGQQYPNQQFTIGQLSLNRPLIFSDNQSKKVQLSLLAGGQFQILSLGEGEVSLLHLSGNLTNENQDLPSGNWTDIRDRCHQKIEIAQHYQDCLSKGVNYGESFRVIQELYRNQSEIVAKIQLSSHLLSQAVDYQLHPVLLDGCFHAMSALFPAGNSTYLPTNIDRLTFSGVKDTSIYCHGRFSHSNLQNGILIADLTIFSESGQLISQIDGLTFQQARPETLFSQTNDLKDSLYEITWQATDLTGMDWIETGDWLIFADKKGVGQQLAEKLVQQGHRCQLITENNRQTWQYFLKKPYQGLIYLWGIDDDQALENNQNLAVTQERICGTLLEIVQELGKIEVNYSPRLYIVTQSAQYIPSQPTVIALAQSSLWGLGRTIALEYPELRCLCLDGDKFQDSHTLALEVFQSLQSA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PKLTPDNNFIDVLITVPIEERFAALTAHVQGIVAEILGIPAREFTKVDQGFFELGMDSLMTVELRNRLTKDLGKSLAATITFKYPTVTSLVDYLVTEVIDLDFSLKPLAIGANQDSNIDPLNEEDLSLEELSDLLLQELNSLS</t>
  </si>
  <si>
    <t>gi|428242167|gb|AFZ07953.1|</t>
  </si>
  <si>
    <t xml:space="preserve">Condensation domain (17-223:207)  -- Condensation domain (297-515:219)  -- AMP-dependent synthetase/ligase (535-957:423)  -- AMP-binding enzyme; C-terminal domain (965-1040:76)  -- Phosphopantetheine binding ACP domain (1071-1133:63)  -- </t>
  </si>
  <si>
    <t>MSLPADDRPQSATTDSESSYQLSPIQQGMLFDSLSGQQSGIDIEQAICSIRENLNVSAFLKAWQQIVQRHPILRTSFCWSGEEVPLQTLHQQVELPSVEEDWRNLSEGDRANQLETYLQTDRLQGFDLTQPPLMRLAWFRVAETEYKLIWTYHHILLDSTSAVIVLQEVFTLYESLCADRPLELQPPRCDRDCIEWMQQPDILKAETFWRQYLSGFSAPTPLVGAVSRAGKILNPKDRQGINSLSNSESPLKRTEELISPLQRTSALRQGINSLPDCGFDPKFTPMASCLFLTPPEIRLSSTVTAALNSLIKEHNITLNTLLQGAWALLLSRCSGSEDVVFGAICNSRSQNIENAESAVGLFINTLPCRVIVSPDLPAIDWLKQLQTQWTAFQEYGNVPLAKTQEWSEISRGTALFESLLVVEKYHINSALQALGGNWQNREFQLLEQTSFPLTVYAYGGTELLLKIAGDRQRLDPIAITRMLGHLQTLLESIAANPQQKISKLSMLTAAELAQLQEWNQTQANYPQDKCVHQLFEAQVDRSPDAIAAVFSQNLQQQLTYLELNSKANQLARYLQQLGVGPDVLVAICMERSLEIAIAVLGVLKAGAAYVPLDPAYPQERLTFMLADTQTPVILTQSHLVSGLPAHQARAVCLDADWETISSHSTENPPSSVSPDNLTYTIYTSGSTGKPKGVPLPHRALVNLIAWQLQNSTLEGPAKTLQFASLSFDVSFQEMFCTWCAGGTLVFITEEIRRDAQSLLQLIDKQKIQRLFLPFIALQHLAEAADTYQLIPKSLREVITAGEQLQVNRYIASFFQQLENCTLHNQYGPSESHVVTAYTLAGPPGDWPALPPIGRPLANTQIYLLHRNYESVPIGVPGELYIGGICLARGYLNRPDLTAEKFIPNPFKHNEIRAIEQESDITLLPSEDRLYKTGDLARYLSDGNIEYIGRIDGQVKIRGFRIELGEIETALAKHRAVKQAVVLAREDVPGDKRLVAYIVANPEEQLAIADLRRYLQEQLPDYMVPAVFVNVEAMPKTPSGKIDRRALPAPDSQRQEQSQSYAAPQSELELLLAGVWSKLLKLDRVGIHDNFFEIGGNSLMTLQVAVQVRTLLGKDLPVVKLFQHPTIAQLANYLNEGKSASQSNNKFQDRADRQKAAFKRQKQSTKKP</t>
  </si>
  <si>
    <t>Unigene31068_All</t>
  </si>
  <si>
    <t xml:space="preserve">Beta-ketoacyl synthase; N-terminal (353-580:228)  -- Beta-ketoacyl synthase; C-terminal (599-713:115)  -- </t>
  </si>
  <si>
    <t>MDEADTVVLANYEEEEGGPGKLEGLLVEIVDVSGPAHDAESGLEVEEPNGLRGRATTYQQGRYFVETFGGFTLDVPEANVQEFEPPKPEDGGFDLVWPAESPQAEAAFSLMVGECLKMKGYCYIQAFESALARDAFMKYTDQMSFEYTQVRKEFQDVYVGTGPRCKVMMLEAEEVAKEEGVMHYNSYLKNAHLAIGPVAAEMLGFEPWPARMSTMIRQPLGDGEEDKLDPGPLGEGDVQERVVEKFIEFAQRRKLCMMYMVNGAGGFVELQPREDLSSDKVTLSIASDRLLIFRHDLMNYSYEPEDKKDLVLQSWIVEPPAQLQVMHYSGAAEELMENRGPSPPAGPGKQTWITSFWTRSAGNAYGQEQAWAVFMSNVDGYIEIPKMRFDLDIYYSADGDFGKTRTKHSALVTDMDLVLFDNVFFNWSEEQAYASSCCARLSIDAAYQLLYSAGIGREECRGEAIGFYLGHCADPESNTGYSSVVQLPYFLGLTGRTSIVDTACSSALVAICGGHQDVALNRTEAVLCAGVGVLLQVGPYIAMSSGRMISSRGRSHTFDHSADGYGRGEGIAGVLLERASSESNLRQRMKCKEALELARFGSSAMNQDGRSASITAPSGPAQQACIKTSLREGGFVPAEIMFHECHGTGTALGDPIEVGSSRMVNDSGRREQPLLFGAAKTQVGHLELGAGAMGALRAICLLGYSAVPGNAHVKQLNEHFSLDGFPCGMPVELIDYGSRNAMVGVNSFGFGGTNSRAELWGYARVGPRSIENRAPEFDKLHYVTLSCPKCMGPMCYNCGVAIPKSAAFRGKHYCSAIREVFDSYDTCSNCYIGKYMYGVPDYEDWANPGKRIYALGSWTGWNKFEELEQAEDGSYEIAICLGETRMEQFRLALEMDDEYQSIHPPMDRASAGMRIFGPDDEGQGKSWLINGKADGMMEGTIYKISFQWESSWKTISWEPSEELLPKQQFGDFKHSYAIAGSWNNWQPVPLLRSMTEHSSWEGLVTIGRQGREGFHFVRDQDKTQIIYPAQDKDSEGASLVEGPDGNHNGRHFVVIGIIGETVEVVLRFREGEVIVTANSPTSDLRTWTSGPRKYYVFGTCTDWELVEMEEDGAEQGIYRCRLMIGGDGREQFQVVMDQDMKRRMYPSFPNAPPGQSAVKGPDDEGKEMAWDIAGDPGDVMEVILDLDAEDRRDVVTCRLWAQ</t>
  </si>
  <si>
    <t>gi|1149076418|gb|AQS99181.1|</t>
  </si>
  <si>
    <t xml:space="preserve">Beta-ketoacyl synthase; N-terminal (375-627:253)  -- Beta-ketoacyl synthase; C-terminal (641-747:107)  -- </t>
  </si>
  <si>
    <t>MCARPACAPWSVSEKGPMESAAFATDHGTWRDLDFKIVEIVSKEPVDPLPEELEANPLAKRLEVDGKRGQTVGWRDDLGKHLVETFDGDVTAIAEECLREFEQSAPELTIPRSEHRAEFFPAELAFLLEEWHYCVLQATSLPEERRSASRAVVEREERWTRIVPDAEAAYMGKASGGKKIMWLDHLDQSDDDPFAENGLAVADRKLSELGRWLGPVCPNLGFQASHRTNAFVQARCSNPKEEEELLEPFGEATFRIPAEEMQGHLSFTHRRKLCMMYFVHGSGGTLTLHPVFRGAEDITLPCRENTIVVFRHDLCDYTYFPEGKQLCVQAWILREPHAGEVGISSADTTDRYNEDIDKIPDGPVYGASPETVDCMSLGCRYACNTYQPEDYWAMLAFACDGGILIPHTRWDHDLYYEANPDALSGKAYARHFGMLDLQALTLFNNTFFGISDTDASCIDPPARVLLEAGYDCLFRAGWTSRKLRGVTMGMCFGTAESEFAGMSNQGWLAGFKEQTRRELLPAMTSARLQFTFGIRGPCQSAETACSSALSATCVMHHWMRPKMPEHRLARTMSQQVPYGLAGGCNAAFNAGTMIGFCGAHMLSIQGRCFTFDQSGDGFLRAEGIGAMHYKTSYSEDHARLSMLVASQMNQDGRSASLTAPHGPSQQECIRYCLREAGITPLDVQVQELHGTGTALGDPIETGSLRATMMVYEGEVREHPIIKTSSKSNFGHTELNAGMCGIMKCCLLGVFCACTPNCHIRLLNPHVDVNSYPVLFSTEIVDQSKDTAYCGVSSFGWSGCNARGDMYSRCLSGPRNTEPGQRLLDLTAARVFRAASLNRLCAPPEPAANAALDDLRAYDGEYGVGMPADEGNTFYCKGSFSASMEQMSWLYDRNAYAFAFALGETRVEQFQLVVNKAKAFTIFPAAKMADPFAQVLGPGKAPPGHAWAIDGRSQGVPQGTVYMVFFAWDEEARQKRVWWEASEDDRALAMAASVSFRHSYSIVGSWTLWKPVLMRAGAEPGLFETEVRVGFERHEDFRFLRDADPNQAIYPARGLAKESDDMPVRGPDFRGEGKAWFVSGKFGEPVAIQLRVWEGEITVSTTMGSRGVSTWTSDAGPEPAVFYVSASWNEFGFSAMEAVQGKAGVYRLKKLLSHERMELFQIVVDKDRGKVIHPEMQLADQLISPALGPDGQGEGLHWGLYGWGGAFVEITLDLTQVESDRRKVVTWEFDELQQRPRHRREGFDPTPDAPEFPTYDYEPAF</t>
  </si>
  <si>
    <t>gi|513478045|gb|EPF24392.1|</t>
  </si>
  <si>
    <t xml:space="preserve">Polyketide synthase; ketoreductase domain (136-330:195)  -- </t>
  </si>
  <si>
    <t>MRYALIAQTVMQFRLELAFLVQALAKIHDFNSKIQLLFVSSYSQFVIETDEIAYEKSPVLGLIKTLAQELPWLNTRHVDLPLDQTEINLSYLLQELSVLSKEREIAYRNGKRLIAGLEKVNLLQHTQQELPFKSGGIYLITGGLGGIGRQIAHYLLKNYQARLLLIGKTPLPEKHLWSEYLKTEDQLSLKIKNLQALENLEGEVIYQGVDVANFPQVKQTVEQVKKQWQGELNGVIHLAGIYKDCLLLDETQESLSTILRPKVIGTWVLHQLLKESQGIFISFSSLASFFGGAALGSYAAANSFLESLNSYQKSKNLFPSYCYSWTTWQETGISQGYQMQYITRSQGYYDMTVRQGLDSFLTSLYHNQRQLIIGLDGSNGKINRFTSRSEGCQKLTAYYTRKSTVQSVNLPNHVSLKDRLGTSYQCPLVLRQSLPIKDNGDIRPLA</t>
  </si>
  <si>
    <t>gi|818211082|gb|AKG25413.1|</t>
  </si>
  <si>
    <t xml:space="preserve">Beta-ketoacyl synthase; N-terminal (37-285:249)  -- Beta-ketoacyl synthase; C-terminal (321-438:118)  -- Acyl transferase (602-904:303)  -- Polyketide synthase; dehydratase domain (1028-1296:269)  -- Alcohol dehydrogenase; C-terminal (1870-1970:101)  -- Polyketide synthase; ketoreductase domain (2098-2287:190)  -- Phosphopantetheine binding ACP domain (2425-2484:60)  -- Phosphopantetheine binding ACP domain (2582-2640:59)  -- Enoyl-CoA hydratase/isomerase (2771-2929:159)  -- Enoyl-CoA hydratase/isomerase (2985-3207:223)  -- Fatty acyl-coenzyme A reductase; NAD-binding domain (3336-3581:246)  -- Hydroxymethylglutaryl-coenzyme A synthase; N-terminal (3784-3879:96)  -- Hydroxymethylglutaryl-coenzyme A synthase; N-terminal (3908-3977:70)  -- Hydroxymethylglutaryl-coenzyme A synthase; C-terminal domain (3985-4069:85)  -- Hydroxymethylglutaryl-coenzyme A synthase; C-terminal domain (4087-4226:140)  -- </t>
  </si>
  <si>
    <t>MTVDSEKATFCSLSSQSMASWELTVGDGSPEMKPPFIVGMACRFPGAKNHHEFWDNLASKTVSIGPLPKPPSDANSTKKRQHRPRWDCSLYDATTFRAGYMDDSVMEQFDNDFFSISPKEAIELDVSQRLALEVTVEALRDAGIPLTRLRKRKVGVFVGASNVDSSLLHFHDPNTTTGFTMLSTVMCMIANRISHFLDITGPSFTLDTACSSSAYAFSLAETSLANKECEIAIVIGVNALLAPAPFVAMSRANMLSPTGECFPFDERANGMVRGEGCGAVILCPDAEWQRWQEQSPMQSSAASSSSSAACCPPLSVAPKVYCRVLGTSTNEDGNTSSITQPNPEQQMVAIQDVMTKARIAADQVAFFEAHGTGTSVGDPVEMKSMTQTVAAQRSSCMGPLIIGSVKGNIGHLEPTSGIAAIIKSALMCAKGVRLPQPSFAHFNKKVALERSCDKSQLLHCLQSAEPFPEESPCVLVNSFGFGGANCCIVLGRPHTQPEQQLHKRIPTMGANQFPLILVLSAHRRPLLDEREQQWRQFIDATSPVPSGLHMARTIFADACMQRHNDPHRRVIIGHHGVHSLWLDSSNRMDATSHNKASVTLCFGGQGSHFPLMGRDLYTSIPLFRHYCELWDRIYQQISGVSLLQLGWCASLPSSMLDVVNVTMPCIVLFQLAIVDLLTRGLGIHVDAVVGHSVGEIACLYASAPTWGRENAARVTYARAMAQKEQRVGAMCVWAEDAQMTLQRITDACVPNCTIACDNATTNVTISGSTTDIATLVKYGKERNVRCATLPILRAYHSSDVPLDVFDRFAQNVGIATLSSACAYASTVTGTWLHEEAATLNDYGITRDAATNAVSVDPKLYLRRGMRDTVQFRQAATLAAARQGCFVEVSPKPITQQYMTSSGMQDVAAVASRSCEGERQFPDTSTLLETVGKLFVRGVPIHNWSAFEPDTEDGGMPPVLPPYRLFQDRQPGRRHWMDCVARKDQLATPAAPVPVPVETAPIPQSVPLAASAADDVTLRPRVFGRCTVKLSPHTHPSYADHKVGGAIVLPGAASAVYFASTTRTEELQDVRFLQQCTLFHGNRPISLFIDRKPAVAPGYHDSVTLTTRENTDTICVVASALVVEDADRRLCSKPRLDDAWWTNYWKQGQRVSATSIYDFFDKYSSIKYGQAFRCVADFRVVSNDEGLALLRLPTCARDQMDSLMSCALCPSLLDSAMHATLFLLPVTTKPFFPVSIDTLWLPIKKRPEARAVTELRVHIKVRRATYYDILCDIDGYGEDGTHMLAMRGLKAIMLKSKPENKAGVYSISWQPVGVPDPCHYLSQDSAAKGVFGDDDLDSLVRLVLTAATRECNVVRVLVAASREDKIEQLRAQWRVLEDEFPTQVHVWVGMPSVMLSSVGGSFDVVIAPTESLDALQSWRGDANSPAPNPILLGAWRCVVPQGGLIAQRQASSHYGMVMRGELEYVDAAGECQDMHTDSTFTQWQTRHDVLVLDENNSVEDAKHAVHAPQTRVIIDARGSLAEASSVLSNVLTRWKENNTWFYLVFVLFNENMEPEKMPTDQDAALAALIPGWARVARMENPEGVSVFVVTMSKRAWLTGEGRKSIAALVEGGIGVCGRGQPFWREYDLELRTRTIADGQEHKLQWATWRTALHNAPAKTKKNATEPKAVLHHYLAQGDKAVYQLQVSRPGQLQSLEWRPVAAAFYRLAPLEVRLRMHTVSLNFKDVAIALALMGREWSQRVGGTTIGYEGLGFIEECGADVATTFPDLVTAKEQNKPVLVLAATQHLPQERSLFSTQAISLGAHCVPLLAPIPAQMPHPTVIDDANNDLTVSPFDTLAGYLGVFGTAYYALKDVARLRKSDVVLIHSALGGVGQAALQVCRHLGATVIASAGTIEKRARLKQEFAANAQWGGVVHVIDSRAPEQFKKEIMQATNNRGVDVVLNSLSGRGLIESLRCCSPLARFLEIGKKDMWSDPAQTTDGGALPLELLQRNISFHSVQMDLLFDDSPTRASIVLRECIDALVAGHFVPLESSLFAADKAQNAFNLLAKGKHMGKVLVRMPPTTPTHDNTHSSSSSTSTAWIPPKMSSDSPKALFDGHGTYVFSGGTRGLGLQMALWAAKRGARHILLVGSSRVRTNEEDDAFLSAVRDEVAIESNGSGSVTVAQCDLAVLDAVRTLISACNPVVRGVFHLATQYSEQSATSLSDFGFHHMAHVQQTIGAKWLGALHLRQATVDLPLTHFVTFSSLGTAYGNPNQALYHASNLALERLSLRLRSSGQCLHALTVELPIMMGAGRLSLPQHSVELKINTQRQYAVVEFDDLMNTHLEPLLELPYAAPPVSIVTIHDWNPIRNFLTYTLPFAHLFPEQPTSVPPQSTACAPTLAVTADTQPPPPAVAAPAPSQHVVSAVDSTMATTQKHTHSEVLDRILSQTALILGIDSITDIDTNAPLHQLGVDSLAAAEMVNFVRAQYNVPLSQTDILERFSVLQIVDSIVEKDSTCSLMASPVPDTPYLPTPSHQTSARGSPTGAMAATDAFVPGERQTGDIVQPTVSLTPQAPAMIPTLAPTVKITSSAQVDREAVTHTLLQQISIILGIDEMGDIDRDAPLHQLGVDSLAAVELVNFVRAEYDVPLSQSDVLERYSTQDIVDKVATWSEHDREGEYMVAASQPSTITPASSSPTMATFLVETQSPLPNAPVRSRPATMPVASTATFAATPLPTSMIPPLPNMTPIPLAPSDTTSTPSGITVSTLLIPPLFSKDAISALMNSIITARGTIIVLTQTDPNGTIFCDGMDLSARDAASNSDAKAAAQHDICAGLDVFARLSDLLDAHDMPIVTTINGRVRGGGMLFPSVAHCVMACRSATFGFPEVHVGMLPAVVSVAAAKRIHKVQLQRLMSLGCAFDAAEAQRLNFVDEVYDTPEALQQALTQTIRSYQRTQSRVALSQSVTALPAPDTNSALIAMGKLFASKRPTQSPAQPPLVSVSLSHDERVAIIQLDDAEHSNAMNPRIANDFERAVAILKMRYLDTVRAVVVQGSGAHFCVGMNPTEFSAHLRKSVPEIAHSVYQMYSQYFSIRSLNIPIVICAHGNVVGGGLGLTAIGDYRICASVDNTTSFCLGNASRGVCPGLLLSEHLPQMVGRTGDAMAHYLTEDALSPADALRLGIVQEISPTVAHAQQRALQVATEFAQFPQEGVMATLQLMRPKYDSQRLAKECVGMARCASSGTALSHEWRQKFAQKQLQQRQGASAALASSWLQQQRALGPQQVVEVMPTRSLMTTKTVQRNTNSLPTLLSVPDVVKPSRIPPVVDPKCAHYMQDVHLASNFSLGVPRNLNSDARTVFLTGGNGFLGSHILISLLDNPAITRIICLIRASDVQAGMQRIISALEMYDQHAYANADILHSRVEVVCGCVTSPLLGLASQELYTRYACESDVVIHNAALVNFSSAYEGELLRVNVGGVRNALLFAAHHTVSRFVHVSSMSVFGLPYFDGNPEHRPPDASECVPTTGRCGYPLSKWVGEQIVWLAQEQHGMPCAVIRPGCIMGHSRTGACNVRDWFFYYLLACVRTGSGYQTKQVVDMTSVDDVAHMVTHHALHPTSPTPSSSSNASASTTMKAWHARSPTVLTMDGVAKILCERGYSVTTIDFSEWSRVMCKFARDIGPLYHMLGTVDWEGVELSPEKRQLLSKNNFRHLHARDLYLSGVDMTHEHLLDDTVLLVMMLDWMVAKKYMPSVETSPSIARDIRRLPLASVSPREMTTRKSSSSTIESGTRVDCHSNNGGTTQMPKLVEDLNVGIHAIEMYIPQYFVSQVEMEQYDNCAGKYTKGLGQTAIGYCLQDEDSVSYALTCTMRLLERVGISIDMIGRVEVGTESQTDRSKSIKSMLVDLLVCMKEREIGRGKPSDGLVTSGFNENSQDRGLDVEGVDNVHACYGGTAALLNSILWCQNDRSEGKYALVVCTDIAVQPTEYRFMTGSGAVCMLIGRDAPLVMLPEHASHMANTWDFYKPVNWPTMHAVMKDGKHSVDCYIACLDNCQQRLSDKITRKAGGDSGGVIDHLRSTDHILFHCTSIYLCRRGFDRWYRNACSVVGKPVALKERQDAYERMCLPSTYITENNGSAYTASCYVNLYSLIDSIGAENMVGRTITVFSYGSGSASTIYRLQARGPVSLGQSANTWLSRRRQRTAAEFVATTVAYSEALYGKFDWTPEERCPDEEREDGVFYLRHVDTAGVRIYQRHARRQ</t>
  </si>
  <si>
    <t>gi|1129175031|gb|OLP83938.1|</t>
  </si>
  <si>
    <t xml:space="preserve">AMP-dependent synthetase/ligase (33-249:217)  -- AMP-binding enzyme; C-terminal domain (258-323:66)  -- Phosphopantetheine binding ACP domain (372-428:57)  -- Beta-ketoacyl synthase; N-terminal (460-711:252)  -- Beta-ketoacyl synthase; C-terminal (719-831:113)  -- </t>
  </si>
  <si>
    <t>MAEKRVQGLSMKGSFVVLLVKALVTSFEEVAAGAPLLGYTGYLLPDEATLDPHVFANFMQKHQCSRALTTPSLLVTLMDSLSQNFATKLSSMRTWMMCGEVLPMKVANRFRETLPRCKLINDYSTWESGDIGYALVAPAGRYEPSQVFAVGCQDLACGVSACIIDPETKKTMPRGLVGELYVGGPVLSFGYHGQIDATAAKFSEGVNGDMVALSQGKWRWYKTGDAARFVGDPPVLEIRGRIDSTVKIRGFKVGIPVVEAAIAQVPGVALCAVVPVYETPTAVDSLLCFVKAEDGLVYDDLVQKIKREAVKELPRWMMPSYFRPLPADCFMGGESKKLNRRRLAELADLKSLKEAQQGPPQLELQQPPPMLVLSLSLDMVDPEENFFDLGGHSALAARMATELSGEYNLPITVLDIYSHSTLQALCDFAESKAQLEGGGLQVLSPKNHRVNPPEHREAPRMAVAGFSGKFPGADSVQDFWENIQRAAVSATFLSKDFLRRKGVPETTLGHKDFVAAAYMINDADKFDNVFFGIGRHEASLMDPQHRVFIQESWAALENAALPPKQSLQDAVVGVFAAAGIDGYMVHHLDGKSLKDTMNPQDIFLTEIGNEKDYIATRVSYLLDFTGPSMNVNSACSSALVAVAQAAAAVSANQCDAAVAGASSITFPNLGYLYSDGLVSSKDGYVRPFDAGADGTVFGDSVAAMVLRRQEDVGESGLLYAGLRGFAVSNDGAQKAGYAAPSSNGQARAIQVAMNMLGEDPWSISYVECHCTGTRIGDGIEIHGLLSAFENVGGRKQAGSDTTVALGSVKGNIAHANCAAGATGLIKALAMMGASWTLYAYRDRAASRVSISRSGADRGTAREMHSQTWFIMSRDSVVIEPLPGHQAVQGLAWGMASGSWARASAAPHKITDIVCAVCQWNKKKSLRAGVSSFGIGGTNAHTILEEAPGVPSADPLCEDAGLPEKSRGSTLE</t>
  </si>
  <si>
    <t>gi|332195865|gb|AEE33986.1|</t>
  </si>
  <si>
    <t xml:space="preserve">Short-chain dehydrogenase/reductase SDR (22-223:202)  -- </t>
  </si>
  <si>
    <t>MSNHQTKQVLKQLEPWCELKDKVVLVTGASSGIGREICLDLCKAGCKIVAAARRVDRLNSLCSEINSFGAIGVQAAALELDVSSDADTIRKAVKEAWEIFGTIDVLINNAGIRGNVKSSLDLSKEEWDKVFRTNLTGSWLISKYVCLLMRDAKRGGSVINVSSISGLHRGLLRGGLAYACSKGGVDTMTRMMAIELAVYKIRVNSIAPGIFRSEITQGLFQKEWLEKVTEKIVPLKMQQTVDPGLTSLVRYLIHDSSQYVTGNTYIVDSGATLPGVPIFSSL</t>
  </si>
  <si>
    <t>gi|1705966950|gb|TRT98012.1|</t>
  </si>
  <si>
    <t>MKVGEFLAYLKGLDIKLWPEGEKLRFQAPKGVMNPEIKEKIAAKKTEILDFLKAAKIPTNAVDLEIIPVSRDQDLPLSFAQQRLWFLQQLSPDSHSYNLLDALRLEGNLNLLALEQSLSELIRRHEILRTTFPMVEGQPIQRIAPPSPVSLPLQDLQNLSKNEQTEHLQEIAIAFSLKPFDLAKESLVQFKLLKLGSQEYVLLLKMHHIIYDGWSLSIFFGELSQLYAAFVRGLPSPLPELSIQYADFAVWQRQWLTGEVLERQLNYWRKQLQDAPTILELPTDYPRPPIPSFRGDGQVFRLNQDLTQRLKQLSQESGATLFMTLLAAFFVLISRYSGQLDVLVGSPIANRNSSAIEKLMGFFANTLALRGDLGGNPSFLELLERVKQTTLSAYAHQDLPFEMLVEKLQLNRDLSHNPLIQVMFSLQNTPQSEASLSGLKMESLPLSVELKARFDLEVNFWEVSDRLEAVWCYSTDLFAARTINQMGQHFQNLLTAIAANPNMGIFELSMLSDAERNQLLSSWNETQTDYPSDKCIQQLFEEQVERTPDAIAVVYSEQQLTYNELNNRANQLAHYLQKLGVKPEELVGICLERSLDMIVGLLGILKAGGAYVPIDPDYPQERISFMLQDTQVKIILTCESLQTSLPNHQAIVICLDKDWQQINQASQENPNSAVSADNLAYVIYTSGSTGKPKGVEVIHRSVNRLLFGINYAHLDATQRFLQMAPIAFDASTFEIWGALLHGARCVIFTEDIPTATSLRNAIDKHGITILWLTAALFNKIIDDNSQALSGIKQLLIGGEALSVAHVHKALETLPLTQIINGYGPTESTTFTCCYPIPKQLEATIKSIPIGCPISNTQVYILDNYLQPVPIGVVGELHIAGAGLAKGYLNRPELTQEKFIPNPFEKDEVIPPTPLNKGGNEPSKLYKTGDLARYLPDGNIEYVGRIDNQVKIRGFRIELGEIEAVLSQNQAVQSSCVIVREDNPGEKQLVAYIVPKLGVKLTSGDLRQFLSHKLPGYMVPGAFVLLESFPLTANGKIDRRALKAPSNTSDSDRFIEARNQLELNLVQIWSKVLKIDKISVHDNFFDLGGHSLLAPYLITQIKEQLGKEIAVTTIFQNPTIEQLATIIQTDADSSNQSCLVPIQPQGSKPPFFCVPGAGGRPFYFYHLGRCLGKDQPFYSFENDLYQQFGEITRIEDIASIYLQAMQDLQPQGPYFLGGHSYGGNVAFEMAQQLVNQGQQVALLAIIDSSAPTYKDKQILLDYIDWDHARWLAEVSKGIEVYLDKTIDISYETLQLLTVEEQLKYALNFFKLANMLPPNAETRQLEKIVQAYKTSCLCLIDYLPKQIYPGKITIIRAREELADDPNKDLIAGDCEDSSLGWSEFSTEPVEIHFVLGNHVSIMVEPHVQILAEELKVCLEI</t>
  </si>
  <si>
    <t>gi|676387113|ref|XP_009036835.1|</t>
  </si>
  <si>
    <t xml:space="preserve">Beta-ketoacyl synthase; N-terminal (5-182:178)  -- Beta-ketoacyl synthase; C-terminal (186-242:57)  -- </t>
  </si>
  <si>
    <t>MVAVEARYADPQQLLVLESSCGSLKDALGEPGAAFEKEAFAGRHVAVYMGCGGVCYGGGALASASSIVGDPKLNLYTGTSWSLSVVSGRVSFVLGLTGPCLALDTACCSALVAAHVATGALSLKECDQALAATVGLLTEPASTAFSIAGMISPRGRCHTLDAQGDGYVRGEGCVTLVLDPEAENGAQLAGSATMQDGLSASLTAPNGSAQRRLLKAVPSESDYDGAVESLEMHGTGTALGDP</t>
  </si>
  <si>
    <t>gi|14334714|gb|AAK59535.1|</t>
  </si>
  <si>
    <t xml:space="preserve">FAE1/Type III polyketide synthase-like protein (103-396:294)  -- 3-Oxoacyl-[acyl-carrier-protein (ACP)] synthase III; C-terminal (414-494:81)  -- </t>
  </si>
  <si>
    <t>MSHNQNQPHRPVPVHVTNAEPNPNPNNLPNFLLSVRLKYVKLGYHYLISNALYILLLPLLAATIANLSSFTINDLSLLYNTLRFHFLSATLATALLISLSTAYFTTRPRRVFLLDFSCYKPDPSLICTRETFMDRSQRVGIFTEDNLAFQQKILERSGLGQKTYFPEALLRVPPNPCMEEARKEAETVMFGAIDAVLEKTGVKPKDIGILVVNCSLFNPTPSLSAMIVNKYKLRGNILSYNLGGMGCSAGLISIDLAKQMLQVQPNSYALVVSTENITLNWYLGNDRSMLLSNCIFRMGGAAVLLSNRSSDRSRSKYQLIHTVRTHKGADDNAFGCVYQREDNNAEEAGKIGVSLSKNLMAIAGEALKTNITTLGPLVLPMSEQLLFFATLVARKVFKVKKIKPYIPDFKLAFEHFCIHAGGRAVLDEIEKNLDLSEWHMEPSRMTLNRFGNTSSSSLWYELAYSEAKGRIKRGDRTWQIAFGSGFKCNSAVWKALRTIDPMDEKTNPWIDEIDDFPVQVPRITPITSS</t>
  </si>
  <si>
    <t>gi|1039199047|gb|OBQ40003.1|</t>
  </si>
  <si>
    <t>MNFKQSYTAESIQAFLVSHLAEVIGVPTAEIDVHENLENYGLDSAQAMIIISKLEKLLGFKPSPVLLWHYPNIAALSQRLSEESSNNSPGKDAASGTNSAVNFAPPFLDLAAEAVLDPSIQPVGNTVFVSHPKNIFLTGGTGYLGAFIIKELLEVSEAILYCLVRASNAEEGKSKLENNLQQYGIWQDKYSHRIIPIIGDLSQPHLGINAEQFQHLAANIDAIYHSAALLNYVYPYSALKTANVLGTQEVLRLACQTKVKPFHYVSSVAVFESSAYAGKIVKEDDDFDDWEGIFLGYSQTKWVAEKLVKIAGSRGLPITIHRPPLISGDSQTGICNTHDFINLMIKGCLQMGSFPDVDYMLDMSPVDYVSKSVVYLSRQETSVGKAFHLQHPQPASLISLVDWVRSFGFSLKMIPYQEWQAELINNVTSSDNPLYTLRPFLLERWSDEQITIPDLYLQARRPIISCENTLAALKGSSIVCPPIDSQLLMTYTSYLVQTGFLSLV</t>
  </si>
  <si>
    <t>Unigene47209_All</t>
  </si>
  <si>
    <t xml:space="preserve">Beta-ketoacyl synthase; N-terminal (356-598:243)  -- Beta-ketoacyl synthase; C-terminal (606-721:116)  -- </t>
  </si>
  <si>
    <t>MATEAVIDGVRVGSLVEIHDLDAVQLDAYGQDLNGELGQVMSYGVGEAGKFLVCMICGFAGHFAPENVRLSSLKRPGEGGDEKSFDVLIAPMTEAYTLGHEIAVAMLEKGFCVLKICQAAQELDRTLEMLQALGENGKLARLPEEIEEHYIGFGCSGKVAWLDHDGIDKSLCQDEKLISLDGNLSYIAQAFQPFSGDVCGEFIDERTAALVCLTLTAEEEPEYPSPDGDDEALGTFLGTWRRSLLRAVHFAGPGTADLMLERKENEKADKLPKAPNSVAVNAPANTILLFRPDIYEYTCDVADETLMLITNFLSGAPQMVLAEVEGDVDWLTELSEGPPKPPGKDHLYILNTVTRLPGCWDNWLAFYDGLKAACDTIIEIPLMRWDVHLYWTPNEDSFETWQTTTRHQSYCEGAEMFDNRHFEISNAEAAGMDPVQRLVCECGAQSLTMIGLTKKVANRKSSHAGCAVGNDKLDWMTCDKPAVQIGASMGGTSTVLAIIANRFSFLFNLKGPNFVCDTACSASLTSTHCAKMMMLERKYDPLEWFLSMGAHLCLSGGPFIGCSQSHMSSPKGRCFTFNASADGYLRGEGISGFLMKHGDYANDSEAILRATMAGQDGRSASLTAPNGPAQEEMIVKAIKEAQMVAPESTVWDCHGTGTSLGDPIEVGAVRKVQIKMQRHEPLMLGSMKTNIGHLEGGAAMASICKCIMHSKFAKCCPTLHLRTLNPHLEHAAFEAIFQTEAAEYPYIQGHSQVSSFGFGGSNAHGIFWGRNILAIPDADAGLIRKVKSKAFPEVRVTGRDPDEWDADFPDTRKLRRGAKFEIKVRSDDQPEDKLKWEFMEDGPDEDAEDDAFYSITGNFNGWDEDNMEQGNISGLHTATVGVPDSGDLEFRFLKNGDTSQVICPAEEVCRNRLGFIKGPAPGLQNRWLVATSAGAAVRIELFAKHGNISVMWMET</t>
  </si>
  <si>
    <t>gi|68637532|emb|CAH04263.1|</t>
  </si>
  <si>
    <t xml:space="preserve">Phosphopantetheine binding ACP domain (1-39:39)  -- Beta-ketoacyl synthase; N-terminal (77-198:122)  -- </t>
  </si>
  <si>
    <t>MDSLTSTELRNLLQTDFNCSLPSTITFRFPNVEALANYLQQEVLDNCQPVLTPQIKAEISQKQPEKSSVEKSQLDDDPIVIVGMACRFPGGAKNLQSFWELLEQGKDAITEIPQDRWDQETWYDPNPDVPGKIYAPYGAFLEQIEEFDGEFFGIIPRESVAMDPQQRLLLETTWQALESAGQNPQKLRNSQTGVFIGC</t>
  </si>
  <si>
    <t>gi|56542100|emb|CAI30413.1|</t>
  </si>
  <si>
    <t>gi|424707921|gb|AFX86595.1|</t>
  </si>
  <si>
    <t>gi|919178553|ref|WP_052734168.1|</t>
  </si>
  <si>
    <t xml:space="preserve">Beta-ketoacyl synthase; N-terminal (4-235:232)  -- Beta-ketoacyl synthase; C-terminal (243-360:118)  -- Polyketide synthase; C-terminal extension (363-473:111)  -- Phosphopantetheine binding ACP domain (811-872:62)  -- Thioesterase (910-1147:238)  -- </t>
  </si>
  <si>
    <t>MIKQPIAIVGMGCRFPGANNPSEFWEILQNGVHTITKDPIDRPTQMTGWAGFLEGIDKFDAAFFGISSEEAIKMDPQHRLLLETSWEALEDAGLVPANLAGTDTGVFIGLSGSEYLNLLIEDSTFNTAIGTLDCMLANRISSYFDFHGLSLTINTACSSVLVAIDRACQSLWNEDICLALVGGTHLTFSPVIASRYVNAGLISADGLCKTFDAKADGYVRGECIGVVVLKLLSQAQADGDRIYAVIRGSGVNHNGSGNGLTAPNMQAQIALLQKVYQRAEINPNSINYIEANGTATPIGDALEMKALGTVVGKDRTADNPCRVGSVKTNIGHTEGASGIAGLIKVALSLYHRQIPPTLHCQEPNPAIPFAKLGLKVQQTLETLPEETGPIRAGVSSFSLGGTNAHLILESVPSQAKAEPNLSPLQVFTLTAKTSTALQALVQRYQSFLEDNPEVALSDICFMANTRRSQFSHRLAMITESKEQLQEQLNMIVRQEALSSVFSGQVIRQKSAPICFIFSGKSQKLKLIIKSLAQSHPAIYSLLEELQPLISSYSTRSFFQLIEEENLENPFLSQVVNFICEYAMTQLWQYWGIKPAICIGYGLGNYAALVLAGILTVEEAISLIIEDKNSESPPKFQAAKIPVILPISGKTIKIHETIDYKQWQKEFNVNNMNAENLPSLLSDSNVILLDLCSLEIKSHDYLKQLDDYNIKSSEQIKSFDYLYYLFSTLIKFWLMGVKIDWSKVSNYQQCYPISVPTYPFEGQSYWIDVSPKIPNQQSIHNQENYLKGQQSNNQENYLNVEFIAPRDNLEMQLTEIWREVLGIQTIGVKDNFFNLGGQSLVAVKLFAQIEKVFKVNLPLVTLFQAPTVEQIARILREKAVETDPQTHSLRLESQLNPQSSLVAMQSSGAKRPFFLVPGGGGGENELIIYAKLVYLFGQERPVYGFQARGWDGIENPHNTVEAMATDYIKEIRTVQPEGPYLLGGECIGGLVALEMAQQLVAQGQKVGLLVFLDTPVLTLPRKLRYQVEKFFQIPRIRYHLRELQFSAKGESLTYIFNQASKVKEKLAEDSFSRHRKKVAKNYIKMIMHYRPQTYSGGITWLVTESFYPKAQNQGWNHLARGGLEIHRIPGTHDSYLGDNVETTAERLKACLDEAQADD</t>
  </si>
  <si>
    <t>gi|1706071666|gb|TRU95908.1|</t>
  </si>
  <si>
    <t>gi|505027968|ref|WP_015215070.1|</t>
  </si>
  <si>
    <t xml:space="preserve">Condensation domain (7-448:442)  -- AMP-dependent synthetase/ligase (468-891:424)  -- AMP-binding enzyme; C-terminal domain (899-975:77)  -- Phosphopantetheine binding ACP domain (1005-1066:62)  -- Thioesterase (1091-1334:244)  -- </t>
  </si>
  <si>
    <t>MKLLNLEDSYQLSPLQEGMLFNSLIAQQSGVDIEQVICLVPEKIDVKIFQQAWIKVVERHAALRSSFDWSNENEALQLVHKQVILSLEEQNWSSLSDTEQKQKLRTYLQSDRTLGFQLHTPPLMRLALFQVSESAYQFVWTFHHALLDGRSLLIIFKEVLTFYQAFSQREDLEILQPHPYKNHIQWLQQQDWSKNASFWQQLLKDFTAPTPLLLDQNPHNKSGFGEQKIRLSAKNTQILEDLAQQNQLTLNTLIQAAWAILLSRYSGENDVVFGATRACRYSSVPGSESMVGQLTNTLPVRVKITGETPILPWLKELRSQWVTLREYEHTPLVKIQSWSNVPGGSSLFNSLVVFENYELNQALHSHDERWQNLEVQLEEQTNFPLTLVGYAGTELLLKIKYDQRSFNDDKILRMLGHLQTLLSSIATNPHQNLGELPLLTTDEQHQMLIEWNHTAADFNQQICIHQLFESQVEKTPTSVAVVFGNEQLTYQELNFQANQLAHQLKELGVKPGVLVAVYLERSLEIISAVLGILKAGGAYVPLEPSFPQERIQLLLSSLQINCLVTQTKLLPKIQELETQLPALQHLICLDKCAAKQSGNQQIWNRSYLDQLPQKNLNTSVSSDDIAYIIFTSGSTGTPKGVVVRHQPVINLISWVNKTFNVNSSDRILFITSLCFDLSVYDIFGLLAVGGSIRVVSNQDVRDPEALLNIICHEPITFWDSAPPALQQLASLFPTVKSSNCHPLLRLVFMSGDWIPVTLPDLLKTTFPEVEVISLGGATEATVWSNYYPIGKVEAHWKSIPYGKPIQNAQYYILDSYLNPCPIGVAGDLYIGGVCLASGYLNQPELTAQKFIPNPFSKNPESRLYKTGDLARYFPDGNIEFLGRIDHQVKIRGFRIELGEIEGVLAQHPGVEETVVIAREDEPGCKRLVAYMVLNQQYAPKNMNELRQFLQKKLPEYMIPCTLIPINYIPLTANGKINRSALPIPDQTRPNLEKAFIPPSNTIELQLTEIWKQVLGINSIGVKDNFFELGGHSLLAVKLFTQIEHKLSKKLPLATLFHSPTIEELANILSQENDPVSWSSLVPIQPIKNSKRPLFLVHALGGNIIGYQSLVRYLGSEQPIYGLQAQGLDGKQPPHTRVEDMAAHYIQEIRTVQPHGPYLLAGFSSGGIVAFEMGQQLIAQGEQVALLAMFDTYNPRLYIENPSFIHTMYAYGRTLLELSPQAKRYYFLAKMDWLRLLFTGNPHSKYDLWNNHTLSEDSNPYNMEFIETIKRVTMKDYVPQTYPGRVTLFTTKEVLRWCRNETDRGWKHLAQDGLDIYHVPGTHLGMLDEPNVQILAEKLQVCLEQAQENYWEENAIILSNRLIKTHSAGKLVNR</t>
  </si>
  <si>
    <t>gi|1039176015|gb|OBQ20527.1|</t>
  </si>
  <si>
    <t xml:space="preserve">Beta-ketoacyl synthase; C-terminal (191-282:92)  -- </t>
  </si>
  <si>
    <t>MIMKLTAQNQKLAIVGMDCFVSNSPTLNQFERLIYESKQNSVTSSDYQQTPLSREVINSALVDAKIQPSTKIALIIISPTENSAKLANYIPAELAFFTEEKSLLSALDISQKLLTTQQVEAVLIVGIDKNYSIELNTGLYTFSYDENAKDVIKTAGAAAVVLQLHETAKQQNNCIYAIIDSLSVVKHSLNHPETLTQTCQQAFQIANIKASDIGYLEVIANGNPNADKAEIQGLISAYQTGKRNLSCALGSVKANIGNTEATAGIFSLIKTALCLYHRYIPGVPQWSNPKHSEIWYGSPFYVAVESKPWFLEPGATKRVAAVNMIEEDDIYGHLILSEEISQIERNSQYLAEMPYYLFAIAADNSSSLLTQITALQQNITDISSLSQLASDYFQKYQQYQKSTYALAILARHPEELKREIERAIQGVKIAFATGKDWQTPLGSYFTVNPQGKKGHIAFVYPGSFTSYIGLGRNIFRVFPQLHNDVIIKNVYNRVDNIEKILYPRSINKLSRRQLENIEQTLIDDPVSMLESEVGIAGLMTAILKNYFQIQSPYAFGYSLGETSMMLAQGIWTSFKSTSDYLNSSPLFKTQLSGPKNAVRHHWGLPLIHGGKSEEFWSNYILICSPSKVQEVLKNESRVYMPLINTPEEVVIAGETQACQR</t>
  </si>
  <si>
    <t>gi|45535431|emb|CAF04432.1|</t>
  </si>
  <si>
    <t>MVMAGASSMDEIRQAQRADGPAGILAIGTANPENHVLQAEYPDYYFRITNSEHMTDLKEKFKRS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</t>
  </si>
  <si>
    <t>Unigene52701_All</t>
  </si>
  <si>
    <t xml:space="preserve">AMP-dependent synthetase/ligase (134-576:443)  -- AMP-binding enzyme; C-terminal domain (636-697:62)  -- </t>
  </si>
  <si>
    <t>MGFIRRVLGGHATVLQGAPEPGTFPWAADYRDPNKAWSTGGKLAFLFIFVTFCAALVAVVHFWPLITRLVKRFRRAAAGASGAQAGAGAVGPASAEGTGAANGRAAPLLELENREVCEGATPAYPKDRRVVELFSDRVKETPGAIALSLPEAGRLSTQDLTYSMLDAAVEECAMALLSMGVSCGSVAALVLDRSVAQVVAVFGTLRTGAAFLPVDVDASEARKQFLVRESEALVLIGSHVTSGSIDSQDAGVVAYLADEMDVGYVSLPRDGSLKALVAKPPRPSGSFPPRRPSLPVERARPDASDMALLIYTSGTTGAPKGIVYDHTHLMHGVHFFGEHCEMDDKSVALLKSPYFWAIIEWEMFPALTRGGRLVVASAQGHKNPEYLADTISKQAVTVLMITPQVLDLVVDIHEANRSARPLQSLQHIVTVGEPLASALANRVVTMDYIKAQLHNFYGASESSCTTYTIPSEGVDMTVFPNKVPAGVPQPHSKVYIMAVQEEGAAPGPLTRVQPGQAGEICFGGVLAACYWRHEDLTQQKWLDTEYGRLYRTGDLGRWRAGVLEVVGRTDRQVKIRGVRVEPEEIEAVLKKFAMIVPQQQEEQEPGILGLSRQGSFTRTRSHSDTVFTPETRFALKDVAVVASREPAELVAFVTMRRDFAEATTESLRAHCQANLSPSYVPKHFVILPEMPKLPNGKNNLSELREMASQEVTQEELVMDSLGQMKRLSKWAIFENNVIHRCYAFWMIGVLTDHYMHCAADTTDSGDYYAFCTALASSSVKPWTEVLIRAFGNDQDMFGFMMLGAYQDSRPDRPGGKPRVKLGLRDLFIFLVYMAMACPLPQILHYIFQSWAWPHTWGENFDGTTRAPPKDIWGWDYMQVNSYTSDHRWYLDMVLRVRIYMQICETLRVPGWLQGIVATIPCLLPDATFEGHEYAFDVCEFYSAYSYVLYVFSWLFRNWGDGCAAYWRWIQWYFAFYVWAFHYLRPLVDRLHPRLPKGPTWAAAAMGTSMTIGIMMAMFHYPNNVLENGTGLQWAWLELGADILQPTLLVLGMTYLPLNLAWWGNTTLGCYVFHFYFRDQITTWVMSATKGFTWDPTGLFLFVFIIGICLLITTVLGPIGHYVLLSPQMLVSRVKRISLERSRARQARDVPPTVVTAVASMQSPTAAAQ</t>
  </si>
  <si>
    <t>gi|488849507|ref|WP_002761913.1|</t>
  </si>
  <si>
    <t>gi|640535492|ref|WP_024969088.1|</t>
  </si>
  <si>
    <t>MNSASSPAQIAIIGMAGLFPGAKDLATYWQNILSKVSAIREAPDDWNPANSSDDNGGLYTRKGGFLDDIAEFDPLEFGIMPNSIEGGDPDHFLSLKIARDALKDADYLDRPFNREKAGIILGRGTYFNRGFGTVIQHGLIADQTIELLQQIVPTLDAQTLGQIRQELKASLPPFNAEMSPGLVPNVVTGRIANRLDLMGPNYLVDGACASSLIAVDLAIQELLSGRCDMMLAGGVQASTPPQVHMVFSQLDALSRSTIKPFDQSADGTLLSEGLGILVLKRLADAQKDGDRIYAVIQGIGTASDGKGLGLLAPRWQGQVLAIQRAYENSSIDPDTVTLVEAHGTGMPLGDRTEIKSLTHIFGQRQGEMPHRAIGSVKSAIGHCIPASGAASLIKMALALYYKVLPPTLCQQPHPCLEEEKTSFYVNTEARPWINGQSKEPRRAGIDAFGFGGIDAHAILEEYDRSPDLPERKLPCSWPTELFIFSGEETANLIDLVEQVERRLQSSPNLLLSDLAYTLANRNPSPHRLAIVASEKTDLQAKLQLAKSKLAEPGRTRFQTRSGIYYAQVHPEAEVGKTAFLFPGEGSQYPNMLSDLCLHFPKVRAWFDFLDDIFGKNRNYPPSYFIFPPPTGLSEEQRLLAAKELYNLDLATETVFTASMALYELLKDLEIQCDVMVGHSTGENTALIASGTIQLASRQEMGQKILELNQIYLDLTAEDRIPRGTLLTVGALETAILAEMVAQSSGQLYLAMDNCPNQAVLFGNEEAIKQAANQLRELGGICTRLPFDRAYHTPLFNQVAEALREYYQGLTVGPGHTQLYTCATAAPFPPTPPEIRELALSQWSSQVRFRETIGHLYEQGVRTFVEVGPSSNLSNFVRDILSGQDCLVLASSSQRRSGLEQIQHLSAQLFVNGRALNFAPLYQYRQVDLVNLETASLETAAKVRQKRLLDLTMPKMKLTSAFVHTLEQKLPSVPPVATGRECMVQENIELPSTLPVSPPEKPPLQEQISSPSFSALFPDIRLRGFLSHLDLMEEFLNSQARTISSFYTNPFSHQQQEAVSLPWLDVEAVPLSFSEAWPFLGEIIEKGEGYLYCRRHFDINWDDFIYDHMLGGPWSHRQADDFPLPVIPFTVSMEIIAEAAAFLCDGQQWVSQVDNVRSYRWLALEQGYLVLDIVAQLQEQLAPDIWDVHVQLFQPSRGSERRLVFEGDVRLTSQLNPSPPATPCQWQDSQPSRWSDEQLYTEGMFHGPRLQGVKHIRQVSQQGIEADLEVMRVDNFFRDIARPIFQIDAPLLDAAAQLVAYWGSEFFGVNFHTFPFSVRVFEQYAPPLPAGTPISCRGWLSFDGERQLQGNFEFLNSEDLVIARVFGLLEIFIRVPLEYHQLRREPQVAYWSEPWQEEVGMLSRRLTLVPVNFLDELGGVIKYIIAHLIFTQSEREFWYSLPEQGSERKQWLLGSLVAKETIRQFALQKFDLALGPLDVQLFPTESGNLQVYCPPLERMGVVPEVSISQNQNVFVAAAVEPSIDNQEN</t>
  </si>
  <si>
    <t>gi|924655931|ref|WP_053538952.1|</t>
  </si>
  <si>
    <t xml:space="preserve">AMP-dependent synthetase/ligase (226-647:422)  -- Polyketide synthase; ketoreductase domain (1014-1209:196)  -- Phosphopantetheine binding ACP domain (1344-1408:65)  -- Condensation domain (1429-1875:447)  -- AMP-dependent synthetase/ligase (1904-2302:399)  -- AMP-binding enzyme; C-terminal domain (2310-2385:76)  -- Phosphopantetheine binding ACP domain (2415-2476:62)  -- Thioesterase (2507-2723:217)  -- </t>
  </si>
  <si>
    <t>MNNPVNNIEIATSTLFTKQASNLTKSEENNTEAANLASSPSFVESTLLSNPLIEDCVVLINKTQSGQSELVAYIVSNLPISPEQIQSELQNLIPESLLPKAYIPVSSIPLTVTGKIDKAALLKLEVIDSDLIDSVEKQLNSSLEIERVAVVVEPQVKIIPPLHLEDLLPEVPAIVSEDNQTQIPTITSREKRETNQNIESKKPAISHGEPLQYPGNAPKTLGEVLQRAAEQSTNGIIYIQSDGSEKIQSYRELWEDAQRILAGLKKLGLKPQDKVIFQLENNQDFISAFWGCVLGGFVPVPISIAPSYNQINSTTSKLQNVWQMLEKPLVLTSASLCPQIHDFSKLFNLENFQVEIIDNLYKSEPDFNFHNSQPEDLAILLLTSGSTGTPKAVMQSHSSLIGRSAGTTLMNGFTKEDVSLNWFPLDHVGGIIMFHFRDVFLGCQQIHAPIELVLQEPTKWLDWISHYRATITWSPNFAYGLINEQLEKLLTQRTPQWDLSSMGFILNAGEIIDAKTTRRFLQLLKSYQLPSTAMHPAWGMSETSSAVTYSDSFLLDSTTNEQKFVEVGAPIPGFAMRIVNTENQVVEEETIGQLQVKGASVTSGYYQNPQANQEAFTEDGWFNTGDLGTLRSGRLTITGRQKDVIIINGLNYYCHEIEAAVEEVDGVEISYTAACPVRVNASNTDKLAIFFNSQVADDQTLINLLKEIRVQVVNQIGINPDFLIPVDKEIIPKTAIGKIQRSQLSQRFHIGEFKPILKRIDILLGNSHTIPNWFYRQIWQPKSPLINKDYLNLINPTLVFLDSWGLGDYISRILSQYNLPYITVSSGENFLEINNSCYQISPKEAEHYQLLFNSLANKNIVVGQIIHLWTYDEYTGDIESLEALKLAQTPGIYSLLFLVQALAKVQDFDHSVKLLFISNHIQSILSTDLIAYEKSPALGLIKTIPQELPWLDCRHIDLTFGEVEKNGDYILQELQISSKEREVAYRNGQRFVTRLEKVDLSKEPKHPIPFQQGGTYLLSGGLGGVGVEIAKYLLRNYQARLLLIGRTPLPEKSTWDLHLQKKDAISQPIKAYQELEQLGGEVIYEAVDICDLNNLQAIVEKAKNKWGKNLDGIIHLAGRFHEQFVLAETQENLSALLRAKMLGSWTLHQLIKDKKDSFFINFSSINSFFGGSAVSAYAAANSFLDCFSHYQKYQSALQSYCFAWSMWDEIGMSAGYQMKNLTRAKGFYAMPSSQAISSMLAALHHNQRHLFIGLDGNNRNISRWQVETESLQKLTAYFTASSPVEIDADFQVKDDFGTVCTCKLVQVSEIPLTENGAIDRDKLVRRFIRQETGVLIAPRNEVEEKIAQIWQQVLNIPSLGIDDNFFELGGNSLLATQVISRIRKAFGVETSLQNLFQAPTIAQLSQLIAVDNSQSSSVTYIIQPTERTEDLPLSFAQTRLWFIDQYEGANAIYNIFQGLRLEGKLNIEALEKAVNALIVRHETLRTGFLSSEGEPVQIILPQLTLTIPVTDLGELSLEEQGLQVQHLVTQESHKPFDLKNPPLLRVSLFRLGATTHILLLTIHHIIADGWSMGVLNRELSHLYQAACKEETPSLPALPIQYADFAQWQRNWLQGDVLESQLSYWKQQLGGSLPVLELPTDHPRPAIQTYNGASISVELSLDLTNGLKALSQQEGVTLFMTLLAAFQILLYRYSGQEDIIVGTPIANRNRQEIEPLIGFFVNSLVLRTNLGGNPSFRELLKQVREVTLGAYTHQDLPFEKLVEEIQPERDLSRNPLFQVWFNMINFTGSTLLKLMDLKAENLLSQEIDSKFDLTLYLENKDKNIYLQLVYNKTLFNADTIEEMSKHFQQLLKVIVRNPEYPISNLSLLTETERYQLSCRRNLIQPSNPFTEFLKSDIKQSIPSRFQQQVEKYPHHFAIKTRNYEWTYEELNQQANNIAQQLLAYLPHEQIRIALLFEHDAPMIATILGVLKLGQIYVTLDPDYPQDRVSYILEDSLASLIITNDHNFDKAQDLVGEKLRIINIDQIEITDIYEEINQKISADTIAYLLYTSGSTGQPKGVIQNHGNVIHFIRNYTNNLHISTQDKLTLFSSYSSDAAVIDIFGTLLNGATLYPFDLKQEGLANLSQWLREQEITIYHSTPTVYRYFLNSVTDKKDLEKIRLVVLGGETVVKQDVELYGEYFADDCIFVNGLGCTESSFNLQYLINKEIAIPGNSISVGYPFDDTEILLLDSDRMPTDIIGEIAIRSHHLALGYWRKPELTAEVFLPDPTGGKRRIYRTGDWGRFLPDGSLKFLGRKDFQVKIRGFRIELGEIEAVISKHPDVLNTVTIVREDIPGDKRLIAYIVLQPQGRLTQTELRQLVKQKLPDYMIPSAFVFLEKIPLTPNGKIDRRALPAPDSSRQDTAKAFLAPRDELELQLTKIWEKVLARKPIGVRDNFFDLGGHSLLGVKLLAQIQKSFPSNLPLSILFQTPTVEELAKVLRQKKVTPPWYSLVPIQPGGSRPILFGIHHIYFNDLSRYLGPEQPIYALHYAMAEATYRALSLPKMEDLAAHYIEEMRTLQPEGPYFLMGLSFGGVVAYEMAQQLVAQGQEVGLLALFDTHIERGRKLLPLRQRVANLLRLTLPELMERVNGRVKAKLLVLRYGNQYLPHIYNREGMVATAKAYTPKPYPGRVNLFKAMDVSVSSVNYQIEPPELGWRKFITGELEIHEVPGSHIGILEEPNIQILAEKLRVCMDKALGDFEV</t>
  </si>
  <si>
    <t>gi|1705962423|gb|TRT93739.1|</t>
  </si>
  <si>
    <t>gi|198444929|gb|ACH88379.1|</t>
  </si>
  <si>
    <t>PQERVLLECVWAALEDAGYDLTQFKKKVGLFAGGALNMNWMNYVTLVNDGSSVDKFTASQLADSRFISSRTSFLLNFRGPSIHVDSACSTSLVAIQRATMSLLFQECNVALAGGVLVGNESVSGYFYEEGMIKSRDGHCRPFDVGATGTVGGEGVGVVVLKRLKDAMKDGDHIHAIIKGGSVNNDGYQKVGYTAPSISGQSEAIIKAQKMARVPSESISYIETHGTGT</t>
  </si>
  <si>
    <t>gi|323447092|gb|EGB03048.1|</t>
  </si>
  <si>
    <t>gi|1706081628|gb|TRV05363.1|</t>
  </si>
  <si>
    <t xml:space="preserve">Beta-ketoacyl synthase; N-terminal (14-262:249)  -- Beta-ketoacyl synthase; C-terminal (270-388:119)  -- Polyketide synthase; C-terminal extension (391-501:111)  -- Acyl transferase (536-809:274)  -- Polyketide synthase; ketoreductase domain (1152-1349:198)  -- Polyketide synthase; dehydratase domain (1379-1657:279)  -- Phosphopantetheine binding ACP domain (1766-1828:63)  -- </t>
  </si>
  <si>
    <t>MKNPKMYQEHCSDAIAIIGMACRMPGARNVSEFWQNLCNGVQSITTFTEEELRASGVPTELIKSPHYVRRRGIIDGADQFDAAFFGFTPRDAELLDPQQRVFLECAWHALEDAGYVPQEVDTRIGVFGGVGTNWHLSQVAQSSVAKKYASGASVVISNDKDYVTSRVSYKLGLVGPSVNVQSACSTSLVATILGMTSLRSKQCDLALAGGATIELPERKGYLHMEGGMESPDGNCRPFDAAANGTVFSRGAGVVVLKRLADAVRDRDHIYAVLVDGAVNNDGANKIGFTAPSISGQVALILDALSRAGLSAEQLSFVEAHGTATPLGDPIEVESLTQAFRHYSDRTQFCALGSVKGNIGHTDVASGVAALIKAAKTVEERLLPPSLGFAKPNPNIDFSSSPLFVNTKLGKLVREGTPVRGLVSSFGVGGTNACVVIQEPPTPEIPKQAPEQNLAVLSARTEEGLRYQIAQLSHHLTKHPDLDLAAMACTLQMGRRRFKHRCAIPFANRQELIERLNSPDGAVIRSVCQREGEPIAFLFPGQGNQFVGMGANQYRLFSAFREVIDHGSEILKPILGVDLRELLFPSSGERETAKVLLDQTYITQPALFLVNYAQAMLWRDWGIEADVMIGHSVGEYVAACIAGVFGFEDALILVSARARLIQDLPGGSMLAVLLPEAELSGRLPPDVEVAAVNSRKMTVVSGPNEAIKFFEIQLTQEKVFSRHLNTSHAFHSAMTEPAMGALARRFVGISLSAPTIPIVSTLTGDWLTDEEACDPRYWVRHMREPVRFVDALDTLLASEESYIFLECGPGYSLASSVKSLLDRQEHDRVICSQQGMQDVEDDLAALTRAVGSLWATGRPINWKAFYADGFPGRVSLPGYPFEHQSFALDFTTEKAVDLGADPGERKPDLGDWFYELGWTRTASPEFLCPPAAEAIPQTGCWLLFDDNDALSQEIVTVLEGRGEEIVRVEQGSAFATSKGGFVIRPAVREDYDQLLTALKENNQRPTRILHLWNSCGADDHGWVDDPEAARILAFDSPMYLEQALIAQGLPGMVRLLVVTRGVHSVAGEPIWAPLRALAAGPCRVVAKEFPTIQGRMLDVSSHPDLAFQLINEAELDVDDTVVVYRGGRRFIESWNPLRLPPGEGLAKTLKAGGTYLITGGLGALGLFFSRIFAETVPVNLVLVSRSTVPPRENWERLLESGDGNPQLRDRLEQLLALEAAGAEVVIAQADVTDLHRMKEVVNQVYERFGRIDGVIHSAGNAGGGIIALKTPEMATEVLEPKVQGTRVIERLFGDRDLDFIWLFSSVTAVLGEAGRVDYCAANSYIDAVAQSWNQKRPGVFRSLGWAAWAEIGMASRWEDAKAKRQSGKRVQRVEAGDWLRLLSSEGHEEIYEVLIDPESDWIITEHLVSDTPTLVGASFPEFLWRFAAYRHSGEPVQIKNAYFIAPMMFTKGEQRRLMLFVKGQEGRYKFSFRSRPADSPTAWQDHFMGDLVITGIEPRQQNLAMLLAKFPPRETNPYNSLDCTAEDGTPLLTYSERWRTLSELAEVDGHWLAKLQLDPKYAVDFATFLCHPALMDVALACGGFRMAFSGEMKGFYLPYCYKQMKLWRPIPPVVWSQIRLTSPYTLGADTISFDVTVLETSGEICVEVEGFILKKVDISAPSLKSAASSVPSKNAEVKNEDITPTEALDLLNRLLEQAGRHGGTAPMAHLLITTKDLAWQIADASPRARAEVIREQMSATSSAVVQVFSRDDLLTPYEAPANEIETAIAEIWQGILGIQQIGVNDQFVELGGNSLLAIQMIAITSETFQIDLAVDSFFKEPTIRGLAEVVINQLIAMTDPEILETLISQLED</t>
  </si>
  <si>
    <t>gi|71089655|gb|AAZ23684.1|</t>
  </si>
  <si>
    <t>Cluster-13398.10805</t>
  </si>
  <si>
    <t xml:space="preserve">Beta-ketoacyl synthase; C-terminal (8-50:43)  -- </t>
  </si>
  <si>
    <t>MDGFRCDNNPILLTTVKCNLAHMEANAGISGVIKVTSMLRHQGVPMCVHVKSLNPHLDMEGFPWYIITEFVDPARTDMYIGVQGFGMGGTNARCDFWGRTSEGWRNPNQRPPQQERADYADVPCPRCLGMMCWLCNVAVPKYGREHKRHRCSLVREEPGAYQKTYDFCSTCYAGKYLCGDVDEEIPSLYDVQGRNIRIYATGTWSAYTTFHELEEVKPGVFTFVVELGETRAEHFHFVLNREPTMAYYPVARNARAHMRVLGPDDEIEMRHWLIDGKDTDSPCGTAFVVTLNWDVDYGFKQVSWKVVDDPDEFPERIRASDHGNSYHILGSWTAFRPVEMQLVSEADGLYESSFRIGVARREEFQFQRDADELQTLHPPVARCAQTSVAAKGPDSYGKGKNWVICGDVGEEIRVQLRVKDGEFSVSTKSSSGASQFWKSKAASEPRHEYFVTGSFLNWKLEKMIPDSTPGIYRCRATWAEGDTNEFHILVDGYKKEILYPASTGASSGNGLLMGPGEEGKDKHWQMMGWPGTIHEITLDLNEEDRRKMVTWRELTDDDDMVQPLGE</t>
  </si>
  <si>
    <t>gi|307103517|gb|EFN51776.1|</t>
  </si>
  <si>
    <t xml:space="preserve">Beta-ketoacyl synthase; N-terminal (1-152:152)  -- Beta-ketoacyl synthase; C-terminal (174-273:100)  -- </t>
  </si>
  <si>
    <t>MDPQQRLLLELSWELVPRRPAVNACGIYIGIQQMEYGSLMASHNGTLGAFSATGTPFSVAAGRLSFIFGFSGPAVSIDTACSSAMVGTHMAAQHLQQHMGDALSAGVNLMLAERTTLAAQAAGMLTLDGHCKTLDKAADGYVRSEACVVLHLSASNSKDAENGASSALIHEGVVLCGTFVNQDGRSSSLTAPNGPAQQRVLRGALQAAILLPEHVTGLEMHGTGTALGDPIEIGAITAVLPGAGLPLQLTAAKSRLGHAEPAAGSIGMVHAAVELCTVHSSSITCLTTVNPYVSSTFTELTTIGQ</t>
  </si>
  <si>
    <t>gi|1210082994|dbj|BAY02136.1|</t>
  </si>
  <si>
    <t>gi|504990108|ref|WP_015177210.1|</t>
  </si>
  <si>
    <t xml:space="preserve">Condensation domain (28-471:444)  -- AMP-dependent synthetase/ligase (491-917:427)  -- PilZ domain (964-1047:84)  -- Phosphopantetheine binding ACP domain (1136-1197:62)  -- Thioesterase (1224-1464:241)  -- </t>
  </si>
  <si>
    <t>MKTTADLQPKLTAVDFDPFVGGELFACVPATESQKEIWIAVQMGDEANCAYNESMCLRLQGNLDVESLRFSIQELVQRHEALRTTFSPDGSTLCIASSIELDIPVLDLSIVDDRDRESKLAHLRRQEVDRPFNLVRGPLFRSQIIKLQAQEHIVILTGHHIICDGWSWGILLPDLGAIYSARQQGLAANLPQPESFIEYAILQEENSTTAEILEVQKYWLEQFSGTIPVLDLPTDRARPALRTYQGSREDWELNRDLVVNLKRLGKKAGCSFFTTLFAAFEAFMYRLCGQEDLVVGMPAAGQLVGGKDKLAGHCVSLLPIRTRIKEEQSFRDYLRSRRTAILDALDCQQITFGTLVKKLAVPRDFSRIPLVPVTFNLDVQLAEEQLNFDGFKAEVFSNPRTCENFEWAVNASETKNKLVLECQYNTNLFDAATIRRRMAEFEVLLEGIVANPQCPLKNLPILTAAEQQQLLVEWNNTHTNYPESACIHQLFEVQAQQTPDAVALVFGEQQLTYQQLNCRANQLAHYLQTLGAGPEVLAGICLDRSIDAIVSLLAVLKAGSAYLPLDPAYPKDRLDFMVSDAQISLLLTQQNLVERLPDSGAKVICLDAAREEIDAQSEINPANLANADNLAYVMYTSGSTGKPKGVCVVHRGVVRLVKDTNFASLTAAEVFLQLAPISFDASTLEIWGALLNGAQLVVFPPGSPSLAELGEAIRLYNVTILWLTAGLFHLMVDDRIDDLKGVRQLLAGGDVLSVPHVQKLLREVPNCKLINGYGPTENTTFTCCAPIAPDSQITNSVPIGRPIANTQVYILDRHLQPVPIGVAGELYAGGAGLARGYLNRPDLTAERFIPNPFNDFRLPILDFRLGNAGEKLEIAQNQEASDRTKSNRLYKTGDLARYLSDGNIEYLGRADNQVKIRGFRIELGEIETLLTQHPDVLSTAVIDREDTPGNKRLVAYLVSKLIPERIPYHSECQLELDGKPIKLDTEDISTSGVALVGVPVLDRGRSVRLHLQLPGENEPRWLSGIVAWSRPPQTGIQFQLTPNEQNTVNQSVAYQLETQGLWKTLQRTLTGNLRDYLKQRLPDYMIPSAFVLVKELPLNPNGKVDRRALATQKWQSSDAAPNETIAVAARDQLDIQLTEIWQQVLGINSMGIRDNFFEVGGHSLLAARLLAEIEKVFDKKLPLSAIFQSPTVEQLADILREPEWSSPSPSMVVIQPGTGSYKPPLFCIHVLGRGLEFYRPLMNYIDRSQPVLGLSTQIMDEKLAPPNRVEELAAYYIKEMQNFQPHGPYFLLGVSFGGTVAFEMARQLHDLGEKVALLGLLDTYGPAAFKNSSEMKQSEGIMRILRLTPGAFMNKAKSNLIGKIEDLTEIQWRILCNLYRAVGRPLPIYLENFTHRELNHQALKNYVGGVYPGRASIFKAVESAEASGADRELGWGGVITGGIEVHEIPSNHLGMLKEPHVRILGEKLQAAVDRFQRKNL</t>
  </si>
  <si>
    <t>gi|1159276675|ref|WP_079209465.1|</t>
  </si>
  <si>
    <t>MKASPQIAIVGMACLYPDADSPQELWENVLSQRRAFRRFPSERLSLSDYYSPDKSAPDVIYSTQAAVIEGYEFDRIAYKVVGSTFRSADLAHWLALDIASQALNDAGFPD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PQARLTEDKARLQVLKEGQIWPNSLPLRAAVSAMGFGGINSHIIIEGLSQIRRHTLTPQEQKLIHSPQDAELFLLSANSQEDLQAQVNRLLNIVPRISQSEMTDLAVELAKKVNPHLPYRLAIIASSPDSLTNQLVGAQGLHSLIPPGQNLDNIFTNHEKQINKIGFLFPGQSAPVYLHGGLWERRFPVIKQLYNKAQLAKGKDNTVTNIAQPAIVTACLGGLQLLENLNIKADLAIGHSLGELCALFWANAYDKTQLINLAKIRGQAMAQLGHPTGRMASINADAETVKSLLNGRIVEIAGLNSPYQTIISGEALGIKDVVEKAQNQGIKTVYLPVSHAFHSPLVAPAVQPLEDYLQTYPLNSLEKTVISTVTGEKLPLNTDWRSLLLEQMTSPVRFIDAVKSAEKEVDLFIEVGSGSILSRLVADITDIPVISLDSSSESLQGLLKTVAVMFVNGVKVNYQGLFEDRFSRPFNLDYQPHFIGNPCEIKAKGKSQQAKVENIDLLLPNHSQNLKPNTSNLKPQTSKIEVIRQLVAQKTELPLETIENHHRLLADLHLNSISVSQLVIEAARQLDLSPPHSPTDYANATIQDLAAALEELGKNNSQIPQESIPMGVDNWLRAFTVELIEKPLIKSDKKQINREKAGNWHIIAHADHPLLPNLSVLQPTLKHEQEKGIIICLKPYPDESEIGLLLKGAKLSIKEKKPLILIQQGGGYASFARTFYLENRQIPTCVIDIPFHHPNAVNIILSEITATDSYTEVYYDENGKRFVRQLNLLGLEKDTDNPKQKKALKRSNKSKIKELLLVTGGGRGIASECALSLAKENKATLAILGRSQPEDNRELAENLARMKSANIQVHYYSCDVSDAESVQQTIAEIKTNLGEITGILHGAGVNTPKLIQHLEPEDFLATLAPKVKGLQHILTEINPDSLNYLITFGSIIAETGLKGEADYGLANEWLGDIVAEFSRKYPNCRCLNLEWSVWSGIGMGERLGTVEKLRNEGITPISPDIGIKYLHLLLNQSLPTASVIIAGRFGEPPTLSLKPQELSFLRFLETKKVHYTGIELITEAELSLDNDPYLQDHVYQGEYIFPGVLGLEAIAQVATALLPTLARKEDQTLNKGENQDPPSVPLNKGETGGLRFESVKFNRPIVVSADQPLKIQIATLITDSGKVKAVIRCANTGFSIDHFEAIISHSSVGAPDCRPLIPPVPLKEGKNNPQINPDKDLYGHLLFHKARFQRIKGYSHLKATECIAEINIEQKTAWFSRYLPQSLILGDAGARDAVIHALQACVPHATILPTGIERLTVYSVNLGENQFVSAKERLHQGDTFVYDLEVLDDDGNLLEVWQGLELKVIKHRNPQDPWIPALLPCYLERKIKEVMPNVDLTLILDQDATVERRVRSDRSLGMLTSSPSVIQRRGDGKPELSDNETVSVSHAEDLTLVLKGASGCDLEPIIPRDVQMWRDLLGENSFNLAEVISQENHEDFNMAATRIWSAKESIKKAGLSLDIPLTLSSFSQQLTPLSPILWLSSGKDLIITLPVSFREIKTAFILAIFVQTVPEKSDLLQTEPLKVF</t>
  </si>
  <si>
    <t>Unigene47508_All</t>
  </si>
  <si>
    <t xml:space="preserve">Polyketide synthase; ketoreductase domain (294-483:190)  -- </t>
  </si>
  <si>
    <t>MADWDYNATVTEVFGSVDGHMCFPVDWLREDLPLEDKDSAALDQAYEGFYNEAAAVPKYLETFVKPPSLMKAFWPVQPPPRESVLVFADRHGYCSRIMKAAPEGRVSTKKVIESDQWQTMDDSDVMKIISSTKWDLVLFGAGLDSPASNHVANVIDQQNVVSRLFLELLRAIGKTENAKRLAVVTKGVFSDDPATHAKFGLSITTNALLFGMSNSARQEFEETDIQYIDTEISLTATGDEDKYKIFPRIASEIFRVQTFGHNSVRILNNGRYVLRQMDSREYEEANCDFIINEGTIAIGGGNGALGLVMGEWLLDKAREQGIRPNALTIKFLSRSMKISDLNMPTWKAIQAKAAELGIAVEQEKADVSSQEAVDALISSLSPNLVGFIHSAGVLQDSMLMNLTWEKCETVFESKHRAALYLHSAFERFENPKLGFFWVFSSTAVWGNMGQINYSGSNSFLDALARHRRARGKPCTAIQWGAWGEVGMAATMTDSMRARTMSGPQPYFTNVEGRHGLELGLKTGLPYFSVFKFNPGVMFAIIGGADSPKQCLFRNFCCEIFPTDLGHSLERNHMYTAYRTSLGWPYRFQPGVDRLVYDTYTKPAKEEYEKEWGEDFRLWSADPSVRG</t>
  </si>
  <si>
    <t>gi|323454725|gb|EGB10594.1|</t>
  </si>
  <si>
    <t xml:space="preserve">Beta-ketoacyl synthase; N-terminal (1-162:162)  -- </t>
  </si>
  <si>
    <t>REAAELDASAGLVLEATSAALGDLARTHVGIFLGAGGFIMSAAINTMGSIRSRPPSVYAGTAVALSVASGRASYALGLTGPCLTLDTACSSSLVALHAASSALRNDECARAAATGVCVVIEETTRAFSAAGMLSARGRCHTFDWRADGYCRGEGVGAFVLEDDAGSVASRGTSVQQDGASASLTAPNGSSQRRLIASIDAPRTCLEAHGTGTALGD</t>
  </si>
  <si>
    <t>gi|1705923101|gb|TRT57513.1|</t>
  </si>
  <si>
    <t>MSKHSISFGGQLEDNWRTLSEVLETATKHNNHGITYIKNDATEYFQSYQDLYQDALVILNGLEQKGIKLGHKVILQIAKNHDFIPALWACFLGGIIPVPLTVAPSYDLENSAVKKLENVWKILDNPLILSDSELITEIEKLGTYSHLEGWQVISVNELRKAPSKVHQLPILDPQAPALLLFTSGSTGMPKGVILTHHNILSMTAGTVAMNHFTQQEVTLNWMPLDHVGAIVFLGIMAVDLACHQIHVPMELVLRQPLQWLELIQKHQVSISWSPNFAFSLINQQAEELKHASYNLSSMKFLVNAGEQVSVKTIRLFLEILEKHQLRERAIKPAFGMTESCSGITWSAGLSKNELTEENSFVSLGKPIPGATIRIVDQENNLLPEREIGKLQIQGNSVTKGYYNNTELNQEVFQEGWFTTGDLGYLFKGELFITGREKQEIIINGVNYFAHELETTIEELEGVKVSYTAAFAVFDQSRETDLLIITFSPESDQFEHWIKVVRKIRSHLTQKFGIAPAYVIPLERNLVPKTSIGKVQKSKLKKDFEQGLFSSRIQEIDQYLAKERQKNQTLPQSENERQIAAVWSEVLQLTSVGLEDNFFELGGHSIHLIRVQNELEKLFNRQLSLAEMFKNPTVATLARCLSEESNTTQVIAQKSRQRAENRTRRHNETHDIAIIGMAGQFPGAKNLTTFWENLKNGIETISFFSEEELQESGVSPELSNQPNYVRARPILEQVEYFDSEFFGYTDREAELLDPQQRLLLECSWECLENAGYNPSNYQGSIGIFAGASMNTYLINNCYPNRGQLDSNDELQPFTLDSTGGFQTMVANDKDYLTTRISYKLNLHGPSVNVQTACSTGLVVVHLACQSLISGESDMALAGAASINSPQKIGYLYQEGLIMSPDGHCRAFDAEAKGTIFGSGVGVILLKRLSDALADHDYIYAVIKGSAINNDGGQKLGFTAPGGEGQIAAATEALAFAGVDANTISFVEAHGTGTPLGDPIEVDALAKVYQGANEGECALGSVKTNIGHMQIASGIAGLIKATLALKYRVIPPTLHFQNPNPQINFSQTPFYINNEAISWTTKQDKDEKLPRRAGVNSLGIGGVNAHVILEEAPPIIPQDNQSKRPYHLLTLSARTEPALKELVSRYIDFLESQPEKDMSDVVFTANTGRVHFSNRLALTGYKNSDFIEQLRQFKQLDYQSTIHGIADEKRPPKIAFLFTGQGAQYAGMAHQLYQTQPTFRKTLDAGENYYQKLTGKSLLNVVFADTDDPLNQTAYTQPALFLIEVALAQLWHSWGIQPAAILGHSLGEYSAACFAGVFDLESGLKLVTHRGNLMGQLPQNQGEMAAIFIDKNSVIEQCQSQGIKIAIAAINAEQHTVISGEKSVIQKLCNHFTNAGVKVRQLKVSHAFHSPLVEPMVAEFKTILQEISFSQPQISLVSNLTGEIADDSIMTPEYWLQHLLNTVQFHPGALFLQSLGCDTFIEIGPQPILSGIVQSSLSSSEPLTLPSLRSGFSDWQVLLESLGKLYVRGAKIDWFSFDQDYHPRRCALPTYPFQKRQHWIPLKTPSATVPQESNLVKMLSEKDKNTLMQTLLETGHYSEDEKPTISAIVQQLIKLYYQEKEDFNFAKLLYQVAWLPWDLANGKLQNLTPLKSDLEVYLEPQLHSSELMGVSRAFSEMEKLAADFVVKALQDLELFQMNTFLDPDQSFIQAELKQEYKSFWNHLLEILAKVGILEKQNTLWKIVKEPEQSNPDLAVEDLINHYPNAQIELNLFRQVATNLAAIITGKISPLSILFSQDGQGGASEFYKNTSSAKILNLGISKTVELLLSSYAPSASIRILEIGAGTGATTQQVLKACKSRQITYTFTDVSPFFLEKARDNLAEFSGLEYKVLDIEKEPKLQGFCCHSYDLIIAANVLHSTANLQEETLPHIQSLLRPGGHLLLLELTQQSPWIDLIFGVTQGWWRFSDYHLRPNHPIITASTWESILLKSGFSQVEFVSPDQKIGSVLFQQSIILAQSSEIPPNLAKNWLIFTDVDPEQNTFPLGIQEQLLKKCDSCRIIYQGEKNTQISSSESCLNANQLQQLEEWFASNPSPDRIIYLLNSTPKEQPESILLNRCNYLLNLLKAIQTIPNPPQLFLVTQGAQPFELEQPSLGFQSPLWAMGRVIALENPQLWGGMLDLDPDVDINQNITALLLGLTHAHDEDHLVFRKGQGYIARLLPLKSLETTTVKIQPEATYLITGGIGHLGLELAEHLVNLGAKHLILTTRRSLPARFLWDSATELAQISEKIRKLEAKGASIEVISADVGNFEAMQAIFTQIEKTAYPLRGIFHLAGISGRQAQLKDCTLQDLEAVFQAKVKGSWNLHQLSLGTQLDYFVLFSSAGAIWGAKEQGLYDTVSHWLDALAHFRHLQGLPATALNWALLAGHGIVSQDYEDWLKQIGIREIAPDMALRVMDAIMASNQTQVLIADVDWVRFKNIYQFKGEKPLLKNLGLSEIPIKSVQESDSVLILLENIPLGERREYLLEYVSKQVRIILGIKSMPDSEQGLIEMGIDSLSSIELKNRLEKGLEVLLPTSLVFDFPNIRRLVDYLFDRIFGEKVQKTAEKMINFTEVQQEISEDLILQELTDLEAFLGD</t>
  </si>
  <si>
    <t>gi|8177723|gb|AAF73979.1|</t>
  </si>
  <si>
    <t>MGRSNEQDLLSTEIVNRGIEPSGPNAGSPTFSVRVRRRLPDFLQSVNLKYVKLGYHYLINHAVYLATIPVLVLVFSAEVGSLSREEIWKKLWDYDLATVIGFFGVFVLTACVYFMSRPRSVYLIDFACYKPSDEHKVTKEEFIELARKSGKFDEETLGFKKRILQASGIGDETYVPRSISSSENITTMKEGREEASTVIFGALDELFEKTRVKPKDVGVLVVNCSIFNPTPSLSAMVINHYKMRGNILSYNLGGMRCSAGIIAIDLARDMLQSNPNSYAVVVSTEMVGYNWYVGSDKSMVIPNCFFRMGCSAVMLSNRRRDFRHAKYRLEHIVRTHKAADDRSFRSVYQEEDEQGFKGLKISRDLMEVGGEALKTNITTLGPLVLPFSEQLLFFAALLRRTFSPAAKTSTTTSFSTSATAKTNGIKSSSSDLSKPYIPDYKLAFEHFCFHAASKVVLEELQKNLGLSEENMEASRMTLHRFGNTSSSGIWYELAYMEAKESVRRGDRVWQIAFGSGFKCNSVVWKAMRKVKKPTRNNPWVDCINRYPVPL</t>
  </si>
  <si>
    <t>gi|779873304|ref|WP_045357584.1|</t>
  </si>
  <si>
    <t xml:space="preserve">Beta-ketoacyl synthase; N-terminal (9-285:277)  -- Beta-ketoacyl synthase; C-terminal (293-408:116)  -- Polyketide synthase; C-terminal extension (414-526:113)  -- Acyl transferase (579-885:307)  -- Polyketide synthase; dehydratase domain (1077-1367:291)  -- </t>
  </si>
  <si>
    <t>MNSANSPAQIAIIGMAGLFPGAKDLATYWQNILSKVSAIREAPDDWNPANSCDDNGGLYTCKGGFLDDIAEFDPLEFGIMPNSIEGGDPDHFLSLKIARDALKDADYLDRPFNREKAGIILGRGTYFNRGFGTVIQHGLIADQTIELLQQIVPTLDAETLGRVRQELKASLPPFNAEMSPGLVPNVVTGRIANRLDLMGPNYLVDGACASSLIAVDLAIQELLSGRCDMMLAGGVQASTPPQVHMVFSQLDALSRSTIKPFDQSADGTLLSEGLGILVLKRLADAQKDGDRIYAVIQGIGTASDGKGLGLLAPRWQGQVLAIQRAYENSGIDPDTVTLVEAHGTGMPLGDRTEIKSLTHIFGQRQGEMPHRAIGSVKSAIGHCIPASGAASLIKMALALYYKVLPPTLCQQPHPCLEEEKTSFYVNTEARPWINGQSKEPRRAGIDAFGFGGIDAHAILEEYDRSPELPERKLPCSWPTELFVFSGDETANLIDLVEQVERRLQSSPNLLLSDLAYTLANRNPGPHRLAIVATEKTDLQAKLQLAKSKLAEPGRTRFQTRSGIYYAQVHPETEVGKTAFLFPGEGSQYTNMLSDLCLHFPKVRAWFDFLDDIFGKNRNYPPSYFIFPPPTGLSEEQRLLAAKELYNLDLATETVFTASMALYELLKDLEIQCDVMVGHSTGENTALIASGTIQLASRREMGQKILELNQIYLDLTAEDRIPRGTLLTVGAVETAILAEMVAQSSGQLYLAMDNCPNQAVLFGNEDAIKQAANQLRELGGICTRLPFDRAYHTPLFNQVAEALREYYQGLTVGPGHTQLYTCATAGPFPPTPPEIRELALSQWSSQVRFRETIGHLYEQGVRTFVEVGPSSNLSNFVRDILSGQDCLVLASSSQRRSGLEQIQHLLAQLFVNGRALNFAPLYQYRQVDLVNLETASLEAAGNGRQKRLLDLTMPKMKLTSAFVHTLEQKLPSVPPVATGREGQVPESIELPSTLPVFPPEKPPLQEQISSPSFSASFPDIRLPVFLSHLDLMEEFLNSQARTISSFYTNPFSHQQQEAVGLPWVDVESVPLSFSEAWPFLGEIIEKGEGYLYCRRHFDLHWDDFIYDHMLGGPWSHRQAGEFPLPVIPFTVSMEIIAEAAAFLCDGQQWVSQVDNVRSYRWLALEQGYLVLDIVAQLQEQLAPDIWDVHVQLFQPSRGSERRLVFEGDVRLTSQLNPSPPATPCQWQDSQPSRWSDEQLYTEGMFHGPRLQGVKHIRQVSQQGIEADLEVMRVDNFFRDIARPIFQIDAPLLDAAAQLVAYWGSEFFGVNFHTFPFSVRVFEQYAPPLPAGTPISCRGWLSFDGERQLQGNFEFLNSEDLVIARLEGLLEIFIRVPLEYHQLRREPQVAYWSEPWQEEVGMLSRRLTLVPVNFLDELGGVIKYIIAHLIFTQSEREFWYSLPEQGSERKQWLLGSLVAKETIRQFAWQKFDLALGPLDIQLFPTESGKLQVYCPPLEKIGVVPEVSIGQNQNVFVAAVVEPSIDNQEN</t>
  </si>
  <si>
    <t>gi|424707673|gb|AFX86471.1|</t>
  </si>
  <si>
    <t>gi|1705995430|gb|TRU24975.1|</t>
  </si>
  <si>
    <t>MKPSKLAIAGLSGFFNQLLTSQQLSALIYQGNSLDYSNKPNSDHSWSILSKISDQGLKDCNCKIGKKVALIVANNISNNQEDEIKNISYQLERLWNCSIITFQLTKVSDSLLKSLELAQILLTAKEVDTVIISALNRNCESIIGGALILKDYETIPNNNNRLFYGIIDSFSKIVNPLSSRSVAIKQSCQQAFENAKIHPSDIGYLAVSSTEIDQGLLEAYYANHNNLTCAVGIVQENNNNLGITEDLISLIKTALCLKNRYLPAAAQLLTSNLTQEWQNSPFYLPDVSLPWFLEKGQEKRYAALNLVTHNNTYSHLILSEATPQSTPNNGYLPYGSFYLFPLAGNDSSSLQSQLDNLTQSIENSFSLPHLAKENFIQFQQNSQSPYVVAIVGNNKEALQKEIKQAKKGIDKAFHTGKPWKSPQGSYFTPKRLGKVGKVAFVYPGAFNSYLGMGRNLFQLFPKLWERAESLISDPATFFQANSLYPRRQFSLSKQDLETLETQFIANPLSVLETGTGFAVLFTEIMQKYFKIKPDAAFGYSMGESTMMYSLGVWLNANQGSQFVHSSPLFQTRLMGAKQAVAEYWGQPIDENSWSSYVLMATAEAVQECLKTESKVYLTHINTPQEVAIAGDSQGCLRVIEKLQCDRFRSPSDMVLHCEVMQSEYNEFLKLNTVTMGTPPDTMFYSSSHYDSLTLEKEKIAHHLSQGMCQMLDFPRLIERNYQDGVKIFLELGLGGSCSRWISETLGQKEHLALCINRRGADDLATIIKMLAQLVSHGVELDLSPLYLTDEAETLEAIFKTVLTTAPKANIEPQTEQQNSIIRENTASQKVAALVASSTQTLSQVPTISTLDNLRTSVISSHPKTVRPCLFDQPEILEFIEGKVSKVFGQEYEPIDHYTQRVRMPSPPFLFVSRVTQLEGKLGDYKSGFIETEYDVPEDAWYAVDGQLTVGICKEAGHGLLMLLSYIGTDFENQGKRSFRLLDLSATFLFEQPENVKLLRCRVKITSSVKTDDSLLIFFQGEVLIGDQVWMKFHDGCAGLFSDEELEKGQGVVLKEAEEKERNLINKQQFTPLLTCSKSFFKKEELLNLSQGNIEACLGKTYQQNGLNSSLRLPPEKLLMLEKVMMVNPQGGIAGLGLAVGSKQITPEDWYYSCHFKNDPTLPGNLMIEGSIQLVQFYCLWLGLQTHTKDARFQVIPNQTQAARFRGQVTPQHGTLMYQMEVLEIGLSPQPYLLANVDVIFGGKTIATIKNIGVQLVEKTATIPSIFPPIESVTFPHISQLSKQSSVLFNENQLKTFAKGSVAACLGSEFDIYENRQSVRLPNGEFQLVSRVLDIEGKRHELQKPSQIITEFDVKENAWFYNHNAYPTLPYCTYIEIAGQPCIFLGVYMGATLLFPEDDLHFRNLDGQGTILKEIDLRNKTITDKVRLLSTTAIQGAIIQKFEFELSCEGEPFYRGNMVFGDFSTAVLANQVGLDGGKRLKPWYQLNNLSDLTLQEINLRDSLTHENFYSVNPEKPHYRLSQNYLDFIEKVFLIQDGGKYQKGYIYASQSITPEDWYFSFHFYQDPVMPGALGVESILQAMQTYALQLDLGKSFKNPRFGQAINHQITWKYRGQITPENRLMSLEVHISDIRVEDDVITIIGDASLWKEDLRIYEIKDIALCLLDSEQ</t>
  </si>
  <si>
    <t>gi|1706150541|gb|TRV70226.1|</t>
  </si>
  <si>
    <t>gi|485639065|gb|EOD33425.1|</t>
  </si>
  <si>
    <t>gi|1149076486|gb|AQS99215.1|</t>
  </si>
  <si>
    <t xml:space="preserve">Beta-ketoacyl synthase; N-terminal (340-583:244)  -- Beta-ketoacyl synthase; C-terminal (594-708:115)  -- </t>
  </si>
  <si>
    <t>MARCLRFGSLVELYDLPGGRSDGGAKNGDRGQLLGYTRATDAFDVMMIGGHLEQFPSQHVRVPKDVKKSGSDEFGFDMLVGPKTLDLVLAEEMATCIFEKGFCVLKMCSGCAEDVERTLEAVREAGDEGRLGRLPQEVEEGYLGIGGKGKIVWLDPDQPDKLTDEVLDMNDRNFSHLAAILQPFSEDALGKCIEERTPALVSLTLQEGEEDDYPFPMADDKTLGDFLGTWRRGLLRAVHFMGPAACDVLLESKDGPKSTALPSRQDSVGIMAEPNTVLLFRPDCYSYSCSSEAEVLTMATSFLSVAPHFVLSGWEGDTELLSAVTGGPPPPSWNEHINVMNCNTRLGACWDEPEMMAAGLQGGCDTVVEIPYSRFDVNFYFCDEPDEVLFGPPRTIQRHTSFVDAIDLFDNKYFEITTNEATGMDPLQRQVLEVGGACLYQQGITKKVSNRSSHHAGCSVGLDKADFPSLGVDTGGSAGNNALAIIANRFSFTFNMKGPNYVCDTACSASLTATHLAKLMLLERVWDPLEFHIAIGTHLCLAPGPWIGCSMSHMVSPQGRCFTFNATANGYLRGEGTSGQFLKFGPDEKEKDAIYRASQCGQDGRSASLTAPNGPAQEEIINKAIREANMTPPESTVWECHGTGTSLGDPIEVGAIRKVQIKHERPEPLMMTTNKSNVGHLEGGAAMAGMVKCVQTVIHTQCFAALHLNQLNPHLEHSTFDAFMETEASAFPYEQGHCHVSSFGFGGTNGHVIYWGRNQARQAGTVKERILRRMSKMAPPEVRPVGDNPDEWESDLPDADLKPGDTFVITFSSEDPPDAPIKWRRKETALEPVEDDDDAFFSITGNFNGWEEDRMAPGDVPGQNVTTLTVPSGGVLEFRFLKDGDSEKVICPEVPDCSRKCAPIIGPEAGLTNSWVVKEEEDAEVQVEILSLKGRYSVLWFKL</t>
  </si>
  <si>
    <t>gi|924291732|gb|ALB43496.1|</t>
  </si>
  <si>
    <t xml:space="preserve">AMP-dependent synthetase/ligase (204-625:422)  -- Polyketide synthase; ketoreductase domain (992-1187:196)  -- Phosphopantetheine binding ACP domain (1322-1386:65)  -- Condensation domain (1407-1853:447)  -- AMP-dependent synthetase/ligase (1882-2280:399)  -- AMP-binding enzyme; C-terminal domain (2288-2363:76)  -- Phosphopantetheine binding ACP domain (2393-2454:62)  -- Thioesterase (2485-2701:217)  -- </t>
  </si>
  <si>
    <t>MTKSEENNTEAANLASSPSFVESTLLSNPLIEDCVVLINKTQSGQSELVAYIVSNLPISPEQIQSELQNLIPESLLPKAYIPVSSIPLTVTGKIDKAALLKLEVIDSDLIDSVEKQLNSSLEIERVAVVVEPQVKIIPPLHLEDLLPEVPAIVSEDNQTQIPTITSREKRETNQNIESKKPAISHGEPLQYPGNAPKTLGEVLQRAAEQSTNGIIYIQSDGSEKIQSYRELWEDAQRILAGLKKLGLKPQDKVIFQLENNQDFISAFWGCVLGGFVPVPISIAPSYNQINSTTSKLQNVWQMLEKPLVLTSASLCPQIHDFSKLFNLENFQVEIIDNLYKSEPDFNFHNSQPEDLAILLLTSGSTGTPKAVMQSHSSLIGRSAGTTLMNGFTKEDVSLNWFPLDHVGGIIMFHFRDVFLGCQQIHAPIELVLQEPTKWLDWISHYRATITWSPNFAYGLINEQLEKLLTQRTPQWDLSSMGFILNAGEIIDAKTTRRFLQLLKSYQLPSTAMHPAWGMSETSSAVTYSDSFLLDSTTNEQKFVEVGAPIPGFAMRIVNTENQVVEEETIGQLQVKGASVTSGYYQNPQANQEAFTEDGWFNTGDLGTLRSGRLTITGRQKDVIIINGLNYYCHEIEAAVEEVDGVEISYTAACPVRVNASNTDKLAIFFNSQVADDQTLINLLKEIRVQVVNQIGINPDFLIPVDKEIIPKTAIGKIQRSQLSQRFHIGEFKPILKRIDILLGNSHTIPNWFYRQIWQPKSPLINKDYLNLINPTLVFLDSWGLGDYISRILSQYNLPYITVSSGENFLEINNSCYQISPKEAEHYQLLFNSLANKNIVVGQIIHLWTYDEYTGDIESLEALKLAQTPGIYSLLFLVQALAKVQDFDHSVKLLFISNHIQSILSTDLIAYEKSPALGLIKTIPQELPWLDCRHIDLTFGEVEKNGDYILQELQISSKEREVAYRNGQRFVTRLEKVDLSKEPKHPIPFQQGGTYLLSGGLGGVGVEIAKYLLRNYQARLLLIGRTPLPEKSTWDLHLQKKDAISQPIKAYQELEQLGGEVIYEAVDICDLNNLQAIVEKAKNKWGKNLDGIIHLAGRFHEQFVLAETQENLSALLRAKMLGSWTLHQLIKDKKDSFFINFSSINSFFGGSAVSAYAAANSFLDCFSHYQKYQSALQSYCFAWSMWDEIGMSAGYQMKNLTRAKGFYAMPSSQAISSMLAALHHNQRHLFIGLDGNNRNISRWQVETESLQKLTAYFTASSPVEIDADFQVKDDFGTVCTCKLVQVSEIPLTENGAIDRDKLVRRFIRQETGVLIAPRNEVEEKIAQIWQQVLNIPSLGIDDNFFELGGNSLLATQVISRIRKAFGVETSLQNLFQAPTIAQLSQLIAVDNSQSSSVTYIIQPTERTEDLPLSFAQTRLWFIDQYEGANAIYNIFQGLRLEGKLNIEALEKAVNALIVRHETLRTGFLSSEGEPVQIILPQLTLTIPVTDLGELSLEEQGLQVQHLVTQESHKPFDLKNPPLLRVSLFRLGATTHILLLTIHHIIADGWSMGVLNRELSHLYQAACKEETPSLPALPIQYADFAQWQRNWLQGDVLESQLSYWKQQLGGSLPVLELPTDHPRPAIQTYNGASISVELSLDLTNGLKALSQQEGVTLFMTLLAAFQILLYRYSGQEDIIVGTPIANRNRQEIEPLIGFFVNSLVLRTNLGGNPSFRELLKQVREVTLGAYTHQDLPFEKLVEEIQPERDLSRNPLFQVWFNMINFTGSTLLKLMDLKAENLLSQEIDSKFDLTLYLENKDKNIYLQLVYNKTLFNADTIEEMSKHFQQLLKVIVRNPEYPISNLSLLTETERYQLSCRRNLIQPSNPFTEFLKSDIKQSIPSRFQQQVEKYPHHFAIKTRNYEWTYEELNQQANNIAQQLLAYLPHEQIRIALLFEHDAPMIATILGVLKLGQIYVTLDPDYPQDRVSYILEDSLASLIITNDHNFDKAQDLVGEKLRIINIDQIEITDIYEEINQKISADTIAYLLYTSGSTGQPKGVIQNHGNVIHFIRNYTNNLHISTQDKLTLFSSYSSDAAVIDIFGTLLNGATLYPFDLKQEGLANLSQWLREQEITIYHSTPTVYRYFLNSVTDKKDLEKIRLVVLGGETVVKQDVELYGEYFADDCIFVNGLGCTESSFNLQYLINKEIAIPGNSISVGYPFDDTEILLLDSDRMPTDIIGEIAIRSHHLALGYWRKPELTAEVFLPDPTGGKRRIYRTGDWGRFLPDGSLKFLGRKDFQVKIRGFRIELGEIEAVISKHPDVLNTVTIVREDIPGDKRLIAYIVLQPQGRLTQTELRQLVKQKLPDYMIPSAFVFLEKIPLTPNGKIDRRALPAPDSSRQDTAKAFLAPRDELELQLTKIWEKVLARKPIGVRDNFFDLGGHSLLGVKLLAQIQKSFPSNLPLSILFQTPTVEELAKVLRQKKVTPPWYSLVPIQPGGSRPILFGIHHIYFNDLSRYLGPEQPIYALHYAMAEATYRALSLPKMEDLAAHYIEEMRTLQPEGPYFLMGLSFGGVVAYEMAQQLVAQGQEVGLLALFDTHIERGRKLLPLRQRVANLLRLTLPELMERVNGRVKAKLLVLRYGNQYLPHIYNREGMVATAKAYTPKPYPGRVNLFKAMDVSVSSVNYQIEPPELGWRKFITGELEIHEVPGSHIGILEEPNIQILAEKLRVCMDKALGDFEV</t>
  </si>
  <si>
    <t>gi|405167042|gb|AFS18068.1|</t>
  </si>
  <si>
    <t>Microcystis aeruginosa FCY-28</t>
  </si>
  <si>
    <t>gi|1705928244|gb|TRT62491.1|</t>
  </si>
  <si>
    <t>MNQQKQAFLEQYKHLDAMVKAQTEPIAIVGIGCRFPAGVNDSE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RNQQIAPNLHFKNPNPYIPWEKLPVKIPTTLTPWLVREGVRRAGVSAFGMSGTNVHLIVEESNFERLGDEKPHLERPCHLITLSAKSEPALRELAQRYYDFLGQNSQTVMANLAYTANTGRSHFEHRLAIPFVAQKQLEQALKDFIRGENRFSGQKSLLTSKKAPKLAFMCTGQGSQYPGMARELYETQPTFRQTLEKCDEILRSYGVKSLLQVLYGDEKTSQLINQTFYSQITLFSLEYALAQLWLSWGVKPDALIGHSLGEYVAACLAGVFSLEDGLKLIAHRGRLMQTLPKNGIMAAIFTDSDTVTNHLRKIRGICTIAAVNSRENTVISGETEAINHLITNFNQRGIESQTLGVSHAFHSPLMTGMVGEFAKIAETITYHSPHLPLISNLTGDVIDAEIATSQYWVNHLLSPVEFARGIERLGELNTEIFLEIGPKTTLISLGQQNLPERGLWLASLSPKQSNWETLLQSLATLYVKGVKIDWNGFDLDYLREKIPLPTYPFQRKRYWLDYIDSQLKTPTVAAFHPLLQQPLHLLGSKDVHYQSSLSPCYPSYLQEHQVFGQVVFPAAAYLEMIIVAAGQQYPNQRFTIGQLSLNRPLIFSENQSKKVQLSLLAGGQFQILSLGEGEVSLLHLSGNLTNENQDLPSCNCTDIRNRCHQKIEIAQHYQDCSSKGVNYGESFRVIQELYRNQSEIVAKIQLSSHLLSQAVDYQLHPVLLDGCFHAMSALFPAGNTTYLPTNIDRLTFSGVKDTSIYCHGRFSHSNWENGILIADLTIFSESGQLISQIDGLTFQQARPETLFSQTNHLNDSLYEITWQATDLTGMDWTETGDWLIFADKKGVGQQLAEKLVQQGHRCQLITENNRQTWQYLLKKPYQGLIYLWGIDDDQALENNQNLAATQERICGTLLEIVQELGKIEVNHSPRLYIVTQSAQYIPSQPTVIALAQSSLWGLGRTIALEHPELRCLCLDGDKFQDSHTLALEVFQSLQSSEEENQIVWRQGQSYVARLGRFIPKSSLKNREIAENATYLISGGLGALGQQVANWLRKKGATSLVLLSRRGITPETQPIIDQWRQEGTNVEVFAADVSDFGQMRRAFEIIEQQLPPLKGIIHTAGVLEDASLSKQTWEKFERVFSPKILGAWNLHLLSQEVDLDWFISFSSMASVLGSSGQSNYASANAFLDSLAHYRQAQGLPALTINWGPWAEGGMAENLGEKAKKRLIKQGFTPLDPQKCLHLLETLLKTSRTQVTVASLNWNSFFNSFENQKIPPLLRDFQSFSAQKLTPDNNFIDVLMTVPIEERFAALTAHVQGIVAKILGIPAREFTKVDQGFFELGMDSLMTVELRNCLAKDLGKSLAATITFKYPTVTSLVDYLVAEVIDLDFSLKPLAIGANQDSNLDPLNEEDLSLEELSDLLLQELNSLS</t>
  </si>
  <si>
    <t>gi|1706119757|gb|TRV41556.1|</t>
  </si>
  <si>
    <t>gi|1705945239|gb|TRT77972.1|</t>
  </si>
  <si>
    <t>Microcystis flos-aquae Ma_QC_C_20070823_S18</t>
  </si>
  <si>
    <t xml:space="preserve">Condensation domain (12-354:343)  -- AMP-dependent synthetase/ligase (374-772:399)  -- AMP-binding enzyme; C-terminal domain (780-855:76)  -- Phosphopantetheine binding ACP domain (884-944:61)  -- Thioesterase (969-1229:261)  -- </t>
  </si>
  <si>
    <t>HLQEIAIAFSLKPFNLAKESLVQFKLLKLGSQEYVLLLKMHHIIYDGWSLSIFFGELSQLYAAFVRGLPSPLPELSIQYADFAVWQRQWLTGEVLERQLNYWQKQLQDAPTILELPTDYPRPPIPSFRGDGQVFRLNQDLTQRLKRLSQESGATLFMTLLAAFFVLISRYSGQLDVLVGSPIANRNSSAIEKLMGFFANTLALRGDMSGNPSFLDLLERVKQTTLSAYAHQDLPFEMLVEKLQLNRDLSHNPLIQVMFSLQNTPQSEASLSGLKMESLPLSVELKARFDLEVNFWEVSDRLEAVWCYSTDLFAAPTINQMGQHFQNLLTAITANPNMGIFQLSMLSDAERDQLLASCNETQTDYSDYKCIHELFEEQVERTPNAVAVVFEGQQLTYAELNSRANQLAHYLQSLELKLEDKIGVCIERSPLMVIAILAILKAGGAYVPLDIAYPSERLAFMLENVQCPIILTQNHLSDRLPVNNSQRLIDIDSKWESITQYSPENIASKVTPNNLAYIIYTSGSTGTPKGTEVVHRNIIGFIFGVDYVQLDAHQIWLQHSSISWDALTLELWTPLLFGGRCVLYPGNVITPENLSKIIKEEGVNILWLTCALFNLMIDTMPESLLGVKQLITGGETLSVAHIRRGLALLPKTQIINGYGPSECTVFTCCYPISKQLDENLASIPIGKPIGDRKVYLLDRNLQPVPVGVSGEIHVGGASVARGYLNQLALTCEKFISNPFLAGDTLYKTGDLARYLPDGNIEYIGRIDNQVKIRGFRIELGEIESVLSQNQAVQSSCVIVREDNPGEKQLVAYIVPKLGVKLTSGDLRQFLSHKLPGYMVPGAFVLLEFFPLTANGKIDRRALKAPSNPSDSDRFIEARNQLELSLVQIWSKVLKIDKVSVQDNFFDLGGHSLLAPYLITQIKEQLGEEIAVTTLFQNPTIEQLATIIKTGLDPSNQSYFVPIQPHGSKPPFFCVPGAGGRPFYFYHLGRYLGKDQPFYSFENDLYQQFGEITRIEDIASIYLKAMQDLQPQGPYFLGGHSYGGNVAFEMAQQLVNQGEQVALLAIIDSSAPTYKDKQILLDYINWDHARWLAEVSKGIEVYLDKTIDISYETLQLLTVEEQLKYALNFFKLANMLPPNAETRQLAKIVQAYKTSCLCLIDYLPKQTYPGKITIIRASEELSDDPNKDLIAGDCEDSSLGWSEFSTEPVEIHFVLGNHVSIMVEPHVQILAEELKVCLEI</t>
  </si>
  <si>
    <t>gi|1149076480|gb|AQS99212.1|</t>
  </si>
  <si>
    <t xml:space="preserve">Polyketide synthase; ketoreductase domain (314-501:188)  -- </t>
  </si>
  <si>
    <t>MTGSELRALGSCGPPAMAKSPAADVKQKVVKAEDNMCWPVEWFSEDVPLENKEGNSLDKQVEAWYNETITVPRLFEKFVEVPKNLQPLELPAVELPLRESVLVFADSLDICQQILEAAPEGRIGTRKIVDDIRNSVIDSHDVARHINEQPGGWDLIIFGYGMEPPKVNNGSSVIEQQNSAARLFLWVLQEVAKTELTTTRIAVVTRGAFTEDPGEHRRCGVQIVSGAPLFGMSNSARLEMEVRIQYIDTEWSISAMGSRDTYRLYPRIASEIFRQQTFGHNSVRIIKSGRYVLRRVASAPYEAARRDFELPTSGTIAITGCGSLGLVMGQWLLDQAARAHTNGFKLRFLSRTGMPYDRHLPMWQSLKDQADELDVLVDVKKCDVGNPHDVDKFVDSMQGHLTGFIHTASVVRDSMLSTLTTAKCDEVFKPKHQGALHLHTALERHENSKLSFFWLFSHTSVYGNLGQINYSGTNACLDALARHRAGRGRPAVSVQWGNWADLLSETAKETSRKRSDLMAEPNITKKEAFRGLRVGLKTGLPVFGVLKLNQQFLRDNSTCETHLECYKRNWQSEIIPVMTPAPTMDRKHMYTVFRECQGSYQNHPDKKRLVFDAYTQGFVEEFENEWGDDFRKWKS</t>
  </si>
  <si>
    <t>gi|2005185402|ref|WP_206814744.1|</t>
  </si>
  <si>
    <t xml:space="preserve">Beta-ketoacyl synthase; N-terminal (4-251:248)  -- Beta-ketoacyl synthase; C-terminal (259-376:118)  -- Polyketide synthase; C-terminal extension (379-499:121)  -- Acyl transferase (548-825:278)  -- Polyketide synthase; dehydratase domain (912-1187:276)  -- Alcohol dehydrogenase; N-terminal (1455-1526:72)  -- Alcohol dehydrogenase; C-terminal (1586-1711:126)  -- </t>
  </si>
  <si>
    <t>MSSEPIAIIGIGCRFPKAPNPDAFWQLMRDGKDAITEVPPSRWDLNLYYHPDFKEPNKTNTKWGGFLEQVDQFDPQFFGIAPREVPTIDPQQRLILEVAYEALEDAGLILEQLAGSRTGVFIGIGSHEYSTMVWHKFLNDPYSTTGTANCLAANRISYVFDFKGPSLAVDTACSSSLVAVHLACQSLARGESTLALAGGVNILLLPGGVIGFTKGGFLSSDGRCKSFDADANGYVRSEGAGVVVLKPLKNALADGDPIYATIRGTASNQDGRTDGLAAPNLQSQIEVLQEAYQNAGISPDQVQYIEAHGTGTKIGDRIELESLGTVLSQNRNLNDVCAIGSVKTNIGHTETAAGIAGLIKAVLCLKNRQIPPNLHFNKPNTAVDWSKLPIKVQKNLIPWNNAKTPLIAGVNSFGFGGTNAHIVIEEAPVQTRHNVQMRHGVSLPILERPFHLLTLSAKTEPALRELSLKYQEYLAQHPVTSIADICFTANTRRSVFNHRLSVIVESREQLQENLAAFVQGNETTQGAEVASALRYSQINDGNVDSPIVFLFTGQGSQYINMGRQLYETQPLFRQTLDRCADILEPYLDQPLLDILASNAIDQTIYTQPALFALEYSLAMLWMSWGVMPSVVLGHSVGEYVAACLAGVFSLEDGLKLIAARGRLMQSLSDDGMMLAVLASETTVQDAIQSYVKEVSIAAFNGYQSFVISGKREAILTIQTNLTAKGIKTTPLKVSHAFHSPLMEPILDDFAQVAREINYHRPQLSLISNLTGDFITDEIATSEYWCLHIRQAVKFAQSIATLQKHNYKILLEIGPQPILLGMSRTASSSSFEPLMLPSLRSGVLDWQQLLQSLSELYLKGYKINGLGFDQEYSRRLVSLPSYPFQRQRYWAQNAEDFIATFATQVQKSNPAIHALLGQKLSVANSTSILFQTKISQTSPIYLQDHCLGNTPVFPAAAYLEMAIAASSSLYPKNNIQLKNVRIEQPLTLSEDVSKTIQLILDPIESQFKVFSVNETQVSTLHAQGDIIISEKYQQKPVNLQKIKNECHQVLSIAEHYQNCQKQGFNYGSFFQGIQKLLFSKGQALGLIKLSDNLQQEAKTYHLHPALLDASFQVIGAILEQKQDIIYLPVGLESIDFYRPLTNLFWSFGEIKQQNTTEIKADIQLLDESGNILADIKGFTLKAVKHQSLERIFQDSPRKEVTQKLENALYQISWHFKPKSELIQKLGRNWLIFADAQGIGNKLADVIKKQGNHCILVSIGDTYTCLDEQHYQVNPSKSEDFKRLFNQIQTSDLKIVHLWGLGDDKSPLDESTDLAESQIRGCGSVLHLMQALNQTKVTHLNLVTRNTQAVKNETQLQVQQSTLWGLARVIRLEYPDLFCRTIDLDLLEDNLQILQDELLYPDNEEQIAYREYIRYVPRLVSQTLDTRKNESFQLKISQTGSLDNLTLAPLKRRSLAPDEVEIAVYAAGVNFRDVLNALGMLQPYLEQMGFKDASDIPFGGECAGKIVAIGKAVKGLQLGDEVIAAFALGSLASFVTVKSSFVVLKPQELNFAEAATIPSTFLTAYYGLHYLAKIKAGDRILIHAAAGGVGLSAVQIAQNIGAEVFATASLPKWDYLRGMGIQHVMNSRTLDFTEEIMSLTDNQGVDLVLNSLNGNFIPHSLQVLKKGGRFVEIGKIGVWNSEQVKQYRDDIHYFLFDLLEIAYRNPNLITTLLKELMQEFKNGSLKPLPHKVFKIEESVNAFRYIAGAKHIGKVIITLPEPTSSTLRIKSTCTYLITGGLGALGFKLLNG</t>
  </si>
  <si>
    <t>gi|551556982|ref|XP_005765573.1|</t>
  </si>
  <si>
    <t xml:space="preserve">Enoyl-CoA hydratase/isomerase (179-396:218)  -- Enoyl-CoA hydratase/isomerase (472-616:145)  -- Hydroxymethylglutaryl-coenzyme A synthase; N-terminal (896-1065:170)  -- Hydroxymethylglutaryl-coenzyme A synthase; C-terminal domain (1165-1294:130)  -- Phosphopantetheine binding ACP domain (1356-1420:65)  -- Enoyl-CoA hydratase/isomerase (1646-1862:217)  -- Enoyl-CoA hydratase/isomerase (1941-2079:139)  -- Hydroxymethylglutaryl-coenzyme A synthase; N-terminal (2363-2531:169)  -- Hydroxymethylglutaryl-coenzyme A synthase; C-terminal domain (2631-2760:130)  -- Phosphopantetheine binding ACP domain (2822-2886:65)  -- Phosphopantetheine binding ACP domain (2933-2997:65)  -- </t>
  </si>
  <si>
    <t>MRAPSALRRLRRLPDAAALVQLQSLTLDASEELSEWLRARREPLVLLCRGPVGGAGALLLLDAATVVVADTTFTLSVQPECSVRLHRRPEGIVTATTLSASDAAQAGLVDSALSPATAAAESRRLVQRLSSLPAPLLKTCRSLLPAPSVDAALVAMGSLLPSPPRSIGKRLVRLYVDGESKVAVVELNDPSRMNSFSAELAEDVAEAAASIGRGPLVKAVVLQGAGPHFSVGGNPFQREKAAAPLAAAALGCQAAFDGFGALYKLGVPLIAAVHGKLIGGGIAACLHADYIVADSKATFEHGNLVRGVCPLGMLSQTLPNAVGRARALSIYLTNDTLDAAAAHEARLADEVCTEGVEATQRRAFDVACEIARDDAAQALLQSRVAADVAHRAAEAVGHAECRSANGGGYSTAPVTDSYAVPPLDLTPLLLEPPTIATSPEYTVHTAFVPASLGDLELDWPDNALLVFRGVEGSEHFCLGGDPSQANLESGSFLDGLPAFGQLLERLRDAPMPKVVVCHGATRGGGMLFPCLGTAVLAHSDATFGFPEIRRGALPGVVSVAARRRLSPAACEWLFCTGDAIDAATAQRLGLVDFVGSWEELDAEVARLERHFLSSAPRLRAPSPLPAPEVTIEADADSRVALLEVTAASVGGLWRDALLVLDKLSPTLRVLVLSAEGQGGPSDSLSREACHRLDAAMSRLSEAGVVVLCCVRGQAAGLLLHACLGAHYRIVEVGAAFSFDGESECTRAAAFRLLQADDAKCLLQEGAVSSARALELGLASERVEGAGERALQFAHWLVQHPAVGVRHMLRLTCRPAADEAAQEARRSNEALLLEGLSSPPRALPAAKREGLHLRSLQPPSERLLAAAAARRKLPSPPPAAAPALLPSPHPPSETTSRHAGLHALEVYVPRHAVSAAELETAHGVPGKYTVGLRMAEWAACDEDEDVVSMALTAVRRLVEAQGLRYEDVGMLQVGTESLLDRSKSVKSHLMALFAPHGCANVEGIDCYHACYGGTAALLACANWVESSAWDGRWAIAVCTDVSDAPKQYPFMNGAACVAMLVGPDAPLALEAGRVSHIVHEWDFYKPVGWPTMGPIIDGPGSMEVYFSCLAACQREVEARGGGTFVDAHDFLVFHLGGGPKFVRHAFESAVAAAHGEGSVGEEEVEAMFERLVAPSLRLASRIGPMHTAATYVNLVSLLLHASPPVGSRIGVFSFGSGAASTMYALRVRGEARVDAAALVGMLDSREVLPPSDFVAVCDRFSATYGRFDWTPRVRGVSPARSYRLKAVGVLGRREYEYVPFDEVQLRAPDVAAAKATESVVQAASASSPALLQLLASLAGGGSQGPAATAAPSVDVAAVVASVASEVAGGEVDADAPLMEAGLDSLGAVELRTRLASELGDAALPETLVFDFPTLRQLEAHLSARVAPAAPAASAEPPPLPPLVYKRRSFPWYEAKDKGLPPSCRLAGGMRASSALRRLRRLPDAAALVQLQSITLTASEELSEWLRARREPLVLLCRGLVGGAGALLLLDAATVVVADTTFTLSVQPECSVRLHRRPEGIVTATTLSASDAAQAGLVDSALSPATAAAESRRLVQRLSSLPAPLLKTCRSLLPAPSVDAALVAMGSLLPSPPRSIGKRLVRLYVDGESKVAVVELNDPSRMNSFSAELAEDVAEAAASIGRDPLIKAVLLQGAGPHFSVGGNPFQREKAAAPLAAVALGCRTLYDGFGALYKLDVPLVAAVHGKLIGGGVAACLHADYIVADSKATFEHGNLVRGVCVLGMLSQTLPNAVGRARALSIYLTNDTLDAAAAHEARLANEVCTEGVAATQRRAFDVACEIVRGDAAQALLQSRVAADVAHRAAEAVGHAECLYANGGSYTKAPVTDSYAVPPLDLMPFLLEPPTIATSPEYSVHTVFVPASLGGLELDWPDNALLVFRGVEGAEHFCLGGDPSPANLESGSFLDGLPAFGQLLERLRDAPMPKVVVCHGATRGGGMLFPCLGTAVLAHSDATFGFPEIRRGALPGVVSVAARRRLSPAACERLFCTGDAIDAATAQRLGLVDFVGSWEELDAEVARLECHFLSSAPRLRAPSPLPAPEVTIEADADSRVALLEVTAVSVEGLWRDALLVLDKLSPTLRVLVLSAEGQGGPSDSLSREACHRLDAAMSRLSEAGVVVVCCVRGQVEGLLLHACLGAHYRIVEAGSAFSFDGESECTRAAAFHLLQADDAKCLLQEGAVSSARALELGVASERVEGAGERALQFAHWLVQHSAVGVRHVLRLTCGPAADEAAQEARRSNEALLLEGLSSPKALPAAKQEGLHLRSLQPPSERLLAGAAARRKLSSPPPAPAPALLPSPHPPSETTSRRAGLHALEVYVPRHAVSAAELETAHGVPGKYTVGLRMAEWAACDEDEDVVSMALTAVRRLVEAQGLRYEDVGMLQVGTESLLDRSKSVKSHLMALFAPHGCANVEGIDCYHACYGGTAALLACANWVESSAWDGRWAIAVCTDVSDAPKQYPFMNGAACVAMLVGPDAPLALEAGRVSHIVHEWDFYKPVGWPTMGPIVDGPGSMEVYFSCLAACQREVEARGGGTFVDAHDFLVFHLGSGPKFVRHAFESAVAAAHGEGSVGEEEVEAMFERLVAPSLRLASRIGPMHTAATYVNLASLLLHASPPVGSRIGVFSYGSGAASTMYALHVRGEARVDAAALLGMLDAREVLPPSDFVAVCDRFSATYGRFDWTPRVRGVSPARSYRLKAVGVLGRREYEYVPFDEVPLRAPDVITAEGTESVVQAASPSSPALLQLLASLAGGGSQRPAATAAPSVDVAAVVASVASEVAGGEVDADAPLMEAGLDSLGAVELRTRLASELGDASLPETLVFDFPTLRQLEAHLSARAAPAAAGPQLGDGSAALLQLLASLAGGGSQGPAATAAPSVDVAAVVASVASEVAGGEVDADAPLMEAGLDSLGAVELRTRLASELGDASLPETLVFDFPTLRQLEAHLKQATVKEMAVSPVEVYVRQAGSVRGVALRSQAPTLANVDANEIEVVTKATGLNFRDVVNILGQDPTGQVRPLGLECAGIVRAAGSDVRHLSHGMPCFGIGLGCLRSWVRCDAHLQVQMPRVVGFEEACTLPILWPTVSLVMTELGCGRHGIGILASAGQPKKHLFLQRLGVRARASSRDPKAFAHGGNLLTTAGRLDAVLAASLAGDFTPTSLALLKEGARFLEIGKNKVWSQMRMDAAGPAGRFQLVAADYMPKAWWAAKLESLASALGRGLLDRWHSRVALWASAGWAQLFWQA</t>
  </si>
  <si>
    <t>gi|1721166743|ref|WP_146131574.1|</t>
  </si>
  <si>
    <t xml:space="preserve">TubC; N-terminal docking domain (4-53:50)  -- Condensation domain (71-508:438)  -- Phosphopantetheine binding ACP domain (529-590:62)  -- Thioesterase (649-854:206)  -- </t>
  </si>
  <si>
    <t>MQLKELLAELSGKGVQLWVEGEQLRVRAPKDAINADLKEFLANNKAELIEWLRSPQISDNSIRLLPIPRTGNLPLSFGQERLWWLSQLAPSSSVYNIPVAFHLAGKLDIAALESSFAEIVHRHEVLRTSFPIEDGKPQHAIAPHLPIQLPVTDLQSTPLKQREQVIQNLVTQAAREPFDLASQPLWRIKLLQLGVEEYVLFLVIHHTIFDGWSFKVLFRELNSLYTSFYSHKAPELTELAIQYADYASWQRQYLQGNVLESLLTYWKQQLDGTISPLDLPIDKHILITSDRGASQSVELSPHLTDAVKELSREAGCSLFMTFLAAFQTLIYRYTGHSEIITCSPLACRQQSETEGLIGYLNNLVPLRIDISGNPSFKELLLRVRRVALGAYAHQDLPFQKLLELPNLGHAKLTQTMFSLLSEEHLSLQLPGIVVQPIEVHNGTANFDLSLSIWEKGETLKAALEYKTDLFSASTIIQMLDNFQILLAAIVKNPEQNLSSLPLFTKKDTRTVPQPNSAPFLAPRDALECQIAKIWEEVLDIKPIGVRDNLFALGANSLLAVRLGDHLQQVLHKSIPLATIFQATTIEQLAAILSQEEYALSESSIAGIQPLGSNPPLFLFEGVGIYYPLVPHLGLEQPIYGLVGELGKGKLSQCDTIEDLAAYYLAEIQTIQPKGPYFLGGVSWGGVVALEIAQQLAAKGEKVGLLALLDTIRPSSRKHLPIAKRLQYHYRQLTQAGFSHILQKVNNRFKKLKKKFSLVYDKLGLEHELVASTNVARLAMRDAYNQAAMKYIPQVYPGKITIFAASDRSESIGEEVTPDLGWGNIAEQGVEIHQIPGDHLGILQEPHVQILAEKLKSCLEAQKLVKK</t>
  </si>
  <si>
    <t>gi|31616730|emb|CAD60097.1|</t>
  </si>
  <si>
    <t>MAQNTDYKKLIATTLTKMEAMQARITELETRQSEPIAVVGMGCRFPGGISSPEAYWNFCQAGLDAIVEVPQSRWDISKFYAPEPTPGKMNTRYGGFLQQDITEFDARFFSISSREATSMDPQHRLLLEVAWEALENANLPPTNLAGDRVGVFVGITSVDHAMTVYKSKYDEIDSFFGTGNSLSAAAGRLSYFLNLRGPCMSIDAACASSLVALHQAIRSLRNHECKIALVGGVNLILDPAITINLCQSGMMSPDGRCKTFDAAANGYVRGEGCGVLVLKRLSVAEKNGNRILALLRGSAVNHNGAAAGLTVPSGPAQQDLLRQALADARVKPQEVGYIEAHGTGTSLGDPIEMNAIAAVYGERSQPLYVGSVKTNIGHLEAAAGIAGTIKTILALQHGEIPSHLHFQEPNPLINWQGYPIKIPSQAIPWSNNGQVRIAGVSSFGFSGTNAHIIIEQAPAANIPEIKLQRPSHLLTISAHSETGLKELALRFHTRLESHPEMGDICHSAAIGRSSLPERLAIVADTLTELQQRLAAFAEEKNIDHGIFYRRFTGEKYPKIVFLFTGQGACYAGMGNQLYQTQPTFRQYIDQCADILGNYLEFPLQQILFGDRTDLLNQTAYAQPAIFALEYSLAMLWQSWGIKPSLLIGHSVGEYVAACIAGVFSLEAGLALIVKRGQLMQTAPLGKMASVFADEATVSALIQNYGNTVSIAAINHPQQIVISGESNSIDEIVANCKSQKIAVQLLSVNGAFHSPLMESILDDFEIAAREVSYHPPQILLVSGIDGQPLTTAPDASYWRQQSRQAVQYFQSLITALNKGYNLFLEVGPRPILAEQGRRYNDDAIWLSSLNRGLDNWQTMLSALAQLYINGVNFNAEKFNKDYGYRNIQLPNYPFQRKRFQFKSTVLSQSSLTKEVPLERELMETNMNLAKVANIKKNQQEIGNKLKSILALLLKEDENDIRDDETLLNLGADSIILTDFVRKIEEKFGVKVKIDQLFTDLQTIDEISIYLSDYIKQKPSNTSDETAINDILTKTSVQVSNSESELNNYLWVISQLQPIAVAYILKALEVLGKRLSIADTWTTEDLLQTLPIASKYHILVNRYLKTLEQTGIIQNQGNVWIVKSLPTPFSLPEAIENLQTICPAAKPELDMLQRCGENLAEVLKGNIDPLELIFPAGSVVHAESIYGNSPVSRLMNQRVSQAINSILNNFSSSDRPYQIIEVGGGTGATSEAIVNNLNLNHTTYFFTELSPVLLNKARQKFKNRHKFNFNQLDIEKSPVSQGLTAHSYHIVVAANVLHSTRNITETLNNIRELLIPGGYLVLLETVENNSWLDLTFGLTPGWWRFQDKELRLDTPLLSGESWCAALKRCGFVNADIYSQQNNISIYNGQELIIASTSPESAIDHQSKTVAVSIPTSGKEALMMAQLQSLKELKDIHEKTIIKQLEILQSAPVAPSNTPEVLLIQTETAPTPKISKTETTPPTQKISSPNLNPLALKLTESKSLTEQQQAFIQKLEIVYNQRTAKSKAYSQNSRKTMVDVKPTIDFRMALKEFQYPIVSESAQGAYFRDIDGNDYIDLAMGFGVNFFGHSPDFVLTEIQQQMQHGIGLGMQSNIAAETAALICEITGVERVAFSNTGTEAIMAAVRIARSRTKRQKIVIFAGSYHGTFDGILARAGEEAGTAEPLSLGTPSGMVEDVIVLTYGAEESLEIIAEQADNLAAVLVEPVQSRKPDLQPKEFIQKLRKLTQQKEIALIFDEIITGFRITPGGAQEWFEIEADIVVYGKAIGGGLPISMICGKADFLDTVDGGFWSYGDDSHPQTELTAYGGTFCRHPLALAACRAVLLHLREQGATLQETVNQLTNRLAIEVNQFFQETGIPIRIVHFGSLFRFESSGAYSIFLKPIELPLFYYLLNLKGVYTWEKRVCFLSTRHTNEDINKVVAAVKEAIIELRQAGFFANAKPPQTKKREASDRTEDEDARNNLNQQFPTSEAQRQLWLLAELDTTASASYNVTTSLELRGALDISSLQQAINEVVNRHEALRTKILEQGELQEVISSVTIDLPLINLMDEDNPEATALVLRTELSQKPFDLGVAPLFAAVLMRLAPEHYLLTLKTHHIVADGWSLGLILNELGKLYSAKIGVATESLSPPMQFRKYLALRQQEAQSPQMQAHRDFWLKTYEGEIPIFELPTDFPRPAVKTYTGGRESKIIAPQLWQNLQTVGRKNQATLFMTMFAAYTAFLRRISGHDDLVIGIPISGRQVEGSEKLVGFCSQFLPIRIQTDVTASFVTHLRHTKETLIAAFKHQTHALEELLAALQLQRDFSRSPLISVSFNLDPKLTLPEFEGLNVSLPPEPIGYTPFDLGFNFIEVNDALIIYCNYNTELFKPETIKQFLESFEILMQGVIKDANILLSELHLLTQVQQEELLAKLTGSTIELPQNSTIIDDFIAQVKSTPDAPALIVEEKTLTYRELNEKVNRLTNYLREKYNLGAGKAIALAIGRNQNLIIAILATFKTGAIYVPIDPQYPSSRIDFILKDSGCHLCLTESNFISQLPQEIEAICLDKIDNILTDFDINEPNFQPDTNQIAYILYTSGSTGNPKGVMGRHISILNVIRSLRLTFNLNKHPEWRYIFTAPVTHDPSFRNIFLPLTIGAALYMYEVQHIGHLVSFLQENKINVLHTTPSIYREILAVLAPEETIPTLKYISCGGEKLDRETAIALRKRFPAEIVSNVYGSTETCVGVSQYTIDDNLNTDVPLGQVFHNNRLFVLDEFNHPVPLHVIGEICVEGAALAVGYRNLPEITREKFQPNFLNSEKILFRTGDLGKQIAPGVIEFIGRKDNQVKVNGYRVDPGEIEYQISRYAEIEKAIVLPIEVNNQIQLSAYCQTDKDIKFSEIREFLAKYLPVYMIPSSFIFLKQFPLTKHGKFDLRSLIALKPTDQLTQVSYTAPRNTLESKLVHIWEKILTKHPIGIFDNFFEIGGHSLLLSRVVTHVHKELNVLVKLADFFKVPTILGLAALISKAQSNYQEPIPAITQQESYPMSHGQRRLWALEFLDHNHYAYGMPSAYQFNGDLNIAAFENAFKKLIERHEILRTTFTLINNEPRQIVNEQVDFAVNQIDLVDDENQAAKIAEAIRNNAKTTFDLESGLLLKINVLKLSQQSNIVLFNMHHIISDGWSAGVLIKDFLAHYHAYGKENVELPPPLRIHYKDYTSWQNQQLQTPKLQAQRDYWLPKLIPAPAPLDLPLDYTRPAVQSFSGSVVIWKPNQEFIKDFELLTKTQEASLFMGLLTLVKGFLFRYTEQNEITVGSPIAGRNHPDLEEQIGFYVNTLVLRDQITVDDSFATLLAKVKTTTIEAYDNQEYPFDKLVSDLNFKRDPSRNPLFDVVVVLQNNQNVDLAIDGIAVNTLEQELVTAKFDLEFIFVDEAELYLKLIYNTDIFANERISLMIKLLETLLEEVVKSPDTPLLHLCDHTDKACQEDNSLFATNFNF</t>
  </si>
  <si>
    <t>gi|424708115|gb|AFX86692.1|</t>
  </si>
  <si>
    <t>gi|260841924|gb|ACX51023.1|</t>
  </si>
  <si>
    <t>gi|1909593066|ref|WP_190479175.1|</t>
  </si>
  <si>
    <t xml:space="preserve">Beta-ketoacyl synthase; N-terminal (9-254:246)  -- Beta-ketoacyl synthase; C-terminal (265-371:107)  -- </t>
  </si>
  <si>
    <t>MGYSSAPIRIEITGMGIVTPIGQGVAAFHDALLAGKTQFGYLQRSGREGSRSFIGAELPDISAKSLLPEHSGLLRTASWSSQIASVAVAEAWEDAQLSLGRFNPERIGIVVGGSNFQEREKQQIWQRYQSNPEFIRPTYGVTLWDTDVMSLISQCFGIQGEGYSVGAASASGAVAIIHAARQILMGVTDVSIAVGCLFDISQWECQGFTNLGAMGTVRFADAPHLACRPFDRDHDGFIYGEGCGVVVLERADHAQQRGVRSHGQLLGWGLGLDGKRTPEPSQKGEEQAMNAALAIAQLQPEQIDYINTHGTGSPLGDKTEVAALKSVGLSHCLLNSTKSLTGHCLTAAGVVEVIATLLQMKFGFCHPTNNLVNPIDPSLNWVKETSIKADIQYAISNSFAFGGINTALLIKKE</t>
  </si>
  <si>
    <t>gi|389838125|emb|CCI31025.1|</t>
  </si>
  <si>
    <t>Microcystis sp. T1-4</t>
  </si>
  <si>
    <t>MMTTNLSSFSPWSTEISSGDRAEPVTLVKLLKYRAVQQPNQIAYHFLTDNQDIPAKLTYAQLDRKAGAIAACLQRFHPENQCVLLLYPAGLDYIAAFFGCLYAGMIAVPAYHPKPNRSLERIKAIMKDSQSKIALTTSEISQNLERCFEFAPELKDLSWLTTDQIDGNLADQWQEPRINPEDIAYLQYTSGSTCTPKGVMISHQNALHNTYDMAQTWDISGESVIVSWLPHFHDFGLVFGILEPFYSGCSTFLMSPESFVQKPQRWLEAIAQYRGTHTGAPNFAYELCVEKSQSIRDAHLDLSSWRVAVNGAEPIYYETLEKFVTAFASLGVSWETLSPGYGLAEATLKICSVPHGQAPRVLALQRLGLEQKRVVELPSSSHEEANKVIGCGRPILGCQIVIVDPETHIPCPPDGIGEIWVSGASIAQGYWQRSETSFATFQAYLETTNEGPYLRTGDLGFLKDGELFVMGRLKDLIIIRGRNHYPQDLELTAQNSHPALRLGFAAAFAVTVNHQEQLVLTLEVKRQFVRKLNTEEVVEAVRRAIAEHHEIEVYAVVLLKTGSIPKTSSGKIQRYACRSGFEQSSLTVIGQWQAPILTEETGKETGEEFSSVGSSVLFVEAIRQWLVNWLSEKRQLTLKEINIQESFSNYGLNSLQMVNLAADLGKLLDKNVSPTLLWDYPSISELADYLGEKTGTSPVQSQTSQSEPSDSAIIEDAIAIIGLGCRFPNANNINSFWYLLSQGIDAIRRLPSERSASLHRTMPDHHPALWGGFLDLVDQFDSSFFGIAPREAARMDPQQRLLLEVAWEAFENAGVVPDQLAGSRTGVFVGLSTNDHSHILLRNPENLDAYVGTGSANSMVANRLSYLLDLRGPSMTVDTACSSSLVAVHMACQNLKNHESDLALAAGINLILTPDLTLALSQAQMMSPEGRCKTFDADADGYVRGEGCGVVVLKRLKDAMDDGDAIYAVIRGSAINQDGRSNGITAPNGLAQQSIIREALAKAQIKPEQISYIEAHGTGTPLGDPIEVDALKAVFDSNRPVNHPYWVGSVKTNIGHLEAAAGIAGLIKVALCLHHREIPAHLHLKQVNPHISLDNTSLEFVKTHQPWVTNTDSLYAGVSSFGFGGTNCHVVLQEAPQLSVTSDVKADLPLLFTLSAKNESSLQALVAHYTQWLTEHPNNSLANLCFTTNTGRSHFSHRLAVVAKTQEELKIKLQRWNLGEFSKGVTKNVFNERNVTKIAFLFTGQGSQYVGMGQQLWETEPIFQEAFRQCEALFRPYLSESLLSVIYPQEPRSTLINQTQYTQAALFSFEYALAKLWQAWGIQPTAVIGHSLGEYVAACIANVFSLEDAVKLVAKRGQLIQNLPANGTMAMVALPADSIVPYLDSYQQKVVIATRNSPQNTVISGESIAVNQIVEMLRLQGIATKILSVSHAFHSPLMVSIIEEFAETVKQVTFNVPQIPLISNYTGRVAYSEEICQADYWCNHLLHTVDFQGGLQSLVKLGVNVCLEIGPKPTLVSMGKQCGFKDVIWLDSVKLGEENWQTLINTLSILYTEGCRVNWANLYCDATYQKLHLPTYAFNRKHYPILTVNHHANKEKDESSILPVVQPEEAKILNSPSSQLLEVLTQQAEALIVQSKILLSR</t>
  </si>
  <si>
    <t>gi|1733584533|dbj|GCA89729.1|</t>
  </si>
  <si>
    <t>MINDTQLNSSSVVIVSGGGRGITAQCVIYLARQYHCKFILLGRSQILDPEPEWSLSCQDESQLKKQIMQHLTTQNEKPTPKKVQALYQQLCQSREIKQTLSEIEKVGGKAEYCTVNVTDSQQLKATLRPIIQRWGEITGIIHGAGTLADKLIENKTEQDFDKVYSVKIDGLNSLLGSLEVNRLKFIALFSSFVSFYGNIGQSDYSLANEILNKYAYLLQQKYPKCHVVSIGWGPWDGGMVTPQLKQLFEQQNIKVIPQQTGAQMLAEELTQTQAKTPQIIVMSNPISPSPKLVTPQKHSYRLYRRLTLRGNPFVYDHVIGGNAVLPAMCALAWITNSCEQLYKGYRFLSCHNYQVLKGVVFDKSLANLYCLDLTEVEKTEDEIKFEALIWSETAKGIPLYHYRAIINITKQVIAERKLEESIQPVKEPSLNFQPYQEGVLFHQPRFQGIKKILEINNNELLFNCYLPPISTQDQGQFSVQSFNSYTADLLFQCLLVWVRKHYNSGSLPLKLNELKQFSSLPFNQEFWIKLSINEHSDTKVIANALSYHSQGKIYLEATNMEVTLSSCLNVLFLNNTVNSSNTVCL</t>
  </si>
  <si>
    <t>gi|330252775|gb|AEC07869.1|</t>
  </si>
  <si>
    <t xml:space="preserve">FAE1/Type III polyketide synthase-like protein (92-381:290)  -- 3-Oxoacyl-[acyl-carrier-protein (ACP)] synthase III; C-terminal (398-478:81)  -- </t>
  </si>
  <si>
    <t>MDVEQKKPLIESSDRNLPDFKKSVKLKYVKLGYHYLITHGMYLFLSPLVLVIAAQISTFSVTDLRSLWEHLQYNLISVVVCSMLLVFLMTIYFMTRPRPVYLVNFSCFKPDESRKCTKKIFMDRSKLTGSFTEENLEFQRKILQRSGLGESTYLPEAVLNVPPNPCMKEARKEAETVMFGAIDELLAKTNVNPKDIGILIVNCSLFNPTPSLSAMVVNHYKLRGNILSYNLGGMGCSAGLISIDLAKHLLHSIPNTYAMVISMENITLNWYFGNDRSKLVSNCLFRMGGAAILLSNKRWDRRRSKYELVDTVRTHKGADDKCFGCITQEEDSASKIGVTLSKELMAVAGDALKTNITTLGPLVLPTSEQLLFFATLVGRKLFKMKIKPYIPDFKLAFEHFCIHAGGRAVLDELEKNLKLTEWHMEPSRMTLYRFGNTSSSSLWYELAYSEAKGRIKKGDRIWQIAFGSGFKCNSSVWRAVRSVNPKKEKNPWMDEIHEFPVEVPKVSTI</t>
  </si>
  <si>
    <t>gi|551554211|ref|XP_005764373.1|</t>
  </si>
  <si>
    <t xml:space="preserve">Phosphopantetheine binding ACP domain (25-81:57)  -- Beta-ketoacyl synthase; N-terminal (111-349:239)  -- Beta-ketoacyl synthase; C-terminal (359-479:121)  -- Acyl transferase (640-939:300)  -- Polyketide synthase; ketoreductase domain (1245-1431:187)  -- Phosphopantetheine binding ACP domain (1527-1590:64)  -- </t>
  </si>
  <si>
    <t>MYPHSIHSINGYREVWGAALVLLELGDEEAASVDFSQPLHEIGLTSIHVISLVTQLSDATGLDLSPTLIYESVSLRALCGTLLEKLDLGEPAADGVTGDANANYAMRASDRLVIAGMACRLPGDANSPEALWSNLLASKDAVIAPPAGRPHNGRESGYLSQEVLMSFDNGLFGVGDREATLMDPQQRLLLHAAYEAFLDAGMPPNELSDRSVGVFVGISQVEYAALAQQAIRDEQIDTSPYLGPAWSLSIAANRISYLLNLTGPSISLDTACSSSLVAVDLAISALREGKCNAALVAGVNVQLLSVWSETFVAAGMLGSSQRCRFGADEADGYVRGEGVGAVLIRRLDDVEPDAVIRLYAEVIGASINQDGKSNGMTAPNPAAQEQMLRAAYKNIDPQQVRYVEAHGTGTRLGDPIELEALGRVLGNAGSKRATHRKEALLVGSVKANIGHLECAAGLASLIKAALIVKTRVVPKTINVAKPNRLVNFDRIGVSLATEGAVLPADGEFYVGLSGLGFGGTNAHVVLKTLSVAADEPHECVSPTATFTRPLALLLSSHSYEHLRTCVVSLAKKLATPAQVDEDEAAAICRSLIALRSHELRLHPFRLAVVGSSVEELIAKLTAAVRAQATAPLPTSPPRIVFTFTGQGSQYVGMASKLYSFSATFRAAIDECSEVLASFPEWSGASLAIALFGPEPTADMDRSGFAQPALVALALSLYRVLTSDCGVVPDVVIGHSLGEIAACCAGGLLTLQQALRLALVRGVAMQALRSGSGAMLAVNGSPKEPSSTKLREVLAASPAIALAAVNSHRSCVLSGDAGQIRHAEAALRAAGVRVKLLDVSHGFHSADVDPCLPQLQRSVEELIGEAEAPSSPDHAAAAHTNARPRVISTLSCKVLVETPQAAHWVAHARQSVLFEAALESAVSGHGCSVVVELGMQAHLSPHVIAKPCTARAVTAVHTLQEGCDDAVRLLETASSLFAAGLSVDAGPLLPTGRLTRVPVTPLVGSHFWLPDPSVDAKEACRLSHETPFHPLPSPLLFRPLWIKHNAQSLPNSGKPPRMSTLLIADLIGDLPQAFVEQMQTLARRHVLARTPAQMQRSLSQTAVGDEIELLVFRGDAPSLLLTLQTLATKGGATCRKLAVLTQRIASHDGNEHLPLPSDAALFRDAATWGLVKSARLEPSHTELRAIDIDDFRSALSMRHLSHMLAAPSHPPGNLAICGTDLFDERIFADESLSAPDPARAISKRSGTALITGGTGALALQLALWLVEARHIKHVVLCSRSGRVAEANRGLHDALEAAILRSEGAATLVVERCDASSEEQMRALLAAHADGITGGGVFHAAGILDDGLLRAMTAERLQRVAAPKADAARLIDALLTEMGVQPRHFVLFSSVTSLVGTLGQSNYGAANAILDTLAQRRCASGVPALSVQWGPWAGYGMAAGERVSTSLWLQIEPSQALAALGKVLDAAERGPAVCTIAAINAGGVMQLMRQHPHVRGMFADVLSRLTNTDSKQAAPPLRCDVTSEDLLEAVRAFVATDTVLPVDALATASLFDLGLDSLAISAFAVDISRRFGAKVDLATLLDASSFDALAAVVNTTRSGDDGGGSAADSTSSSEREGPDISLSSVDPFGPLSPRRAFTREEHEKLVEKVEVLRLCAECDTFAAKHGTSKKLLFIVARVFSCAFNAACGILIPIMLSGYTLTKLAGLLSNVDWLELIPAIVYGGAEEFEIAHSLSPALMVISTSCVFLGAILFTISCMIGWALIVKKAVGVRLVHGLSYHCWSLTWLRTRLVSDAAHLLLPLPASLLVHTELLVWLHRLFGARVGVNVVLSTTLPDVAPVAELVDIGDDVLLEAGARLRVVQSSDGMRFECKRISICSGASVLQQSIVCGGTRLGEEAVAGIFSVAQGYVPDRSIVSDADVLPPSSNFGANCTEVTLRSQSGQSTSLLIGHVCLFLCILFQTAFAAAIAARLILLGPLYGFARHGRWVVAQHGLWGFAICALVLPTFFTLYALGAKWSLIGCQRPGTVTITTAMMLRQWYVERLYWLAESTVGPFKYYSVLDTAWCVLFGARIHFTAIFSPTPSLPDFDLLEVGKGCYTSALLSYNTRQVHHRRQTGAPSTVTFGAIRLLPNSFVGPESILLSGVTVESDAAISERTLVAPHTTVETGTAMLGTRGKLIRYRPDRSRAPAGGVLAYEVHMLLLMAVRIAWHLSFTLAAPLAIWYEQARATGLLDRGADMGTFVMFSTITICTACVIQPLFVQPLYAVCSVLFSRSLMGSLAQPGKAYGWHTREHSRWTSALALNARTATSLTMPIARLWTGTSFPRTLFRLAGATVGRHSEVPARGGLYPMQPETSLITIGECFSTDGAASAYAHNFGKGYMEFPPLTIGAGVHLSHLALVNPGLHVPDGTHVGPASIVSKLTQLDDSQCLTVQGNPLRRCQRTQSQHYVHEGSNVREWEDAAHWEDAARSAQARSSAKSRRRLSTPSQPVAGSHGSLFLSTSLNFDMVIILSLRARGEPGGGHTTESNLVEYLADDGDDAGADRLGCARRGEGGEEAGEASLSAAHDW</t>
  </si>
  <si>
    <t>gi|15235309|ref|NP_195151.1|</t>
  </si>
  <si>
    <t xml:space="preserve">FAE1/Type III polyketide synthase-like protein (71-365:295)  -- 3-Oxoacyl-[acyl-carrier-protein (ACP)] synthase III; C-terminal (383-462:80)  -- </t>
  </si>
  <si>
    <t>MDYPMKKVKIFFNYLMAHRFKLCFLPLMVAIAVEASRLSTQDLQNFYLYLQNNHTSLTMFFLYLALGSTLYLMTRPKPVYLVDFSCYLPPSHLKASTQRIMQHVRLVREAGAWKQESDYLMDFCEKILERSGLGQETYVPEGLQTLPLQQNLAVSRIETEEVIIGAVDNLFRNTGISPSDIGILVVNSSTFNPTPSLSSILVNKFKLRDNIKSLNLGGMGCSAGVIAIDAAKSLLQVHRNTYALVVSTENITQNLYMGNNKSMLVTNCLFRIGGAAILLSNRSIDRKRAKYELVHTVRVHTGADDRSYECATQEEDEDGIVGVSLSKNLPMVAARTLKINIATLGPLVLPISEKFHFFVRFVKKKFLNPKLKHYIPDFKLAFEHFCIHAGGRALIDEMEKNLHLTPLDVEASRMTLHRFGNTSSSSIWYELAYTEAKGRMTKGDRIWQIALGSGFKCNSSVWVALRNVKPSTNNPWEQCLHKYPVEIDIDLKE</t>
  </si>
  <si>
    <t>gi|1705981746|gb|TRU12048.1|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</si>
  <si>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RPFLRTGDLGFLLAGELFITGRLKDLIIVQGRNHYPQDIESTVEKSHPGLRQGCGAVFSVEIAGQERLVVVQEVERSYLRKLDSPAVIEQIIRSVAEEHQLDVYAVVLLKTASIPKTSSGKIQRQACRASFLAGTLNVIGDWSKNPEHKNGFKQLKSDINSLLKQVKSYQVVEEFSEVSQNQIVSDTQEA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RANGYVRGEGCGVVILKRLEKAIQDGNRIYAIIRGSAVNQDGHSNGLTAPNKQAQQAVIKKALAKAQVSAKDISYVEAHGTGTSLGDPIELNALKEVLI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VAACIAGVFSLEDGLKLIAYRGRLMQALPSNGKMVAVTADEETVRRAIISYEKQVSIAAINGPSSIVISGDSQTVDAVVANLDTEWVKTKTLQVSHAFHSPLMEPILTEFAKIAREITYSKPNISLISNVTGKIATAEIATPSYWVNHIRQTVEFAAGMNTLASHGYEVYLEIGPQPILIGMGSHCIPEGKGVWLPSLRSRKSDWQQMLQSLAELYVKGTPVNWTGFSKDYSYHRLSLPTYQFSRQLYCHGSILSDCSTTRVESTNGKGHISHNNPQGTQQFELYSSNGNGHLHPLIGKRLHLPLKPIIFESQISQDCPNYIQHHQIQATTIFPATAYLEMALVAGINVFKSDSISLEDVKIEHPLFFEGNQVKDIELILTPQDSQTYTFEIFSLNPVGDSWTLHTLGKIIKVTDITQPSPVNLENLSIDSLESVNVEDYYQQLQQRGMDYGASFQAITDLWQYEGMALGQIQLPESLVNEACNYKLHPVLLDASLQVLGAALSREDSGDAYLPVGLKQYQVYGSVPLHLWSRVKLNQDSSEPSQTITADVDLFDDSGVLLAEIQGLSVKRISSQKLGQVVQKEETENWLYEIVWRPQNRDLNLPLTGAENLGTWLLFTKGDGMGSSLANQLTQLGEYCIIVSVGSHYQKLNPESYTVNPLVTDDFTKLFQESLENKPPLKGIVHLWSCENNSSTDLSLEALQKAQEIGCGSVLSLVQALTQKRGTNLPRLWLVTQGAQTLDPSDTSLAIEQAPLWGLGRTIALEHPELQCVCVDLEASSNPNQSLLLAEILAPDSENQVIYRQEIRHVSRLVRHSAQSLNVENQLGTKPFQVKISNYGILENLTLEPLERRQPGPLEVEIQVYAAGLNFRDVLNALGLLKEYTQQLGISSATEIPFGGECAGKIVAVGEKVSHFKVGDEVIAAMAVGSLSSFVTVNAAFVATKPVNMTFEEAATLPIAFLTAYYGLHHQAKIQAGDRVLIHAAAGGVGQAAVQLAQQVKAEIFATASGSKSQFLKSIGVEQVMNSRTLDFADQILSLTQNKGVDIVFNSLNGEFIPKSLDVLNTKGRFIEIGKIGIWDENQVLQKCPEASYHPFDLLELAEKDPNLITQMLNQLMEHFQQQTLKPLPYKVFPIVQVVEAFRYMAQAKHIGKVVISLPVLEQAQTIRSDSSYLITGGLGALGLKVADWMVSQGAKYLVLTGRSEPNTEAITLIEQWKQAGTEVVIIKADVSKQEDVQKLFQKITASLPVMRGIVHAAGVLDDGLLSQLDWPRFTRVMAPKITGTWNLHCFSWDLPLDFFVCFSSIASLMGSPGQGNYATANAFMDAIAHYRRSLELPGLSINWGPWSEGGMATRLDSYSQDRFATQGLDMISPQQGLQILEELLGQNAGQVAVMPVNWSKFLNSHKGAKPPLFKELASSPEQGDKMPQVKQNTLVCQWQNLNPDSRLDWLINYLKNAVAQIFGLELSQINIEQPLQDIGFDSLMAVELKNRLNTDWEVEIPLVKFIEGVTVTSLALLLNEQILETHQISSDKPSANSQNSLPTHFDHSSELMLKQIDQLSDEDVDALLSSMLSK</t>
  </si>
  <si>
    <t>gi|1447323825|gb|REJ54923.1|</t>
  </si>
  <si>
    <t>MNSSSNLNNLVQNWLVKQLADQLSLDAKTINVTEPLTRYGLDSIDAVTMVGDLEDWVGQELPSTLFWDYSTIEKASLFLVENYDLSNLSGEETPAEVASVAEKAEPAVSGGKGWSLFGRR</t>
  </si>
  <si>
    <t>gi|1159276434|ref|WP_079209224.1|</t>
  </si>
  <si>
    <t>CL3053.Contig5_All</t>
  </si>
  <si>
    <t xml:space="preserve">Thioesterase (21-253:233)  -- AMP-dependent synthetase/ligase (294-701:408)  -- Phosphopantetheine binding ACP domain (835-900:66)  -- Beta-ketoacyl synthase; N-terminal (933-1183:251)  -- Beta-ketoacyl synthase; C-terminal (1191-1312:122)  -- Polyketide synthase; C-terminal extension (1316-1432:117)  -- Acyl transferase (1483-1773:291)  -- Thioesterase (1900-2118:219)  -- Polyketide synthase; ketoreductase domain (2382-2563:182)  -- Phosphopantetheine binding ACP domain (2686-2731:46)  -- </t>
  </si>
  <si>
    <t>MSLQASDSLVVFKPCENAQARLVCFPHAGGGPTAFAAWADVLAEQRIEVVAISARGRERRVDEAPLTSCAELVDEALKALLASGLVDDLPYAFYGHSLGALVAFETALRLDAELVAGRPRPLHIFASGHGAPDTANAVRSQPPWGGLSSLSDSQLIQAVQSFGVMPLELSSDPGLMAAALPALRADFAAYEAYAPASPRAALAVPITALGGQEDPVATADHLKAWELETSAAMKGPHLFPGGHFFINSSRAEVLALVGSSIHGALEALPKSILKSSSTVPEVSRRPIYDVVLEVSEGNPNKEALVDTRGSVPYSELMRRADLVAAELHAQHLQGEAGKIVALLMGHDATYVTCMLGIWKAAGAIIVIEAHFPPQLCKEICEESLTSAAVTNAAHASKFANVANCSTLVLDENWFSTAPTHPFGDLSGPAPEDLAILMMTSGTTGRPKTIAGSHFFMHSGARAKEIVLPYEEQDDREAFNVMFVWEVMRPLLFGHTAFLLPDEAVLDPGLFVSLLQKHRCSRVLTTPSLLSTILQHSGRDLDVKLSSMKTWFMCGEVLPMKTVNLFRQVLPACRLVNDYSAWESGDVAYAVVAPAPAYEPSAVFAAAGRLAPMVCAAILDPETQKINPLGVTGELFLGGEGMSFGYHAQPEATAAKFKGPLAAEMEQIWLGKWYKTGDAARLVGSPAVLEVRGRVDSTVKIRGFKVGIPVVEGAIQEIPGVASCVVVPVHESPAVVDSLLCFLVPAEGVEFQDMVHRVKQEGPKKIPRWMLPSYFRPVPEGDIFSGGESRKLNRKKLMQFADLPTLRASQAEATVAASREAEEPAKEEDGSSVHAVVKAVWAKALNLSPGTVDLDENFFDLGGHSTLAARIAGELSETYGLQVTVLDIYSHSTLGALLDFLDAKGTAKAQTVVDMRQAARLAARQTAGTQAPQLVVAGMAGRFPGASSEKAFWSNLRAACTSATFFSKEFLRGKGLGEEVVNHKDFVPCAYMIDDADKFDHVFFGIGRHEAAMMDPQHRVFIEATWAAIENAGLPPKAGLSDVVVGVFAAAGIDGYMVHHLDGGPLKSTMDPQDIFLGEIGNEKDYIATRVSYLLDFTGPAMNVNSACSSALVAVAQAGFAIAANQCDAAVAGASSITFPNLGYFYQDGLVNSIDGYVRPFDAAADGTVFGDAVASLLLRHAEDVRSSSVWGRVSGFSVTNDGGQKAGYAAPSSTGQSMAIMNAMKMMGEDPWSISYVECHATGTRVGDGIEVRGLMDAFEKMGGKKGPRDTSVALGSVKGNIAHANCAAGATGLMKVLLMLQHRELVPTANFSQLNSKIRLDGTPFFVNPEVCPWTIPGAARPRRAGVSSFGIGGTNAHAILEEESSQAVEMVSPMRSRWPFQLLPLSAKTPSALSQTAGRLASDIQGMAESGSLESAAYTLQVGRAALPLRKALVVASPLEEAKASDSLAQAAAAAALRGESMSEEALEDLDDAKKRPPVAFVFPGQGSQYFGMAQGLYASVPLFQTAVDHCCDLLATKEFLGHDLRPILFAEGTSEEREKAFTKPSVLQPSLFVVEYALARVFAAIGVLPVAVAGHSLGEYAAAVVGGLLTLESAIAIVAARARSTETLAEDGAMLSVAEWSDAELAAIERGERPGLWLAAVNSPLHAVISGETAAVDKLAAELKAADRKCAKLHVQKAFHSGLIAKAAETLAELGMPAENATGALPVASNYHGGWLTAMHLKDGRYWVNHMRGTVRWRDNAQKLMKQWNPAVVLEVGPGNSLSTLTAKCVTSGSAAPTFLQAMRHPKAKGVHDVQALLEAIGQLWECGCIVDWNAFHTTVMGTVGDLPRQVRLAGYAFDRTSLWVNPQRSAYVDRTEEAAPAGYELHQQDVAVVKPPPRCLMRLGEATPGTPAIRAYCLPFASGSATLFAPWARDAGQAIEVVALELPGRGGRSEEGQPSSEADDEALLDSLCDAIIADLRGAQYVLVGFSMGGGLSMDLAFRLLDKQAPPPLAIYIAGRKPPAAHPEDIGDIRMTNQELASYAFAPPEVAETEEFLEHVVPLLRADLELDARTERRLSAARLAGRRLPPGVGLEVSCGTSDEVSPWAAAPGWQPFASDTLGLHYYPGGHEFMQEQRGPLLSAWRRDSLGRLMQRLSVQMAMLGAAGFGAAGGGLAGLAGLPGGVSSPAEASSKAAAAKEEPSRLPFYAVQWVRSEPAPAGAAGTTQEAFFVSLGCDVAQPTLEAAAKAMTAGACVVAACAAVTGLFGEDAVEREVQQCWRFTQLVQHFLEVGARGKLVVLCPVAGAGAMVAGASKAVAMEADELRVARVFLPLAALARGEEQVAAVMGLVSKYPHEVDLWVQDDALQGAPYTSRVEPMAEPSTRLPCVPKLGADGGPAAYVLTGATGGLGKAVVDWLLTEQGLLPEQLVLLRRAGSSALSGSLAQCRVVEVRTVDSSEVLVASALKDITNITGVFHLAGVLDDGIISGMTEDRFRKVAAPKCGMLLALLGAAKALKWPLLWALGFSSTSSLFGYAGQVNYCAANAVLDQLASFGAAGALPEDDTPPCKVLTINWGPWAEAGMAKVGTKAYEQAVAEGDTPLPTSTAISCLAAALRTTAQARPGASQFAACNVDWGRSQWRSLPMLDLVYDKSAEAQAGVSAHEAGVSSQLEQAATASPQGLAEDFLVQHCHSGKWSKIQGKTLNQLGLDSLEVVQLRNLFNKKHQVTVPLGVFADPSRKVAELAEALSRHLTGA</t>
  </si>
  <si>
    <t>gi|1334967296|ref|WP_103111971.1|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</si>
  <si>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GPFLRTGDLGFLLAGELFITGRLKDLIIVQGRNHYPQDIESTVEKSHPGLRQGCGAVFSVEIAGQERLVVVQEVERSYLRKLDSPAVIEQIIRSVAEEHQLDVYAVVLLKTASIPKTSSGKIQRQACRASFLAGTLNVIGDWSKNPEHKNGFKQLKSDINSLLKQVKSYQVVEEFSEVSQNQIVSDTQEA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SANGYVRGEGCGVVILKRLEKAIQDGDRIYAIIRGSAVNQDGHSNGLTAPNKQAQQAVIKKALAKAQVSAKDISYVEAHGTGTSLGDPIELNALKEVLMEDRQLDQPCWIGSVKTNIGHLEAAAGIAALIKVCLALQNREIPPHLHLQKLNPYISLEGTSLSIPTQLQPWKKGKKGRLAGVSSFGFGGTNAHVILQEFVLETLEQEHHEPSLAILTITAKTKSSLRELVSSYHSYLQANPQINLQDFCFSADVGRSHFHHCLAIQTESLTQLQSQLEAIIEGKEAGGILTGELSHQKHQKIAFLFTGQGSQYINMARELYETQPTFRRTLEHCQEILSIYLDKPLLSILYPQEGENSPINETAYTQPALFAIEYALAQLWKSWGIEPSAVMGHSVGEYVAACIAGVFSLEDGLKLIAYRGRLMQALPSNGKMVAVTADEETVRRAIISYEKQVSIAAINGPSSIVISGDSQTVDAVVANLDTEWVKTKTLQVSHAFHSPLMEPILTEFAKIAREITYSKPNISLISNVTGKIATAEIATPSYWVNHIRQTVEFAAGMNTLASHGYEVYLEIGPQPILIGMGSHCIPEGKGVWLPSLRSRKSDWQQMLQSLAELYVKGTPVNWTGFSKDYSYHRLSLPTYQFSRQLYCHGSILSDCSTTRVESTNGKGHISHNNPQGTQQFELYSSHGNGHLHPLIGKRLHLPLKPIIFESQISQDCPNYIQHHQIQATTIFPATAYLEMALVAGINVFKSDSISLEDVKIEHPLFFEGNQVKDIELILTPQDSQTYTFEIFSLNPVGDSWTLHTLGKIIKVTDITQPSPVNLENLSIDSLESVNVEDYYQQLQQRGMDYGASFQAITDLWQYEGMALGQIQLPESLVNEACNYKLHPVLLDASLQVLGAALSREDSGDAYLPVGLKQYQVYGSVPLHLWSRVKLNQDSSEPSQTITADVDLFDDSGVLLAEIQGLSVKRISSQKLGQVVQKEETENWLYEIVWRPQNRDLNLPLTGAENLGTWLLFTKGDGMGSSLANQLTQLGEYCILVSVGSHYQKLNPESYTVNPLVTDDFTKLFQESLENKPPLKGIVHLWSCENNSSTDLSLEALQKAQEIGCGSVLSLVQALTQKRGTNLPRLWLVTQGAQTLDPSDTSLAIEQAPLWGLGRTIALEHPELQCVCVDLEASPNANQSLLVAEILAPDSENQVIYRQEIRHVSRLVRRSAQSLNVENQLGTKPFQVKISNYGILENLTLEPLERRQPGPLEVEIQVYAAGLNFRDVLNALGLLKEYTQQLGISSATEIPFGGECAGKIVAVGEKVSHFKVGDEVIAAMAVGSLSSFVTVNAAFVATKPVNMTFEEAATLPIAFLTAYYGLHHQAKIQAGDRVLIHAAAGGVGQAAVQLAQQVKAEIFATASGSKSQFLKSIGVEQVMNSRTLDFADQILSLTQNKGVDIVFNSLNGEFIPKSLEVLNTKGRFIEIGKIGIWDENQVLQKCPEASYHPFDLLELAEKDPNLITQMLNQLMEHFQQQTLKPLPYKVFPIVQVVEAFRYMAQAKHIGKVVISLPVLEQAQTIRSDSSYLITGGLGALGLKVADWMVSQGAKYLVLTGRSEPNTEAITLIEQWKQAGTEVVIIKADVSKQEDVQKLFQKITASLPVMRGIVHAAGVLDDGLLSQLDWPRFTRVMAPKITGTWNLHCFSWDLPLDFFVCFSSIASLMGSPGQGNYAAANAFMDAIAHYRRSLELPGLSINWGPWSEGGMATRLDSYSQDRFATQGLDMISPQQGLQILEELLGQNAGQVAVMPVNWSKFLNSHKGAKPPLFKELASSPEQGDKMPQVKQNTLVCQWQNLNPDSRLDWLINYLKNAVAQIFGLELSQINIEQPLQDIGFDSLMAVELKNRLNTDWEVEIPLVKFIEGVTVTSLALLLNEQILETHQISSDKPSANSQNSLPTHFDHSSELMLKQIDQLSDEDVDALLSSMLSK</t>
  </si>
  <si>
    <t>gi|424708141|gb|AFX86705.1|</t>
  </si>
  <si>
    <t>gi|1149076570|gb|AQS99257.1|</t>
  </si>
  <si>
    <t xml:space="preserve">Beta-ketoacyl synthase; N-terminal (348-593:246)  -- Beta-ketoacyl synthase; C-terminal (601-717:117)  -- </t>
  </si>
  <si>
    <t>MMLAYDPVVNGLRQGCLVKISGAPTKAGDPDHNGKLGQLGEFDAGAMTFNVAFFDGASVNFDVNHVVLANNLAKPGEGGGEDSFDLLLSSQTSPQVLGEEVSTCLFEKGFCVLRSAQRAEDSEKALEAAKELDENGKFFRFPEEVEEHYLGEGTTGKCFWLDPDDHKTFQDTLVLGYDAGLTTIASLIQPYVEDTCGAQITERSPALLTIPFKGDVEEDDYPSPEATDKVLGTFLTTWRRQVLRIVQCVGPTSVALALARKDDSPAVERLPKLKEDVEITCERGTMVIFRCNCFDLECKSSGETLLLSAALLKPCPEMIIESVEGDLELFRTISSGPPAPPGDELANVMAMGSRMAANWDEPEAAFTGLLSSTDAVVKIPLRRFDIDIYYHEDMNAMAPWQTYCRHMCVVEAAEYFDNKLFEISNMETQGMDPRQRMVMEVGAKVLAGIGITKTTANRQVSNAGIAVGTDGHEWPSMPKGDLGACGNSSNALGITANRFSFTFNMRGPNFLIDTACSASLYAAHYIKTSLMERRWDPLEWCLAIGVQLYISVDGFIGCSQAHMLSPEGRCKTFNASADGYQRGDGTNGFVMKHGNLKDERYGLFRGSNVNQDGRSASLTAPNGPAQEQCIWGAIREARMTPPESSVWECHGTGTSLGDPIEVGAVRKVQIKNPRSEPLMLASIKANIGHLEGGAAMSAMVKCILQVSSTTCCPTGHFRSLNPHLEHSTFDAIYQTECAHFHYACGHSQVSSFGFGGSNGHGIFWGEDICDIGDIKVLAMSKIKKRPYPEVRPVGRNPDNWDSDWPAVDAKDGDKYTVTIDQDDTDETPIKWELKASPRDEEQEEEDDIAFYEITGNFNEWTSDRMMAGSVTGVFVTTVEVPESGILEFRFLADGDEEKVLGPAAPKCTRKTEKIIGPEKGLKNSWMVHGVAGMELEVQLLMSKKWRSVMWLKPAD</t>
  </si>
  <si>
    <t>gi|1149076484|gb|AQS99214.1|</t>
  </si>
  <si>
    <t xml:space="preserve">Beta-ketoacyl synthase; N-terminal (345-594:250)  -- Beta-ketoacyl synthase; C-terminal (604-723:120)  -- </t>
  </si>
  <si>
    <t>MGMEEFSESPCPRPSLEGQLVEIFGVEGKIRRFHSVEELEEEEHEAEQEEECVDPNGLKGRVLHFAGWDQTYVVMTFDRLLFRVPEGNVREFEPTDPVSGGFDVVWPDGPQAQEMFALAMVEALCRKDFCVVQMWMSEQEREAVQAEACSKTTWSLPDPLIESAMLGRENNTKYHLLGVHVPDGEPSEVLQECDHNLTLLLSLLEPHAQALGCSLWGRMNGMLRMPLNPSDSDLRPATMGDQERTLKHLTFLERRKLLLMHLIDNSGGELQLIAKEGSGPAVSIPLCRNRLVVLRNDRLGFVYRPRGPSVLLQAWSLSEPLAPSSARDDVVELPLHMQGRRAHLVAAVMRYPGGMSNQEEYFAAMTSSGLDSQTKVPLARFDIDLYFSESKDAEGRSCTSHGAFISHEGLVWFDNKRFKITRLQAEMMSPVQRIVLEVGCEAVHQSRQPGGRGNGWGVFIGDSGSFWPDPPRRGDPFQLTGGSKCHTGGRLSQCLGLSGPCVSVDTACSSSLVALSLAHASMRRHEEDQVKPNVRTCTDNALAVGVGLLLSVREYISYSGPGMLSPRGRCFTFNASADGFARGEGCGSLVMRSSAEDVDTESMLACLVGSAVNQDGRSASMTAPHGPSQQMCIRASMQELELQAKEIVVAECHGTGTALGDPIEVGAIRMVMLDKQAPRETPILNTSAKSHLGHLEAAAGIAGVIKCVLSVVNSSSPPNVHFETLNPHMDTNGYPTCFVTEPCDHATGTSIAGVSSFGFGGTNARGDIWGRCLTGPRCTGELFTGSIFQQQVAFLDRVEQHGLPGPQESDQVYVVGSWDASCELWLMHCTDLGEYSVTVRVGETCREHFYIVLNGDLNLAIHPTHTNANKATQVRGPEINKSDLSWLIDGKEDGVAPGTIYEISFAWSFSWEHGEHMKVSWQPTATPPSGLQLPYSSHVYSITGTFTSWKFREMHRSKQQEGKWSTQVRIGMSGQELFQLVRDNDSKQVIYPAEPLARKTCMRISGPDENVSNKHWLLQGPPGEVVAVHLVVLNGSMTVTTASRTKTMTWTSAKDEDGSVYFVAGTWNAWNPDAMVADTRTRDIHSYRLHLGSTGQEEFQIIAGKERDKRLYPHVQRAQLGEGMLCGPDANDRPDWSWLIRGEPGQEFEVVLDFGISNSLWIVSWVQVGGEQDATFAMGED</t>
  </si>
  <si>
    <t>gi|1129178819|gb|OLP86709.1|</t>
  </si>
  <si>
    <t xml:space="preserve">Beta-ketoacyl synthase; N-terminal (1008-1253:246)  -- Beta-ketoacyl synthase; C-terminal (1268-1381:114)  -- </t>
  </si>
  <si>
    <t>MRRSRHLAMALKRNANIDVHLGKTRVSNSTGEQPADLAEILPTAPGEAPVRVGDMEVFSRHLAKARACESPARPRAALHRWTGMLALAVQHALTYSLLELPVAAADQCDGTKPPLGDLLADARDTEPVPALRYLGFAVGPACRECIHHQTSLSFSSPFYRVLLLRRLCLPLPLTAAARCRCRQLHDLFGDHLAACPRSGVFRARGGPIVRCRHICGEAGATVASNVRLRDLNVHAARQDERRIEVIANRLAVWVDTTLISPLTSANPQVALPALHSHSRAEPRTAPTLSSSPSISVAAGALKLPPLSDLSHNVARNRPGLGSALGPPRPALSSTCCVHEYASPAFQYLIGRSRAAACVATKGYAMPNPGTRSTGAGAEEAGAFTRLLARARXXXXXXXXXXXXXXXXXXXXXXXXXXXXXXXXXXXXXXXXXXXXXXXXXXXXXXXXXXXXXXXXXXXXXXXXXXXXXXXXXXXXXXXXXXXXXXXXXXXXXXXXXXXXXXXXXXXXXXXXXXXXXXXXXXXXXXXXXXXXXXXXXXXXXXXXXXXXXXXXXXXXXXXXXXXXXXXXXXXXXXXXXFFSTRLFAPAVRSPSSAYLPQGGGDGAVQAGSAAAGGRLASVPARIGEDLMQIGHGSFAQLGCGGQLEECGGVGALSRTGEQLLFVGLLILITVSSCKSFEGAMTLGAALAATEPHFEGAHCELPLLVQEIRHFFAQTAQVGNHVRRVWVPAHSRQLSSEAPGGLCTEHFRHLNATVDEAAKSCMQQRLTGSLRQRWHDQLAKNTSWEEAAILAASSSAQLLQEYLRVAIEEEAESSYIKSSLALGALPPTYVAGKPDCSGFRSQILEDSFAHIAAFGSSTKATLLRVKGYCVGLMVELCNDAGRLHNPLDLVARVQQTEWSWSCQIVAKGIIQAAASSEVFGIPNTIVADGLLGTDFGLVELRVLQEVGHVQLADPQRQRIGIELSPGDVVVLRPELLARKLRAPVGSLAMMSLVLGRKTSARRVWPGQGRIPAAKALDELIRHRLLQLSQDCIDHEVPFAWRKVYDPDDSSLKKVKSACRHGAFLDGLELFPGHAFKMPEQDVRRRRCDPYQRLCAEGMKASGQRAEDPKAMASSRVIVEPKPGGSLKRHGQRSGGLFVGCPSVADCEYDGDGDQALLAGRLSVMLGLRGTSDALVHLEGAAGLAAASLAATALEAKLDFALALGVHLILSPRFWLCCCRATAASLSRHGRSLAFDTSCDGFVRGEACCAVMLCRFELPEPSQMESPPAGCITGSAIAARGCSTSLALQGAAEIRRTVAEAMSDLEDGFVDIAEVDGLGPSAETMELAALQASHRGLCADASPLQLTSLKASCGHQVQCAGLACMMQILAAIRLGTATAQPHLRQLNPSATMAGPSLSHLSVECGQLTEPNLYAGILGRGGGTTVYTVLWGFGGPMAKDGPAHLKPDLVSWAGVEVERQAPSVYLPLEKQASGSRPDYCLIGSWDNWTRCRAMWWDADCWRGQLHLGGEESFQILKDGDPDQAIFPNCRNARFGRFHVVQGPAPNPHRLAWQVGEDGGSSSCDFEVSLSFKGRRPRVTLRSLSMSRKRGGTPESISAHLIRYLQGVRLVEALVQFDAQRLSSGQLLIVVIIGTKTIEDYAEPPGSSWFHGWRPSWCSCGADEGLTARWLATICACLAQY</t>
  </si>
  <si>
    <t>gi|150445945|dbj|BAF68998.1|</t>
  </si>
  <si>
    <t>MNHSFPQDAFAIIGMGCRFPQAPNPEAFEQLLINGVDAVREIPSDRWPARQYYHPDPKTRGKMNSCWGGFLEKIDEFEPQFFNISLLEANRIDPQQRLVMEVAWESLEDAGIDPFTLKGSQTGVWIGIGNFDYGRLLCQDLERINAYHGTGLTLSLAANRISYFLDFHGPSLAVETACSSSLVAVHLACQSLKQRECDLVLAGGVSLMILPDMTITFSQARMMSSVGRCQTFDAEADGYVRGEGCGLIVIKRLEDAMSAGDRILAIIRGSAINHDGASNGLTAPNGLAQQAVIKRALENANISSHSVSYVEAHGTGTSLGDPTEIRAIKEVLGKGRKLEQKCAIASVKTNIGHLENAAGIAGLIKVILSLQKRQIFPHLHLKKINPYLDIDNTPFFIPTENQTWEFNQQKRIAGVSGFSFGGTNCHIILEEAPEIENLPNDIERSQQVFCLSAKTESALQVLAQNYVNFLSTHPHLRLEDISFTVNTGRTHFQQRLAIFCRNTSELSSSLQNYLDNRQENQSLVQGKVTGRKAKPVVFLFTGQGCQYERMGKQLYDTQPTFKRSMQRCAEILEPYLEASLLSVLYSPNSNQDLINQPIYTQTALFSLEYSLAQLWLSWGFEPSALMGHSLGEYVAACIAGVFSLEEGLKLIATRAKLIEKLPEKGKMLAVFANEDLVKAILIKIASPWVSISSVNGEDNTVVSGREGVIQDIIKILDAEGIQSHLLTVSHGFHSPLIEPMFKEWESSMAEISFQKPQLPLISNLTGNFFSNSQIPDTQYWQQQTRQTVCFKKGIETLLNQKYELFLEIGAKPILSSLIHRLGQGKCLPSLAEGQEDWSVLTATVANLYVQGININWRGWDQDYARRRLSLPTYPFQRQPYWLTEKKIDSTDMGESSSMDTRENSQQKDQIIQDLLSLIAQSLRIKPDNLDTHQPFLEMGADSLVLLDVVRTIETRYRLKITINQLFEVWPTIEELAEHIAQQISFSPFSMSLSNDIEEQSSKSPKSEKSPINKKAEEDIAVNSQEEDSSLARIINQQLAIMSQQLVLLQGKTPTKSQDLPKISPHNNLSSQKQEEKKTLTKLPNFTPQQQQYIKAFIKRYNGKTAKSKEKAALSRRVLADSRASAGFRPSIKELVYPIIGEKAEGAYFWDIDGNKYLDITMGFGVLLLGHNPPIIEQAIKKQLAKGLQIGPQSNLAAEVAQLIQDLTAVERVLFCNSGTEAIMTALRLARTVTGRCKVALFTGSYHGHFDGVLGVATPENLHGVPMIAGIAENAVKDLLVLDFDHPESLEILAAYQEDLAAVLVEPVPSRRPNVQPQAFLQKLRTFTQNADIPLIFDEVLLGFRIHLGGAQKWFGIEADIVTYGKIVGGGLPIGVVGGKSRYLDAIDGGAWNYGDNSYPVAEKTFFAGTFNKNHLGMAAAHAILQYLKEAGESLQEQLNMHTTHLAADLNHYFETEQIPLKVVHFGSLFRFLSSENLDLFYYHLLDKGVYLWEGRNAFLSTAHTDEDINFLIWVIKSSVKDLQRGGFFGGANSQNFEQPSVNSDLKASDARLGVGLLSPSTIHQRLLPLVTELTQETNLQQYAQGFLHLEKLSYCYIIETLEELGFNFCQNSQITQETAEQLGIIPFYYPLWQRFLEILAEENILNLKNLEGDIVKNPEIMESKTLLSQISREYPCLKAELTLLNRCASALAEILQGKVNPLSLIFPQGDLSIATQLYQNSPLAVFVNTLAQKILNLALKYHHESEKIRILEIGAGTGGTTAYILPKLPQNAVEYYFTDLFSLFIGRAQQTFKDYPWVKYGTFDIEQPPSSQKLGTKTYHIIVAANVLHSTANITQSLRHIQESLVQGGMLILIEGTSPQRWLDLIFGLTEGWWKFTDKELRPCYPLISGEKWYEVLKKTGFNDIITFNTPNIPLSDQQTVIIARSPQKIPLTLAQKQFWALAQLDQQGSIAYNDSLRLELRGNLDITALKQAIQTIIARHEALRIIIDIEGNYQEILPPDEKEVPYLDFSTKKEEEINQWLQETIQKPFNLSNQPPLRVNILKIAPEYHWFVFTIHHIISDGWSIDIIVQELATLYNAKKQGNQPLLPPAQAFSQYVAITNSVTKENSANQTYWLQQFKDFIPSLELPTDFTRPSVQTYLGKQKEMIIEANLKTQIEQLGHQKGVTLFMILLTSFDLLLKHLTQDKERIIGISAAGQSAMGCPNLVGYCVNVLPVRFRESMTTFSEHLTYLKRELLQAYQHQNYSYPELLKQLNLKRDPSRSPLINVQFNLDKFGQGLQFVELDVKVISNFSGATRRDLTWNLTEKGDTLTLTATYNADLFKPETIQDWLNQFIYLLQTFVENPNISLDLLKQKMIVLEQKKYQKKAEQIESIAQQKLKQRRR</t>
  </si>
  <si>
    <t>gi|1002149280|gb|KXS90684.1|</t>
  </si>
  <si>
    <t>MNSNSNLNNLVQNWLVKQLADQLSLDAKTINVTEPLTRYGLDSIDAVTMVGDLEDWVGQELPSTLFWDYSTIEKASLFLVENYDLSNLSGEETPAEVAPVAEKAEPAVSGGKGWSLFGRR</t>
  </si>
  <si>
    <t>gi|1149076422|gb|AQS99183.1|</t>
  </si>
  <si>
    <t xml:space="preserve">Beta-ketoacyl synthase; N-terminal (386-632:247)  -- Beta-ketoacyl synthase; C-terminal (643-757:115)  -- </t>
  </si>
  <si>
    <t>MHDGLSVAQAGKKGRDCKMAAELGGSLEGRVVSINGNGRPMPVAREEDPVEGWIQFPDMVLDNQQGWCLGFSEETREYTVQTFNGFMASVPEDCVRVWVPDAAPEHGGCDLVWPHEATEPHAVFGVVIADCLKRKGLCVVQMHVDENTLDEAVSQVQALDDYDRMREEAVIDYLGRDNFTKVKQMADDVPDEEPSSALGTCDRCISTAGFLLAPEAIDSIGCELMGRTSGFARVHCANKAEAAGLTPPYSDEEVAAGRVEGFFQWVQSRRICIVFVLQCDGGGEIILHPKPSHGQDDVRLPISRNKMFIFRHDVMSYTYNPQGPSSTALQAWLLSGLPSVELRSISGQQKDYAENLRLTGPWQPEGDQALVKSLMVRMPGRSWGYYNYWNMFTAGTDCVLEWTNTRWETELYYEEDRDKAMMMGKSYMHHGGFLDETEFNCFDNSFFGLSPEETMCLYPGQRIVMEVGYESLYRAGYTRSQAAGEMIGVQVGDVGPDWHSADSWWPYLVEGDFVQKRVGVNAGITCTRLSHFLNLIGPTNSVATACSSSLVALNIAHHNMANQRDDKARIQSGKRVYERALVVGINTLMGPFSFMGQCTMGGTTYKGRSFTFDTGADGYQRGEGCSATFIQMNSEESKNADRLACVIGSAVNQDGRSASLTAPNGPSQAALCRDAMKMARLQPVEVTAAECHGTGTALGDPIEIGALQNVLSKRERSILKTSAKSNMAHLEASAGMAGFAKCIMMILGAATPPNLHLKILNPHLIVEGYPVYFTTEITPWGQNSGYCGVSSFGIGGTNARGEIIGRCQRGPQNTGQTLNDLRNDRVDFVTMCCPRCEGKMLFPCGTAVPQPLMQLPPQQLPIAPQEDVDHHLPGMAKLGKYRSTLIRDEFADYSLCSDCYQDLQRGEFRCGSELQGIRNPNKTLYIRGTWDGFSTLEEMTEVGGGEYCFTVALGETRCERFHILLEKSRSLMLYPVRNFGDQTKRILGPDQEGLEKYWMMDARDTDVAAGTVYRITFLWEGDRKRISWSPLGDDEESPHQHTVAGQRYGHRYEVLGSWTSFKPMNMLWRANEALYEATFTIGPYGAEEFQIMRDCDPQQIIYPATLTFSAASVYADRKTRSVGEVPLTPQRFSGRSTPWEVPVRGPDEWSRDNRFKVQGAEGESVSIQLRIIDAHVSISLASRSLGKRSWESVDGLARRMFYVTGSFNDWSLSPMSIDDEEPGTFVFKLQLQDFSGEFQLIADADPLQKMYPQLAGAASGEGFLEGPDAGPALNDHRCWLVQGQPYMVFDLRFRPKSQDRRQMVTWKLAQLQPLVDA</t>
  </si>
  <si>
    <t>gi|1706116602|gb|TRV38529.1|</t>
  </si>
  <si>
    <t>gi|941355188|dbj|BAT21728.1|</t>
  </si>
  <si>
    <t xml:space="preserve">Beta-ketoacyl synthase; N-terminal (115-367:253)  -- Beta-ketoacyl synthase; C-terminal (385-503:119)  -- </t>
  </si>
  <si>
    <t>MVEKVPVETWRVFERRVFILAQPDISAPMVAMASRGDLVFGYSRRMNDGTIWLNTVVHEEGSWKEAWMATTGAGIGKGTMLEKVPNAVGKLPLELQIMQDHQIDKSTVRSAIRVCGYRGPGAYNAENFCTSLFAGGADYGIESPAERFDLTQIYEPDFDKIQWAEGEVKITCKHATFAEGLDMFSAKTFNITPNEATVMDPQQRCALELTQEGYIGALGHTQKSLLGKFYGVYVGGGQLEWNVVPKGGEGLSDMFINTGYATAIQANRTSYVFGFRGPSVTYEADASSAMVALSCAHDSLNPTKDQGNQSCIVMGMYVMLAPIAWPHLSRSGMLRSNSHHARSTPFDASTRGYIKGEGVLSVILERMFDTVEDELVVDKDKPILGAVAGCAIAYSGQGTVLHAPHAPSKASVALDALHRGKLSALSVDYTACFGDGRFLHEATEARVLEKVFRQELPQGHSLPLHMDCVKGSVGDTLCSCAMYEVIKIVMACRYGMMCGTLHLRQLNPHIDLSEQSQILTESLHTRMRSCFASCSTDSMGGTVGHAIIWGEVSPENIPEPXPLEQQKICFWPGGGGKLPQEAVPEEGYHIAGSWNNWMPEPMEQERDGEFVARVNIGINCFEKFQIWLDGKKTQILHPNQPWAGKRVEVCGPDEDADGLSWVIDGRPVQSAHARSAEPLGVGDDWWKRAGVSPALRDAVPHGWIWVESPGEEMQETETTLGFYEYETPDTGKPGDEYKVTLQIRGKWRSISWEKYRWNNLDAFMDTGTYFVVADWASWTFEEMSNTAAGMWEVEIFLDNTSGHFQIVRDKDWDQVFHPDAASWNTSQPSVEGPATASDSQYEFQIEGNAGDVFRIKFQRSYVDNTDKKGISWEWVRSMDSAELSEAQLQRHKMVQLRLSLPAKKVASKMDQLVLGSTEDGEEGIWTSGWRMDHMALGQKQEGEE</t>
  </si>
  <si>
    <t>gi|399221221|gb|AFP33757.1|</t>
  </si>
  <si>
    <t>gi|389717444|emb|CCH98451.1|</t>
  </si>
  <si>
    <t>MTKPVTQQLDLKAEVNLDSSIQFEQSLSKNVLEPKAILLTGATGFLGAYLLEELLQKTSADIYCLVRCSNIEEGKNRLQKNLEFYSLWQDGFNSRLIPIVGDLGKPLFGLSQLAFNELAAIIDIIYHNGAWVNSARPYSTLKPVNVLGTQEVLRLASREQTKPVHFVSTLGVFLGDNQEEIGRITEMDSPNFVNLQGGYRQSKWVAEQLMMVAQKRGLPACIYRPSRIIGNSKTGINGNFQDFLCILLKGCIQLKKFPALNTQIDIVPVDYVSQAIVGLSQQKNHAGQVFHLINSQLISWETFFNSLQLLGYSLEKVDYDNFYAELKYQLSQSPKNTLYSSLLLLLKLSKLFSPDKLEFDATRTLIELTELSIACPVIDEKLLSLYFSYFQKVGYFPPVLDHNL</t>
  </si>
  <si>
    <t>gi|1039191368|gb|OBQ33501.1|</t>
  </si>
  <si>
    <t xml:space="preserve">Polyketide synthase; dehydratase domain (17-148:132)  -- </t>
  </si>
  <si>
    <t>PIYEAMDLREDNIVTDTAKDFYQNGDLSLFHGPAFQKITKVLNISPEKLTAECCWQEITAKEQGQFPVKWHNPYIIDLSTQTLWLWLNYIHKEVCLPGQLTYCEQYLAVPFNVPFYVSCEIIGKTDTGATVNFIIHDRQGKIYSKILGAKAVIWPIKMLNKK</t>
  </si>
  <si>
    <t>Cluster-13398.37410</t>
  </si>
  <si>
    <t xml:space="preserve">Beta-ketoacyl synthase; N-terminal (294-524:231)  -- Beta-ketoacyl synthase; C-terminal (541-658:118)  -- </t>
  </si>
  <si>
    <t>MAAALAGPSFDVSLAQPEHTVGPSIVQLLASKGFAVLSQDSSDGFRDGVLNDIKAIDAAGQLKPPPRLVAEGLLGERGAARFCQLGSQEEEASEWEGSAIRFADRSLSQIGELLEPLVADLGITLLGRTPGVLLETADAPEEPPELTDDEAQRWLSTFTHAKLLVLQFLGPSVGTLELRVVDGDDDMEPYFVQTGPGVMVVLRADVLLHEHTSSGPSYVLSSFACGERVAWYKRRQGDDLHPAAKAVDQWIVGRLMQVKKTVAHVDETSLEPASIPRSMQKMMNKMFVKGERSAIRGTSCKFANAFDVDIFRNTMTAGVDYVVEVPLSRWNHVEHYHPDLEGYHYGKVYCMHLSYCPELEMFDNKFFLISPAEASKMDPCERQILEVGYEGLARGGQKKRDIMGSDCGIYVAWQSETAVGSEDRGMGANRASFCLGCKGPSLACDVDHASALLAIKVASNELGRACNQGIAIGCSILQNVTSWLVHCGSHILSPAGRTCSFDANASGFVRADSIASVYMKKLAEKVDGEDIWDEKVSMDGVVVSTICKNQGRTASLRSVSGPCVQETFDEALRQSKISPLDIDIVECDAKGDVMQDGVEVAAIVRAVRPPRQNASDEPVHLGASKSNLGNPWMASGMATVIKGLMAGLYGTTPPIVHLNQVNPLIHSEAFGQAVTLPNECSDTNSDLTYSSMLAFGWGGTNAQITVWNKVDPSRMFLGRPEPIEKPVFWPGGGGMLETGQQPKMSYTIVGTWSSWVNPERMEREADGVFGYTVTLGENCWELFQIWLDGDEDLVLHPGRAKAPKATTVVGPERVGVHVSWLIDGRAVLEQEDIEPDEGNTNQLMMQPYAGSGGGGGLVELPHGDRGWPGAEYRVRLRVAGKWRTVDWERISDVPARLQPSALSDAVKGRYFIAGSFNHWSFQEMSADFVSAGVYNAEIMLVRDREQFQIVRNEDWQQMIYPLDRLSSELSRVGGPDDAGHGCNWYIRGQAGDIFRIEFQRSLDDTGFQSMKVTWRRVRSQQIEEKVLKEARRTKYFLVGSWNGYRARKEMTWNGTEFVAELSTLGKESFQILMNGDWGAVLFPNVDGVHPKDSHRLRGPSADAGGLEWSIGEDPKDDADGLSQSHDIRLYVSQSGLPTKVRCTTT</t>
  </si>
  <si>
    <t>gi|330255651|gb|AEC10745.1|</t>
  </si>
  <si>
    <t>gi|1039020622|gb|AED92519.2|</t>
  </si>
  <si>
    <t>gi|338858840|dbj|BAK42830.1|</t>
  </si>
  <si>
    <t>gi|424708089|gb|AFX86679.1|</t>
  </si>
  <si>
    <t>gi|1149076666|gb|AQS99305.1|</t>
  </si>
  <si>
    <t xml:space="preserve">Beta-ketoacyl synthase; C-terminal (1-31:31)  -- Polyketide synthase; dehydratase domain (106-394:289)  -- Alcohol dehydrogenase; C-terminal (755-857:103)  -- Polyketide synthase; ketoreductase domain (942-1129:188)  -- Phosphopantetheine binding ACP domain (1223-1285:63)  -- Beta-ketoacyl synthase; N-terminal (1317-1556:240)  -- Beta-ketoacyl synthase; C-terminal (1565-1680:116)  -- Polyketide synthase; dehydratase domain (1766-2034:269)  -- Polyketide synthase; ketoreductase domain (2263-2439:177)  -- Phosphopantetheine binding ACP domain (2535-2597:63)  -- Beta-ketoacyl synthase; N-terminal (2622-2865:244)  -- Beta-ketoacyl synthase; C-terminal (2879-2995:117)  -- Polyketide synthase; ketoreductase domain (3292-3476:185)  -- Phosphopantetheine binding ACP domain (3573-3634:62)  -- Beta-ketoacyl synthase; N-terminal (3667-3909:243)  -- Beta-ketoacyl synthase; C-terminal (3921-4033:113)  -- Polyketide synthase; dehydratase domain (4121-4395:275)  -- Alcohol dehydrogenase; C-terminal (4764-4860:97)  -- Polyketide synthase; ketoreductase domain (4952-5137:186)  -- Phosphopantetheine binding ACP domain (5241-5303:63)  -- Phosphopantetheine binding ACP domain (5338-5400:63)  -- Beta-ketoacyl synthase; N-terminal (5424-5669:246)  -- Beta-ketoacyl synthase; C-terminal (5678-5793:116)  -- Polyketide synthase; dehydratase domain (5874-6152:279)  -- Polyketide synthase; ketoreductase domain (6376-6552:177)  -- Phosphopantetheine binding ACP domain (6643-6708:66)  -- Beta-ketoacyl synthase; N-terminal (6734-6974:241)  -- Beta-ketoacyl synthase; C-terminal (6984-7098:115)  -- Polyketide synthase; ketoreductase domain (7385-7565:181)  -- Phosphopantetheine binding ACP domain (7675-7732:58)  -- Beta-ketoacyl synthase; N-terminal (7763-7999:237)  -- Beta-ketoacyl synthase; C-terminal (8012-8127:116)  -- Acyl transferase (8195-8480:286)  -- Polyketide synthase; dehydratase domain (8529-8818:290)  -- Alcohol dehydrogenase; C-terminal (9189-9289:101)  -- Polyketide synthase; ketoreductase domain (9377-9552:176)  -- Phosphopantetheine binding ACP domain (9658-9721:64)  -- Thioesterase (9764-9862:99)  -- </t>
  </si>
  <si>
    <t>MGHLEGAAGVAGLVKVALLLPKRHAPPNLHFNVLNPHVDLDDFPTTIPLSATELQGEQLTSGLSSFGFGGTNAHIVLAESPTAAEHIPDDPVVFNRQPFAWQKVRHPLLSRRMKPVDGPQVFSGPIAGRLLQLLSHHIIFGEIVVPGATYLEMVLAAGEYFLGGRGFEWYIGSVGFTAPLVLKATDDGKLSKDMDLRLELHADGHWAMNSFDIAQQCNVVTHAEGDLKIEAKDSSLPVVDLQAVRSQCDEDVAIERLYLPFSKIGLPLQPRFRTVRKILRGDNEVLARVEAENDGTNYGFLFNPAVIDGTFQASMAFMLARRASEVDNLSSLRIPLMVHRVSHFAQGHQTSIWVHHTLQEITDRENCVDSMLCQDDGRAMLGFETLRFREVRPEHIAKMLQQASDDVEGDVLEVEWAPLDSQAGELRLQASQVSFVGASETLRAALEEEFPLAAFLGSASEIGSRTGSTVVHVGALCDHAPELAVLEDAMVLAQAAMADAAADSDSVPTLWWVTRATQDGTSHLHAGLWGMARTARVEERSLHLRCLDLDATQKSDHEVAGSLAKWMGLLSGNPTVEAEAELAIRVSQNAETEAVVSRLVRSNTEIRKPMCLQMSSRGSLANLRPIPQTQRRSPNEGEVELRVRAVGLNFRDVLNVMGLYPGDPGRPGGDCAGTIVAVGSNVTDLRPGNDVFGIAWGCLQTYVTTTAALMVPKPSWSFEQMAAWSVTFATTEEAFQELAPVRAGKRVLIHAATGGVGLVAVQFAQRVGATVFATAGSPAKVEHLKSLGVKYITSSRDGSVFHNDMLRFLQEDGATGLDVVLNSLSHDDFIPHSLSLLSKGGCFMEIGKRGIWSHEKMSSERPDVVYEKIAMDWVMEFDPQRYNRLMRRLVSQVELGWWKPMPLTIFTGLHQGIDALKYLQRAQQIGKVVLAQPSRMGCAPEGSYMLSGGAGALGLVTALMMVEEGAKSLVLLSRRGLVSQSLQAQWHPLEQCAVDVRLTACDVGSLVDVQRMMRTLETDAPGQAKHLDIRGFLHLAAVLDDSTLPKLTRRHLEQAYSAKVWGARHLHCALAARAKPLDFAILFSSTSALLGSPGQANYTAANAALDAQARFWQQRLERAWSIMWGPWREVGMAAQKGTVERLKAQGLGSIGTSVGMAVLCGALSATNSVVAACPVHWGQYLKQFGSAIPPFLSRFKKEMGASQQAASDQAGGPIRAEEVAALVLSTAAEVTGTAAVDPHEPLMEAGMDSLAAVEFRNRLASQLPGVKLPNTLIFDYPTVNTISEFAASQISPSAADEGAIEPRALSAPKADGVFAHILGVASSFPGGGNGIYWENLKRRQDSVVEVPFMRWDIDAYFDSDPEVSGGKTYTRHGGFIDGAELFDAPLFSMSAAEASKIDPQQRLLLEVAHRAFFVAGRDKEALMGSETGVFLGQCQYDWFVLTSSGETFTTYTGTGISASISANRISYTFGLRGPSVTSDTACSSSLVAADGALSSIHRGTSRAAFIGGTNLILGTAPYISFSKARMLSEDGRCKTFDASANGYARGEGVGGALVSPVQEGTIDALAMLRSTRLNQDGRSASLTAPHGPSQQVVVSAALREADITPGSLRTVECHGTGTALGDPIEVDALRGVLTAGRADPVVMSSAKTNIGHLEGAAGIAGFLKSAAMVQHGEVPSNLHFNTLNPHIDLEDFPAIIPTELTTLSGQLSSGLSSFGFGGTNAHVVLTSAATAAPAIGKASTLNIAFHRQTFPWRDTVYRLLRRKIEEGRDTHFEVPIKSDLFNVVSEHVVFGEIVVPGVVYVESAMEATRVIVGKDACLRDLAMTWPLVVPKNADHPSSAPIFLRFAQMGTDRFEIRSRREGGEMITHCEGRVGREDVEPSLLPVADLQALCTSRVEPSDVYGAIHKGGLWLGPKFRVCRTMQRKDDDIICRLEHSEECGVNQGYFMHPAMLDGTIHVLGATMVGWDAPLKVFAGMGKVTVKQPRDFSRDPMYWVHLHLMEFSEQLQTFTTTVASAEGDVLFVGDDVSFRKVTPEQIQKAMQSQAAEDDQKLYEVDWVESAANSSEVGTHDAKWLVLGDEKSRLSCDGLTERLGEDTILADVSDFTADSLSHSTRVVSILGTCKELPSLDVLDYSLRLLKAATALPSLELWFLTRSVVPVRVSDLQEDIPKHAGLWGLMRAFRAEHPESKVACLDLDSSAMSGGAVADQVLLVSAFFAQKGFEPELAVRRYNGEGSSLQLFAPRLVDSTAAMMTHEAGPLEDNSTYVITGGTGALGLLFARWLKEKGAAHIALLSRSGQVGSDVQDLFKAVSSTSVVKKCDVGDAKDVATVMAEVKRDMPHIRGFIHAAGSLDDHLISDLERVNLERVLKPKIDGTLYVDQESKDVPLQFFVMFSSIAAMLGTAGQANYCAGNAFMDSFASHRRARGLPAVSTQWGPWAEVGMAARAGTSESVVLRIEIAAGIKAMDAILGAEATLRSGVVGVGRIKWKSFLAQMAHAPPFFENFRHFQGKEGKKPATAIGAAAPSQDVVRTGIEGVLKEVLGDDSLSDFSSPLMDMGLDSLAAVEFRNRVQSLFDGVRLTSTVMFDYPTVADLTQFILSQFSTEEEGAALTLDVAGGAALREPMSMVGIAGRYPGMGSHNDVAEFWTALCSGSDPISEVPIERWDVDLYYDEDRAAPGKIYVRNGGFIPGVQDFDSQFFGIAETEARGMDAHQRLQLEVSFESFHNAGHSKETLNGLECGVFMGCCTLTGITVDDEDIGPFTNIGAGLSGLSGRVSHALGLRGPCFAIDTACSSTLVALDSASQASRLGRQEMACVAGTNLQLRIDMWIGFCKMTGLAGDGRCKTFDASADGFARSEGSGSVILRMRGVAEAKGEAALALTRGSCVNQDGRSATITAPSGPAQQRALQAALRDADLKSLEVSLVECHGTGTSLGDPIEVGAQEKVYGKDRASGDPVIMAAGKSCIGHLEGAAGIAGLTKLVKMMEHRQAPPNLHLKKMNPNIDLSEFPTTIPSSVVEWVGKGPLRAGISSFGFSGTNSHVNTEGAPQGATSASTDREPLRWARQDLSYRDWTTDVCFSVNWRPMTLFGSQKSGGEILILGGGEVVALSQKSLPGAVVATPGSELQITGSTITLDFTDTGHVGQVLRHAQWASVIIAESLVAEDATLEGHTLPLMLRVVQELAALKRPVQVSVLTRGAQVLGPDELTGTGLLGAAAWGFMRAVRLELAYLQVRCVDFPHCPDSALSQLIVSELSASHDDSDAEVAHAKGVRSVPRLVPGALRIRSGLHPLADATYLITGGLGGLGLLVAKELVHMGLASLELVSRSGRIPPGDAMLLSMYEDLQASSASVHARSCDVSDVSKVSTLLDCVRSEHPEKQLKGVVHAAGVIDFCDIPTLTVEGMASVFKPKVLGGWNLHQQTELMELDSFITFSSVSAFLGLSSGVTYSASNAYLDGLVSRRFEKNLAGLSVQWGPVADVGMAAKGEKAGSTDAALKLLSPKQVQAAFHRVIALSQSPPVLAFARANWGQFLTQMGVSVPVLLDHAVSEGASAQKLAGAYEGMSFDEVKCNVAGIVLEVAAGVLGSTIASDAPLMESGLDSLTAVDFRNQVCKQLPGLKLPSTLMFDYPTASAIAAYAAGQLAPVAAPLPTDGTGEQLASLSEKHGPLPILAAACHFPAESESPGGLWSALLSRIDGVTEIPYERWDTDEYFDPAPGTPGKTYVKHAAFIRGAESFDASLFTISAAEAFAMDPQQRILLEVVHEAAHWLKQDRGTSMGADVGTFVGECNNDWGHFKNLDTTHMSPFSGTGGSMSISANRIAYVFGLKGASVTSDTACSSSLVAVDIAASNLWRLRCGTAVAAGVNLNLIPGPFVACSQARMLSGDGRCKTFNESADGYSRGEGCGSIIIQREATVSSPELLPSLKGTGVNQDGRSSSLTAPHGPSQHAVIVMAWKEAQLDPTAAAYVESHGTGTGLGDPIEVGALGEAMGSGRTSELHVGAVKTNIAHLEGAAGIAGLIKGISVLHHLVVPSNLHLRTLNPHMDIEDFLVAFPADSSVDRTDAGLSSSGLSSFGFGGTNTHIATEGAAAPASQVTTTVTADPVLFNRQRFAWSQVRHPLSVAGHTGADPGVTVFAVPIRGKVLQLLSHHIIYGEIVVPGATYLEMVIATTAFRLGKDGKKFAIEGVGFQSPLVLRPIGDSLPQPVEFALHLHDNGRWTMHSAEGGRVLATHAEGSLSFADSATDLSKLLDLDAIRGRCPEEVADERMYVPFANIGLPLQPRFRTVRKINRSTDEIIAWVAAEEDGTNAGFVFGPAVIDGSFQASCAFQNLEALPSLRIPLSIDRVTILGQGFSQHVWVHHTLLENTEKTMSTNVELARDSLDVLLTMDRMRLREVRPEHIAKMLVQSAGDADEDLMEVDWTPLELAKETTKERGARGKVLFVGASQELHSALARLFPDAAFSDTGVFAPEEIPAVVVLVAALCDGQEMEVLHLALRMAQSCMSRVNDHSHGIAVPELRWVTRGTQALGKAGGFLHAGLWGLARTVRMEEASLPLRCLDLEVSAGDADAVASALSHLFGALDSQVPKTMGENEVAVRSDGDGNANLRVTRLSRSGCQLSKAICLQMSTRGSLSNLRPVVQSHRRAPVSGEAELRVRAIGLNFRDVLNVMGLYPGDPGPPGADCAGTVLAVGDDVKHLQPGDDVFGESPGCLRTVNVGPAPLLGRKPSTWSFEESSTMPVIFVTVEESLRDLAGLKKGERVLIHAAAGGVGLVAIQYAQFVGAEVYATAGSAEKHEFLRGLGVKYITSSRDCKVFKNDMDAFLKDAGVEGIDVVINSLSHEDYIPCSLALLRTGGRFMEIGKRGVWGHGKMKEARPDVMYEKIAADTMMDLEPWTYNSYLKRLLERVERGGLVPINMHVFEGVEKGVSAMQFLQRAHNIGKVVISLPSRMRCRPDAEYLLSGGMGALGMVTAQFMVEEGAKAITLISRSGRPSPDVVAQWEWLQASAVTVVSRACDISHLDAVQQLVASIRTEGAARAPPVSVGGLLHLAAVLDDATVPKLTRSHFEKSFGAKVWGARHLHCALGRSKPLDFMVLFSSTSALLGSPGQANYSSANSALDAHAWYWKQQGEQTWSIQWGPWKEVGMAAQKGTVERLQASGVSSLTNSAGMAALAGVFGASASTLVAQPMRWASFLKQYPKIPPFLSRFASELKTSKKPSQTPAARGLTSVPQTAQPAVSEASLRSLLQTIASEVAGGGQIDENTPLMDSGMDSLSAVEFRNRFSNQMPQVQLPNTLIFDYPTISAIAQFAVGQMGPTAATGAGLLAAVPTPSAPALSSDSVHQLLKRIAAETTGSVVEEDKPLMESGMDSLSAVEFRNRMSAELPAVHLPNTLIFDYPTINVIADHAFSQLSSAAPAMNRGPAVHGSTDEQLAVAGTACNFPGRSATPVKFHQHLMDGADTLAEVPFERWELEEVYDPNPDAPGKLYSRHGAFIEGAHMFDAAFFGITAPEARAMDPQQRQLLEVSQNGLLDGGLDKSMALGSDVAVLVGLANNDWIQMQSWDWKKVSPYTATGMSSSISAARISYSLGLKGPSYIVDTACSSALVALDNAASTLRRQRCSAAVNAAANVMMSPSTFISFSKPRMLSATGRCLTFNSSADGYGRGEGAGVAVLLPGDAGGLARGTLRGVAVNQDGRSSTLTAPNGPSQQLVMNAALHEARMTAHEVMHMECHGTGTPLGDPIELGALQAINLGRSADSPQVFVAVKTNVGHLEGAAASTGLLKSLAVLQCSCAVAGLHLQIMNPNISALDSLRSVFATESLVLPGGRLISGALSSFGFGGTNAHAVFSKAESQVPTDQSRLRIKPVDYTRRSFPWREVGFRFLRSSPAESSFEVSMKADVFDVVKHHVVFGSIVVPGVVYVEMALEATRKLFGHEAALTDVTMVFPFVVPVRVTGAEPEAVMRFVLRGEKRFEIQSTSANGTITTHAEGGISRSLPSSTDNKTPIDLDSLRSRIDEVVETRDVYAAIHGVGLWLGPMFQVAKELWRKETGDFIEVFGRLKLDPEVPNAGYVLHPALFDGTIHTLGTASVGKNVNDLKIFGGVGKVTVVKQGDFSHLSQYWIWLNIKEKLEASETFDLTVMDDNGEILMLMDNVVFRKVLPEQIQTAIAAQSADDQKLYATEWESIPEAAEEPPAVDEKWLVLVEDDSTLSSSAAGDCHVFAKLSDASKHSLDQFARVIAVFPSDSNLAAVDALDATLQLMKALVGLKDNAPSLWLVTALTQAVAPTEMNSAPLPIHAGLWGLARACRNEHPDLSVTCVDFDASGTMSGPVVVQHIARLSHQIEAEIAIRKQDGASAGLFVPRLVDCTDKVHNDKQVAFVQDATYVISGGVGALGLVFADWMAGRGATRFALLSRRGKASADSKALFKKLSRTATVHTCDIASRQDVGNVMDTLRREMPPVRGIVHAAGNLEDRMLVNLEREHLEAVLSAKVDGTLNLHETSLDLPLDFFWAFSSVAAVIGSVGQANYCAANAFMDAFVAHRRANGRQALSIQWGPWADVGMAARAGTSEGSIARLGTVRALEAMEAIVGSESTLPTGVVGVARIKWKSLLGQMPKVPPFLSRFGGSKGKKGGYAVSTQIVTQDAIKGVVVGVLQDVMDGGTDNLDLSSPLMEMGLDSLAGVEFRNRLQASFEGLQLSSTLMFDYPTVPDLVDYIWSQVGPSEEDAHGGAAAVVDAGGWLAVFGHSGRFPGSFTNSLNEYWHTLSRGFDTTSELPPERWDMDAYFDSDVDAPGKTYVKLGHFIPGIDQFDGEFFGVSDAEQRSMDPHQWLALEITYEGLHAAGHTKESLQGLECGVYVGCATLGGVDVDVRSLGPFSNIGAAYSGLSGRVSHVLSLRGPCFTVDTACSSTIVALDSGCQAVRLGKCRSSVASGVNVQLSAAIWVGFSKMRGLAFDGRCKTFDARADGFARGEGLGAAYVQPVAESSGQPLALLCGVSTNHDGRAATITAPNGTAQQRVLRSALGERGTQAEDVTCLECHGTGTALGDPIEVGAQKAVYSKGRTEAQPLTLAAVKSNIGHLEGSAGVAGVSKVILTMQHVQIPPNLLLEKLNPNIDLSGFHVLMPDKLMEWKSAALRSGISSFGFSGTNGHAIMEAPATTTTPAMPSSVTFSRRVLKPWREWLQTVLFVEEWVPTQLTSATSWDGQCLVIGDQPVSQALCGCIPGASALVLPGLSPSDLEASMATGAKAAVFAHLVDADDGEVSQASLEELMACLQAVAKVPSAPKTIVIVTQGAYDPKRTKFAGGSALWGFARSARLELPRCLIRVVDVVADAGPESIARTVLQELGAPECDVEVAYTLRGRCTPRVSEAPGASVELQRRDAMQDGGALADGLHIVTGGLGGLGLVAARQLAELGARHLLLTSRSGRVAEGSGLETQLRWLEELPSTAVHAHKCDVGSAKDVSALMSEATDTIAPPRGIVHAAGVLDRCSIAELDTERLQKTMKPKAVGAWNLHSSTEASQLSSFVCFSSVSSVVGLAGGSAYAAANAYLDGFALWRGERFGGVSLKWGPVSEVGMTAAAGSDGHLEGMALKTLSPTQVGSALRLLLSQSPRAPPSREILLARVDWAEFVRELGVDIPQLQDFKSKGESTASGLDHGRNNALAALSSEERQSEVLKSIRSVALGMGLSMEDETPLMEAGIDSLSAVEFRNKVSGEFREVRLPSTLMFDYPSLSSLAAYISGQLVPVAAVDIKTPPISAGRDQVATGSTLVGILGVACHLPGDSWSMDGFVCTLDLGCDCITEVPYSRWDLSEYFDEESSSGLTMYVRHAGFIEGAELFSAGSFNISRAEVDAMDPQQRHLLETSLEAFATAGLAKNALMGRLGGVFVGQDKCDWNRMQSGAHGGPYSATGGSSSISSNRISYVLGMKGPSCTIDTACSSSLVAADTAVVTLRRRRCDIASVCGVNMLLLPQTFIACCQAHMLSSGGRCRTFDDSASGYARGEGCGAQTYELLTEQSAFAELHGSALNQDGRSSNLTSPNGPSQQALALTALAEAHVAPSSLGCLETHGTGTELGDPIELGALQAVLGGPARERPVTLGAVKTNVGHLEGGAGMAGLVKLVGLLRRHCAPPNLHLRDMNNHVYEDLQDFPVGLLTEHTALAHHHAADSASVSSFGFGGTNGHVVVLSTERAVDCTPKQARVAFLFTGQGSQYVGMGRGLYDTEPAFKRAIDACAEVLDPLLGCPLLQLLYPATGVSETLDLTQYAQPAIFAIEYALAELWRSRGVQPCAVLGHSVGEYCAAVVAGVISLQDGLKLIAARGRVIAEHCEAGVGSMVAVFASEAEVSKALAQHGDGSDVSIAAVNGPKMVVVSGRSAAVDQVVAQTGAASKRLTVSHAFHSPLMQPALQAFTSEVEAVAFREPTLKFFSTLLGREASQELTQTSYWIDHIASAVRFVAGVEALEASLKPDLYVEVGSTPTLLNMAKRFVQRSCSWLPSLDGKSPDTEVFVKAVGAVGADRARPMPDFSRQPFPWREAGHPLLRKRTTRPDGATVYSCLFGGHVLELLSHHIVHGEVVVPGACYLEMIIAGCTSYVGASEPWCVESLGFAKPLVLRLVDGKLEEPTELRLVVWPDGRLEVESEIGDDPDDHITATHVEATLVRQGGAWAGVRPEKDTFNLDQLKKQCPDAVDIDLMYSFGRNSGLPLQRRFRTVRHVQKGDRESFARLEMERDGTHLGFWLGPSLIDGSFQASMALADADVGIGTLKIPLSIKRLQPTGRPFSIAVWSYFQLIDFTDRTTVFRSWLLNDAGETLLYFDHVHLQEVRDEHIQKVLQSSGRQGSEQQALYGVEWQAIEPPEVPAEPLDKQWIAIGEAAGVQSMDLEDRRWRIAAIESNAEGDWTNEVAVEALLREGEWGGIAFVDGLSEAGDVDVLSSALRLVQVAARIGPKAPPIWLVTSGAQPLASSDETAQQAGLVTHAGLWGFARAVRMEYPGALRIGTVDLDPLERGSSAEALAGILPQLAATSEEEVALRSGAFKKARLVRSPLRFAGPTRLNMAARGALANLRPVPQIERRPVIPGFVQLRIRAVGLNFRDVLNVMGLYPGDPGPPGADCAGTVLELGDRVKTLSLAEDVFGESPGCLSTFNTGPAALLATKPASWSFEEACSMPVIFVTVEEALGDLGRLKKGERVLIHAAAGGVGLVAIQYAKSVGAEVFATAGAQEKHEFLHELGVKYVTSTRNGAQFETDLQRFLDESGAAGVDVVLNSLSHDDYISRSLKFLRKGGRFIEIGKRGIWSHENMRSARPDVMYEKIAADTMMEKEPWRYNEYLKRLLARVSDGHLSPINVHSFVGLERGVAALQFLQRANNIGKVVISQPSRMMCQPQSTTVLSGGMGALGVVTAQFLAEEGAKSLCLLSRGGKPSSDVLSQWEWLTASVVEVTTLRCDVSQEASVVDLRDKLSSPVACLLHLAGVLADGMIPTLTKAHFQQSYQPKVHGLHYMCKLPYKEDAAFVLFSSTSALFGSPGQANYAAANSVLDSIAPHWTAQAVRRAWSIQWGPWAEVGMAVQKNTIQRAKAMGVGALATVHGMSIMGSVLAGAERVVGAVPINWAKYLRNAYTEVPHFVADFEAEARRDMLAKTGGEAGQVDIAAFAGLSAEERVASVGAVIRDLAREVVDTADLAVDASLLESGMDSLSGVEFRNRLVTEFVGVRMPNSLIFDHPTVHGLAGFISDQLGAAAPAPSPTSLVGAGPPADSAASADLLERLNDRTLGTPLFIIPGAGMQSGSFRALTALLPVPAYGLSWPKGLLPRDQWPSTLNELAALFFQEVKKVHPSGPFLFAGHSFGATVCIEMALIARAEQAQVSCVALLDPRSLPPVAVDLGSAFAATGLADSLALLAQTLPDGSKYADLLQEVSRLAAAERDGAVRTSLSPTALASLEHVHETSRWYSGLLGAHTFGSAALPTGSVAVLRAAETWHQDPAPHESIAENIVRTFQAATFQSDAEVAERVAARCAAGDAPFVMKVPGTHFSMFHEPNVVTLALRLCRVLDEAQQEQ</t>
  </si>
  <si>
    <t>gi|113204665|gb|ABI34079.1|</t>
  </si>
  <si>
    <t>Karlodinium sp. NBA-5</t>
  </si>
  <si>
    <t>AMDPQQRIVLQGAVDAMLDAQIPMEEFSRQSTGVFIGVSQSDYRSLQEMRLTATEAYAGTGYALCVNANRISHRLNLSGPSYAVDTACSSSLTALNQAVWNLRSGACDMALVGGVNAMAHPSPFMVFSKAGMISPTGRISTFDAAANGFVRGEGVGMVVIKSLSRAQADGDRIHAIIDATVANQDGATNTITAPSQQAQIAMLSALFEESDITPAEIGFVETHGTGT</t>
  </si>
  <si>
    <t>gi|924287666|gb|ALB39430.1|</t>
  </si>
  <si>
    <t>MSLKQSCTSESIQSFLVSHLAEVVGVETAEIDVDENLENYGLDSAQAMMIISKLEELLGFKPSPILLWHYPNIAALSQRLSEESSNGSQLQDAGSGTNSPVSFAPPLLDLAAEAVLDPTIQPIGTAVSVTNPKNIFLTGGTGYLGAFIIKELLEVSDATLYCLVRASNLEEGKSKLENNLQQYGIWQDHYSGRIIPIIGDLAQPHLGINGEQFQNLAANIDTIYHSAALLNYVYPYSALKTANVLGTQEVLRLACQTKVKPLHYVSSVAVFESSAYAGKLVKEDDDFHDWEGIFLGYSQTKWVAEKLVKIAGSRGLPITIHRPPLISGDSQTGICNTHDFINLMIKGCLQMGSFPDVDYMLDMSPVDYVSKSVVYLSRQETSVGKAFHLQHPQPASLKSLVDWVRSFGFSLKMIPYEEWQAELINNVTSQDNPLYTLRPFLLERWSDEQITIPDLYLQARRPIISCEATLEALKGSSIVCPPIDSQLLMTYTSYLVQTGFLSLA</t>
  </si>
  <si>
    <t>gi|68637518|emb|CAH04260.1|</t>
  </si>
  <si>
    <t>Microcystis aeruginosa UTEX B 2666</t>
  </si>
  <si>
    <t>LSSYPPSASLRILEIGAGTGATTQQVLKACNSRQITYTFTDVSPFFLEKARDNLAEFSGLEYKVLDIEKDPKLQGFCCHSYDLIIAANVLHSTANLQEETLPHIQSLLRPGGHLLLLELTQQSSWIDLIFGVTQGWWRFSD</t>
  </si>
  <si>
    <t>Cluster-13398.8892</t>
  </si>
  <si>
    <t xml:space="preserve">Protein of unknown function DUF1295 (25-252:228)  -- </t>
  </si>
  <si>
    <t>MAEMPLDEYGYALTWLVTVAMQLFFFTIAYLCKFDLVTDLAGSANFVLIAVLTLFLGPGGVTRARPLTLTLLVTSSRLELAAFLLYRVCVRKKDARFDDVRRNFFKFLGFWIYQMLWAWIGMLPVTFVNSVPDEQQPAIGALDALGWGAFVLGFFLQVAADLQKYRFRADSANRGRFCSVGVWSISRHPNYFGEIVMWWAVWASAFAVVVDSYVASGAAWLTLACPLWTMFILLFLSGLPTTEGDNLARFYEDPEEGRRWDAYRECTSPVVPLPTMIYARLPALVKRGFFCEFRFLEYAQTRQVQVGPADAKHDSSVGA</t>
  </si>
  <si>
    <t>Cluster-13398.52964</t>
  </si>
  <si>
    <t xml:space="preserve">Beta-ketoacyl synthase; N-terminal (285-528:244)  -- Beta-ketoacyl synthase; C-terminal (551-667:117)  -- </t>
  </si>
  <si>
    <t>MALSKGPAVDVSVAKNAPLEMGELVVRHLSTKGFCILDAGFSESVLAGALAESMMSTLRRPSQLIVEGLLGVEGSAEITQLELDDDGAAPASAGQSLRAMDQAMSNIAAASAPFFPILGFESSARTPAVLHLSKNPEGDFGPLGEAEASDWLFEFMKGTVMCLTVIGPDRGVLTLQPYEDETEVLELPTWPGVVVVLRSHMLSAAHTTAGSCYVLSCFYLDNRPLGRNQELEMTPVVERLSEWAAERLDELKTVDTEDRKPDVPRQWLVAMNHQNFKGQHMAARGASCRFPVTWEPEIWFASLPAGVDYMAEIPLVRWDHGNFYSPEPDMWQFYKTFARHLAFTDGCELFDNKMFSITPAESKVMDPQQRMVLECGYEALYAAGLRKGKIMGSLGGMYLGYGTGTSDFGFVDRSTDSGAEGSFGATGGSAAITANRFSFCLGMKGASIAIDAEDASGLVSVHLGCEGLQRKGRGQVNDFSLVGGIKINLAAYYWPQKQAAGLLSAIGRCLTFDGSSDGFSFGDGACNICMRHLVEVVDGEMVLREGEPLVGVVAGSSVNCNGRSASMQAPHGPSEQEVISMSVRAASLSGFDVDAAEIYGSGGLVADAVQVSSWARVLRATCSSMEPMILSCGLTNVGNGQHAAGAVALLRSMLSNSRGASMPNVHLRQVNPFVDSWEQPLALATEMLPLKLTTSHWGSMARGFAGTNACAVCWGTAQPLQSAPKPEHERLTFWPGGGGVLDISAQPRKGFHIAGTFTRWAPEPMEMEKAGVYGYELVLGENRWEQFQLWLDGDPRKCLHPESPKAPRLTAAHGPDPEGHTWFIDGREDSLDRGLIGATYRIRLSVAGKYRMVDWERLSGKPEDEQDAPAIADAARSLEPGSYFVSADWNGWGFEPMRSGADDAHELDVHLTRMGGEFQIVRNRDWTQVFYPKGTTVAGPDDASEGRSWSLNGRRGQTFRIIFRRENAAGRDVRSVLWEKTGVEELSEEQKGAASRVRYAVFGSWDGGTRLRELKWNGTFHYFYLELGAGAKESFQLVQDCNWNRIFHPSVANAGSNSEHEIVGPSAGDGRSRGLNWVVGLGGYEKPGDQFEVRVYDKAGFFNSYVTKVEWSKVPSNRNLREADNEGLVLRRGRR</t>
  </si>
  <si>
    <t>gi|7406457|emb|CAB85559.1|</t>
  </si>
  <si>
    <t>gi|551553589|ref|XP_005764102.1|</t>
  </si>
  <si>
    <t>gi|323452985|gb|EGB08858.1|</t>
  </si>
  <si>
    <t xml:space="preserve">Beta-ketoacyl synthase; N-terminal (1-159:159)  -- Beta-ketoacyl synthase; C-terminal (173-226:54)  -- </t>
  </si>
  <si>
    <t>DPQQRLLLEVGFEACAAGGLDSLQDADVGTFTGLMNSDAIALAPEAHDLNAYVMMGNGYSAAGARLSYAFALRGPCLVLDTACSSSLIACHTGRRSLQHDECALALVAAPNLMLLAGYQHLGTAIMGMNSATGRCHTMDDRADGFVRGEGGGAMLLSHHDPSTLDAAATETFGSAAKHNGRSASFTALNGLSQQRLLKAALRDGSATAESVAFLEQHGTGTPLGDP</t>
  </si>
  <si>
    <t>gi|488880994|ref|WP_002793219.1|</t>
  </si>
  <si>
    <t>MVESIDYKKLMATTLSKMEVMQARINELETRQSESIAVVGMACRFPGGINSPEKYWSFCQAGLDAIVEVPKSRWDISKLYSQEPTLGKMNTAYGGFLQENITEFDARFFSISAREAASMDPQQRLLLEVAWEALENANLPLKNLADNKVGVFVGITSIDHALKVYGTNYDQIDSFFGSGNALSAAAGRLSYFLNLHGPCLSIDAACASSLVAVHQGIRSLRNRECELALVGGVNLILEPAITISLSQSGMMSPDGRCKTFDASANGYVRGEGCGVLILKTLSEAQKNGDHILALLRGSAVNHNGAAAGLTVPSGPAQQELLRQALVDARIVPEDVSYIEAHGTGTSLGDPIELNAIASVYGKRSDPLYVASVKTNIGHLEAAAGMAGIIKTILILQQGEIPSHLHFQTPNPLINWEDHPIKIPTQNIPWPNNNKVPIAGVSSFGFSGTNAHVIVQQAPVSKISEIQQQLPSHLLTLSAHNKTALKELAKRFHTLLESRPEIGDICYSAAVGRIDLPERLAIVGDTCPELQQRLAAFAEEKPLDDLTFYQRFTSEKSPKIVFLFTGQGACYPGMGHQLYQTQPTFRQYIDQCAEILSKYLDHPLTEILFGEQTDLLNQTAYAQPAIFALEYSLTMLWKSWGITPSLLIGHSVGEYVAACIAGVFSLEAGLALVVKRGQLMQTTTSGKMASIFADEETVSSLIKNYTQTVSIAAINHPQQIVIAGESASIEEVISTCKKQKIPAQYLPVTQAFHSPLMEPILKEFEKEARQIYYQRPQILLLSGLDGELLENAPDAAYWSKQCREPVRFLSSLITAFNKGYNLFLEVGPRPILAEQGRRYKDEVIWLSSLNRGLDNWHTILSALAQLYLNGAPFNPEQFNQNYGYKKVRLPNYPFQRKPFQFQPNPRTENQSIDKIFLDSQTSNLTDTETTVFNMQKHQQEIRNQLKSILALLLKEDENDLPEDETLLNLGADSIILTDFSRKVEEKFQVKVKIDQLFTDLQTLADIAEYLCQFVNEKPLENASEITTKVINDETELSNYLQVIEQLQPIATAYIIRALESLGKKLNQGEQWTIGTLRQTLPVARKYHILLNRYLQDLEQANVLHNQGNVWTVKNLPESFSLPQALQKLEKTCPSAKPELEMLQRCGENLAEVLKGNIDPLTLIFPEGSVAHAESIYGNSPVSRLMNQRVAQAINQILTNFSNSDRPYQILEIGGGTGATSEAILHHLNLDHVTYSFSEVSPFLLHQARQKFQKKYNLNFHQLDIEKSPISQGIPARNYHIVVAANVLHATRNITETLTHIRELLRPGGYLVLLETVENNSWLNLTFGLTPGWWHFQDQELRSDTPLLRGENWCSVLKSCGFATANSFSKQNNIPINNGQELILACVPDEPLSIPAIPKFTVSGESSGKEALMMAQLQSLKDLKDLHEKTIIKQLEVLQTAPVSPSIAPEILTNQTQIIPTQSSKIETYLPVSQEKPKSPEKPSSPNLNPLALKLTENKSLTEQQQAFIQNLQSIYNQKTAKSKAYSQNSRKTMVDVKPTIDFRMALKEFQYPIVSESAQGAYFKDIDGNNYIDLAMGFGVNFFGHSPDFVIEAVQEQMNRGISLGMQSNLAAETAALISEMGRVERVAFSNTGTEAIMAAVRIARSRTKRQKIVMFAGSYHGTFDGILARVGEDKTTTQPLSLGTPLGMVEDIIVLSYGVEESLDIIATHADDLAAVLVEPVQSRKPDLQPQEFLQKLRQITHKKGITLIFDEIITGFRIAPGGAQEWFNVEADIVIYGKAIGGSLPISMICGKADFLDTVDGGFWQYGDDSHPQTELTAFGGTFCRHPLALAACRAVLLHLRENSPTIQEKVNQLTHRLATEVNQFFQEIGIPIRVVNFGSLFRFEPFGAYSIFLQPIELPLFYYLLNLKGIYTWEKRVCFLSTCHTNEDIDKVIVAVKEAITELQQAGFFANAKRPQVKKEEKKPLSEDEDGRGHLPSLNQSFPTSEAQRQLWLLAELDRNASASYNVTTSLELLGSLDVYILEKTINQVINRHEALRTKIIEQGELQEVVNEVKIKLNLIDLKDEDNPEATALALRSQFSQKPFDLSIAPLFAVILMRLKSDHYLLSLKTHHIVADGWSLGLILQEIGQLYSSPNNTTKDVLKPPMQFRQYLTLRAQETQSPQMLEHRDFWLKTYQEDIPTFELPTDFPRPAVKTYTGGQESQVIPSEVGQNLQKVGRKNKATLFMTMFAAYTAFLHRISGHKDLVIGIPISGRQIEGSDNLVGFCSQFLPLRIQVDATTSFIEHLQHTKQTLIDAFRHQSYTLEDLLAALQLPRDFSRSPLISVSFNMDPSLTLPEFKDLKVSLPPSPIGYTPFDLGFNLIELNDNLIIYCNYNTELFKKETIKQFIESFEILLRGIIDDANHLLYQLPLLTPVQQEKLLRQLTGKTRKLPEKATIIDDFVAQVKLTPNAPALIAGKISLSYQELNEKVNRLTHYLQQEYQLGVGKVIGVMLQRDHNLIIGILATFKTGATYVPIDSQYPHSRIEFILKDSGCHVCLTESNFISKLPEKMQKICLDKIDPIVEKYDKDEPKIFRNSSQTAYIFYTSGSTGNPKGVMGRHISILNVIQSLRLTFDLDKHPEWHYIFTAAVTHDPSIRNIFLPLTIGASLYMYEIKYIGHLVSFLQENQINALHTTPSIYREILGLLEPGETISSLKYISVGGEKLDRETALALRKRFPAEIISNVYGSTETCVGVSQYEIKENLDSEIPLGQVFHNNRLGVLDEFNNPVPLHVIGEICVEGAALASGYHNQPEMTQEKFKPSFLDETKTLFRTGDLGKQTAPGIIEFMGRKDNQVKVNGYRIDPGEIEYQLTRYAPIERAIVLPVQVNNQTQLSAYCQTDKTLEIAEIRELLAKFLPVYMIPSYFIFLKQFPLTRHGKLDLHSLRELRETGKSLVNSNYVAPRNYLESNLVSIWEKILSKHPIGIFDNFFEIGGHSLLLSRVVTRVHKELNVSVKLADFFKVPTVAGLATLISQTQYNYQEPISAIPPQKSYPMSHGQRRLWALEFLDQNHNAYGMPSAYQFKGNLNIDAFENAFQQLIQRHEILRTTFTLINNQPRQVVHNQMNFVIKQIDLTAYVSTEQENLIEEAISHNAKTTFDLEVGPLLKVNLLKLSQENYIVLFNMHHIIFDGWSAGVLIKDFLTHYHAYGQENSQLMPPLRIHYKDYTSWQESQLETSKLQDQRDYWLAKLTPVPVRLNLPVDYPRPPVKSFQGNTITWQPEPELIDTFEKLVKAQEASLFMGLVSLVKSFLFRYTEQNEITIGSAIAGRNHPDLEDQIGFYVNTLVLRDQIIDHDSFTDVLSKVKTTTLEAYDHQDYPFDQIVSDLNLQRDPSRNALFDVAIVLQNNQNVDLVLDGITVNSIDPKMITAKFDLEFIFVEEEELYLKLIYNTDIFIHERILLIIDLFKNWLEQVLKFAHEPLINLSLASSENLTQEGQELFTEDFNF</t>
  </si>
  <si>
    <t>gi|167535569|ref|XP_001749458.1|</t>
  </si>
  <si>
    <t>gi|1714274960|dbj|GCA91360.1|</t>
  </si>
  <si>
    <t>gi|552813141|ref|XP_005843878.1|</t>
  </si>
  <si>
    <t>gi|1706046109|gb|TRU72054.1|</t>
  </si>
  <si>
    <t>gi|297314978|gb|EFH45401.1|</t>
  </si>
  <si>
    <t>MTSVNVKLLYHYVLTNFFNLCLFPLTAFVAGKASRHTTNDLHNFFSYLQHNLITVAILFAFTVFGFVLYMVTRPKPVYLVDYSCYLPPPHLRASVSRVMDVFYQIRKADTSRNVACDDPSSLDFLRKIQERSGLGDETYGPEGLLHVPPRKTFAAAREETEQVIIGALENLFQNTKVNPREIGILVVNSSMFNPTPSLSAMVVNTFKLRSNIKSFNLGGMGCSAGVIAIDLAKDLLHVHKNTYALVVSTENITQGIYAGENRSMMVSNCLFRVGGAAILLSNKPRDRRRSKYKLAHTVRTHTGADDKSFRCVQQEDDESGKIGVCLSKDITNVAGTTLKKNIATLGPLILPLSEKFLFFVTFVAKKLLKDRIKHYYVPDFKLAIDHFCIHAGGRAVIDELEKSLGLSPIDVEASRSTLHRFGNTSSSSIWYELAYIEAKGRMKKGNKAWQIALGSGFKCNSAVWVALRNVKPSANSPWQHCIDRYPAKIDSDLSKSETHVQNGRS</t>
  </si>
  <si>
    <t>gi|413969330|gb|AFW93419.1|</t>
  </si>
  <si>
    <t xml:space="preserve">Beta-ketoacyl synthase; N-terminal (54-332:279)  -- Beta-ketoacyl synthase; C-terminal (340-457:118)  -- Polyketide synthase; C-terminal extension (460-560:101)  -- Acyl transferase (627-951:325)  -- Phosphopantetheine binding ACP domain (1242-1309:68)  -- Polyketide synthase; ketoreductase domain (1701-1924:224)  -- Polyketide synthase; dehydratase domain (1984-2261:278)  -- </t>
  </si>
  <si>
    <t>MIMAASKFEAAFAQLQSEISNCEKSVLKMIKVKKNMPDTTKMKNEINAKLRTTNVAIVGMASIFPQAKNLQEYWENIIQKVDCITDVPASRWQIDDYYDPDPKAADKTYCKRGGFLPDIDFNPMEFGLPPNILEVTDISQLLGLVVAKEALEDAGYGTSRQFNHERTGVILGVAIGRQLAVPLGARLQDPLWKKVLKNSGLSDEDSQKIIEKLKSGYVQWDENAFPGMLANVISGRIANRLDLGGMNCVVDAACASSLGALRMAISELVEHRADMMITGGVDTDNSIFAYMCFSKTPAVSPGEKVRPFDTDADGMLLGEGVGMLVLKRLEDAQRDGDRIYAVIKGMGSSSDGKYKSIYAPRAEGQISSLVRAYADAGISPASVGLIEAHGTGTMVGDPTEFTSITSVFGENNPKKQHIALGTVKSQIGHTKAAAGAASLIKAALALHHKVLPPTINVSKPHPKLNIENSPFYLNTETRPWVSHPTQPRRAGVSAFGFGGTNYHVVLEEYEHEHHHPYRLHHRPESLLLFAPTSSELLSRCQQIQQQLQIEGKERHYQQLITDSQTRKIPVNYARMGFVANDLAQAEELLKIAIAGLKQKPEAESWEHPQGIYYRQKGINPTSKVVALFSGQGSQYLEMGRELVMNFPCLRQTYTHMDSLLCEDGLQPLSTVVFPQPVFDEAQKQVQLATLQKTEYAQPAIGVFSAGLYKILQQAGFKPDFVAGHSFGELTALWVAGVLNEEDYLFLAKARGQAMAAPANPNFDAGGMLAVKGDIQQITAVIKKFPQVAVANKNSQHQIVLAGKKEEISQVQDILKKQGFTTFLLGVSAAFHTPLVSHAQKPFAQAVEKVNFNEAQIPVYTNVTGGCYPQEPHAIQKILKEQLFNQVLFQQEIENIYAAGGYCFVEFGPKNVLTNLVKEILNDQPHIAIAVNPNHTKNSDKTLRQAIVQLQVAGLSLQNLDPYQVVTKIPEIPQQKVLNVRLNSTNITERTQKAFAKALENGHHVGVISSQPTINENYPTSFNENHQPQGNEKPPTSFNGNHQPQGNEKPPTSLNSKLEKVEIHPQNSEKVIHSLENFITEFSQQQRDIIHVHEQSLQNQTEYTKTFSQLMQQQYSLLGNNEPTEHQSQTQQLAISNSEQNMMRFHDHQGDTLRIHEQYLKYQHEYTQNYFQLLQKHFHLLTSENKVINYVNHPQPTFSPQIQQDLENDEKTDLSPPLPLCTSAPLREEKIIPNIDKATLSQTLLNVVSDKTGYPVEMLELSMDMEADLGIDSIKRVEILGGLLEIYPDLPKPNPEELGQLRTLEQIAEYMQTLVSDVLNQQIETSTAIITTEVLVEVPQPELITSTPEIEEQKAEVEIPADLSDILLTVVSDKTGYPVEMLELSMDMEADLGIDSIKRVEILGGLLELYPDLPKPNLEEIGELRTLAEIATYMQQQAQGISNLLTEEIVEITTTTFLPNIRRSIAKLQQLPTPDSLEFSLPENHIVLITDDGSSTTEKLAESLTAKGWKTVVLSFPGIDSNIHKGINRVVLTDWNEENLQQQLEQIADNYGTVAAFIHLHPATPLDIDKSILRHVFLIAKYLKEPLNKAAKFGRSCFINVARLDGEFGLGETHDFSAISGGLFGLSKSINQEWENVFCRSLDLNPEIDPETSVKHILAEIHDSNLLIQEVGYSKKGRVTLIADFSPLPTTNSQREITKDQVFLVSGGAKGITAQCVIKIAQQYQCKFILLGRSSPEPEPVWAENCENEAELKQRILENFQAQGEKATPIMVQKKYQAISSQREIQSTLKAIEQAGGKAEYLSVDITDTVLLESKLADVIERFGAITGIIHGAGNLADKRIEKKSIQDFENVYAAKVKGLENLLRCVPASQLEYLVLFSSVVGFYGNVGQSDYAIANEILNKSAHLIKHNYPNCHVMAINWGPWESGMVSSELKKAFAERGIEVIPVETGTQILVNELTTANQDTVQLVIGSPLTYVPATLSNELKTYRINRQLTLAENPFLHDHVILGRPVLPATCGLLWMTNACEQLYPGFTAFGSPNFKVLKGIVFDETSTNEYVLEIQELAKHENQKIEFAAKISSKTSDGKVRYHFSTNLILKREIPTPPNYGNLNFNQDENLLKTNQELYQVNASSLFHGVTFQGVKSVLNTSPSQITIECYLPEPTAQQQGQFPVQTFNSYIADVQIHSLWIWTQHFHQVGCLPSEIKNFEQFAKVPFGETFYVTCEVQSKTESSVVTDVITYGHQGQIYNRMIGAKGTILPRQIVKD</t>
  </si>
  <si>
    <t>gi|779873228|ref|WP_045357541.1|</t>
  </si>
  <si>
    <t>MPLTVWDSGTRKQLGKVLAQGESIPRYLMQAQADPLPTGQWPLPQGLFLITEDELSVAPYLAESLRQRGLAVALIERASLPTPKALAEAVSREREKHGLVAGIVHLAALSQAAEPTTLSEWRQYTQIQAKSLFYLLQLCADDLRKGQQPGRVLMASCLGGQFGRDGNWGTSLPIAGCGNGLLKTLVAEWPNLHAKAVDLDAHLSPKVLAECLVSELLLPGGRIEVGYPQGQRTTFRTQPAPFSSRATVAQFTPTPDWVVLITGGARGITAEVTSDLASFGLTMIVVGRAPLENEATAHIEDVTGLRQFLLAQARSQGKLPTPVEIERHIQLILREREIRANLARFRQAGAKVEYIVADVKDEQAFAAVIEGIYSRYGRLDAAIHGAGIIEDKLIVDKELASFERVFDTKVDSALILSRYLRPESLKWLVFFSSVAGRYGNRGQSDYASANEILNRLAWQLDQRWLNTRVVAINWGPWDTKGMASEEVKRQFRERGVIPISLVGGRRFFQEELSYGDKGTAEVIAGEAPWETHEAEAGKLALLPANRPFPFISTVPQLQPDSKVTLEHIFSLEADPYLEDHCLDGKAVLPATGALEWIAEFTQAAWPDWQVCEIVDLRVLRGVSMAVEGSRKVLFVARSSSHADATTLQVTAEILEPETRMPLYRALVILRPEIEAPPSLHPVKLKSGRSLDPQFAYLEYLFHGKRFQLMSEIIAIDEQGIDAWVKPSQPSAWVGQDSATVVPPWLFDPGFMDTIPQMALVWSRLYQDSSALPSKLGRVIRYGSSPLTGRLRVAFRVVRSDAQMIVYEASVFDEQGQVRFYLENLESTCSAALNRLNVQWRESLENPS</t>
  </si>
  <si>
    <t>gi|1516270974|ref|WP_123231123.1|</t>
  </si>
  <si>
    <t xml:space="preserve">Beta-ketoacyl synthase; N-terminal (1-250:250)  -- Beta-ketoacyl synthase; C-terminal (258-375:118)  -- Polyketide synthase; C-terminal extension (379-502:124)  -- Acyl transferase (541-831:291)  -- Phosphopantetheine binding ACP domain (928-993:66)  -- Aminotransferase class-III (1223-1584:362)  -- Condensation domain (1643-2084:442)  -- AMP-dependent synthetase/ligase (2104-2507:404)  -- AMP-binding enzyme; C-terminal domain (2515-2590:76)  -- Phosphopantetheine binding ACP domain (2619-2679:61)  -- </t>
  </si>
  <si>
    <t>MEPIAIIGLACRFPGADNPEAFWQLMRNGVDAIADIPPERWDIERFYDPTPATAKKMYSRQGGFLKNVDQFDPQFFRISPLEATYLDPQQRLLLEVTWEALENAAIVPETLAGSQSGVFIGISDVDYHRLAYQSPTNLTAYVGTGNSTSIAANRLSYLFDLRGPSLAVDTACSSSLVAVHLACQSLQSQESNLCLVGGVNLILSPETTVVFSQARMIAPDSRCKTFDARADGYVRSEGCGVVVLKRLRDAIQDGDRILAVIEGSAVNQDGLSNGLTAPNGPAQQAVIRQALANAQVKPAQISYVEAHGTGTELGDPIEVKSLKAVLGEKRSLDQTCWLGSVKTNIGHLEAAAGMAGLIKVVLCLQHQEIPPNLHFKTLNPYISLADTAFAIPTQCQPWRTKSPGSGEKGVERRLAGISSFGFGGTNSHVILSEAPVTVKNNQQNGQKLMERPWHLLTLSAKNEEALKALVHCYQKYLADHHEIPLADVCFTANSRRSHFNHRLGVVARDRLEMLQKLENFSNQERMREPKSINKKKKPKIVFLFAGQGSQYVGMGRQLYETQPIFRQTLDRCAEILRPHLDQPLLEILYPADLEPEKASFYLEQTAYTQPTLFAFEYALAQLWRSWGIEPAAVIGHSVGEYVAATVAGALSLEDGLTLIAKRAKLMQSLPKNGTMIAVFAAEERVKATIEPYRTDVAIAAVNGPENFVISGKATTINQIIVSLTDAGIEVRPLKVSHAFHSPLMEQILDSLEQEAAAISSLPLQIPLVANLTGEVLPEGATIEACYWRNHARNPVQFYGSIQTLIEQKFSLFLEVSPKPTLSRLGQQCCPETSATWLFSLAPPQEEEQSLLNSLAILYDSQGAEINWEGFNQNYPHHLLALPTYPFQRQRYWLETVKPTSEETTMTTNATNVQAISSNQKQQEILITLQTLVGNLLQLSPADVNVHTPFLEMGADSIVMVEAVRRIENTYNVKIAMRQLFEELSNLDALAIYLAQNLANDFQNTQVNTEVFSAPIACSNNRSPNVVLSSNTNGFQGQTASPKVSAIAPNSTVSQEPVPQPRVLAASGSSVPSSALENIMGQQLQLMAKQLEVLQTANFAPTIPISKENPPSAVDQNRANGINQKLIPPQQLAANLGPIASRTRQTSNQASAPQPTVTATPWGPKKPPTGGLTPQQQQHLDALIARFTERTKTSKQIVQRDRSVLADSRASVGFRMSIKEMLYPIVAQRSQGSRIWDVDGNEYIDMTMGQGVTLFGHQPDFIMSALQSQLAEGIHLNPRSPIVGEVAALICELTGAERACFCNSGTEAVMAAIRIARATTGRSKIAIFEGSYHGHADGTLFRNQIIDNQPHSLPLALGVPPSLGSDVVVLDYGSAEALDYLTSQGQDLAAVLVEPVQSGNPLLQPKQFLQSLRQITSQMGIALIFDEMITGFRSHPGGAQALFGVQADIATYGKVVGGGMPIGVIAGKADYLDGIDGGMWRYGDKSYPGVDRTFFGGTFNQHPLAMVAARAVLSHLKEQGPGLQQQLTERTAALANTLNRYFQAEDVPIKIEQFSSFFRFALSGNLDLLFYHMVEKGIYVWEWRKHFLSTAHTEADLAQFVQAVKDSVTELRQGGFIPAKKPSWSVPTPQIDPPLTPLDKVGSDQVPLTEAQRQLWILAQLGDNGSTAYNQSVTLQLSGPLNPVAMTRAIQQISDRHEALRTKINAQGDSQEILPQVEINCPILDFSLDQASAQQQAEQWLKEESEKPFDLSQGSLVRWHLLKLEPELHLLVLTAHHIISDGWSMGVILRELGELYSAKCQGITANLKTPKQFRELIEWQSQPSQGEELKKQQAYWLTTLVNPTVLNLPTDKLRPALPSYQANRQSLTLDSQFTEKLKQFSRKQGCTLLMTLLSVYNILIHRLTGQDDILVGLPASGRGLLDSEGMVGYCTHFLPIRSQFTGNPTFADYLKQMRGVLLSAYEHQDYPFALLLNQLDLPRNTSRSPLIDVSFNLEPAINLPKMKGLEISLLPQKVSFRDRDLHLNVTEIGGEALVDCDYNTDLFEDETIQRWLGHFQTLLEAVINDPRQNLRELPLLSPAERQQLLVDWNDTKTDYPQDLCIHQLFEAQVERTPDAIAVVFENQHLTYTELNCRANQLAHYLQTLGVGPEVLVGILVERSLEMIVGLLGILKAGGAYVPLDPDYPIERLQFMLEDSQVSFLITQRSLLAVLPPSQANVICLDEIEEQVSQYPQDNLQNGLTIASLANVIYTSGSTGKPKGVMVEHKGLVNLALAQIQRFGVNHKSRVLQFASFSFDACISEILMTFGSGATLCLAPKDDLLPGQPLIEQLVKNGITHVTLPPSALAVLPKELLPNLQTLIVAGEACPLDLVKQWSVGRNFFNAYGPTETSVCASIGQCYQDDLKVTIGKAIANAQIYILDSYLQPLPIGVVGELHIGGVGLARGYLNRPELTAEKFIANPFASLDPPLTPLDKGGEQPSKLYKTGDLARYLPDGDIEYLGRIDNQVKIRGFRIELGEIEAVLLSHPQVREAVVLVNESDRSENRALVAYIVPNDPACTTQSLREFVKQQLPDYMVPVYWLVLENLPLTSNGKIDRRALPLPNPELNRSVDYVAPDNPTQTAIATIFGQVLKLEKVGINDNFFEIGGNSLQATQVISRLRESFALELPLRRLFEQPTVADLALAVTDIHATLQKLQTPIDNLSGDREEIEL</t>
  </si>
  <si>
    <t>gi|1149076652|gb|AQS99298.1|</t>
  </si>
  <si>
    <t xml:space="preserve">Beta-ketoacyl synthase; N-terminal (232-473:242)  -- Beta-ketoacyl synthase; C-terminal (498-614:117)  -- </t>
  </si>
  <si>
    <t>MSSTLRRPSGLIVDGLLGNEGSAEITQLELDDDGAAPASAGESLRAMDRAMSNIAAASAPFFPSLGFESSARTPAVLHLSKYPEGDFGPLGEAEASDWLFEFMRGVVMCLAVIGPDRGTLVLQPYEDEAEMLELPTWPGMVVVLRAHMLSAGHTCQGNCYVLSCFYLDSRPLGRDRGLEVTPVVERLSQWAAERLDELKTEDMQDRKPEVPRQWLVAMNHQSFKGQHMAARGSSCRFPVTWEPDIWFASLLVGVDYMAEIPLVRWDHGNFYDPEPTMWRYYKTFARHLAFTDGCELFDNKMFSITPAESKVMDPQQRMVLECGYEALYAAGLRKGKIMGSLGGMYLGYGTGTSDFGFVDRSTDSGAEGSFGATGGSAAITANRFSFCLGMKGASIAIDAEDASGLVSAHLGCEGLQRKGRGQVNDFSLVGGIKINLAAYYWPQKQAAGLLSPSGRCLTFDATSDGFSFGDGACNLCMRHLVEVVDGELVLREGEPLVGVVAGSSVNCNGRSASVQAPHGPSEQEVISTCIRAASLSGFDVDAAETHGTGGLVADAVQVSSWSRVLRAACSSQEPVLLSCGATNVGNGQHAAGAVALLRSMLSNTRGASMPNVHLRQVNPFVDCYEQPLALTTEMLQLKLTSSHWGSMARGFAGTNACAVCWGTAQPLPSAPRPEHEHLAFWPGGGGTLDVSAQPRKGFHIAGTFTRWAPEPMEMERAGVYGYELVLGENRWEHFQLWLDGDPRKCLHPESPKAPRLTAAHGPDAEGHTWLIDGREADSIDRGLIGAKYRIRLSVAGKYRMVDWERLTGKPEDTQDAPAIADAARSLEPGSYFVSADWNGWGFEAMRSNAGAYELDVHLTRIGGEFQIVRDRDWDQVFYPQGDAVGGPDDASEGRSWSLNGRKGQTFRITFRRENEAGVDVRAVSWEKTGTEELSEEQQQAADRVRYAVFGSWDGGTRLRELKWSGAYHYFFLELGATAKESFQLVQDCNWNRIFHPSVAEATSGTEHEIVGPSAGDGRSRGLNWVVGLGGYEKPGDQFEVRVYDKAGYIARYVTRVQWSKVPSNRSLREADDEGLVLRRARR</t>
  </si>
  <si>
    <t>gi|1705991233|gb|TRU21042.1|</t>
  </si>
  <si>
    <t xml:space="preserve">AMP-dependent synthetase/ligase (10-251:242)  -- Phosphopantetheine binding ACP domain (396-461:66)  -- Beta-ketoacyl synthase; N-terminal (488-730:243)  -- Beta-ketoacyl synthase; C-terminal (738-855:118)  -- Polyketide synthase; C-terminal extension (859-969:111)  -- Acyl transferase (1011-1293:283)  -- </t>
  </si>
  <si>
    <t>MHNNYRRAVFGILEPFYSGCSTFLMSPESFVQKPQRWLEAIAQYRGTHTGAPNFAYELCVEKSQSIRDAHLDLSSWRVAVNGAEPIYYETLEKFVTAFASLGVSWETLSPGYGLAEATLKICSVPQGQAPRVLALQRLGLEQKRVVELPSSSHEEANKVIGCGRPILGCQIVIVDPETHIPCPPDGIGEIWVSGASIAQGYWQRSETSFATFQAYLETRNEGPYLRTGDLGFLKDGELFVMGRLKDLIIIRGRNHYPQDLELTAQNSHPALRLGFAAAFAVTVNHQEQLVLTLEVKRQFVRKLNTEEVVEAVRRAIAEHHEIEVYAVVLLKTGSIPKTSSGKIQRYACRSGFEQSSLTVIGQWQAPILTEETGKETGEEFSSVGSSVLSVEAIRQWLVNWLSEKRQLTLKEINIQESFSNYGLNSLQMVNLAADLGKLLDKNVSPTLLWDYPSISELADYLGEKTGTSPVQSQTSQSEPSDSAIIEDAIAIIGLGCRFPNANNINSFWYLLSQGIDAIRRLPSERSESLHRTMPDHHPALWGGFLDLVDQFDSSFFGIAPREAARMDPQQRLLLEVAWEAFENAGVVPDQLAGSRTGVFVGLSTNDHSHILLRNPENLDAYVGTGSANSMVANRLSYLLDLRGPSMTVDTACSSSLVAVHMACQNLKNHESDLALAAGINLILTPDLTLALSQAQMMSPEGRCKTFDADADGYVRGEGCGVVVLKRLKDAMDDGDAIYAVIRGSAINQDGRSNGITAPNGLAQQSIIREALAKAQIKPEQISYIEAHGTGTPLGDPIEVDALKAVFDSNRPVNHPYWVGSVKTNIGHLEAAAGIAGLIKVALCLHHREIPAHLHLKQVNPHISLDNTSLEFVKTHQPWVTNTDSLYAGVSSFGFGGTNCHVVLQEAPQLSVTSDVKADLPLLFTLSAKNESSLQALVAHYTQWLTEHPNNSLANLCFTTNTGRSHFSHRLAVVAKTQEELKIKLQRLNLGEFSKGVTKNVFNERNVTKIAFLFTGQGSQYVGMGQQLWETEPIFQEAFRQCEALFRPYLSESLLSVIYPQEPGSALINQTQYTQAALFSFEYALARLWQAWGIQPTAVIGHSLGEYVAACIANVFSLEDAVKLVAKRGQLIQHLPANGTMAMVALPADSVVPYLDSYQQKVVIATRNSPQNTVISGESIAVNQIVEMLRLQGIATKILSVSHAFHSPLMVSIIEEFAETVKQVTFNVPQISLISNYTGRVAYSEEICQADYWCNHLLHTVDFQGGLQSLVKLGVNVCLEIGPKPTLVSMGKQCGFKDVIWLDSVKLGEENWQTLINTLAILYTEGCRVNWANLYCDATYQKLHLPTYAFNRKHYPILTVNHHANKEKDESSILPVVQPEEAKILNSPSSQLLEVLTQQAEALIVQSKILLSR</t>
  </si>
  <si>
    <t>gi|424708183|gb|AFX86726.1|</t>
  </si>
  <si>
    <t>Cluster-13398.32319</t>
  </si>
  <si>
    <t xml:space="preserve">Beta-ketoacyl synthase; N-terminal (3-107:105)  -- Beta-ketoacyl synthase; C-terminal (120-239:120)  -- </t>
  </si>
  <si>
    <t>MCATAAARMHYVFGMKGPCSTTETACSSSLSATALMHTWMRPELPEFTQTAFRKQIKFGLSSGSNGHFDPFYTISLCGASMLTHGGRCFTFDQSADGFVRGEGCAVMHYKVSYGEDLSRLAMLCGTCMNQDGRSASLTAPHGPSQQECIRHSLREAQISSLDIQIQELHGTGTALGDPIEVGALRATMMTHQGVVREHPLVKTSSKSNIGHTEMCAGILGIMKCVLMGMQCSSAPNIHLRLLNPHIDSNAYPVYFSSEFVDQGRDTGYHGVSSFGFGGSNARGDIWARAMAGPRNTNPGKPSWDLSFHRILKVADLFTASIVKPGRALPLPLENWQDLSGDFLTGDPFEGSNAFYFQCTYDGYTSMERMHYLEDKGGHVTAFSMGETLMEQFQIVCNRFEDAVVFPATKMADQDAIVLGPGEAPDGFRWAIDGRSSAQEGTVFMVIFSWDAELKKKKVTWEPTLDERAVGLATSRPWYKHNYVVIGSWNNFQPMKTKLADGMYKFEFRIGLYGHEEFHFLRDGDKYQMIYPARDRSLSRDVPIRGPDHYGEGKRWSVIGETGERVRVQLKVSQGDFTLSIDQESLGVKMFKSLKGAHRKRYFVYSQWNNWGFTPMEPDSENPASIFRLTMKMPSEGVQSFQIVVDEDVHQALHPELEFADQLMSMTQGPDSKGPGLCWAISAHPGSRVEIKLNLSALDRRETVTWRVVSQPEALEN</t>
  </si>
  <si>
    <t>gi|424708017|gb|AFX86643.1|</t>
  </si>
  <si>
    <t>gi|1706055660|gb|TRU80953.1|</t>
  </si>
  <si>
    <t>Microcystis viridis Mv_BB_P_19951000_S69D</t>
  </si>
  <si>
    <t>Unigene36285_All</t>
  </si>
  <si>
    <t xml:space="preserve">Beta-ketoacyl synthase; N-terminal (332-577:246)  -- Beta-ketoacyl synthase; C-terminal (592-707:116)  -- </t>
  </si>
  <si>
    <t>MDLEPGMLVLIEGLPGVAMPVPEAGDIDPIDLNGKKAQLMRKQRDVDKWIAVTFDGTMITVDPKYVRVLTGDELNGYDFVLGRNYNVETIGSSLAETLSTKGYAVIKLIVPEDDAADIMTVVKRLEDDDQFSRLAAEFERGYLGKDGSGKTLLLDPSAPDAPEYVQGSPLRTMDNNIGSICQMLSPYCQDSLGFDVYSRTNLLLSLPLEDGDDDKYMPADLDDGDAEGYMHTMYRKKLTLLQFAGPAEGALTLSPAGSRLGSDIKLKAEPHTLVIIVNSRYEYTHVPGPQSLTMASFFLSEPAVFTVEDVSGDMEEMAGGSGPPPPPGEQCTIEAMYCRYGTGADGRQQFWNGTGKAACDGLIEIPFTRWDHSPYFDPDQAYGGAYTRHGCFGIEGVDLFDCRFFEISPAEAKGMDPCQRQVMEVSYMGLLEAGYDKRTLQRHSENIGHFVGIDKDDWMCMSAAGLLNLSGAHGAAAAANAITSNRFSYSLNLKGASMTIDTACSSSLVCTHVGKLHLRFKDFDPMPAAIINGLNLMLYQGPFVGCCAAGMLSHEGRSFTFNATADGYARGELCGCVTAKLRKFNPDTGSICCLAGSQSNQDGRSASLTAPNGPAQEKCINAVLRECHLTPTEVDCFECHGTGTSLGDPIEVGSFRKVMSATSRKEPLVITSSKSNVAHGEGGAGLAGFYKCCLQVAHCEAASNVHLRVKNPHLDLDGFPCQMLSETVIMREDSAYSGVSSFGFGGTNAHGEAWGKNIMTSRGALSADPVKVFEKKLAQAPPAEITMNGDDVNDWDTTGIDPRCEPGGKFKITIEDDGVATWERDEDDFEEFGSEFFIQGSHSNWAPEPLEPHDTIRGLWTATVELESSGEVQFQIIADGNKDKCYYPTLPKCTYKAAKILGPGTASKEMSWLISGTPGDTYRVEFFQQDKHTSIIWLKQ</t>
  </si>
  <si>
    <t>gi|924291618|gb|ALB43382.1|</t>
  </si>
  <si>
    <t>gi|1149076556|gb|AQS99250.1|</t>
  </si>
  <si>
    <t xml:space="preserve">Beta-ketoacyl synthase; N-terminal (300-539:240)  -- Beta-ketoacyl synthase; C-terminal (556-664:109)  -- </t>
  </si>
  <si>
    <t>MAMDVVLGDPDDLPQVVENLSLKGFCAVDAGVCGELSSRVLTEVQQRFQLGRFVAPPSTETVHISDGLLGREGSARIAQLSVPDSGALEPAERDGAAVVELDEFISELSIGLMEYLPALGTEASTRSVGMFHETTISEPPIAELTESDASSWMGTFSQHRLMVLFFVGPETGTLRLSLFDAAESSQPQEVPTGPNTMVILRPDLIARKHSTGSPDKTYVFSCFINSMREVPLRPGLPVPEHREALAQWIQDRLKELKDMELEDEALIEDLPRQWVRAMNSQFYRGQQACIRSSASKLPGPLGWDPDGFFPTTMAGADFVLEVPHRRFNIDQYWYKDPKEELWTQYKSYSRHGSFIDGEDLFDNKQFSVSAPQARGMPVSERWGLEVGYESLFNAGWQKKKLQRAKGDVMVGVHSTENQFNNKYEDTSGIGQGGSVAKEANLISFTLNIMGQSLTFDTDGSSSMTALWQGHLEQSDDDEFGRKPPFSLVVGTAWNTVPACFANFCFRRLLTTRGRCFAFDQKATGFVRGEGCAGLVLDHLYSVVDGEAVVESNGQGIVRAAEMMQCGRGAVLAAPSATVIHETIAFALRRGGMQPGDIDVVECHAPGAGMMDTAEANSLAKVLRKDADAAPLPLTDTKTNIGDTYAAAGIIGFLKALHCMRNALVGANDLVRQLNPHIDMGSKAVNVLTEPMMVPTETTGFSTTNSFGTSGTYVSCIAWADRMELFAVDPESGARPATCVFWPGGGGELEEEALPENAYYLAGTFNQWVDPLKMEERSPGEWTATVVLGDNRYEQFQIWLDGKEERTIHPGRQTAPRNTHVYGPEDRSSCSLSTWQIDGRPLLSSGGGSITELPNKDRAEPGTNFLVRLRVAGKYRIVDWERQEDPLATPAPSSYYVVGTWNGWEFQEMTSTEPDVWSCEVRLESEVGEFAIVRNKDWTQAFYPADFSHSGSAVYGPDYWGRGLTWAITATMGDVFRIQFRRELSPGKDEREVTWEHLGNEPSQDGRPKSRTPSKRSVLSPEGFTVDSLS</t>
  </si>
  <si>
    <t>gi|924290555|gb|ALB42319.1|</t>
  </si>
  <si>
    <t xml:space="preserve">Beta-ketoacyl synthase; N-terminal (33-281:249)  -- Beta-ketoacyl synthase; C-terminal (289-404:116)  -- Polyketide synthase; C-terminal extension (406-517:112)  -- Acyl transferase (560-870:311)  -- Polyketide synthase; dehydratase domain (923-1222:300)  -- Polyketide synthase; ketoreductase domain (1476-1651:176)  -- Phosphopantetheine binding ACP domain (1752-1817:66)  -- </t>
  </si>
  <si>
    <t>MTQTPAKPTTLQLLNALEEARTKLQAVQQAKEEPIAIIGMSCRFPGAKDTESFWHLLSNGVDAIQEVPANRWKIDACYDTNPDAPGKMSSRYGGFLSEVDKFDAHFFGISPREAMSLDPQQRLLLEVSFEALENGGQSSEKLFGTPTGVFIAISTFDYAMRLSEARSQIDAHLGTGTLLSPAAGRLSYSLGLKGASMVVDTACSSSLVAVHLAANSLRNKESDLALVGGVNLLLAPTLSINFTKARMLAADGRCKTFDASANGYVRSEGCGVVVLKRLSQAIRDGDNVLALIRGSALNQDGASGGLTVPSGPSQEAVVRQALKNAGIKPQEVSYIEAHGTGTSLGDPIEANALGSLFSDREEPLIVGSVKTNIGHPEAAAGMASLIKVVLSLQHKEIPPHLHFEKPNPYIAWDQLPLKVPTELTPWSTVNNQRIAGISSFGFSGTNAHIVLSEAPPVAGKSESETALRPQHLLTLSAKTKPALEQMVRNYSEHLATHPHLDWADICYTANTRRTHFHERLAVVADSVSQAEEKLLAHLAEAETTHLYGGSKSESQPEIAFLFTGQGSQYLGMGRKLYATQPTFRKSLERCQEILNTIGNQERSLLSILYENDDNSLLEQTAYTQPALFAIEYALAKLWKSWGIEPSAVIGHSVGEYVAACVAGIFSLEDGLKMISARGSLMQKLPANGEMVSLLASPEQVLEALQGLDSVSIAAINGPNSVVISGAGEAVRRVVQELESKGIKNKRLKVSHAFHSALMEPMLADFRQVVQQVTFHQPKLNFISNVTGNFERVLPTTPEYWVDHVLKPVRFASGMETLYRERVEIFVEMGPQPILLGMGRQCLPSGYGTWLPTLQLEQSDWQGLLQAVGQLYVRGVAIDWESFHRDYSHRQVSVPTYPWQRERYWIDVAQRQPQTESGMQNGHHPLLGQRIRSAALKNQQIVFESQLTSDFPVYLADHALYEKVIFPTAAYVEIVLAAGAQIFGAGAQENHPSLLVEEFLIEQSLVLNPEETVSVQLVLTPNESGYEFGIFSRKNSDDVDVDETWTRHAQGYLLSRKAPVAKVPLDLAALKQTVNQELEIKDYYQKFSDLGVEYGPNFQVIEKLWRSQGDSQEVLGKIKLPEMVESSVNNSLHPLLLDGCLQLLAAALEDGPDSDTKTYFLVGLERLSFFKQPSTSIWCHVHQSSQRSPGILTSFDLHLVDENGIAVADLINLQVRRANQTALLANQTDDWLYRIGWEVKPRVLAASSSFAKANNKTSKAGNWLIFSDGGEVSSSLADMLNKQGERCIFVSQGSSFSLLESDRYQINPAEPKDFQNLLSAIVKQDQSVCRGIVYLWGLDQKLEMSDVPTTALNLCSSVLYLVQALSAIPPHHWGKKIPHLSLITRNAQAVTKTPLQVEQSPLWGLARVIVLEHPELETVCIDIGSDQVSEIEMLLQEMLFPEKEEQVAFRNGERYVARLKRAEAKTISQLAKIDSSGSYLITGGFGALGLQVANYLVEQGARHLLLVGRQGAVSPEAQAGVKQLEDKGALVKIVKTDISQPDSVAMLIAATDIPLRGVVHVAGVLDDGMLRNQTRQRFLKVMNPKVQGTWNLHKLTKEMPLDFFVCFSSMTSVIGALGQGNYSAANAFMDALCHHRHALGLPAVSINWGPWATSGMATQLDANIQSRWEAIGFGMIPPSQGAHLFANLFTAKAPQVGAMPINWSKYTVESAFFTDFRKTTDQKKEQQKTSLNFLETVKAAEKEQRQPLLVAHIQSQVSKVLGYQKDRVFSVSEGFFDLGMSSLTSVELRNNLQNSLGCRLPATLTFDYPTIKKLVDYLMAEFIEEADEDEDVDVSEQSFQIDSKALTFQPLEENDDADEIAKQFAEQLGMQWVN</t>
  </si>
  <si>
    <t>gi|1149076498|gb|AQS99221.1|</t>
  </si>
  <si>
    <t xml:space="preserve">Beta-ketoacyl synthase; N-terminal (254-498:245)  -- Beta-ketoacyl synthase; C-terminal (523-639:117)  -- </t>
  </si>
  <si>
    <t>MSTKGFCTLDAGFSDSLLAGALAESMSSTLRRPSEHIVEGLLGNDGSAEITQLELEDDGAAPASAGESLRTMDRAMSNIAAASAPYFPNLGFESSSRTPAVLHLSKTPDSDFGPLGEAEASDWLFEFMRGVVMCLVVIGPDRGTLALQPFEDEADMLELPTWPGMVLVLRSHSLSAVHMCPGNCYVLSCFYLDNRPLSRSEEIGVTPVVERLSEWAAERLDELKTEDTEDRKPDVPRPWLVAMNHQSFKGQHMAVRGASGRFPVTWDPAIWFASLTSGVDYMAEIPLVRWDHGNFYSPEPEMWRAYKTFARHLAFTDGCELFDNKMFSITPAESKVMDPQQRMVLECGYEALYAAGLRKGKIMGSLGGMYLGYGTGTSDYGYVDRSTDSGAEGSFGATGGSAAITANRFSFCLGMKGASIAIDAEDASGLVSAHLGCEGLQRKGRGQVNDFSLVGGIKINLAAFYWPQKQAAGLLAESGRCFTFDESSDGFSFGDGACNLCIRHLIEVVDGTILLREGEPLVGVVAGSSVNCNGRSASMQSPHGPSEQEAISMCVRAASLSGFDVDAAEIHGTSGLIADVVQVSSWSRVLRAACNSAEPLLLTSGPTNMGNGQHAAGAYAMLRAILSNNRGASMANVHLRQVNPYIDAWEGSVAITSEMLQLKLTSSYWGSMARGFAGTNACAVCWGAAQPLRSSPRPENERLTFWPGGGGALDASAQPRKGFHIAGTFTRWSPEPMEMERAGVYGYELILGENRWEQFQVWLDGDPKKCLHPEWSKAPRLTAACGPDAHGHTWLIDGRESDSVDRGLIGAKYRIRLSIAGKYRMVDWERLTGRPEDEQDAPAIADAARSLEPGSYFISADWNGWGFEAMRSSADVHELDVHLTRSGGEFQIVRDRDWDQVFYPDADIVGGPDDASKGRSWNLNGRRGQTFRITFRRENEAGVDVKAVSWEKTGTQDLSETQREAAARTRYAVFGSWNSGTRLRELKWSGVYHYFYLELGATAKESFQLVQDGNWNRIFHPSVADASSGSDHEVVGPSASDGRSCGLNWTVGLGGYEKPGDQFEIRVHDRPGYFGSYVSKVEWSKIPSNRSLREADSEGLVLRRGRR</t>
  </si>
  <si>
    <t>gi|2065798742|gb|KAG7567202.1|</t>
  </si>
  <si>
    <t xml:space="preserve">Alcohol dehydrogenase; N-terminal (32-145:114)  -- Alcohol dehydrogenase; C-terminal (189-312:124)  -- </t>
  </si>
  <si>
    <t>MVDRSKAFGWAANDESGVLSPFHFSRRENCENDVTVKILFCGVCHSDLHTIKNHWGISRYPVVPGHEIVGIATKVGKNVTKFKEGDRVGVGVIIGSCESCESCNQDLENYCPEVVFTYNSRSSDGTRNQGGYSDVIVVDHRFVLSIPDGLPSDAGAPLLCAGITVYSPMKYYGMTEESGKHLGVNGLGGLGHIAVKIGKAFGLRVTVISRSSEKEREAIDRLGADSFLVTTDSQKMKDAVGTMDFIIDTVSAEHALLPLFSLLKVSGKLVTLGLPEKPLELPIFPLVLGRKMVGGSQIGGMKETQEMLEFCAKHNIVADIELIKMSDINSAMDRLAKSDVRYRFVIDVAISLVTDSSAENLEDHVDHGVSITSRF</t>
  </si>
  <si>
    <t>gi|488852789|ref|WP_002765195.1|</t>
  </si>
  <si>
    <t>MENNLEKIAVIGMNCRFPGGANNPDAYWHLLQTGKDGIQTIPPERWRVEDYYSPEPDQPGKMYTRQGGFLEQIDHFDPVFFNIKPLEAVQMDPQQRLILEVGYLALENAGQPPGSLKGSKTGVFIGICFDDYARLTINSGFPERITPYSCLGNSKSIAAGRLSYVLGLQGPAMAIDTSCSSSLLAIHLACKSLLLGESDLALAGGVNLMLSPENTIGFCALKALSPTDRCKTFDVSADGYVRGEGCGIVVLKRLEEAISHRDPILAVIRSSATNHDGPSNGMTAPNGLAQEAVIRQALLTARVEPEYVQYVETHGTGTVLGDPIEVSALGNVLGKNRSKDNPLWIGSVKTNFGHLEGAAGVASFMKVVLALQHRAIPPHLHLTTPNPYIPWNKLPFKVPTELTPWPSGKPSRLGGVSSFGMSGTNVHVILEEAPTIPSLPSSRPWQLLVLSAKTPTSLERTSVKLTEYLHQHSSNIDLADVAFTLSGGRQVFPYRRIMLCRHLDQGSGRRIEMTQETSCESKVEGKRPLAFMFPGQGTQSINMGLDLYRNEPDFRQPFDRCAEILQPLLGFDLRRVIYPDCWQEKAVNLLQQTVVAQPALFVFEFALAQLWMEWGIQPQMMIGHSIGEYVAACLARVFSLEDALRLVTVRAKLMQGCPTGAMLAVYLAPEEIQGLIERWNQENSSLEARLSLAAINSTQQCVISGDVMAIESLADLLNSRNTLYHRLNTSHAFHSHLMESILDEFTSEVKSVNLNPPKIPVVSNVTGCWLSPEEAVDPDYWTKHLRHTVYFAQGVQQLLKNPDIIALEVGQGATLSQLAKKMASSSNHLFLSSLPKPGGQQITVTEDSFKHLLMTLGQLWLAGVSPDWEKFYSGEQRRYLQLPTYSFDYQRYWLDFKSSAPLAVSIQDSKEITATPSISSSNKKLANSPASVYNDLENLLITILQKSLALESLDVKDNFFDLGGDSLLAIQLISQLNKQFQVQLNQNQLMKSPTVATLALMIEQARSGERGASNASLVEIQPKGNKRPLFCIHPAGGNVFCYLNLVNYLGSEQPIYGLEDPNLFLEEKRHFTFMEKAQYYMKLIQTVQNKGPFLLLGYSYGGNMAFEMALQFEKQGHQVLFLGLIDSFPPISYQNIAIEDTKLLAAIWQMIGLMFDKKQRSWFNELKQIKPHKRLDYVVKKLLSDPSGIAIPDDFLNSSLLKVAMNNFRELHDYIPQEIYPGKITYFWAEQKIPQSLIRLLNYQIPDDLLGDGWSHFSSQAIENHYVPGHHFTLFNKANFPRLARIIQQCLVQSQETCQ</t>
  </si>
  <si>
    <t>gi|941355184|dbj|BAT21726.1|</t>
  </si>
  <si>
    <t xml:space="preserve">Polyketide synthase; ketoreductase domain (182-235:54)  -- </t>
  </si>
  <si>
    <t>MALQLASMLDGVSFSEPAVKRMESVINKALSEVTVSKGYNVLVSIAGRSYSLGSDPSGKLVIAKVAPGAATMKAVAGCKVRWLIDPTAVVDGDDEDASDILMAKRKMQIEGDGAMLSLLQEELEEKVESILAQASGIKVTGKALESQEKAVELFKKSLDQDYSLTQLAYLSSDMQDPPLLKLSGWIMFCAISNMFGNAGQSNYCAANIFLDALAYTNRMSAYNTFNATSLGWGTVGGLGMRWKAFASQDMMLQNEATAALMMTWEEALGVLKATINVMVNSTVEVVYNNHFGDKAAREGLTTMIRNPQPWGKGKGGGLDFSEADESSPDAEVQNRIGDQKIERKKPRGWLFQGRRVKLHGLGANKEMNGLKGTLVEEVGDDKWQVKLDDDLGDKIIKVQNLMTLSGTAVRSSNKGVSLPPADMYSIAGSWDDFMPHDMSWDSQQGCYVFIVEGQVSFKIFKDGASKQAVSKAQLWSISQDGQYQVRVSLNGGTIKKVDWVRSCATVKQGMEVEDA</t>
  </si>
  <si>
    <t>gi|424708233|gb|AFX86751.1|</t>
  </si>
  <si>
    <t>gi|405167047|gb|AFS18069.1|</t>
  </si>
  <si>
    <t>gi|148536477|gb|ABQ85798.1|</t>
  </si>
  <si>
    <t xml:space="preserve">Beta-ketoacyl synthase; N-terminal (299-543:245)  -- Beta-ketoacyl synthase; C-terminal (564-678:115)  -- </t>
  </si>
  <si>
    <t>MAKKDAYDVDLLSLDESLQGPMILNHLQTKGFCKIKADVSSEDLDEAFKESEKLDSASRFFYPSVLLHEALLGVQGSSRIAKMHRIDAPDSQYSADGEHLQKLDELLTDIAMILQPYFQELGFSCSGRTVGMLHENHPNGQMALVEAFQKESKMTETEASKWLVDLIRGKILCVVSMGPTAGSMTLQPFSDADESIEVPTAPGDVFLIRQDALIHRHSSKAKCTLMSCFYMTDQLLSSKSTYSRDLQKSLSPATQALIAWAEGRMAEVKAQEVLDKEDLAELPREWTRAMNASYSSGQRLAITGLSQRIASTWDVEEFANYLTAGLDTVVEVPVTRWDYSTCYDSTSPEPWKSFKTSCRHMSFADGAELLSPSESAGMDPVQRWTLECGYEAALKSGFTKKFLMNSFGGVYCAAESYSEWNICPKPAMEGGAVAATGAAPSVVCGRVSFIFGIKGPCQAMSMEECGAHLVAYMACQAISERGRYVKPPWSLFGGGYFCLSVTAWFPVEASGHLTKIGRAKTFDNYADGSVRGDGLSYALVKRHVEVVDGQAVIKADAEKNFGVFAGGFSQHNGKTKFGTPSGAAMAECLYSAMRTALLEPSDIDCSECSGTGHFFCDAVEGISYKRTFRNDADTEEQPFLLGAVKSNVGNSIDGAGMASLIKLLYNLRNGFMTPNLHVLELNPNMEAVDCPVAPISEALSFRTRVTYGNLFGTCYAGLNVSMIFQGQLDDGQESQEEPAKIPIAFWPAGGGVLDAELKAKRGYYVCGTMTKWEPAAMKERNKEYNYTFTLGENRWEDFQIWIDGDSKKVLIPGKASSVAGPEDAGGDPTSLGSWRINANPNYVLDFTEEGEETVREVDTPDTGLIGTQYKIVVKLAGRFLQVSWEKVPLDDRSEAAIKEAPVKGSTAEYFVAGTWNNWRLTQMERDKKVPGLFQLKCFAIGRHAFQIVRNSDWSQVIYPSQEWASXEEYIYGPDENAGPNSWYFNAAPSDGGMVISFQRTTEAGLDVKKVSWKPIREAALQDQ</t>
  </si>
  <si>
    <t>gi|1370747692|gb|AVQ71832.1|</t>
  </si>
  <si>
    <t>gi|1149076400|gb|AQS99172.1|</t>
  </si>
  <si>
    <t xml:space="preserve">Beta-ketoacyl synthase; N-terminal (295-525:231)  -- Beta-ketoacyl synthase; C-terminal (542-660:119)  -- </t>
  </si>
  <si>
    <t>MMAAALAGPSFDVSLAQPEHTVGPSIVQLLASKGFAVLRQDYSDSFRDGVLNNVKAIDAAGQLKPPPRLVAEGLLGERGTARLCQLGSPEEEAHEWEGSAIRFADRSLSQIGELLEPLVPDLGITLLGRTPGVLLETADAADEPPELTDDEAQQWLSTFTCAKLLVLQFLGPSVGTLELRVVDGDDDTEPYFVQTGPGVMVVLRADVLLHEHTSPGLSYALSTFACGERVAWFKRQYGDDLHPAAKAIDQWIVGRLMEVKKTVAHVDETSLNPTSIPRSMQKMMNKMFVKGERSAIRGTSCKFANAFDVDIYRNTMTAGVDYVVEVPLQRWNHVEHYHPDLEGYHYGKVYCMHLSYCPELEMFDNKFFLISPAEASKMDPCERQILEVGYEGLARGGLKKREIMGSDCGIYVAWQSETAVGSEDRGMGANRASFCLGCKGPSLACDVDHASALLAIKVASNELGRACNQGIAIGCSILQVVNTWLVHCGSHILSPAGRTCSFDANASGFVRADSISSVFMKKLAEKVDGEDIWDEKVAMDGVIVSTICKNQGRTASLRSVSGPCVQETFDESLRQAKVSPLDIDIVECDAKGDVMQDGVEVAAIVRAVRPPRQNASDDEPVTLGASKSNLGNAWMASGMSTVIKGLMAGLYGTTPPIVHLNQVNPLIHSEAFGQAVTLPNECVDIGSDVSYTSMLAFGWGGTNAQITVWNKVDVNRIYLGRPDPIEKPVFWPGGGGVLESGQQPKMSYTIVGTWSSWVNPSKMEREADGVFGYTVTLGENCWELFQIWLDGDEDLVLHPGRAKAPKATTVAGPQRVGVHLSWLIDGRAVLEQDVEMNEGNPSTLMMQPYAGSGGADGMVELPHGDRGWPGAEYRVRLRVAGKWRTVDWERISDVPGHLRTEALSDTVKGRYFVTGSFNHWSFQEMSADFVSTGVYNAEIMLAWDREQFQIVRNEDWQQMIYPVDRLTSELSPIGGPDDAGHGCNWTIRGQAGDVFRIEFQRSLDDTGFQSMKVSWRRVRSQQLEEKILKEARRTKYFLVGSWNSYRARKEMVWRGTHFEAEVSTLAKESFQILMNGDWGAVLFPNIDSVNPQDVHRLCGPSAESGGLGWSIGEDPKDDTDGLSQTHEIRLIVSQSGRPTKLQCTTT</t>
  </si>
  <si>
    <t>gi|424707923|gb|AFX86596.1|</t>
  </si>
  <si>
    <t>gi|424707823|gb|AFX86546.1|</t>
  </si>
  <si>
    <t>gi|8177711|gb|AAF73976.1|</t>
  </si>
  <si>
    <t>MGRSNEQDLLSTEIVNRGIEPSGPNAGSPTFSVRVRRRLPDFLQSVNLKYVKLGYHYLINHAVYLATIPVLVLVFSAEVGSLSREEIWKKLWDYDLATVIGFFGVFVLTACVYFMSRPRSVYLIDFACYKPSDEHKVTKEEFIELARKSGKFDEETLGFKKRILQASGIGDETYVPRSISSSENITTMKEGREEASTVIFGALDELFEKTRVKPKDVGVLVVNCSIFNPTPSLSAMVINHYKMRGNILSYNLGGMGCSAGIIAIDLARDMLQSNPNSYAVVVSTEMVGYNWYVGSDKSMVIPNCFFRMGCSAVMLSNRRRDFRHAKYRLEHIVRTHKAADDRSFRSVYQEEDEQGFKGLKISRDLMEVGGEALKTNITTLGPLVLPFSEQLLFFAALLRRTFSPAAKTSTTTSFSTSATAKTNGIKSSSSDLSKPYIPDYKLAFEHFCFHAASKVVLEELQKNLGLSEENMEASRMTLHRFGNTSSSGIWYELAYMEAKESVRRGDRVWQIAFDSGFKCNSVVWKAMRKVKKPTRNNPWVDCINRYPVPL</t>
  </si>
  <si>
    <t>gi|1706155739|gb|TRV75093.1|</t>
  </si>
  <si>
    <t>MDKNEWISRFDDLICSPSIREFYGEREFFNVGYWLSHTQDQQEASSTLMEKLLEFIPNKQGTILDVGCGLGATTHYLLKYYPLTAIVGINISPTQIARSLLNFPEGKFMLMDAVEMDFADDSFEQIICVEAAFYFNTRQQFLGEAWRVLKPGGTLILSDLSFATTELLGDWTVPQANTVKDRAEYQNLYQQAGFKDVQFVEVTEECWFRHFRHLKSWLTEELQSGKLDEETYNLNIKPLDNLLSSSAITYWLVAAQKPVNIL</t>
  </si>
  <si>
    <t>gi|332197046|gb|AEE35167.1|</t>
  </si>
  <si>
    <t>gi|1129190278|gb|OLP95537.1|</t>
  </si>
  <si>
    <t xml:space="preserve">Histidine phosphatase superfamily; clade-1 (479-564:86)  -- 3'-5' exonuclease domain (1091-1287:197)  -- </t>
  </si>
  <si>
    <t>MCSIATKWDAPSRFQVIACAIMVVDSPGALIHGFRLGSVVEVDGASFNDRLGQVVAFSEKDGVFNVALLNGSTRQARPDQMRQSEGRRPGHGSAGFDVLLGPRHRQDFLAEEVATCLVEKGFCVLKMCQPQQEVEQAFEYVKSLAQSGKLDRLPEEVEEGYLGEGARARVAWMDPSDRNSLQLLAVLAVERLRILEHRASKLMLGRLPHAEHFSETMAMELASVQTLVQACDGDDEDGFIEEIRTALSGGFQSARVVLESAKAKSAGAFGEFALRCLVKLVSAPVQRARPVAGAMGQCHSTDVGADTLLEEEGAGSLVCRSQARTFPPVPGKATVLDYASSASTAEECAFFLEQVVSVPGIDDAMRACASSRLPYVRVWVESGGKILGEVAEWPSRPSSHPSWFSARKLGLRMAAAVSATLRIEVCDGSTVLGSAQTDMKDLKVHQRIELAADVRPGVQKSSVVFQILDCQAVLRPKSVYLIRHGESEWNKAQGSLNLHGMVRTTDHPLSAKGRDQAEALRHLLQMELDKAGSDEADPRVAPMLQPGLILASPLGRALQTAIIAYGPLVEKAGLGRNELVLAPNCKEKQNFGGLDTVCTKLGEDILQSSQEELRALYSGLEKDKFIVDAFRKLRFDVEEVQERWWPEGQAESTGQLKARMREFMYQLLFSSQESLVIFGHSLFFQQLMREFMSDDVRKSVVGEQLSKSKLPNCGVVRLQLDPSRMLSGPFVEAELVLGTEMATADSFSLSNCCHASADLQDELRIDHAVSLNANGTLETIPEEGPDEVGQSSPGRSPKAASQAPAKPAESPGRRQFPLVNLWLAEILLDQQFGVQQAEPWRPQAAALFADLGRGTVDVPSAGVQALLVKLATAPSGGELSSSMGGLKLLTRVMNAWAIRAEQLSEEAHAAIAQAVVRDSVLPGAWALAAVTLGSFPDLLTSEMSNAVIKEADDGSRDDAVLQMAKSLGVECQRFLVQLRQERGRLKAAAKVLQLQDLFPDAGYLWRQEALEAAIEKGRREAVVGLGCEEVRLRGRCVDGLLQCGEVELAVDLADAWAVGIPEDVRKANAERAKAEVPYLRLPPDVDVQLVATEASIEGMRGILLDASVIGVDLECNMGTGAPTLLQLATLCQAFLVDLQVVGSWPSFATAMQDVCSGPARKVGFGIAEDLGQKESPGAFGRHVETCGNVSLVGKLSKSFPCLTAAACAAPLSDLRDVEAQLRSLESGIGKKRAREGISLSALAEKYLGKPLDKAFQVGDWSHRPLSQARMHYAALDAWVPVKVYEAVQTSPPQPQPASAKKMHPQTGLEDKILKESDEFVSTMAALLQPYCEDALGKVVDARTPGLVSLSFPPSEDVEPQPTEDYILASFYSTWRRSQLKMMHFLGPGAAQVRLKPKEDDTAGEEAGHQGMDDFTHNLHVTEQRIMDRRA</t>
  </si>
  <si>
    <t>Cluster-13398.26335</t>
  </si>
  <si>
    <t>MAAENRLFREGTLVEICGLKDLVSDLSEGVAEEEGFCDVNGLRAQLLHFDTSERVWVVVTFSGIRCKVGTGNLRPLEKEDLPHIDLVVGPKCDDEMVLHELLDNLMTKGYCVSQYLIPRKSFEEMRKVADGLNYSRVPADFEPYYLGRDSKEKQVLIDFDADDTPQEVLDSALSAQDNIFGGLCATLSPYLEDSLGIQVSSRTNLMVRKTFSDDDEEADFPSPGEPTNAERENFMSLMKRKRVCIIQFLGPFTGKLALIPKTNTEESEDIEISAAPGVTVLFLTERFQYSHTCAEGATVAIQSWLLGQRPEFTLGEIGGDMEVLGASSAGAAPPPGETVAVNGMGVCLGADSKDYTCYWLMVNKAGGDTFVEIPMMRWDINIYCFTYDMQTAQMQGQAYTKHQGFTDGIEFFDSKFFGISNAEAGSMDPNQRKCLENTYEALVMGGHDLKSLQREPQHIGVFVGISGSEWGAVPHPTDAAGCGSAEAIISNRCNFSMNLKGPSQTINTACSAGLVAMHSAKLHLKYKDFDPLHAVIGAGINFAYSPMPFIGCCSGGMLSYKGRSFTFDVGADGYGRGEGVSSVYMNLMQYSRDVFALVAGSQANQDGRSASITAPNGPSQEKCIKAAFREASLKPPEVDCFECHGTGTALGDPIEVGAFKRIYNSAPRDHSLLVTTSKTNLGHLEGGAGMAGFIKCCLQVMRAEASPNLHLRECNPHLDSEGFPAQFITEPLPCQYDSAYSGVSSFGFGGTNAHAMAYGKNTTTSRGTGQRDFRKAMRDRIASAAPPDILMLGDDPEEWESNGMPIDEDSIGKLYQVEVLEGGKAIWREVVGTQAVKRGERFYLSGTFNSWGMDALQQHPEILSLHSAEITVGLMGEELFYIVCDENPDMVYFPTQPRCTRKVVPISGPEPVAGDPEQTSWCVIADPGTRFRVEFHISETSVSVAWIKCREAISS</t>
  </si>
  <si>
    <t>gi|1706082464|gb|TRV06147.1|</t>
  </si>
  <si>
    <t>MTQIPAKPDQL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MSSGLTVPNQLSQEQLIRQALKNAQVKPEDISYIEAHGTGTSLGDPIELGALSTVFAKNSQPVWVGSVKTNIGHLEAAAGIAGLMKVILCLQHRQITPHLHFQQPTPHLDWENQPLKVPTKNREWVSENSSRLAGVSSFGLNGTNAHIILEEYPYEPQTTAAADSSPYLFTLSAKTESALIKLAQKYANYLENANNIALSSICATSNRSRSQLPHRFTCIVSSHCQLQEKLTAFVQGEPSSFRQKSEFSGKNRAKIAFLFPGQGSQYPGMGRELYQSYPLFRQTLDRCDQILRQYGDYCLTEIIDQENHLNQTFYTQPALFALEYALFKLWESWGITPHGVMGHSLGEYVAACVAGVFSLEDALKLVFYRAKLMDSVGKSGSMVVISASEAEISPLIVPYQSQVAIAAINGQDNIVLSGAAETIETLVKQLQVKNLKITRLNVSQAFHSPLMEEILDEFRQIAETITYHPPQRALISNLNGNLVNFEVTTPDYWCRHLRSSVRFADGIKTLLDNGYELFVECGSHPVLSGMGSLLDKNYSCLWLPSLRRQTSDRQQILESVSQLYLRGFALNWQEITANQDSKPCILPTYSFERSSYWLKTGDLTPEEAQLLPELSKYLLETPPQPPEVVKTTTASSSGHLITLDSLLATPAEKQLKQLETYIIGVLEQITGLSVVKLHTKQPLSSLGLDSLMSSQLRRQLEEDLKIIVPVEYLAGLSIEQFLPQIFNLITQNSQPATSNKTPLPSKQKKPIKTTKAENISNDPKLWLIRKQANPNAHIRLFCFPYAGGGASVFQNWLNYCPKQVELWAIQLPGRETRLQETAITSLKSLINRLIPILTPYLDQPYAFFGHSMGSLISFELTRELAKTRQNLPQHLFMSGFRAPQIVNPDLPIHRLGDEQFLTALGHFQGTPETLLKNPDLMAAFLPILRADFKLLETYSYQQGQPLNCPITVFGGHNDAKVSADQLQQWQLQTNQDFVLHTLPGGHFFINQHTEKIMKIIGQSLREFPEQMTA</t>
  </si>
  <si>
    <t>gi|1149076506|gb|AQS99225.1|</t>
  </si>
  <si>
    <t xml:space="preserve">Beta-ketoacyl synthase; N-terminal (380-634:255)  -- Beta-ketoacyl synthase; C-terminal (654-765:112)  -- </t>
  </si>
  <si>
    <t>MRTMALTKFDVAVRDNPDPDKLAVYVVRRLQLKGFCVIDAGATSETCLEAVEEIREMQTTRLFKPPCEDVLDGLLGKKGSAATYTFPADEEFAECPTVGKFDRMASSIGVLLDPELPKLGIEVSRRSPCMVHETGTWDKGNAPPMTERDATFWLQQFVWHKLMIVQILGPGETTLELSYFGRKEEEDQDGMQSNKTEGFRMRMKPGSMVILRPDILGHRVVGDNGNLAMSCWFLPSSCAIATRGGTAATLTPVAQRLDQWSMKRLRQLAELEMAGVTDRFPEQWRVVAGAAYKMDAPRELTRGGTSVEMALKGEVLYGSIEVVEGLRWLKTMASDQNGRPCYGYVLIDSELAGVGKLLEKVEDLPADWLVAKNHIWTHSDQVVVRGCACKFPAGHDIEKQFQPYVCGPDFGVEVPMLRWDHTWVWAPPEHGDRGRATNKHGGFMDGLELFDHKRFSISVAEVISMDPQHRIALECTEEAFNRAGFAKDQLMRSVTGVYLGGGSSEWNYVDNCMKDPAADMFGCTGGSGAIQSNRLSFNLGLMGPSITLTCEGAASILAVERGYCSFAREKVANIRCCSVGLYAQMSPATWAHMCWRNVMWNGTFHGRCKAFEETACGYILGDGVGTVIMNRLTERVDEQLVRDESMDEVGICNGAYLLYHGQGSGLASPSGAAEQAIVCETCRMARVDPVSVDFVECNAEGRQLWDAVEAMSLPKALRSGYEHIPLLLSAVKTNSGHGSEGAGMCALMRVLKGSTFGTMAPMLHLALLNPYIDPNSEPSAQLLSECMAYKHRQAVSGVRGQSIVGTLGFMIFSVIASEAKVPLSKPWDDAPERIAFWPGGGGALENIALPGRGYEIIGSWDGWESSHEMQELEGDTPEEKIYMYVVTLGVNLFEQFQILIDGNTRKVIHPDRPKAPNSTPAFGPDANAQGLNWLIEGRPLLTEALTTVKTEDCGVAGDRYKVQLHVAGRWRAVYWSKLADGADAVETLEDGSTPELPAALLPTGPVEDLGTYYVVGNWNMWSFNQKMSKDGGVHSLEVRLLWDGGEFQIVRDGDWTQAFHPKIPGARDGSSVIGPDDYIHGVSWCLDGRAGDIFRIELERTFADGKESRALSWMKLRHEELTREERKEARTTSYYLVGSMEMGREQKLKMDWDQERMLYVATFEIGRSGEEWFAFLWNGDWSERVYPSRPDAFPGDGEEPTHRVLGPDNENPHLYWKISEASGDEDAAGENYEVQLHVDKSGQPTKVEWTRL</t>
  </si>
  <si>
    <t>gi|1705989658|gb|TRU19560.1|</t>
  </si>
  <si>
    <t>MNSNSNLNNLVQNWLVKQLADQLSLDAKTINVTEPLTRYGLDSIDAVTMVGDLEDWVGQELPSTLFWDYSTIEKASLFLVENYDLSNLSGEEPPAEVAPVPEKAEPAVSGGKGWSLFGRR</t>
  </si>
  <si>
    <t>Unigene44519_All</t>
  </si>
  <si>
    <t xml:space="preserve">Beta-ketoacyl synthase; N-terminal (337-577:241)  -- Beta-ketoacyl synthase; C-terminal (593-708:116)  -- </t>
  </si>
  <si>
    <t>MPETLTRGQLVEIAGSKEPLDTPEALRGEAYSGPVTCNGDRGQLTEWSEDLGAWTVATFSATFVTVKEEYLRPLTSAEVADFDIALGPASDAGVLGSELADSLASKGFVSAKLFVSPEDLAEMVAAADRGVQDSAFQRLAAELEQGYLGIDGTGKTLALTMDDDTAFYIKDSPLVLAEQFLDAVGTYMRPFVEGTCGFEIYSQSTTMMVLPFAGDEEDYMPPDLENEDAAQFLSMMWRARLQVIMNCGPNDATLTLLSKADGGPEEQVLVKPGMLAIFAVEQFRFTYKPDGKALMLTTWYLDQPRQYVVDQITGDVQAMLLGASGPPPPQRTEHLGVVSMSTRYAFGVDEPWKLWVAYSKAGWDTMTRHPFQRWDCDMYYDPGADQTSGLSYTCHGGFSDGIELFDCRFFDISPAEARTMDPTQRQVLEVSYVALQGAGWTKRMLQQKPAQIASFVGLDKNEWNGMPKDASGGFGASSSANAITSNRFNYCMNLKGASMTIDTACSSSLVCTHTGKLYLLHKHYDPCEAVIVCGVNLSLSPLTYIGGCGAGMHSHLGRCFTYNFSADGYARGEATAASGFKLRNWDRESGDFCLLAGSQVNQDGRSASLTAPNGPSQERCSKAVLTEIGIKPPEVDTTECHGTGTSLGDPIEIGAYRKVMAVMPRPEPVIITSSKSNIGHCEGSAGISGLLKCCLMNFYNEATPNVHLNCLNPHLDMDGFPGVITTEGGLFRSEATYNGVLSFGFGGTNACAMTWGPNLGTSRSAVNTDMYALVVKKMQDSPAQEVTITGDDWEDWEMDGPGRYSKPGDIWELEFDEDGTVSWFPKEKDAVDLGDSYYISGTFNDWTFDVMDADDTVGGLFTALVTLGPAGKEEFQIVADQEPGMTFYPDVPQCTIKSVEVKGPAEKSHEYSWVLLGDAGDRFRVEFYKSEADTVSVSWVKMA</t>
  </si>
  <si>
    <t>gi|145423862|gb|ABP68563.1|</t>
  </si>
  <si>
    <t>Alexandrium tamarense</t>
  </si>
  <si>
    <t xml:space="preserve">Beta-ketoacyl synthase; N-terminal (1-164:164)  -- Beta-ketoacyl synthase; C-terminal (173-226:54)  -- </t>
  </si>
  <si>
    <t>MDPQQRWLLEVAWEAIEDAGIAPKTLRGRSVGVFVGISGNDYAGLQMPNHTGMDVHTNSGCTLSIASNRISYLLDLTGPSVSVDTACSSALVVMSQACHAIWSGSCEAALTGGVSAIITPHATIGFSKASMLSPSGQCYAFDQRANGYVRGEGAAMVLIKPLRSAIRDGDPIYSVIRSAVVNQDGHTSSMTVPGVEGQTAMLRQAYREADLPPSSVVYMEAHGTGT</t>
  </si>
  <si>
    <t>gi|8177727|gb|AAF73980.1|</t>
  </si>
  <si>
    <t>MGRSNEQDLLSTEIVNRGIEPSGPNAGSPTFSVRVRRRLPDFLQSVNLKYVKLGYHYLINHAVYLATIPVLVLVFSAEVGSLSREEIWKKLWDYDLATVIGFFGVFVLTACVYFMSRPRSVYLIDFACYKPSDEHKVTKEEFIELARKSGKFDEETLGFKKRILQASGIGDETYVPRSISSSENITTMKEGREEASTVIFGALDELFEKTRVKPKDVGVLVVNCSIFNPTPSLSAMVINHYKMRGNILSYNLGGMGCSAGIIAIDLARDMLQSNPNSYAVVVSTEMVGYNWYVGSDKSMVIPNCFFRMGCSAVMLSNRRRDFRHAKYRLEHIVRTHKAADDRSFRSVYQEEDEQGFKGLKISRDLMEVGGEALKTNITTLGPLVLPFSEQLLFFAALLRRTFSPAAKTSTTTSFSTSATAKTNGIKSSSSDLSKPYIPDYKLAFEHFCFHAASKVVLEELQKNLGLSEENMEASRMTLHRFGNTSSSGIWYELAYMKAKESVRRGDRVWQIAFGSGFKCNSVVWKAMRKVKKPTRNNPWVDCINRYPVPL</t>
  </si>
  <si>
    <t>gi|1158731607|gb|OPF17342.1|</t>
  </si>
  <si>
    <t>gi|1706130308|gb|TRV51395.1|</t>
  </si>
  <si>
    <t>Cluster-13398.10562</t>
  </si>
  <si>
    <t xml:space="preserve">Beta-ketoacyl synthase; N-terminal (348-609:262)  -- Beta-ketoacyl synthase; C-terminal (617-731:115)  -- </t>
  </si>
  <si>
    <t>MSLLESSFSRGSLVELGDLPEVLEASSLLGTSDGSQPRSIRPNGQVAKVLDHAAGEYIVETFDAVLLSVPAEKVKEFVPAEPAEGGFHFVWPGDGEEPEAVFAASVMEQLITDGYCVVQMSLSQEMREKAMKEAALMKCKRMKSEFEPAYLGRQYRCKTAWLEGLAESKGAEASGGLDTCDLHLSRFTRFLLPLAPCALSFVPFSRTNAMVRMPYASSEEEYLFDPIEINDWDVEDGLVDNHIQFLRRRHVCMLYVVESMGGILTLIPKDESKDNIKLEVSRGRLIAFLTGSMTYVYEPLDSEDLVLQSWVLEEAERLKFETLVGDEKSKDEATGVLFGPHTPQGPNINVFGMGIKFPGGATGTENCYWASVAVGNDGQVRVPYSRFDMDLYCRSPDDWFPGTSYTFHGGFVCDDIYALDNKLYGITQDEAEILAPAHRTLLEQGYEALYKTGFRQGKDLRGRPVGVFVGHSGDDWSFTQQFTLGWQDCFKKGHEARVWSCLAGRLSYVLGLRGPQGLTDTACSSALVAYGVGHTMLRATEPTQVGSSVDNMLTEALMCGVNLMPGPGNYINLCGPHMLSALGRCFTFDHTADGFARGEGLGAFFVKREAIMSEASYATVIGACLNEDGRSASMTAPNGPAQQECIRGSMLEAQLSANQVTCAECHGTGTALGDPIEVGALRGVMQDRVIPIIQTSAKAHIGHMEASAGTGGIVKCMMMCAACAGTPNCHLAELNPHLDINGYPTMFSSEICDYGFNSGYSGVSSFGFGGANSRADVFASAKRGPHTTGNINWEKVDYVTVKCPFDQGPMHYTDGKCIPHAISKNYRHDVYRADAIRGEFDSYDYNSSLYEGTYQLEPRRAELVDPAPKEPIFIVGSWDHFHEGREMDIKQDEDDTWSFRLMLGETRCERFQLRVNNDSFQALYPCVLNGSMHARCIGPDDEGEGYFWMVDGRDAMELSGTVYEITFRWGNPPKLHWEVVDGPLEWSHNYARHYSVLGSWTGGVMQKMEKSLLDSVNTWEVQTRIGMTGMEWFRFVRDHDLEQQIYPAKTGVCSEDVRVCGPDDMCNDKNWRLTGSSGELVTLQLQVVDGHVAVTVASNSLGTRSMHSLEGPKRHSYYISGSFNDWKFTQMEHQEGTLSTFKFRGAVGESCQERFYICAEVDPELAFFPEVEGSYPGTVIVAGPEPAGETRLFYLYSLKAGAEFEITFDRNAVDRRKVVDVMWVTGRFDNESMQMAYSNFYQMGVLREQFLADHELTQAA</t>
  </si>
  <si>
    <t>gi|71089799|gb|AAZ23756.1|</t>
  </si>
  <si>
    <t>MVMAGASSLDEIRQAQRADGPAGILAIGTANPENHVLQAEYPDYYFRITNSEHMTDLKEKFKRMCDKSTIRKRHMHLTEKFLKENPHMCAYMAPSLDTRQDIVVVEVPKLGKEAAVKAIKEWGQPKSKITHVVFCTTSGVDMPGADYQLTKLLGLRPSVKRLMMYQQGCFAGGTVLRIAKDLAENNRGARVLVVCSEITAVTFRGPSDTHLDSLVGQALFSDGAAALIVGSDPDTSVGEKPIFEMMSAAQTILPDSDGAIDGHLREVGLTFHLLKDVPGLISKNIVKSLDGAFKPLGISDWNSLFWIAHPGGPAILDQVEIKLGLKEEKMRATRHVLSEYGNMSSACVLFILDEMRRKSAKDGVATTGEGLEWGVLFGFGPGLTVETVVLHSVPL</t>
  </si>
  <si>
    <t>gi|1909818713|ref|WP_190697601.1|</t>
  </si>
  <si>
    <t xml:space="preserve">Beta-ketoacyl synthase; N-terminal (9-293:285)  -- Beta-ketoacyl synthase; C-terminal (301-418:118)  -- Acyl transferase (594-891:298)  -- </t>
  </si>
  <si>
    <t>MQINAETPAIAVIGMGCHYPGASDLSKLWENILARRRQFRQMPDQRLPISEYYDPEPTTPDQTYGDRAGVIDGFQFDWPGKRIPKSTVESTDIVHWLALEVALKALQDAGYTRQSVATERSGVVLGNTLTGEHTRSQTMRLRWPYVRRALRAAGKAKGLPSSTVEELVVMMEQFYKSVFAPITEDTLAGGLSNTIAGRVCNFFNFNGGGYTVDGACSSSLIAVATAATALANGDLDLALAGGVDVSLDTFELIGFAKTGALTGQDMTVYDRRASGFIPGEGCGFVVLKRLADAQADGNYVYAVLNGWGISSDGKGGITAPSKVGQSQALRRAYERAGYSPHKLDFIEGHGTGTPVGDRTEIEGIALAMSADGELAPRSCGVTSFKSLVGHTKAAAGVGGFIKAVMAVNQRVIPPTAGCKDPNPVFDTSAQCLYPIIQGEIRPASDQLVAGVSAMGFGGINSHVTLTSGDAPAPHLKPSLPERALLVSHQDTEIFVLSATSVQALLQRTQTAINQAAGMSLAELVDLAAQLAKETEASHPVRAAVIAGTPKELMTRLQQLEQMLNDTPPTLGEVKVTPQKDIWIANAVKRHRVAFLFPGQGSQKLNMARTLVERHGWAREMLQQADNWLADMGFEPISQLIYRPLDRAANPEQVQDWFKKLTHVAPSAICFASLLWQRYLERLGIKPSLIGGHSLGELTAFQAAGAYDEKTLLCFAAMRGKAMAAKSENAGTMASLACDAAKAQSILQGIPGYVVVANINSPVQTVISGEQASIEVAIKRAADQGIQTRLLRVANAFHSQMVAEASAYLRANAPIPEQLTQNLLPLFSSVNGQQVQPGQNLREYFAGQMISQVDFVALVKAIAPQCDLMIEVGPGKVLAGLVEATNNANAPMCFSVESKPGCDRDLNTLLASFFIHGGEVNWTALYENRLINPFIPASQRLFIDNPCERPFPDSLEQINEVLHIPNVSNRYIQQEELTQQTNEEFFDTLSAYFSQRSSFLAELIRADIETLPILSPINEENA</t>
  </si>
  <si>
    <t>gi|1706066088|gb|TRU90613.1|</t>
  </si>
  <si>
    <t xml:space="preserve">Phosphopantetheine binding ACP domain (149-216:68)  -- Phosphopantetheine binding ACP domain (249-317:69)  -- Polyketide synthase; ketoreductase domain (576-759:184)  -- Polyketide synthase; dehydratase domain (838-1116:279)  -- </t>
  </si>
  <si>
    <t>MTYSSDSKPVIGNQEIVKLLSHYFSNRSQFLSQVIKADLQSYILLKSPATNLIPFQSSVQVNKPVNSNGHSTVNSNGHNTVNSNGHSTVNSNGHNTVNSNGHNTVNSNGHSTVNSNGHSTVNSNGHSNGNSKGIPETTVIQTNLTVEKRLIELVAEKTGYPVASINLDAKLLDDLNLDSIKAGELVATAAKTFGVSGKIDPSALANATLQEVKQAIDAIVAVGMPTEIPQQTEIAPVASPPSDSLDVTQKLLELVEEMTGFPKDTLSLDLRLLDDLNLDSIKAAELIATAVKQVGATGKLDPSALANGTLADVIAALEKVSNQLSVKTATSEKTPIPQASQNNSPPFVNWVRNYAIEYVSQPLTPSTIATDWSQAQVLIVSDVLDLGNLSNAGTSIAQTLTKQLEQLGAQVQQKTYAEIAAAEPASIGSFSHYLGILPDISPLPSELPLAAMVTRLSSVATISHTNPSATLAYIQFGGGRFGTGEGEYHPEVASAAAFARSVHLERQEARVRVIDLAAEIEPTQASKLVIEELAGSEAITTVGYDATQVRLIPQAQLQQPIDYTPRSLTWSASDVILVTGGAKGITAECALALGQKTGVKMALVGRAPAPETGDSNSEIAQTLKRLADLGLTGAYYRCNIANPTEVEQLVNQVTQELGPITGVVHGAGLNQPRRVEQVSPQDAQTEVSPKLLGAYNLLQALASNPPKLFIAFSSIIGVTGMPGNAWYAFANESLSLLLQQYQRQHPQTQVLALAYSVWDEIGMGARLGSVKHLERMGIKAIAPSEGVSRFLKLFQNAPSTSQVVITARLGGLDTWLPTPLPSPAGLRFIENVQYVEPQVALTVRTHLSLGKDLYVKDHLWRGSYLFPTVFGLCAMAQAVAYLTGTSNPPIVRLEDISLRRPIVVNPETGVDIQIEAEIAEATSNGERRVKVGIYTEQTGFSLAHFSANLILGELTSASQEKPELGQPLPIAPKTDLYGDLLFQGERFQRLGEIYILSEKQSVFRSHAQLSGEDLSNQSFSQGLNHSLILGDPYFRDVLLQSVQLTIPQDICLPVEIAKIERFKPASSDQGRRLVTVNLLAREEREYISEVIATDEQGNLIERLSGYRLRILEEHPENPTAAELGNPETRDRQHLRQVLQTTCQGFEIPPPTVALGYAPNLQGKSLEQRRQQEKPIVERALKTKLGLKPEQKLVFELESLPSGKPQLSGTQVSGLNVSLSHCDRYCLCTVAETPQGCDIEAITPRTAEDWVALLSDRRSQLMEQLVRQGDTQEQAGMRIWSATEAVRKAFNGSDPQFSLVAKQGDGVLLSTSTPEGESQVLTVPVKLTRPPERMVAIVVSHTPGSVPTEANFQSPQATEAAIIPATPGKIDSHSSRYTHDGPQGQLVYEQRYQVSFKDSGSISRHVYFAQYFRWIGKIRELPMESIAQQMLTDFLTGDWGMVTNSVSLRVVGEATSYDVIQARAWVGNIVGSSFETYIEFCKVLPDNSLERLAIAEVKATWVRLVSYGVPAPMPFPPYLQDYLARFAADKPASLDLKHPETLPLPPLPASLASLDTGAIIDKTPVQESRYGRLLRSEVFQTTLEESNLVGNVYYGNYFIWQGRVLDLFLYSVAPEYLRVSNPLGEMVCLYTRMDYLREAMPFDRIRTLLYVRSVSECGASFNFEFFREQPDGTLEKLHVGQQDVAWVERQEDGTAVAAPWPEAVKQSLVARATTREAALLMV</t>
  </si>
  <si>
    <t>gi|1129165202|gb|OLP77217.1|</t>
  </si>
  <si>
    <t xml:space="preserve">Beta-ketoacyl synthase; N-terminal (141-379:239)  -- Beta-ketoacyl synthase; C-terminal (396-508:113)  -- Polyketide synthase; dehydratase domain (595-735:141)  -- </t>
  </si>
  <si>
    <t>MRPRRRTALNWRMRRTRRDALPSIQKEGSSPRRFQETSHGSAGLNERELRATTKTTSLEQVESLVLEVARDVAGAVGVQAVEFRNRLSNELQGVKLPNTLIFDYPTVAAISNFAVAQLGPVADSMLETAGRSLDSGASASVQGLAATLPGRRDDGVWEDLLQKKDSVIEVPFARWEHDVYYSSDTEAPGKTYAQHGGFIEGAELFDPSIFALSMAEAAAIDPQQRLLLEAAQTAFQSAGREPEQLMESCVGVFVGQCQYDWFVMISAGDQFNPYTGTGMSASISANRISYVFGLKGRSLTCDTACSSSLVAADAALSSLRRRTAEGALAAGTNLILGPAPYIAFSQAKMLSKHGRCFTFDKSANGFARGEGVGCIFLSMADEETSRGPVGPSAARALIRGTAVNQDGRSASLTAPNGPCQQVAVRGALSEASASPSEVSLVECHGTGTALGDPIEVDALKTVLGNDSPVALGAAKTNIAHLEGSAGIAGLLKSVHMLEKRQVPSNLHFQSLNPHIDLEDFQAQIPLELYRLPGGTVVSGLSSFGFGGTNAHVTCCSTGRDSDQTASSITFRHASFPWRKTSYRCLRRKIAVGSTVQYECAIKADLFKVCAEHVVFNQIVVPGVVYVEHAMEAVKTIIGSDGYLEDLAMTWPLIIPKHTDEPTASAVFLRFCQMGDKFEMRSVRGESTEMMTHCEGRLGRGLAEPSTLDLEDMYEAIQKAGLWLGPRFQAGSDLTFTNQAMSQDAAAWLLRTGCASNMDVAFMWCDGADLFKVIQPCVVNRTTQNVAPSLRSKCCALFLLLYHHILDHNEIGFPALDLQDEHKVWEATQVVLACALRMSPDHVGGICAGLKRWLRFAGPQGFDVVRPHARELAAFLRQVSFGGPTAASSLFQMFKWLRTHLGVPFDIEHFLVKPYRLHAPGHVQKQREELQPWEFANMLICAASLTGCPRALASFCILAAAVCVRFRHLQRSTLVQDHGDWLEFKCSMGKSKKQGVRPPYHWALPEVCFEDFCLLAEVRPLVMAQLEAGATFLLPRPRLESEDLWQVVDSTPLEVGKPLSPSRFLEFFRGFLLRCGVDQSLIAHVGYNRLRRFLPTGGTTLGMDEVSLQAIGSWTEPVRTDDRSKRPKLMATHYAGNKMLNSLQAKREVVAAVMQAVKRHQGARYGEPSLLPAGSVIWKHVTRVAAASASAVTQPADIEPSNVSSSSFSTASSEPNTEGSDSEAGALPLDDLGGWSWFLQRAKAHIVQGRDESERPVPYCRQSAFPQDPTRVGDGLPPFDCAVCQRCLRSVPKSFRARLFESKGI</t>
  </si>
  <si>
    <t>gi|490265529|ref|WP_004162181.1|</t>
  </si>
  <si>
    <t>MNQSTNHTTIIEFLANLRSNNIKVWVEGNRLRYHAPKGTMTSDLLSELSAKKGEIIEILGQNQENKPSNSGIYPLPRVGDIPLSFTQQRLWFLEKLIPNSSIYHICGGIRLQGLLNIIALEQSLNEIISRHEILRTGIQVVLGKPKQVIFPSLNLNLNQVDLRSIPKLQKQAEVELLSQKEAQTSFNLAQAPLMKASLFQLEEFDYVLILIFHHLVFDAWSMNVLIKELGILYEAKCQESPSALPKLPLQYADFAIWQRQELQEDLIRQQLSYWKQKLGGKLPLLQLPTDYSCPSSPSFEGESQSFILSQSLSQALKQLSQKQGVTLFMLLLAAFKTLLYRYTNLDDILVGTATAGRAYPELNDLIGCFVNTLVLRTALAGNPSFITLLQRVRDTAIAAYASQDVPFEKLVEELQPERDLSHSPLFQVGFAFYNVLSSHLNLQGLTLSSFSVETKQAKLDLILSLKEIETGLAGRLEYRTDLFKATTIKRIIGHFKTLLNSIVKNPEQPLNQLYLLTKKERQKLLYDWNQTQKEGGGQLCVHRLFENQVKRTPEAIAVMFEDQLISYQELNRQANQLAHYLSNLGIKSGERVGVYLERSPLVIVSILSIFKAGGVYVPLDATYPQERLSFMASDANIAVLLTQTNLKHYFLKKTVSIVYLDQEKGKISQFSPLNPSLTVNPHDLAYIIYTSGSTGQPKGVLLAHQGLSNLAEAQSELFAVETDSRVLQFASISFDASISEIFMSLVKGARLCLISQDTFLNYHKLIEVLQDYEITVLTLPPSILAMLPEGQFPDLQTLIVAGEACSGYLVKRWSNQCRFFNAYGPTEATVCATIAECTQSLDAPSIGVPIANTQVYLLDSYLQPVPIGIIGELYIGGIGVAQGYLNRPELTDEKFIPNPFIQDYDREKFPRNAFYQTKIYKTGDLARYLPDGKIEFLGRIDDQVKIRGIRIELGEIEARICQYPLVKDCVVAAYQADTGQHLVAYLVAQDALSINQKQLKAYLQNYLPISMIPSQIIILDAFPLTSNGKVNRKALPIPAQCQTLSSEKSVIPRDNLELKLTQIWEHLLKRQPISITDDFFDMGGHSLLALQLMAIIEQEFNIDLPLSILFSRGTIEQLAILLRQSSSISSSPSPLVPIQTVGSQPPLFCPHPIGGNVLGYIALGRYLSPDQPFYALEAPGLDGKQAPYTRIPDLAAYYIKAIQTIKPIGPYFLGGHSFGGLVALEMAQQLQKQGHEIAFLVLMDTPAPIRGNKTEVIDDATWLVKRAKVLERFFGIKIGVNEIEINSLTPQAQFSYFLAKLRQANLIPPDAGENMIHSLLAVQKASHQALIDYVPSIYQGKITLLRATDRLIEDAQGVYADCFCKSDLGWCELTTEPVEQYNVPGDHITMLTEPYVKALASQLKTIIKLGYHVSG</t>
  </si>
  <si>
    <t>gi|1706141653|gb|TRV61995.1|</t>
  </si>
  <si>
    <t>gi|1706111879|gb|TRV34044.1|</t>
  </si>
  <si>
    <t>gi|332004578|gb|AED91961.1|</t>
  </si>
  <si>
    <t>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</si>
  <si>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gi|332008386|gb|AED95769.1|</t>
  </si>
  <si>
    <t>gi|924657239|ref|WP_053540260.1|</t>
  </si>
  <si>
    <t xml:space="preserve">Beta-ketoacyl synthase; N-terminal (20-272:253)  -- Beta-ketoacyl synthase; C-terminal (280-396:117)  -- Polyketide synthase; C-terminal extension (398-511:114)  -- Acyl transferase (551-865:315)  -- Polyketide synthase; dehydratase domain (915-1197:283)  -- Alcohol dehydrogenase; N-terminal (1448-1519:72)  -- - (1610-1745:136)  -- Polyketide synthase; ketoreductase domain (1759-1932:174)  -- Phosphopantetheine binding ACP domain (2030-2095:66)  -- </t>
  </si>
  <si>
    <t>MNKIDYSDHESKPLENPHEEPIAIIGMGCRFPGKADTPEAFWQLLRNGVNAVTDISSSRWDLERYYDPTPTPGKIYTRAGGFLDTNEIEDFDAEFFRMASREAASLDPQQRLLLEVSWEALEHAGVPPTSLAGSQTGVFVGIHWDDYSAERFYTVKPSEINAYPTLSNLRSLSAGRIAYLLDLHGPTMQTDTACSSALVSVHLACQSLHNRESNLAIAGGVSLLLSPKLAVGFCQMNVLAKDGRCKTFSDSVDGFVQGEGCGIVILKRLSDALRDRDPILATIKSSVVNHDGYSLTLTTPASVSQEALLRQAVENAGIEPKQMQYVETHGTGTPLGDPIEVIALAKVLGQDRQDPLIIGSMKTNMGHMGAAAGVGSLIKVVLSLQHNHIPPNLHFDKPNRRIPWHKLPVTVPTELMPWPEHEPKLAGVSAFGMSGTNVHVIVEAAPQLQQVELSSQGIEPSSHLLTLSAKSEKALNDLAHRYLTFLEKTEDALANICYTATTGRSHFAHRLAIVARSKEHSREQLDSFIKGEKITGTIQGDAYQAAPKIAFLFTGQGAQYVDMGRELYETQAVFRQALQRCDEILRSHLDRPLLSILYPDQAENIIDLTAYTQPAMFAFEYALAELWNSWGIVPDVVMGHSVGEYVAACVAGVFSLEHGLKLIATRGRMIQQLPQEADGKMVSTMANEDLINSAIASYGTKVSVAAVNGLQSIVISGDSLSIDSIVAELKTKQIKTHELIVSHAFHSPLMEPVLQPFSQVAAEVLYSVPKIPLISNITGDQVTDDIATADYWVRHIRQPVRFADGMNTLQKMGIECFIEIGPKPILLGMGASCLIDEEKRLTWLPSIRPGAESSTIAESLAQLYVRGVNINWQEFFPDEHRWKVVLPTYPFQRERCWVEVKQERVARKSSEISAHPLLQERIYSSVLKQGEVQFEAYLSTDDLPYLSEHRAFGQAIMPASAYFEMVLAAGNQLFGNRPITFKDVAIEKALKLEEPQTVQLVLTPDQDGYSWQIFGLVFINEEPTWTRYAAGKIAIGKDISISELNANLTALQAGLEEYKDIKAFYQKVATQEMVYAGSFQTVRRLWRSDGEALGQIHLSKNFLNQPYYWHPTLLDGCFQILLAALPADFSETYLPIGYPHFTFWQHPNKEVFSYVKLHSQPGQEILKADLQLIGKDGQVYAEALGLQLKKARSQALQQKDPWKDWLYKVDWKEVKKTAGTANPKTKGDWLILADRTSLAETLAELLNASGERSHLVYTKKANGKYQPEQHTINWTDPSDWQQLLANRSYQGVVYLWGLDENDSCDSSCEQILHLIQALTSAKISPQLWLVTQGAQLALKDDDIAVWQAPIWGLGKTISLEHPEFSTTCLDLPSGQHSHETAKSLLQELLAPDREDQIAYRNGTRYVARLEPFHPIQAPSIAPVALKLTSYGTLDNLTLVPLATSTLAPDEVEIKVQASGLNFRDVLRALGMMREIEESLGIAATASDILFGFECAGTIERVGKQVSGFKVGDAVIAYASGSLASVVKAKAKLVVPKPPELSFAEAATIPVTFLTAYYGLIKRAQIGPTDRVLIHNAAGGVGQAALQLAQLKGAEVFATASPPKWDFLKSLGIKHIYSSRSLEFAEQVMTDTNGKGVNVILNSLAGKFIDQSFDVLAQGGRFVEIGKLGIWDEQKLQALRPDAAYFPFDLGEMNGSEIIPAMLLELMTLFKEGKLKPLPAKVFPITEFVNAFRYMQQAKHIGKVVLSFQNPENCSVRQDGSYLIAGGLGALGLKVAEWLVEQGAKHLVLTGRSSVKQAANEAIRKLEQAGAKISVINADISNQEDVKKILNECPNLRGIVHTAGVLDDGLLKEQTPTRFKKVMASKVQGAWNLHTLTQDLLLDFFVCFSSVASLIGNAGQSNYAAANTFLDALAHYRRSQGLPSLSVNWGPWGEVGMAATLAGRLKAQGWGIIPTEQGLQALNYLVKNEDSAQVGVLPMNWPKFLERLPEITPFLENFQTNITSSQERPALVSQLKATLAHERRTILMEHIRAAIRNVIGLNASTRIEPRQSLFDLGLDSLMAVELRNYLEKSVEHSLRSTLLFDYPTLEALVNYLLQEVLVLEDMSVQQTEDQTTSTQVFEELPEEEADILLASKYEELSKLLGNI</t>
  </si>
  <si>
    <t>gi|1039175410|gb|OBQ19938.1|</t>
  </si>
  <si>
    <t xml:space="preserve">Beta-ketoacyl synthase; N-terminal (62-342:281)  -- Beta-ketoacyl synthase; C-terminal (350-467:118)  -- Polyketide synthase; C-terminal extension (470-585:116)  -- Acyl transferase (638-932:295)  -- Phosphopantetheine binding ACP domain (1312-1379:68)  -- Phosphopantetheine binding ACP domain (1441-1509:69)  -- </t>
  </si>
  <si>
    <t>MSCPPQKIDTIKSSLTELEAQINSFEQAVLKFIEEGKMNSGNLENSINSMSTNEINRKLHTTPIAIIGMASLMPQSRTLRDYWQNIVNKIDCITDVPSSHWSVEDYYDPNPRTAEDKTYCKRGGFIPEVDFNPMEFGIPPSILEVTDVSQLLSLVVAKETMEDAGYSDSREFSRENIGVILGVAMGKQLGMPLAARLEYPIWEKVLKSSGLSDEDTKKIVDKIKSAYVKWDENAFPGMLANVVAGRIANRLNFGGTNCVVDAACASSFGALKMAISELVEHRSNMMLTGGVDTDNTIMAYISFSKTPAVTPSDNVKPFDAKSDGMMLGEGIGMILLKRLEDAQKDGDKIYAVIKGIGTSSDGRYKSIYAPRKEGQVKALERAYDDAGFSPATVGLMEAHGTGTMAGDPIEFSSLQDFFGKYDSQKQHIALGSVKSQIGHTKAAAGTASLIKTALALHHKVLPATINITEPNPKLDIENSSFYLNTQTRPWIKAEGETPRRAGVSAFGFGGTNYHVVLEEYEPEQQSSYRLHGAAGEVLLFGATHAELISKLEATLNNLQANDGERYYSQLLLDCQSLAIPKTALRIGFVSENLQEACKLLEVGIGLLKSKPDAISWEHPQGIYYRSAGMDLGGKVVALFSGQGSQYLEMGREAVMNFPSLRQLYGKMDHLFKQSNLQPVSEVVFPRSTFDEVEKKAQVATLQRTEYAQPAIGVFSAGLYGILQQAGFKADFTAGHSFGELTALWAAGVLSEADYLFLVKARGQAMAAPKDPDHDAGSMLAVKEDISKIEPLLKQFPKVSIANFNSPTQIVLAGPKLEIQKVQDACEKLGYSAVLLPVSAAFHTPLIAFAQKSFAIATKSVTFQNPQIPVFSNVTGRHYPHDATAIQKNLESHLASSVLFKQEIENIYGAGGYCFVEFGPKRVLSNLVKDILGDRPHLTISLNPSASKNSDRSLREAAVQLRVIGMNLGNLDPYKLPAILPPIATKKTLSVKLTGINYISDKTKNAFTEALQDGHKISRGAGPAPNSAEPAPKVAQVQEFKSLEIETPVIAKIPTTNGHNGNGNGHKKQPLIETQFQLQHQMTTTATIQKQSSPELFAPQSSEKMQTPDKLINCQQILTSLEQLLSQFQHNQSENLEVHSTYLNHQIEYAKTFFQLMQQQNTLFANAKSSAQAAQIKQVIMESLERSMIQFHSQQGETLRIHEQYLREQIEYTKHFFQLIQEEYSQLISDTQEIAPANVSVTPEEAPVPPTATITPPQPLPVIEPKVQIAEPVIAAQVIEPEPIIIPQSPVAFVPEPTPVTSNLNLDDLANNLLSITSEKTGYPIEMLELDMDMEADLGIDSIKRVEILGGLQELYPNLPKPNLEELAEKRTIGQVVEYLQGQKQVTTEIAPEPAIIPQVQTQVIEEVIPEPVIIPQVQTQVIEEVIPEPVSSNEYADLGQTLLNITSEKTGYPVEMLELDMDMEADLGIDSIKRVEILGAMQEAYPDLPKPNIEELGDLRTIGQIVNYLQSLVGGEKKKPHIDVNPVTTTTVGAQGLRPLLDLTPPPIVDINLPRRPVQLRTLPRPDFLEAQLPEGHIALITDDGSLTTSKVVHALIEQGWKVVVLSFPQSLVPEQLPLPASVTRVTLANMSEQHLQLLLQSVTTKHGPIGAFIHLHPQFTPEKPGHISYPEAEKAILKQVFLMAKHLKATLNNAASLPGRTSFCTVAHLDGEFGLGHQGNFSAIAAGLFGLTKSLRWEWPQVFFRAIDLNPSLDHHESAQYIVAELHDSNRYIGEVGYGNQGRVTLVAKAE</t>
  </si>
  <si>
    <t>gi|56542086|emb|CAI30406.1|</t>
  </si>
  <si>
    <t>gi|1372033438|ref|WP_106908861.1|</t>
  </si>
  <si>
    <t>Microcystis</t>
  </si>
  <si>
    <t>gi|818211084|gb|AKG25414.1|</t>
  </si>
  <si>
    <t xml:space="preserve">Phosphopantetheine binding ACP domain (458-520:63)  -- Beta-ketoacyl synthase; N-terminal (561-810:250)  -- Beta-ketoacyl synthase; C-terminal (818-933:116)  -- Polyketide synthase; dehydratase domain (1025-1315:291)  -- Methyltransferase type 12 (2015-2115:101)  -- Polyketide synthase; ketoreductase domain (2207-2387:181)  -- Phosphopantetheine binding ACP domain (2492-2554:63)  -- Beta-ketoacyl synthase; N-terminal (2577-2823:247)  -- Beta-ketoacyl synthase; C-terminal (2831-2946:116)  -- Polyketide synthase; ketoreductase domain (3278-3464:187)  -- Phosphopantetheine binding ACP domain (3582-3629:48)  -- Thioesterase (3691-3764:74)  -- Acyl transferase (3983-4285:303)  -- </t>
  </si>
  <si>
    <t>MGISTQGRSDIHAQALSCAADDRCTANLYSCSSPYHPSTLRPDSHTELLSDLHVAFRQAMPTYHEAEQEKSFFYVTKMSDTAAATPPTSSWVEDVAQTFIAEYLTGSQSMDLPQLQLMGTIPWGSTPECGDYGCQMCLCVLSSRANDYSLESFFAAWARVENLTGFWLLLEYDEVVQPHAVLAVAAICGLLPARTEDVKSYDDGKAILMHLRPFQHRIVCPSIQFCDSNTLIDSLLRLEHACWDDKMRRSREEIASRIAAFPPYLVTQLNSPKILGVLYAQRVDSIDALTARGVTVRDLGRLHRPQGRTLQWLTIQVHPREVDPGFGSVLRSVALCLAKLDNSIDSVVAISRCRNFHSVGNDRLTYSQYVDACVASHSSVMDPGLHFHFAGGARFVKIIRAYWREDSENDGCGVLLQYDLVSTATKTLGRNKIKECPPTTANVAPFPPRVDPAHLSETIVAVIEESFNLSVQSYDQTWTEIGFDSFSITQLASTLAELLEVELFPMIFFNFPCVRALVNHHRSPFTAGNASRENAPSAGGHQCSPCKPSLCPSLSSGANDESIAIIGMACRFPSDYDTPSAFWDGLMTKTNSVGEIPFSRWNVDDFYDKNTDKNSKLKSYVRHGAFLSNLEMFDASFFGILNIEATSMDPQQRLMLEVATEAFHNAGYSKDSLQSSRTGVFVGQWSAEWGAAMEASGAGNSFSLAGGIASICSNRVSYALGLKGPSITVDTACSSSLVAVDAAISNLRSGSCSLALAAGVNVLGPHLYAVLCRARMLSPDGLCKTFDESANGYVRGEGCGAVVLKRLSDAQADGDNVLAVIRGSAVNQDGRSVSLTAPNGSSQEEVIRAALREADIAPGDVDFVETHGTGTFLGDSIELGALKAVFGEKREAPLVLGALKTNIGHLESAAGIAGLIKAVLVLQHREVPPNLNLTSLNPKIDVNNFSVELPRESIDLRFRTTRRSLVAGVCAFGVGGTNAHIVLSEAPPTDIPRKKDKAPSSTTTPVNDSVLAFNRSVFPVRFDRHPMLGPHIFEAEDGKVRYFLLRIPTYLRQLFAHHRIHGRPIVPAAAFIEMALEVGVAFSRRREDEIELEDFVITEPLFLAEGNSSAEVGNTYIKASFRSDGQIDLCSGDAATGPWQLHASARINNDALGATEGVLGSNENIPSLSEMQQHMVALTETDIAQLYGRCSARGMQYLRRFRTLRAVYKGEREALAQVEVVEDDVGGFLFHPALIDGCFQVGMALVGSNDRSLKVPFSVKSVRMFSRRPRRTFWVHYTVIGTNDKTVDANLRFIADDGSVFLTMDGFQFRQVTTDYLNQHSPTRVLYQVEWVPWKSFDWSANDASATPWLFVGADSFLKLKIEKQFPASKVFELDMDSTAIVNKRDAEAFQVSMIDPVFRGIVFVAALRSDAAQVPLMASAVALLAEFADGSGRLPVVFVTVATQAVLMSANQDMKPHHAGLWGLARTARLEIANLTIRCLDIDSWKIDSLKKLEHCLRTVVDEDEEEVAVCLFSGNTGNSFISRLVAGGVTPVMAKQLHISYDEDEVESMQAYAYSQDQNPLEPGEVAVRLSAVVIHSATEVEDFRSEPTRVVGDFSGIVVGAGRDVTTFRVGDSVFGIAEDCLGTYVRTQVEWLAHKPASWSFEEAAAMPSAVLIVTQRLAELRTRMSGRSVVVEGAHSHIGLIAAEFLQRGGCHVYALSPCENHQMLRSREIEIWSTSMDVEMESRPCAIVRFFDRMDNGNVLGTTNWFQIHKEDGLINISSDMVKDVEEQVLLPGRLRGFARATLKCLGCSKGMSCLAYEMATGGWRKPLLRIFTGLSDVGKAIRHSESSETGKSVLSLAPKPTLSHLCPDQYTTPLSTPEGVTVPHTVVEGLEEVRVMAEDYIVGVLEDLAPKDVVSTQQKLYQHLFDKYRHLVGLKRSSEDVFVTPESILKRHPEMEPEVALVHNCGSKLNEALRGLCDPWELICPDGSFDLVTAVYERSVVSELCNNVIAKEISFMSETFPADRVSILEIGGGTGATTSRILPRLDPLRSRYVFTDKSNKKLQSARNRFSQYEFVEYEIFDADKDPRLQGFAAHQFDIIVAVKVLHTTSNMALTMQNVGCMLRPGGRLVIREVMELSATEALSLGLTEGWWRFDDTYRRPHCPLLSMDGWKDLLRESGFRTPIVLPIRQLEGEAVFVSSWGAEALSHSPKESFPVVRSQAMYIISGGMGGLGLLTARVLVELGATHLILLSRSDQVALGSEVDWRWLSGSCVDIKRIQCDVARDSDVAKLDEIIQESGAPLAGIFHAAGVLSDATIANQDAESMRAVYEPRVEGAWRLHDLAHRLGAILDFFVVYSSVAGLLGSMGQSNYAAANTCMEAMVHWRRSHGLTGQSIQWGAVSKIGIAARHKADKVAHSRGQGFIDHRLACDAIESVLSGPQCPQIACVPFDWTSIVETGKLPKLVSAFADSSRVQPSIESPVSSALATSSGAAVPSGFSDGEVRALVLESVRKLLGTDINVNEPLFEAGIDSLFAIEFRNSLVVKFPSVSIPIGISFDYPTIDDIVQFLKSNIEVDAVDRSGGEHPDVTNDHIAVIGMSCHFPGGQTLEQFWESLCTKMCSTIEIPFSRWNIDDFYDPNPDAEGKTYARHGAFIDGAEFFDAAFFGISDAEAKSMDPQQRLLLKVAYDAFIRAGYDKDALRDSATGVFVGQMNDDWAHMSRTSMADRSYTATGIAGSMAANRLSYVFGLKGPSVRIDTACSSSLVAVDFAVEKLRRGACTMALVAGVNLVLNPTTSIVESYSRMLSPDGVCKVFDAGANGFVRGEGCGVVILKRLSDAESSGNNILAVIRGSAINQDGRSASFTSPNGLAQQEVIRTALREADIAPCDVDYVETHGTGTALGDPIEMGALKAVLGEKRETPLVLGALKTNIGHLEGAAGIAGLIKAVLVLHYRLVPPNLHLSTLNPHLDIHNFPVEFPKHVVDLSSRKHALVAGVSSFGLGGTNAHIVLSEYRHTSVDEESSRGALQYWDLPSIDTATRARHHPLPLLWQHEQIMALTEFQHRWVSSGDGAIRLSRDLSAAYSCCLFFGSTALMSALSDMIPSANWVEDGRAVLERSDDIDRYIRSGTLLIVFAEVVYPRGDDRKFSRDEVMDNLISLLRRCSKNKCRVTFMLCTLGSAHSSSVESDDFLQEAFLFGSALRGFLRSERIAAPWLRLRLVELDASNVECDLRHFAGCISNEAALSHDHFLEVRYHERKRSVARLVKMDSLFADAKSSGVFDADSDRRVIDGHSLYMIVGGLGGLGLLAAQALVDLGARHLVLVSRSGSTRRAYAASWLKQLKSSAPQGATIDIFACDIGEPGSVKSLGAYVTERAMFTPLRGIVHAAGTLQICDINGLTTSEFRSGIAAKIEGLKHLHAIAQDSPILDLFVAFSSISSFLGLSRCSTYAAGNSFVDAFIQWRRDVCGVEGLSVQWGPIADVGVTEQVDSKSLLPGLCLLDTHTVRVVMKELFSTRVLAPHVVVARADWNSVQDDLGLLLLERNRTLLSSPSANLDLPTAQKPPAPAQGMTSVVSEATIRDVIDSCLRAVGMHESYRHDESLMDAGLESIAAMNFRNMLSQKLPHVAFQASLIFDFPSADAIVAYIKSFDSPSPAAPKDARTRTASIPMHLPRDHGFSIGKLNNIDEGNPLFVIPSMTALARMIPYPVYGILDPMHKKELERFSSLRQLAEACILEIRKIQPEGPYWLAGYSFGCTTALYITEALERDGHRVAGLYLIDARSVPPFSVPPSFNTGLAMWVLFTQIAHHVNISWEELEEIQQSPNSDASLELLMNSPHFPQDMRAFASQFATLWRTIVPLARSLERDFTLIRAPAIVFLGDRSPSVEEFPAHGESCMTLIEDALQSDEVAERRLRKLCTNLRFERVTGNHFNLLSPVLARRLCYWKETMNAADGIVRGGDNGIAMEQKNNTGMISSSASISPTTILSSLLTAKNKIPTALIFPGQGSQFVGMLADTKGLPAVKVMLDQARTLLGYDLLELCLAGPLSKLNQTEFCQPALFVAGLAALEKLKNDDPDKVEQCQAVAGFSLGEITALCAGGMLTFYDGLTLVKHRAEAMSRASRVGARDQSMVSIVGLPQDAILGLIDRALETQRAAGVKNAVCQVANELFPTGFTVSGTSDAIDLVARAAKTDNACIAASILATSGAFHCPLMQSAVEPFRAACKDKIHFGKPRCAIYSNVTALPYSWADANESVTNKNDVMVIDVLAKQIVSTVKWNDVVANMIADGVEEFIELGPGAQLKSMMRHINGDRWKVMKNVKS</t>
  </si>
  <si>
    <t>gi|1733575678|dbj|GCA83644.1|</t>
  </si>
  <si>
    <t>gi|21593111|gb|AAM65060.1|</t>
  </si>
  <si>
    <t>gi|966028627|gb|ALT22101.1|</t>
  </si>
  <si>
    <t xml:space="preserve">TubC; N-terminal docking domain (4-55:52)  -- Condensation domain (74-518:445)  -- AMP-dependent synthetase/ligase (538-933:396)  -- AMP-binding enzyme; C-terminal domain (941-1014:74)  -- Phosphopantetheine binding ACP domain (1045-1104:60)  -- Thioesterase (1130-1391:262)  -- </t>
  </si>
  <si>
    <t>MKTIEEFLSKLANLDVKLCLEGERLLCDAPQGVLTPDIRTQLAAIKPEIISFLKQVNLQKDFYLQPILPAPRTGDLPLSFAQERLWFLDQLEGQNSTYNIPGMLRITGNLQISALEQALKEIVNRHEVLRTNFKAVNGTPIQVIDDKKTFTLTIEDWQHLNKTEADIQLFSQQETEKTFDLTTDTLLRATLLQVSNHEFILLATMHHIISDGWSIGVFVEELSHLYQSYIQGKNSSLPKLPIQYADFAIWQRQRLSGEILETQINYWKQQLANVPALLQLPTDRPRPAVMTNAGKSHRFTINSELTQQLQKLSRENETTLFMTLLAGFSTLLYRYSYQEDILIGSPIANRNRGEIESLIGCFVNTLVLRTKFDNNPSFQELLNQIKEVTLSAYSHQDVPFEQVVEVIKPERSLSHSPLFQVLFILQNAPMENLKLPGVNIKIFSSDIVRAKFDLTLSMMETEKGFIASYDYNSDLFDERTIIGMAEHFQNILTAIVENHQIQVNTIPLLTTTEKQQLLFDWNNTQVEYPQDKCIHQLFEDQVIKTPNAVAVVFENQQLTYQELNQKANQLANYLTTLGVKTETLVGICVERSLEMVIGLLGILKAGGAYVPIDPNYPAERIAYMLSDANVQILISQKSLLSSLSAHQTKIISLDQDWEIINQQSVKNPISEIKPKNLAYIIYTSGSTGKPKGVQIEHQGVVNFLTTMSQQPGITEKDTLNAVTTICFDIAGLEIYLPLIVGAKVIVVSREIATDGNRLLKQMQESGVTVMQATPATWQMLLSAGLSTEKLKIKILCGGEALTTELANQLLGTGAELWNVYGPTETTVWSMVKQVETTDDVAIIPIGKPIANTEIYILDSYLKPVPIGVSGELHIGGDGLARGYLNRPELTAERFINSPFNPEQKIYKTGDLARYLPDGNIEYLGRIDHQVKIRGFRIELGEIEAVINDYIQINQSVAIAKADKLGNQNLVAYLLVKDGFELQELRNFLKSQLPDYMIPSGFVILESFPLTPNGKIDRKALPEPEFTRENLQQSYQAPRTASEVILCEIFSELLNINPVGVQDNFFDLGGHSLLAVRLMALIQDRFKINLPLAILFQSPTVEQLALLVDDPNFHVYNPTLIPIQSKGNKLPLFFVPGAGGNVIYLNSLAQFMGTERPFYGLQPNGLDGQGKLDESVEAMAFTYIQSMKQVQSEGPYFIAGHSFGGWIAYEIGRQLLQKGEKVGLIFEVDTLAPKPKKYHIPKHMEEWQWLEMTLNQAEGLYGKEIGVKGEELQQLNSEDEQYAYALDKLIKAGILPPGSLVRQLRGIIKVYKANNEIEYVVKEDEGDKLPIVLFRSQGGFTEEVSAVKEEWFAREDWGWQEYASIPLAVEWIPGDHHTMMAVPHVEILAQKFRQYLD</t>
  </si>
  <si>
    <t>Cluster-13398.52207</t>
  </si>
  <si>
    <t xml:space="preserve">Beta-ketoacyl synthase; N-terminal (353-599:247)  -- Beta-ketoacyl synthase; C-terminal (615-730:116)  -- </t>
  </si>
  <si>
    <t>MVKAADLWSGRLVRIHDVGFNLRAVAVRHAPDAEEFKYRLEEGQCYDCLLDGQIGQCLEPWDEEFFIVRTVEGHVAAVPTEYLDEFEPEPATSGGFDVAWPADDDGGAGFGIMIGQMLTSQGYCVVQMFMGSKEQQEVMDISAKAGELTEFREELEVDFLGRDNYTKAKKLKPDNLDLEPSDALGQCERQLSQIGMMVGPLTPSLFGFETIGRSASFLRLRFSSKAEAERLRPQPLERDDIEDGVVSNHVRFVQSRKLCMLYTVSSEGGELWLYRKEGPEVMIPVVKGRVVIFCHDRMSYAYKPLGNSLALQSWIVRDVPGFQVEEVTGGGEEVDKVMEVEGPPRQDGRKFHIMSMHTRFPGEAVEPNKYWSMVSQCTDSVTDWPFLRFESTMYYSNDVNAALMGKSYTNHGGFITYAQLTEFGNEFFRISEAEAYSMSWNQRNSCEVSYEALWQAGWTRETLNGKHIGIYVGDVGSDWHSMTPFASIMAYNADTTATAVHSSVVPARLSFIFNLIGPTMTFDTACSASLVATHHSHLNMINFWEWGMPDDGSVCGGTNTLAPPGFVGNCSANMLSHIGRSFTFDRTADGYQRGEGTAFMYCKLTAAYKDCMERLAVLAGSCANQDGRSASLTAPNGPSQQAVLRHSLKFAGVDPDAVTVVECHGTGTALGDPIEVGAVMAVMDGERDDPLPHTSAKSNIAHLESAAGIAGLLKCLVILLHSCATPNVHLRALNAHLESAGFPQLFEVELVHTERNSGYCGVSSFGFGGTNSRGDLYGKAIVGPSAKTTILPHRIDVISIPCPRCMGDMCGLCRVAVPGLCAKRKHVCELVRDELADYEFCSNCYEGQFRYGSIIEDLGKCDPSYRICITGSWNAWLDSDEMELVEDGVYACAVELGETKIEHFQLNVFNNNSNAIYPATPEADTTIHIEGPDERGEGKHWVIDARDEGLPSGTVYQITFMWGEKKAIKWEVMDEKPMFALGQDLVHAYYITGSFIKWDFQEMRPGPTAGTWEVSFSIGPSGKEEFRFVRDRDPSQTIYPAKPRAESRGIAVRGPDALGSEKNWLVRGKRRETITVQLQVVDGQITVTASGLSEETVWTNKRDASYHVYSLTGSFNGWTSTRMVPDERRRGVFKYVLLHEESVELFQVIRDDDRQQTLHPSNADALCGQDLVQGPDDKGNGLNWMLLGEVGSLVEITVDPYHEDKRLLVSWKPLPSAALLEADR</t>
  </si>
  <si>
    <t>gi|1149076578|gb|AQS99261.1|</t>
  </si>
  <si>
    <t xml:space="preserve">Beta-ketoacyl synthase; N-terminal (269-514:246)  -- Beta-ketoacyl synthase; C-terminal (525-639:115)  -- </t>
  </si>
  <si>
    <t>MAEESAGGEPPPEEDQEVLALAWPVDDEAFAMFGFTAVEALMMKGYCLMRLPDADACRSAVTAAQRLGGFNLLQKKLEESLLGSSANCVIQWLDGSEPPVLQELCDHILNFHEMLQPIAGEFLGFRPAPAPSGVMARLPMLGTGEQRPVLEEADIADGVVAQHLDFIRRRRLCMMLMAGGGEVELRPRAGSEWPGAMIAESEGSLLVFRHDQLGYSYQPRQMNDLVLQAWILEEPDRLQISSFEGDAEGMQALMEVAAPIPLAKHVHVMSGMCNFPSAGLQVGRAWLGFAAMTDGFTEIPAGRWEMSWYYTDDPNGIGKSFTKHSALLGDDVLRGFDNRFFGIEDEVAFLVPPLQRLLLETSYEAFALAGWNRASLKGKPIAASIADIGADWDIFHGYQANTTAWLKASTIHSIPSAARLCTTLQLTGPVTQVDTACSSSLVSANIIHSLLRQHRIKEITWGLSMGTQNILTPWSFIGLSGAGMLGRSGRCLTFDQSANGYNRGEGCGGLLLKFGEDPNDIRDRLAVFVSSFINQDGRSASLTAPNGPSQQACVRGSLRDARVVPEDLNFTENHGTGTALGDPIEVGSIRACFNKRAAPLPITSGKSHVGHLESTAGSVGLVKVLGSLLHAAAPPNVHIRQLNAHIEEEGFPACWPTELTDTNTEECFGGLNSFGFGGTNSRGDLWATKVNGLYEGSEHKRLKELKPQQVRALDVITVTCPRCLGPMCWVSSQAAPDVPRKSTPICPAVREDAPRAYEHCSNCYRGGYVYGEPAVSTAPDQGSQMFMVGTWSAWSSFDEMEFIEDGGCGYYRGHIRLGDTALELFHLVLDRNLSRAIHPIVPKADQKKRVCGPSKSTQDRNWVIDGRVDGALPGAVYEVRLTWAATHKSISWKLAEGKQAPAAEPQQRHSYAILGSLTRWQPLELKPSDEDPEVLEFHGKMNAKEEEFLFLRDRDRRQFIYPLHSWPSCGPVMGPDEGGYLKRWVVQGEMREAVKVTLSIKRGAFEVTAATASAGSASWCSGPHGRNAYCLVGSWNGWACCDMVASTPLRHTARFTIGRLWREEFHFLVNGCEGLRLYPNTASATPGHGILCGPDSRGSGLNWAVEGPEGQLMEVVLDLDAEDNCRMVSCGPAA</t>
  </si>
  <si>
    <t>Cluster-13398.15041</t>
  </si>
  <si>
    <t xml:space="preserve">Beta-ketoacyl synthase; N-terminal (343-605:263)  -- Beta-ketoacyl synthase; C-terminal (615-728:114)  -- </t>
  </si>
  <si>
    <t>MASEGFALGSLVELSDLPEVLELGAAELVGTTDGTDLKPYRPNGKRGKVVDYDSERYTVETFDAVVLSVAGGQLKEYVPDKALEGGFHLAWPAEHEVAEAAFSASAMEQLMQDGYCVIQTSMSDEKREKAMEEAARMKCKRMRQEFETAYLGRQFKCKTAWMDNLVEGKEEVLSSLDYCDFHMSSFTKFLLPLAPCALDFVPYSRTNGMVRMPYSSGDDAGNSEEVNDDDIEDGLVDSHIQFIKRRKVCMLYVVATGGGEMTLINQDESKENVVLEIAKGRLIVFLTSKMTYIYNPFDSTDLVLQSWVLTEPEQLKFVGLQGDQESKDEAMGITVGPNTPMGRRINVFGMGLSLPAGSLNTDLAYWAAVAVGTDGQTKTPYTRFDMDLYCRTVDEWFPGTSYTFHGGYVNEDIYAMDNELFGVTEEEAVIMAPAQRCLLEKGYEALYKTGFRQGPDLKGRQVGVFLGHSGDDWSFTQQFTLGWEDRYKDGHQSRVWACIAGRMAYVLGLKGPQALTDTACSSALVAYGLGHTMLRNAEVDQPGCSIDNKLTEALMCGVNLMPGPGNYINLCGPHMLSAVGRCFTFDASADGFARGEGYGAFFVKAEDIMSEESFATVIGACLNQDGRSASMTAPNGPSQQDCIRGSMMEAGLTANQVTCAECHGTGTALGDPIEVGALRGVMQDRIVPIIQCSAKAHIGHLEASAGTAGLIKCMMMCAACVGSPNCHLSCLNPHLDVSGYPTIFADELTDYGYNSGYSGVSSFGFGGANSRADVFASAKKGPHTTGKLDWGKVDYVTVKCPFDQGPMHFSDGKCVPRATSRTYKHEVYHADAIRGEFDTYDYNSSLYSGEYQLAPRDDGEMDDPPKDPVFIVGSWDKFQEAREMDIGDEENTWMFQVTIGETRCERFQMRINNQNHQALYPCAPNGNLRTRCIGPDDQGADLYWLIDGRDSKTPAGTVYQITMTWGNPPKVRWEPLDISPPDWCKSLRHAYYVVGSWTGGVFDPMRNVSSSDVPNTWEARVRIGMTGMEWFRFGRDADPEQQIYPAKTGCSEETMVCGPDDMCGDKSWRLGGKTGEVVTLRLQVVDAHMVVTVLSNSMGTRVMQSVEGPKRHTYYVSGTFNNWSFSEMTYDEETTSTFRFKGAMTETCQEYFYISAEADQSLAFFPETDGACPGDSIVAGPDAAGETRVFFLFSLKPGAEFEISFDRNALDRRKVVEVKWFDRVDTDSMKLAYYNYYNMGAPSGELTDRHVAVPDLL</t>
  </si>
  <si>
    <t>gi|338858898|dbj|BAK42859.1|</t>
  </si>
  <si>
    <t>gi|1129169193|gb|OLP79845.1|</t>
  </si>
  <si>
    <t xml:space="preserve">Phosphopantetheine binding ACP domain (842-905:64)  -- Phosphopantetheine binding ACP domain (924-984:61)  -- </t>
  </si>
  <si>
    <t>MLAQVLTHIMQMQSVAPVRMNVPDEEIVGGPGQLRDEPEFRPASQATASDPAFDLESGGCVPLLAATAELRGKIRVCHHVDSHGGLDNVHETLAGEDETGELGDSNDEAQPPFLGKISSETRAVVADAAGPEACEDSFVYGFALRRLRTYAASHGEELQELLSYLEPTSTASKQLRRIYSEAKPPFPIPSDASKLCIEIWKDIRPSWKASKSKALGILLDGIVLVPLLTSITYNARWNAQGLDMGREKAFDNIDFQALDAACCEALKGIFEELAIGSVDPKGIVSISSKGHLALQRAYSYYVPASYSPLLSHFREVLYSDPGWGFAGELDPDDGEIHVERTLNVVGSGAQHTTLFKDLLGHVHKVFDNDKFEAQPKFVIDTGCGDGHLLHTIYAHVKDRTARGKVLEEHPLTMIGVDFNEKSRVATACNLEEHKVPHRVIAGDIGKPAALMTQLKRKKVDPNKALHVRSFLDHDRPYIAAKASIDPDTALAAFAMAELADFVHLDKEGNSIPPLELFASLVEHMARWADALQGSHGLCMLEVMQLDVPTTKRFLNDCVSFHFDIVQGLSRQYMVSAVSFAMSCAMAGLFPTDFKSVQAYPEQGRYCRMMNQHLVKKPYVIRLAEVSDLEKLQSLEEKAWAPGLRASPEVLKARLEKAPTGNFVCVVDGEVVAVLYTQRVPAVSAVDSQRFMEVSASHDPKGRVLQLIAISADPETKVVGVGSDLRSFALLLAKLDPTVDTVIGVTRCSNYSADSGVDVAGYVTGHVQGKHADKTLGFHTGYGARIARPVPGFRPEDADNGGVGVLIQYDIKSWTVSHMDLGTQSNTNGQHKTTEKAATALEALCEIMAEMKHPVKDDELGLGFFNLGIDSLEMVRIRNQLSAWIGRELPATFLLDFPSVQEAAAELQKQNGKADGKKTSALEVICEVMADMQHPLSEDQLSLGFFVLGIDSLEMIRIKNKLSQWLGEELPATFLLDYPSVRELAVEVDKLVVKSQDVNGTEAPTEAAILDLDLLVQVQEKLKKTFSLPQNQKKVSALVSKHTGDKAAYTKAIEALVAEVEGPVLVSLGIIDDLEAANLQKGRKLLAQSLKKLRRKEEVAKIEQELQALLKLAD</t>
  </si>
  <si>
    <t>gi|488883496|ref|WP_002795721.1|</t>
  </si>
  <si>
    <t xml:space="preserve">Polyketide synthase; ketoreductase domain (192-370:179)  -- Polyketide synthase; dehydratase domain (445-733:289)  -- </t>
  </si>
  <si>
    <t>MGVDNWVRAFTVELIEKPLIKSDKKQINREKAGNWHIIAHADHPLLPNLSVLQPTLKHEQEKGIIICLKPHPDESEIDLLLKGAKLSIKEKKPLILIQQGGGYASFARTFYLENRQIPTCVIDIPFHHPNAVNIILSEITATDSYTEVYYDENGKRFLRQLNLLGLEKDTDNPKQKKALKSSNKSKIKELLLVTGGGRGIASECALSLAKENKATLAILGRSQPEDNRELAENLARMKSANIQVHYYSCDVSDAESVQQTIAEIKTNLGEITGILHGAGVNTPKLIQHLEPEDFIATLAPKVKGLQHILTEINPDSLNYLITFGSIIAETGLKGEADYGLANEWLGDIVAEFSRKYPNCRCLNLEWSVWSGIGMGERLGTVEKLRNEGITPISPDIGIKYLHLLLNQSLPTASVIIAGRFGEPPTLSLKPQELSFLRFLETKKVHYTGIELITEAELSLDNDPYLQDHVYQGEYIFPGVLGLEAIAQVATALLPTLARKEDQTLNKGETGGLRFESVKFNRPIVVSADQPLKIQIATLITDSGKVKAVIRCANTGFSIDHFEAIISHSSVGAPDCRPMIPPVPLKEGKNNPQINPDKDLYGHLLFHKARFQRIKGYSHLKATECIAEIKIEQKTAWFSRYLPQSLILGDAGARDAVIHALQACVPHATILPTGIERLTVYSVNLGENQFVSAKERLHQGDTFVYDLEVLDDDGNLLEVWQGLELKVIKHRNPQDPWIPALLPCYLERKIKEVMPNVDLTLILDRDATVERRVRSDRSLGMLTSSPSVIQRRGDGKPELSDNETVSVSHAEDLTLVLKGASGCDLEPIIPRDVQMWRDLLGENSFNLAEVISQENHEDFNMAATRIWSAKESIKKAGLSLDIPLTLSSFSQQLTPLSPILWLSSGKDLIITLPVSFREIKTAFILAIFVQTVPEKSDLLQTEPLKVF</t>
  </si>
  <si>
    <t>gi|389834326|emb|CCI34500.1|</t>
  </si>
  <si>
    <t>MESHHQKTELTPLQKAIIALKEARNKIEALERQKNEPIAIIGMGCRFPGGANSPEAFWELLSRGKEVIVPVPSQRWDAEAYYDENPDLPNKTYARYGGFIDAVDQFDPQFFGMTPREAIALDPQQRLLLEVSWEALENAGIAPQKLTGTQTGVFVGIGLDDYAKRQIKQQIPIDAYTGSGNAFCFASGRLSYFLGLQGPSLAIDTACSSSLVTVHLACQSLRNRESNLALAGGVSLMLSPEVTLYLSKTRALSPDGRCKTFDKDANGYVRGEGCGIVVLKRFSDAISDGDNILGVIRGSAVNQDGPSSGLTVPNGAAQMAVIRQALENAKVKPEQISYLEAHGTGTALGDPIEVRGINNVLCKDRSTDNPLMVGSVKTNIGHLEIAAGMASLLKVILSLKNQEIPPHLHFKELNPDLAAAATALKIPTS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KEAINQIKADLESQSIEVRLLKVSHAFHSGMMQPILGEFKVIAGKITYKTPQLDWISTVTGEEISQAVTEDYWCQQVRQCVQFAPAIETLASQGYNLFIEIGSHPILTRLGQKTLANPDYLWLSSLQRGQDDWQILLQSVAKLAVSGVNIDWNGFDKDYARLRLPLPTYAFQKQPYWLTVEAPGLRPTQGTETVEGQDLHQSQETETLGVPGLRPTQKQNKIKAESLESQLIALISKITGLNPQQLSLNVSLEADLGLDSIMMTQLMNGLLSLIPEENRSQFSETFSLRHLMQVSNLQELLTILADWQQLEEDNQAESLESQLIALISKITGLNPQQLSLNVSLEADLGLDSIMMTQLMNGLLSLIPEEQRSQFSETFSLRHLMQVSNLQELLTLLQSHTSSPKPQISNPKPQTKNLKTQSSNLVPILHSQIPLLMSYWSLNSNSLFTKVKIAGEFDLNIAQQAWKLLINRHPMLRAQFQIPEDAACFAEYQLEVLENPIPPEILVKDFTTLTPEEQGEKIEEEIYHWLNYNWSLTQWPLHGFSVLKLSDQIHQLFLGNEHLISDGLSNHVMMREFLEIYRALVAKETPNLPPTLTVEDYRKQVQLMNDWQDIEEDRALAEYNNAVSGMSYRWQPKQQKNAQNHPLFYNQKYVLSAETTSQLIDKTRQWRVPMNALLLGAFIKTMSQLDSKAENIVISIPTSGRIYPEVDATGVVSSFAQNLALTFAKPQSDQDWPTFLSQIQQIVQQHIGTGLDRAQTRQMGTIFRDNITLENGKIPPHSLYLIQEALKSNLYLPYTGQTHLQTRYDTLSITDYQAGGMNATGTIDILQEIFNNRLHLFASYDYHHFDLLLIDQLMTAYVSQIEELANLPVQDQVIIYHPSSIALNTEIEEMLRQITSEICHWTIEEDEISDDLEADLGLDSLERIRLVTKLEGIYGKQYRQDLLNCRTLQEMAVILAPSQPSILNSYA</t>
  </si>
  <si>
    <t>gi|1149076398|gb|AQS99171.1|</t>
  </si>
  <si>
    <t>Gambierdiscus australes</t>
  </si>
  <si>
    <t xml:space="preserve">Beta-ketoacyl synthase; N-terminal (132-381:250)  -- Beta-ketoacyl synthase; C-terminal (389-503:115)  -- </t>
  </si>
  <si>
    <t>MGRSAMPTFLAVSNDAEEGVENQNHHLKANLARAVVGATAGMLVLCPKGSTDAFVVSVATSEAQFRQLHRQGTVLRCEPAAAALAAGASRAGAWRATGLGLAVLACLPRSLRRSAAAKRGGRVALRAGLGDRRVVVTGMGITSCLGNTLDDVADSLQNSKSGIKFSEEYAKFGIKSQVCGRPDLTAADMKELIPRKSLRFMGPNAQFAYIALDRAIQDAGLEVDDYQGNPRCASILGQGGTSIRDVTEAVAAVESQVKRWPSKVGPYRVTRTMGSTVSAVLSSAFQLQGPSFSISSACSTGAHCIGVGMEQIQLNKADMALVGAGENECWEFTAMFDCMGALSTKRNDDPTKASRAFDKDRDGFVIAGGGGMVVLEELQHAKERGARIYGELVGYAANADGYDVVAPSGVGGENCMKLAMAMANNIGGEKPIDYINTHGTSTPVGDVQELGAVKRVFEPLGYSPFVGSTKSLSGHALGAAGIHEAIYCLLMANRGFLAESANIEDLVEEGEGLKILREKHEGQVQRVMSNSFGFGGTNACLVFDRWTE</t>
  </si>
  <si>
    <t>gi|1706038261|gb|TRU64811.1|</t>
  </si>
  <si>
    <t>Microcystis aeruginosa Ma_QC_Ch_20071001_M135</t>
  </si>
  <si>
    <t>gi|1706057977|gb|TRU83105.1|</t>
  </si>
  <si>
    <t>MPKTRSDKIAHPIAVVGMGCHYPGANQLSQLWENILARRCQFRQFPDQRLPLSEYYDPDPATPDKTYGTRGAFIDGFQFDWINRRVPKKTVDGTDIVHWLALEVADKAIEDAGYRRDTIPTQKTGVILGNSLTGEHTRSNVMRLRWPYVQRALRAAAEVKGLSGTIVEELLETMEKFYKSVFPPITEDTLAGGLSNTIAGRICNFFNFDGGGYTVDGACSSSLIAVVTAANALSNGDLDMALAGGIDISLDTFELIGFAKTGALTAQDMKVYDRRASGFVPGEGCGFVVLKRLEDARKAGDFVYAILKGWGISSDGKGGITAPSKFGQSKALLRAYQKAGYSPHTLHFIEGHGTGTPVGDRTELEGIALAMAAEGEIAPRSCGVTSFKSLVGHTKAAAGIGGLIKAVMAVNQRIVPPTVGCQEPNSIFETHALPLYPILQGEIHQPTTILKAGVSAMGFGGINTHVTLISGDAASPRLKPSLDQRSLLVSNQDSEIFVFGANSLAQLLESLQIFSEQAKGMSLADMVDLAAQNAQKLAPQTPIRAAIVAENPRELLERLEHLINILHSQPPATGETYISQRKDIWLAHQVQRSRVAFLFPGQGSQKLNMARTLVERYAWARELVQQADLWLIESGFEPISSLIYRPLDRAVNQKQVEEWFSSLTYVAPQAICLTSLLWKHYLMRLGVKPVALGGHSLGELTAFESAGAYDEKTLLCFAAMRGKAMTVKGDSIGTMASLACSYATAQKLLQGISGYVTVANINSPKQTVISGEKASVAAVCDLALAQEIQVRQLPVANAFHSQMVATAAEYLRQEAPIPEILAQVSLPLFTSVNGQIVNSGLNLKEHFADQIVAQVNFVSLVENLKNKCDLIVEVGPGKVLSGLVEATDTSVLCFPLESKPGIACDLNTFLAAYFVQGGEVNWPALYEQRLVRPFVPAAERLFVDNPCERSFSVSLEEIESSSSFSWGEIQQSSPNLALAHSSNFSQPESFVADDELTTVLANYLLERGSFLSELISADIQSLPFVNTHNP</t>
  </si>
  <si>
    <t>gi|428240040|gb|AFZ05826.1|</t>
  </si>
  <si>
    <t xml:space="preserve">- (17-261:245)  -- </t>
  </si>
  <si>
    <t>MSYSPNLLKGQKALVTGASSGIGEAIARALAASGASVLVNYHSEQEAAEKIVSEIKSLGGDAIAIGANVAKEEEVLSMFDQMYQHFGTIDILVNNAGLQKDSAFVDMTLDHWNLVIGVNLTGQFLCAREAAKEFLKRGVKPHISSAAGKIICMSSVHEVIPWAGHVNYATSKGGIHMMMQSIAQELAPHRIRVNSIAPGAIKTPINKAAWDTPEAEAKLLKLIPAKRVGDVTDIAKAAVWLASDDSDYVNGETLFVDGGMTLYPGFATGG</t>
  </si>
  <si>
    <t>gi|2065822666|gb|KAG7590165.1|</t>
  </si>
  <si>
    <t xml:space="preserve">Beta-ketoacyl synthase; N-terminal (131-376:246)  -- Beta-ketoacyl synthase; C-terminal (384-498:115)  -- </t>
  </si>
  <si>
    <t>MVGASSSYASPLCTWFVAACMSVAHGGGDTRQAVALQSAGRSRRRRQLSKCSSASGSASIQALVTSCLDFGPCTHYNNNNNALSSLFGSNSVSLNRNQRRLNRAASSGGAMAVMEMEKEAMVNKKPPTEQRRVVVTGMGVETSLGHDPHTFYENLLQGNSGISQIENFDCSEFPTRIAGEIKSFSTEGWVAPKLSKRMDKFMLYLLTAGKKALADGGVTDEVMAEFDKTKCGVLIGSAMGGMKVFYDAIEALRISYKKMNPFCVPFATTNMGSAMLAMDLGWMGPNYSISTACATSNFCILNSANHIIKGEADVMLCGGSDAVIIPIGLGGFVACRALSQRNNDPTKASRPWDTNRDGFVMGEGAGVLLLEELEHAKKRGATIYAEFLGGSFTCDAYHMTEPHPDGAGVILCIERALASAGISKEQINYINAHATSTHAGDIKEYQALAHCFGQNPELKVNSTKSMIGHLLGAAGAVEAVATVQAIRTGWVHPNINLENPDSGVDTKLLVGPKKERLDIKAALSNSFGFGGHNSSIIFAPYK</t>
  </si>
  <si>
    <t>gi|1149076492|gb|AQS99218.1|</t>
  </si>
  <si>
    <t xml:space="preserve">Beta-ketoacyl synthase; N-terminal (325-573:249)  -- Beta-ketoacyl synthase; C-terminal (585-701:117)  -- </t>
  </si>
  <si>
    <t>MACLASGALVRISGLPGSEFAGIDGQRAQLVRFERDLRKWIAVTFTGITCSVDPQFLRVLEARELEPYDFVFGPKTDLGLLASGIAQALQGDGYAVVRMFVTAGDAAAMLSVAKELEVDDCFGRMALEFERGYLGIDGYAKALLMDPCSQAAPDTVRTSPLSAVDSSFATLCELLAPHTENALGFRIFSRSRLLLQMPLTDSDDERYPSADIEDGDAEGYMQTMVRKKITLMQFVGPSSGKLKLVPRAEEQRPAIELTTEPHMLLVFADSRFEHSLDVKGESLTLSSFLMTEPPNFTFTSSPEGDMEVLGVLGTGPSPPPPEQCVIDGMYCRYGTGAEGRDQFWSGVGKAATDGLTEVPLVRFDMNQYYDPDAIFGGSYTKHGCFGIEGIQLFDNRFFEISPAEAKGMDPCQRQVMEVSYMALCEGGWDKRSLQRNSQNIGHFAGIDKDDWMCMCSSGLIDLSGAHGAAAAANAITSNRFAYALNLKGASMTIDTACSSSLVCTHVSKLHLRFKEGEEMPASIVNGLNCMLYQGPFVGCCAAGMLSHIGRSLTFNASADGYARGELSGALIFKLKNYQTESEGVLACLAGSQANQDGRSASLSAPNGPAQEKCINAVLKECALTPTEVDCFECHGTGTSLGDPIEVGAFRKVMSYTPRLEPMVITSSKSNIAHGEGGAGLAGFFKCCMQVMHCEGAANVHLRTKNPHLDMEGFPCQMLAEVVTMREDSAYSGVSSFGFGGTNAHAEAWGSNIMTSRGGRLLDPQAAFQRKLAKAPPAEITINGDNVEEWETTGPDPRAEPGTCWRVELDEDGEIVWERDDDNDLRWFGDEFFLRGTHNDWRPEPMERDDVILGLWIGQVTLGPTGVEEFQVVADNNLDMVYHPEVSRCESKLAVVKGPDDAGKDLTWAIRGKEGDVFRIEFFQQDSFTSTLWLKQRK</t>
  </si>
  <si>
    <t>gi|389832012|emb|CCI24746.1|</t>
  </si>
  <si>
    <t>MVESIDYKKLMATTLSKMEVMQARIHELETRQSESIAVVGMACRFPGGINSPEKYWSFCQAGLDAIVEVPKSRWDISKLYSQEPTLGKMNTAYGGFLQENITEFDARFFSISAREAASMDPQQRLLLEVAWEALENANLPLKNLADNKVGVFVGITSIDHALKVYGTNYDQIDSFFGTGNALSAAAGRLSYFLNLHGPCLSIDAACASSLVAVHQGIRSLRNRECELALVGGVNLILEPAITISLSQSGMMSPDGRCKTFDASANGYVRGEGCGVLILKTLSEAQKNGDQILALLRGSAVNHNGAAAGLTVPSGPAQQELLRQALADARILPEDVSYIEAHGTGTSLGDPIELNAIASVYGKRSDPLYVASVKTNIGHLEAAAGMAGMIKTILILQQGEIPPHLHFQSPNPLINWQDHPIEIPTQNIPWPNNNKVPIAGVSSFGFSGTNAHVIVQQAPVSKISEIQQQIPSHLLTLSAHNKTALKELAKRFHTLLESHPEIGDICYSAAVGRIDLPERLAIVGDTCPELQQRLAAFAEENPLDDLTFYQRFTSEKSPKIVFLFTGQGACYPGMGHQLYQTQPTFRQYIDQCAEILAKYLDHPLTEILFGEQTDLLNQTAYAQPAIFALEYSLTMLWKSWGITPSLLIGHSVGEYVAACIAGVFSLEAGLALVVKRGQLMQTTTSGKMASIFADEETVISLIKNYTQTVSIAAINHPQQIVIAGESASIEEVISTCKKQKIPAQYLPVTQAFHSPLMEPILKEFEKEARQISYQRPQILLLSGLDGEVLENAPDATYWSKQCREPVRFLSSLITAFNKGYNLFLEVGPRPILAEQGRRYKDEVIWLSSLNRGLDNWQTILSALAQLYLNGAPFNPEQFNQNYGYKKVRLPNYPFQRKPFQFQPNPRTENQSIDKIFLDSQTSNLTDTETTVFNMQKHQQEIRNQLKSILALLLKEDENELPEDETLLNLGADSIILTDFSRKIEEKFQVKVKIDQLFTDLQTLVDIAEYLCQFVKEKPLENASEITAKVIDDETELSNYLQVIDQLQPIATAYIIKALESLGKKLNQGEQWTIETLRQTLPVAPKYHILLNRYLQDLEQANILQNQGNIWTVKNLPESFSLPQALQKLEKTCPSAKPELEMLQRCGENLAEVLKGNIDPLTLIFPEGSVAHAESIYGNSPVSRLMNQRVAQAINQILTNFSNSDRPYQILEIGGGTGATSEAILHHLNLDHVTYSFSEVSPFLLHQARQKFQKKYNLNFHQLDIEKSPISQGIPAHNYHIVVAANVLHATRNITETLTHIRELLRPGGYLVLLETVENNSWLNLTFGLTPGWWRFQDQQLRSDTPLLRGENWCSVLKSCGFATANSFSKQNNIPINNGQELILACVPDEPLSIPARTKLTVSGESSGKEALMMAQLQSLKDLKELHEKTIIKQLEVLQAAPVFPGIVPEILTNQTQIIPAQSSKIETYPPVSQEKPKSPEKPSSPNLNPLALKLTENKSLTEQQQAFIQNLQSIYNQKTAKSKAYSQNSRKTMVDVKPTIDFRMALKEFQYPIVSESAQGAYFKDIDGNNYIDLAMGFGVNFFGHSPDFVIEAVQEQMNRGIGLGMQSNLAAETAALISEMGRVERVAFSNTGTEAIMAAVRIARSRTKRQKIVMFAGSYHGTFDGILARVGEDKTTAQPLSLGTPLGMVEDVIVLSYGVEESLDIIATHADY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RGSLDVYILEKTINQVINRHEALRTQIIEQGELQEVVNQVNIKLKLINLKDEDNPEATALALRSQFSQKPFDLSIAPLFAVILMRLKPDHYLLSLKTHHIVADGWSLGLILQEIGQLYSSQNNTTKEVLTPPMQFRQYLTLRAQETQSPQMLEHRDFWLKTYQEDLPTFELPTDFPRPAVKTYTGGQESQVIPSEVGQNLQKVGRKNKATLFMTMFAAYTAFLRRISGHKDLVIGIPISGRQIEGSDNLVGFCSQFLPLRIQVDATTSFIEHLQHTKQTLIDAFRHQSYTLEDLLAALQLPRDFSRSPLISVSFNMDPSLTLPEFKDLKVSLPPSPISYTPFDLGFNLIELNDNLIIYCNYNTELFKQETIKQFIESFQILLRGIIDDANHLLYQLPLLTPVQQEKLLRQLTGKTRKLPEKATIIDDFVAQVKLTPNAPALIAGKISLSYQELNEKVNRLTHYLQQEYQLGVGKVIGVMLQRNHH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KTLFRTGDLGKQTAPGIIEFMGRKDNQVKVNGYRIDPGEIEYQLTRYAPIERAIVLPVQVNNQTQLSAYCQTDKTLEIAEIREFLAKFLPVYMIPSYFIFLKQFPLTRHGKLDLHSLRELKETSKSLVNSNYVAPRNHLESNLVSIWEKILSKHPIGIFDNFFEIGGHSLLLSRVVTRVHKELNVSVKLADFFKVPTVAGLATLISQTQYNYQEPISAIPPQKSYPMSHGQRRLWALEFLDQNHNAYGMPSAYQFKGNLNIDAFENAFQQLIQRHEILRTTFTLINNQPRQVVHNQMNFVIKQIDLTAYVSTEQENLIEEAISHNAKTTFDLEVGPLLKVNLLKLSQENYIVLFNMHHIISDGWSAGVLIKDFLSHYHAYGQENSQLMPPLRIHYKDYTSWQESQLETSKLQGQRDYWLAKLTPVPVRLNLPVDYPRPPVKSFQGNTITWQPEPELIDTFEKLIKAQEASLFMGLVSFVKSFLFRYTEQNEITIGSAIAGRNHPDLEDQIGFYVNTLVLRDQIADHDSFTDVLSKVKTTTLEAYDNQDYPFDQIVSDLNLQRDPSRNALFDVAIVLQNNQNVDLALNGITVNSIDPKMMTAKFDLEFIFVEEEELYLKLIYNTDIFIHERILLLIDLFKNWLEQVLKFAHEPLINLSLASSENLIQEGQDLFTEDFNF</t>
  </si>
  <si>
    <t>gi|1039188904|gb|OBQ32068.1|</t>
  </si>
  <si>
    <t xml:space="preserve">Beta-ketoacyl synthase; N-terminal (1-58:58)  -- Beta-ketoacyl synthase; C-terminal (66-183:118)  -- Polyketide synthase; C-terminal extension (186-297:112)  -- </t>
  </si>
  <si>
    <t>MMLTGGVDTDNTIMAYISFSKTPAVTPSENVKPFDAKSDGMMLGEGIGMILLKRLEDAQKDGDKIYAVIKGIGTSSDGRYKSIYAPRKEGQVKALERAYDDAGFSPATVGLMEAHGTGTMAGDPIEFSSLRDFFGKHDTQKQHIALGSVKSQIGHTKAAAGAASLIKTALALHHKVLPATINITEPNPKLDIENSSFYLNTQTRPWIKAEGETPRRAGVSAFGFGGTNYHVVLEEYEPEQQSSYRLHGAAGEVLLFGATHAELISKLEATLNNLQANDGERFYSQLLLDCQSLAIPTTALRIGFVSENLQEACKLLQVSLGLLKSKPDAISWEHPQGIYYRSSGMDLGGKVVALFSGQGSQ</t>
  </si>
  <si>
    <t>gi|488884833|ref|WP_002797058.1|</t>
  </si>
  <si>
    <t>gi|198444899|gb|ACH88364.1|</t>
  </si>
  <si>
    <t xml:space="preserve">Thioesterase (22-244:223)  -- </t>
  </si>
  <si>
    <t>MNSLAPGTWISACQARPEATLRLICFPYAGANASVFRPWASHFPESIELHAVRLARRTAKTEPRVDDRLSAVVQELSHAIQHDIPGPFAFFGHSLGALLAFEIARDMNHRHIPGPLCLFLSGRRAPQLPPDSSPIHDLPTNAFLRELKDLNGTPPEILENAELMEVFLPILRSEIRLAETHVHRSSAPLTCPITVFGGKQDDAISRNALVAWRENTRGAFALRMFPGDHFFIHSSESEVAQAIQTDLAYLGRDL</t>
  </si>
  <si>
    <t>gi|1705976910|gb|TRU07462.1|</t>
  </si>
  <si>
    <t>gi|424707713|gb|AFX86491.1|</t>
  </si>
  <si>
    <t>gi|1705962342|gb|TRT93664.1|</t>
  </si>
  <si>
    <t>gi|676381753|ref|XP_009034155.1|</t>
  </si>
  <si>
    <t>REAAELDASAGLVLEATSAALGDLARTHVGIFLGAGGFIMSAAINTMGSRGSRPPSVYAGTAVALSVASGRASYALGLTGPCLTLDTACSSSLVALHAASSALRNDECARAAATGVCVVIEETTRAFSAAGMLSARGRCHTFDWRADGYCRGEGVGAFVLEDDAGSVASRGTSVQQDGASASLTAPNGSSQRRLIASIDAPRTCLEAHGTGTALGD</t>
  </si>
  <si>
    <t>gi|166087894|dbj|BAG02602.1|</t>
  </si>
  <si>
    <t>gi|1149076562|gb|AQS99253.1|</t>
  </si>
  <si>
    <t xml:space="preserve">Beta-ketoacyl synthase; N-terminal (379-632:254)  -- Beta-ketoacyl synthase; C-terminal (647-759:113)  -- </t>
  </si>
  <si>
    <t>MRWPPLPAMTDVVPVEDGGELQELPDAKPLEGALVQIFGMEGETAKCISVKEEEAEAEEVEVDGLAGRVVAWYEPEQKYIVETFDGLLAGVPEDKVRQYVPPSPEEGGFDVTWPSGADATAEFGEMIVGELASKGYCLIQTFMSEKDRAEAMEAAFGEGETRFYRMKQEIEGAYMGHDNLTKLGAMTHDSVEDEADVTNTLEACNRQLSTLGLLLTPLAPANLGFACHSRLNAMIRMSIEKGEEEDLPIESIMDDEDSSEWSANIEGWLRYQQRRKLSMLHMISNQGGDIWFYPKPGFGPKSIHIPISQNKILLFRHDLMDYSYQVVGPSLALQTWILNDPPKYQQIHEMQVNLGAPGLLGEVVVNPGPAVPDGPKASVMALTVRLPGEAWNPSQYWLMYCSGSDTCSQWPYNRWDTEPYYQEGVDSTLTGKAYTCHGGFISQEMITQFDNEFFGIDHTEARSMLPGQRVALEVGYQCLVAAGFTRQSLQGRRMGVWFGDVGPDWHSFQTEWGRFNWDINPALMGTSMNNSVTAGRLAHVFDLRGPVSSYDTACSASLVAMNAAHLLMFDQDPPRKDNAEALVQGVNTLLGPGSFIGNCMATMLSHQGRSFTFNRSADGYQRGEGCGAIYIKLFQGNKKEEEERVCALIGTATNQDGRSASLTAPNGPAQQAVIKKSMAFAGINPNTVSIAECHGTGTALGDPIEVGALMAVMHQREFPILKTSAKSNIAHLEAGAGIAGLTKCIMMINMATAPPNCHLNIINPHLTTEGYPVYFDTEQVNTGFSSLYCGVSSFGFGGTNSRADVYGYASKGHKAVIKFYLPKPNPPRVQPIGQDVFICGTWTGWSEYEAMEGGRNDTYQCAIVLGETRVEKFYLSCSEDTYESIHPLVDDAGQSEQIVGPDFDGSKDLVWMIDGRKDGSPPGTIYEITFSWSPEKKTISWEKAESTGELKVLGYDFEHKFYLTGSWRRWEGYQEMRKVDDDTYEGAFKVGYRFSEEFQIVRDADPKQAIYPCKPKCMSTSLPLCGPDDQGKGKNWLVKGKQHQVITVRVKYVNAKAKVTVITPTDEKFWESWEGWALQNTQTFYVTGTFNGGRCSPMVPVESEQGVHKYLLTLNADGTASFQILVNEDRELVLHPDEGLALMGPSAEGANAWYMEGPSNAKYEVKLDLLQADRTKMVTWEPAPSTNALT</t>
  </si>
  <si>
    <t>gi|488819561|ref|WP_002731967.1|</t>
  </si>
  <si>
    <t>gi|1149076680|gb|AQS99312.1|</t>
  </si>
  <si>
    <t xml:space="preserve">Beta-ketoacyl synthase; N-terminal (423-626:204)  -- Beta-ketoacyl synthase; C-terminal (640-749:110)  -- </t>
  </si>
  <si>
    <t>MLAMPRRRRPPLPPGDAAIPERKVAEGIEAVWPAEGRAKALEQPKVAPYPDAKPPHGSGLGDAAKTGSLLRPPPQGARTLKEITPGPYGVRSNPATDFDVEIGSVEFEDQVLECLMTKAFCVIDAKVMDVGSHPDAWRLTASSFDPAQSAPGVSIADGLLGRDGSARIRPLELPSLTSSETQDEDIVQLVELKEQLQFFGHRLALELLGLDDAAPTVAVLHLPEQPTTTSRKHARPMQLLTDDAGVEWLQVFSRHRLMTIFFLGPGTGTLELGLFEDESLCMQRVACGSGVLVVLRPEVLSRRFVADSEDPCMALSVFMLTMRPCQGPAEPPLAPYCEALVHWLEGRMKRSGQMQDEASLEYVPSTKPEPVAEPXXXXVFFESVIVGADLVEQVPFCRFDVREHVDDLQISTVNGAIGGTLATCCRHGSFIEGADLFDNTCFGISTEDGHGLPPSVTSGLEVAHIAISKALGSEAIPRGDEPRVNADVLYGMHAEDNELFSRSPYAGSLGAPLMCRRVGRANAGAWADEPNRISYILGLCGRSAFFDTDGSSSFAALWRGFGDQTADEGGVFTVVLTSAWNLEPFCFNRLCRRGLLSAVGRCFCFDRSATGFVRAEGCAGIVLAKSSGQSTLSLDCREVGSVRGVALRQSGGSARLGEPAGVSMQQVMDEAVIASDVSLSDVNILEAHAPGAALLDAIEMGAVERVFPRFSEEETLPVTDVKTVLGSGFAAAGLFALLKVLCGTQRATLGGNAFLKQLNFDMRMRQSESNLTFLSEALKHPVGSTGLTCINSFGSQGTLVSAVVWADLTWSIPDVFCPEPQLSGPPPPSVSFWPAGGGELDPSEQPEHGYSISGSFCQWTDPPKMELESPGEWIATVVLGYNKWEQFQIWLDGDRRRALHPGQPKAPRQGPVFGPADAEQCAMFHWQIEGRQLKTLRRIDAADGIPLFADDETGDSWAWVDTPTRDVGEPGTRYKVRLRVAGRYRTVDWQRLPDDPAVEGGDPAVVRAVMADIVDASTKPPCYHVVANWTDWLAEPMSQDESRPWIWHLQVLLAHANGVFMIVRNRDFGQILYPEQDDEGDYTRPVLGPDDTDGGRCWMIRDALGATVHIEFSRDVGYRIDERQLRWWIEGAEGEAGPDLPDPSMGSSWHISGEVVGSESLFPEPAVPGEARSETVGSDLGQWEDVCQWYDSPGGTLPERPSTPAECALEPTD</t>
  </si>
  <si>
    <t>gi|2065886217|gb|KAG7649085.1|</t>
  </si>
  <si>
    <t xml:space="preserve">Short-chain dehydrogenase/reductase SDR (9-209:201)  -- Alcohol dehydrogenase; N-terminal (316-379:64)  -- Alcohol dehydrogenase; C-terminal (439-573:135)  -- </t>
  </si>
  <si>
    <t>MEIKPGLSALVTGGASGIGRALCLALAEKGVFVTVADFSEEKGQETTSLVRKANAKFHHGLNFPSAIFVKCDVTNRGDLLAAFDKHLATFGTLDICINNAGISTPLRFDKDDTDGSKSWKHTINVDLIAVVEGTQLAIKAMKAKQKPGVIINMGSAAGLYPMPIDPIYAASKAGVVLFTRSLAYYRRQGIRINVLCPEFIKTDLAEAIDASILESIGGYMSMDMLIKGAFELITDEKKVGACLWITKRRGLEYWPTPMEETKYLVGSSSRKRPSFKVSTKIEFPQSFEKMIVHTLSHKFRSATRIVRAPLQLPIGPHQVLLKIIYAGVNASDVNFSSGRYFTGGSPKLPFDAGFEGVGLIAAVGESVKNLEVGTPAAVMTFGAYSEYMIVSSKHVLPVPRPDPEVVAMLTSGLTALIALEKAGQMKSGETVLVTAAAGGTGQFAVQLAKLSGNKVIATCGGSEKAKLLKELGVDRVIDYKSENIKTVLKKEFPKGVNIIYESVGGQMFDMCLNALAVYGRLIVIGMISQYQGEKGWEPAKYPGLCEKILAKSQTVAGFFLVQYSQLWKQNLDKLFNLYALGKLKVGIDQKKFIGLNAVADAVEYLHSGKSTGKVVVCIDPAYEQKTSRL</t>
  </si>
  <si>
    <t>gi|1519308739|dbj|BBH40330.1|</t>
  </si>
  <si>
    <t xml:space="preserve">AMP-dependent synthetase/ligase (186-626:441)  -- Polyketide synthase; ketoreductase domain (992-1186:195)  -- Phosphopantetheine binding ACP domain (1324-1388:65)  -- </t>
  </si>
  <si>
    <t>MRTEQKNPQLNCQKLAEVFLSNPLIEDCYFMVREGELVAYIVSSGAWNSEQLSSDLQSQLPDNLLPNIYVQISSLPLTDSGDVDETALKNIEIIDDHQVQETEEKLRSLSDIDQVAVVMTSKKIKILPLHLSDLLPLKIEKKNDHQKSETPIHLGIHTSNTQAGISHGQLLEESELQPKTLAEILQKAAENHSNKGIIYIQSNGLEVFQSYQQLWEDAQQIQAGLQKQGLQAQDKVILQLSENYDIISAFWGCLLGGFIPFIISVPPSYKDFNNEIHKISQVWQLLDEPIIITNQSRQQEIKYLEQWLPNQPLSLSFIEELKTHSPHQPPIGQPDDIAFFNLTSGSTGIPKCISLTHKNVISRARGTNIICEHQNDDIILNWLPFDHIGSISDWNIRCVELGCQMVYVQTEYILGRPLNWLDLIDQYRISHSWAPNFAYNLINEALKKEPDQNWNLDCVKFFLAAGEAVSGQAVGEFINTLHLQYNLKKTAMRPAFGMAEMGSGITYYQPTDQQPLLFHTVDKLSLNSSLKRVHPEHPNGATFTDLGLPIPGISIRIVNADNSLLPEETIGHLQVKGDAVSPGYYKNPEANQDAFLKDGWFKTGDLAFISNGHLVITGRSKETIIINGVNYYSHEIETVVETIEEVEVSYTAACAVYDPRNSTDQLALFFSAETFDHQHLAELLKKIRRKVINSFGVNPEYLIPLNKTEIPKTSIGKIQRSQLTKRFANGEFNSILKEIDILLENDQTIPDWFYQKVWKPRSPVNLKTELSKYCSLIFLDCLGLGASLAEKIQGQNLPCITVLAAEEFSQISQNCYTLRPGTANHYQQLMASLSERKIILSNIIHLGTYQDYQGEISTIEQLEKALEKGTYDLLFLVQALAKIHDLNLKIELLFVSSYSQFVIENDEIGYEKSPVLGLIKTLAQELPWLNTRHVDLPLDQTEINVSYLLQELSVLSKEREIAYRNGKRLIAGLEKVNLLQHSQQELPFKSGGIYLITGGLGGIGRQIAQYLLKNYQARLLLIGKTPLPEKHLWSEYLKVEDQLSLKIKNLQALENLGGEVIYQGVDVANFPQVKQAVEQVKKQWQGELNGVIHLAGIYKDCLLLDENQEGLSTILRPKVIGTWVLHQLLKESQGIFISFSSLASFFGGAALGSYAAANSFLESLNSYQKSKNLFPSYCYSWTTWQETGISQGYQMQYITRSQGYYDMTVRQGLDSFLTSLYHNQRQLMIGLDGSNSKINRFTSRSEGCQKLTAYYTRKSTVQSVNLPNHVSLKDRFGTSYQCPLVLRQSLPIKDNGDIDKRQLLKELQGKENNELIAPRTEAERQVANIWQKVLNLSQIGIHDNFFELGGHSLLASQVISRLRDVFSVELSLHSLLEYPTVASLTQTIEVLNVAKNSHSLSKSGKVMTTAAENYEEGEL</t>
  </si>
  <si>
    <t>gi|1842959121|gb|QJU71797.1|</t>
  </si>
  <si>
    <t>Gambierdiscus pacificus</t>
  </si>
  <si>
    <t xml:space="preserve">Beta-ketoacyl synthase; N-terminal (92-340:249)  -- Beta-ketoacyl synthase; C-terminal (348-463:116)  -- </t>
  </si>
  <si>
    <t>MLMQATPAAQHGSFLPTTSGATGAATAPVMAKTWSGSGGAAPSGGASASAAASTVAATAVGFGVATWRRPKWRSRAARSKVQRAAAAEGHKQRVVVTGLGVVSPFGTDPDEFYDKLCAGTSAVKTIDKFDAEGLNTRIAAQIDGFSAAGFVDKKSERRMDDVVKYTIVSGKRALQDAGLEMGSEAFKALDKEKCGVLIGSAMGGTSLQTSIDNMDKLLAGKRLSPFFVPYTLVNVPGGLLAIDLGFKGPNYAVVTACATGNYCISAAAGHIERGECDVALAGGAEAAVTRAGIAGFNACKALSTRNDEPQRASRPWDKARDGFVMGEGAGVLCLESLEHAQQRNAKIYAEYIGGAYSCDAHHMTEPHPKGEGVARCIGLALKNAGVTPEDVGYLNCHGTSTPAGDMAEVRAIQRAFDGKTEGLVVNSTKSMVGHCLGAAAGVEAVVTVQALRHQKVHPTINLEDPEDGFDLRTPSEVLELPGLEVAASNSFGFGGHNSCLLFKRFEG</t>
  </si>
  <si>
    <t>gi|1516271027|ref|WP_123231175.1|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</si>
  <si>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GPFLRTGDLGFLLAGELFITGRIKDLIIVQGRNHYPQDIESTVEKSHPGLRQGCGAVFSVEIAGQERLVVVQEVERSYLRKLDSPAVIEQIIRSVAEEHQLDVYAVALLKTASIPKTSSGKIQRQACRASFLAGTLNVIGDWSKNPEHKNGFKQLKSDINSLLKQVKSYQVVEEFSEVSQNQIVSDTQEA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RANGYVRGEGCGVVILKRLEKAIQDGDRIYAIIRGSAVNQDGHSNGLTAPNKQAQQAVIKKALAKAQVSAKDISYVEAHGTGTSLGDPIELNALKEVLMEDRQLDQPCWIGSVKTNIGHLEAAAGIAALIKVCLALQNREIPPHLHLQKLNPYISLEGTSLSIPTQLQPWKKGKKGRLAGVSSFGFGGTNAHVILQEFVLETLEQEHHEPSLAILTITAKTKSSLRELVSSYHSYLQANPQINLQDFCFSADVGRSHFHHCLAIQTESLTQLQSQLEAIIEGKEAGGILTGELSHQKHQKIAFLFTGQGSQYINMARELYETQPTFRRTLEHCQEILSIYLDKPLLSILYPQEGENSPINETAYTQPALFAIEYALAQLWKSWGIEPSAVMGHSVGEYVAACIAGVFSLEDGLKLIAYRGRLMQALPSNGKMVAVTADEETVRRAIISYEKQVSIAAINGPSSIVISGDSQTVDAVVANLDTEWVKTKTLQVSHAFHSPLMEPILTEFAKIAREITYSKPNISLISNVTGKIATAEIATPSYWVNHIRQTVEFAAGMNTLASHGYEVYLEIGPQPILIGMGSHCIPEGKGVWLPSLRSRKSDWQQMLQSLAELYVKGTPVNWTGFSKDYSYHRLSLPTYQFSRQLYCHGSILSDCSTTRVESTNGKGHISHNNPQGTQQFELYSSNGNGHLHPLIGKRLHLPLKPIIFESQISQDCPNYIQHHQIQATTIFPATAYLEMALVAGINVFKSDSISLEDVKIEHPLFFEGNQVKDIELILTPQDSQTYTFEIFSLNPVGDSWTLHTLGKIIKVTDITQPSPVNLENLSIDSLESVNVEDYYQQLQQRGMDYGASFQAITDLWQYEGMALGQIQLPEPLVNEACNYKLHPVLLDASLQALGAALSREDSGDAYLPVGLKQYQVYGSVPLHLWSRVKLNQDSSEPSQTITADVDLFDDSGVLLAEIQGLSVKRISSQKLGQVVQKEETENWLYEIVWRPQNRDLNLPLTGAENLGTWLLFTKGDGMGSSLANQLTQLGEYCIIVSVGSHYQKLNPESYTVNPLVTDDFTKLFQESLENKPPLKGIVHLWSCENNSSTDLSLEALQKAQEIGCGSVLSLVQALTQKRGTNLPRLWLVTQGAQTLDPSDTSLAIEQAPLWGLGRTIALEHPELQCVCVDLEASPNANQSLLVAEILAPDSENQVIYRQEIRHVSRLVRHSAHSTSQQEKIRPDSSYLITGGLGALGLKIADWMVSQGAKYLVLTGRSEPNTEAITLIERWKQAGTEVVIIKADVSKQEDVQKLFQKMTVSLPVMRGIVHAAGVLDDGLLSQLDWPRFTRVMAPKITGTWNLHCFSWDLPLDFFVCFSSIASLMGSPGQGNYAAANAFMDALAHYRRSLGLPGLSINWGPWSGVGMAANLDNRFFAQGINPIRIEQGLQIFGELIQENIAQIGVLSVDWPQFIASYPFNLPLLTQIAQDVGGYDGLSATQSPILSQWQESSGDSRILLLLAYIQGLVAKSIGTDAAQIHLDQPLKTIGFDSLMTVEMKTKLSVDLGVDIPLTKFPEDVTVTTLAIFVNEQLIEKVSISPDPVINQVDEEQISEELLAQLNQLTDQELDVLLSSISSN</t>
  </si>
  <si>
    <t>gi|488877751|ref|WP_002789976.1|</t>
  </si>
  <si>
    <t>MKPIAIIGIGCRFPQANNPQEFWQLLSNGIDGITEIPKERWNINEYYDENPETQGKMNSRHGGFLSQVDGFDPNFFGISPREALLMDPQQRLLLEVAWETIEDAGITREQLAGSKTGVFVGIATNDYSRIHAGYSHHPQGYDLTGNCTNIAAGRLSYLFNLKGPSLAVDTACSSSLVAVHLACQSLWNDESSMAIAAGVNLILSPIGNIALSKLKALSPDGRCKTFDESANGYVRSEGVGCIILKPLAQAIADNDSIYALIRGTAINHDGRSKGLTVPYGPAQESLIRSALKNAEIEPKELNYVELHGTGTSLGDPIEAMALGSVLEEGRDKDNPCLVGSVKSNIGHLEAAAGIASVIKMALSLKNKQIPPSLHFNKPNPYIPFDKLPLKLQSSLITWPEQETTAKVGISSFGFSGTNAHLILEEANLSHQEPISLTFPHLLPLSAHSQEAVKDLAQNYEDFLKDQALTAEFVQNLCYSAGLRRTHHAHRQAVVVHSPKELLKGLKELETIDLSTQSKPSKRKTNIAFVFSGQGPQWWAMGRELLATEPVFSSVIKQCDTLIQKYANWSLLAEFNASEAQSRLQETEVSQPALFALQVGLAKLWQSWGINPKSVVGHSLGEVAAAHFAGILTLEEAIHLICQRGQLMQQATGNGKMLAIELPVNEVENLIAAWENKLEIAAINSPYSTVVSGESQLIDQLMAELSQNRPDILSKELPVNYAFHSQQMTSFADKLVKKLGELKPQKSTIPIFSTVTGDQQEGTLFNAAYWGQNMRQTVRFNPAIEAMIKSRHTIFVEISPHPVLLGYIKSTLREQDTEGFVLPSLRREHSERGTLLNSLGKLYTWGQSINWEKLYPENCQFGKLPLYPWQHESYWVSDAKPQFKSVSSASSLLNLLVEGKTEQLTEQLNQSDQLSPEVKQFLPQLLQLLVGEDAIIAGKMPILQDVSKNCYKVEWQLSPLNLKNKPSQGEKWLIFNDNQGVGKALVTTLNDAYILVSSGQTYQKLVSGHYQINPNNVKDFQRLLQDITEPITKVVYLWGLDSDINSQPSQTRSYASLLYLTQALAQCKTKEPPKLWVITQQAQPVNDAVKPLKIAQTSLWGMGQVIALEYPNLWGGLIDLEEKQPSSQAIIAEITENLGEDRIAFRDHQRYVARLVPNKAIKSSNINFKKTEASYLITGGLGSLGLSLADWLIEKGANHLILTSRRALADHSTDKQVKIKALEDKGATIQVIAADVSDHQQTRQLFHQIQENCPPLQGIIHAAGVLSDRTIDKMDFHCFESVFNPKAAGAWNLHQLSQDLSLDFFVCFSSISALIGSRGQIHYAAANHFLDGLMHYRRESGLTGLSINWGPWAKGGMATQGYEEGLKRLGINPLQPNLALDTLDALINGNVTQTMVAEIDWSKFKTIVAAKGRVAFLEALFKQDQDNFGQTVENFPQTIQKNPPHRRVTLLTTRLQQEVAQVLGIHGDTLPDTDQGFFEMGMDSLMSVELKHRLEGLFSVSLPSTFAFEYPTIGDVVQYFVQEVFAWQDNSENSQISSETESTDVVVLHQALAELELLSEVETEALMERELAELEALL</t>
  </si>
  <si>
    <t>gi|1706001825|gb|TRU31002.1|</t>
  </si>
  <si>
    <t xml:space="preserve">TubC; N-terminal docking domain (10-61:52)  -- Condensation domain (80-525:446)  -- AMP-dependent synthetase/ligase (545-947:403)  -- AMP-binding enzyme; C-terminal domain (955-1029:75)  -- Phosphopantetheine binding ACP domain (1059-1120:62)  -- Thioesterase (1146-1402:257)  -- </t>
  </si>
  <si>
    <t>MNQSTNHTTIIEFLANLRSNNIKVWVEGNRLRYHAPKGTMTSDLLSELSAKKGEIIEILGQNQENKPSNSGIYPLPRVGDIPLSFTQQRLWFLEKLIPNSSIYHICGGIRLQGLLNIIALEQSLNEIISRHEILRTGIQVVSGKPKQVIFPSLNLNLNQVDLRSIPKLQKQAEVELLSQKEAQTSFNLAQAPLMKASLFQLEEFDYVLILIFHHLVFDAWSMNVLIKELGILYEAKCQESPSALPKLPLQYADFAIWQRQELQEDLIRQQLSYWKQKLGGKLPLLQLPTDYSCPSSPSFEGESQSFILSQSLSQALKQLSQKQGVTLFMLLLAAFKTLLYRYTNLDDILVGTATAGRAYPELNDLIGCFVNTLVLRTALAGNPSFITLLQRVRDTAIAAYASQDVPFEKLVEELQPERDLSHSPLFQVGFAFYNVPSSHLNLQGLTLSSFSVETKQAKLDLILSLKEIETGLAGRLEYRTDLFKATTIKRIIGHFKTLLNSIVKNPEQPLNQLYLLTKKERQKLLYDWNQTQKEGGGQLCVHRLFENQVKRTPEAIAVMFEDQLISYQELNRQANQLAHYLSNLGIKSGERVGVYLERSPLVIVSILSIFKAGGVYVPLDATYPQERLSFMASDANIAVLLTQTNLKHYFLKKTVSIVYLDQEKGKISQFSPLNPSLTVNPHDLAYIIYTSGSTGQPKGVLLAHQGLSNLAEAQSELFAVETDSRVLQFASISFDASISEIFMSLVKGARLCLISQDTFLNYHKLIEVLQDYEITVLTLPPSILAMLPEGQFPDLQTLIVAGEACSGDLVKRWSNQCRFFNAYGPTEATVCATIAECTQSLDAPSIGVPIANTQVYLLDSYLQPVPIGIIGELYIGGIGVAQGYLNRPELTDEKFIPNPFIQDYDREKFPRNAFYQTKIYKTGDLARYLPDGKIEFLGRIDDQVKIRGIRIELGEIEARICQYPLVKDCVVAAYQADTGQHLVAYLVAQDALSINQKQLKAYLQNYLPISMIPSQIIILDAFPLTSNGKVNRKALPIPAQCQTLSSEKSVIPRDNLELKLTQIWEHLLKRQPISITDDFFDMGGHSLLALQLMAIIEQEFNIELPLSILFSKGTIEQLAILLRQSSSISSSPSPLVPIQTVGSQPPLFCPHPIGGNVLGYIALGRYLSPDQPFYALEAPGLDGKQAPYTRIPDLAAYYIKAIQTIKPIGPYFLGGHSFGGLVALEMAQQLQKQGHEIAFLVLMDTPAPIRGNKTEVIDDATWLVKRAKVLERFFGIKIGVNEIEINSLTPQAQFSYFLAKLRQANLIPPDAGENMIHSLLAVQKASHQALIDYVPSIYQGKITLLRATDRLIEDAQGVYADCFCKSDLGWCELTTEPVEQYNVPGDHITMLTEPYVKALANQLKTIIKLGYHVSG</t>
  </si>
  <si>
    <t>gi|428001964|gb|AFY82807.1|</t>
  </si>
  <si>
    <t>gi|338858876|dbj|BAK42848.1|</t>
  </si>
  <si>
    <t>gi|2065892764|gb|KAG7655334.1|</t>
  </si>
  <si>
    <t xml:space="preserve">Alcohol dehydrogenase; N-terminal (106-169:64)  -- - (271-382:112)  -- </t>
  </si>
  <si>
    <t>MNAALATTTATTPVLRRETPLLHYCSLTTKSPVYQINRVRFGSCVQTVSKKFLKISASSQSASAAVNVTADASIPKEMKAWVYSDYGGVDVLKLESNIVVPEIKEDQVLIKVVAAALNPVDAKRRQGKFKATDSPLPTVPGYDVAGVVVKVGSAVKDLKEGDEVYANVSEKALEGPKQFGSLAEYTAVEEKLLALKPKNIDFAQAAGLPLAIETADEGLVRTEFSAGKSILVLNGAGGVGSLVIQLAKHVYGASKVAATASTEKLELVRSLGADLAIDYTKENIEDLPDKYDVVFDAIGMCDKAVKVIKEGGKVVALTGAVTPPGFRFVVTSNGDVLKKLNPYIESGKVKPVVDPKGPFPFSRVADAFSYLETNHATGKVVVYPIP</t>
  </si>
  <si>
    <t>gi|428679795|gb|AFZ58561.1|</t>
  </si>
  <si>
    <t>MEKIAIIGLSCLFPDAKNPEEFWQNLTEEKDSTSPLSVADLGIDPAIFYDSEKGKPEKFYFLKGGFIRDFKFDASDYNLPGVFVESLDNTFKWSLYAAKQAIIQSGYWGNKTALSKCGVILGTLSLPTKASNQLFAPLYQQTIEPAIGELLQEKDFRLGGALTAAKASPYNAMVSGLPAAIISRAFSLSGTHCCIDAACSSAFYAIKLASHYLQSGKADLMLAGAISCSDPLFLRMLFSGIQGYPENGISRPLDKASRGLITSEGIGMVMLKRYSDAVRDGDRILATICGNGLSNDGKGKHLLSPNAQGQTLAYQRAYAEANLNPQTIDYLECHATGTLLGDTTECNSVEGFFGQHQATPLVGSAKTNVGHLLVAAGMVGITKTILSMSHGVIPATIDISEPMGSEHNVISPQNIVRTATPWPSKGTKHVALSAFGFGGTNSHLILEQGEVSK</t>
  </si>
  <si>
    <t>gi|1159276445|ref|WP_079209235.1|</t>
  </si>
  <si>
    <t>MKPSKLAIAGLSGFFNQLLTSQQLSALIYQGNSLDYSHKPISDNSWSILSKMSDQGLKDCTCKIGKKVALITANNISNNQETELKNISYQLERLWNCSIVPFQLTQGSDSLLKSLELAQILLTAKEVDTVIISALNTDSESIIGGALILKDYETIQNNNSTLFYGIIDSFSKIVNPLSSPSVAIKQSCQQAFENAKIHPSDIGYLAVSSTEIDQGLLEAYYANHNNLTCAVGIVQENNNNLGITEDLISLIKTALCLKNRYLPAADQLLTSNLTQEWQNSPFYLPDVSLPWFLEKGQEKRYAALNLVTQNNTYSHLILSEATPQSTANNGYLPYGSFYLFPLAGNDSLSLQSQLDNLTQSIENSFSLPHLAKENFIQFQQNSQSPYVVAIVGNNKEALQKEIKQAKKGIDKAFHTGKPWKSPQGSYFTPKRLGKVGKVAFVYPGAFNSYLGMGRNLFQLFPRLWERAESLISDPASFFQANSLYPRRQSPLSKQDLETLETQFIANPLSLLETGTGFAVLFTEIMQKYFKIKPDAAFGYSMGESTMMYSLGVWPNADQGSQFVHSSPLFHTRLMGAKQAVAESWGQPIDENSWSSYVLMATAEAVQECLKTESKVYLTHINTPQEVAIAGDSQGCLRVIEKLQCDRFRSPSDMVLHCEVMQSEYNEFLKLNTVTMGTAPDTIFYSSSHYDSLTLEQEKIGDHLSQGMCKMLDFPRLIERTYQDGVKIFLELGSGGSCSRWISETLGQKEHLALCINRRGADDLATIIKMLAQLVSHGVELDLSPLYLTDEAETLEAIFKTVLTTAPKANIEPQTEQQNSIIRENTASQKVAVLVASSTQLLSQVPTISPVDYSRTSVISSHPKTVKPCLFDQPEILEFIEGKVSKVFGQEYEPIDHYTQRVRMPSPPFLFVSRVTQLEGKLGDYKSGFIETEYDVPEDAWYAVDGQLTVGICQEAGHGLLMLLSYIGTDFENQGKRSFRLLDLSATFLFEQPENVKLLRCRVKITSSVKTDDSLLIFFQGEVLIGDQVWMKFHDGCAGLFSDEELEKGQGIVLKEAEEKERNLIKRQQFTPLLTCSKSSFKKEEIFNLSRGNIEACLGKNYQQNGLNSSLRLPPEKLLMLEKVMMVNPQGGIAGLGLAVGSKQITPEDWYYSCHFKNDPTLPGNLMIEGSIQLVQFYCLWLGLQTHRKDARFQVIPNQTQAARFRGQVTPQHGTLMYQMEVLEIGLSPQPYLVANVDVIFGGKTIATIKNIGVQLVEKTATIPSIFQPIESGTFPHISQLSKQSSVLFNENQLKTFAKGSVAACLGSEFDIYENRQSVRLPNGEFQLVSRVLDIEGKRHELQKPSEIITEFDVKENAWFYNHNAYPTLPYCTYIEIAGQPCIFLGVYMGATLLFPEDDLHFRNLDGQGTILKEIDLRNKTITDKVRLLSTTAIQGAIIQKFEFELSCEGEPFYRGNMVFGDFSTAVLANQVGLDGGKRLKPWYQLNDLSDLTVEEINLQDSLTHQNFYSVNPEKPHYRLSQNYLDFIEKVFLIQDGGKYQKGYIYASQSITPEDWYFPFHFYQDSVMPGALGIESILQAMQTYALQLDLGKSFKNPRFGQAINHQITWKYRGQITPENRLMSLEVHISDIRVEDDVITIIGDASLWKEDLRIYEIKDIALCLLDNEQ</t>
  </si>
  <si>
    <t>gi|2041085113|dbj|BCU14452.1|</t>
  </si>
  <si>
    <t>MKASPQIAIVGMACLYPDADSPQELWENVLSQRRAFRRFPSERLSLSDYYSPDKSTPDVIYSTQAAVIEGYEFDRIAYKVVGSTFRSADLAHWLALDIASQALNDAGFPDGKGLNKETTGVLLGNTLTGELSRANTLRLRWPYVRHRVEEQLLKQGLSDKERQIFLNELENRFKEPFEPIGEESLAGNLSNTIAGRICNYFDLKGGGYIVDGACSSSLLAVANGCSALVAEDLDIALVGGVDISMDPFELVGFAKTGALASGEMKVYDQGSNGFIPGEGCGFLVLMRHGDALAQNKRIYAVIQGWGISSDGKGGITRPEVEGQLLALNRAYKRAEFTGDTIAYFEGHGTGTAVGDGTELEVLSRIHPDTVNKAVIGSIKANIGHTKAAAGIAGLIKATMAVHRQILPPVTGCDRPQAQLTEDKARLQVLKEGQIWPNSLPLRAAVSAMGFGGINSHIIIEGLSQIRRHTLTPQEQKLIHSPQDAELFLLSANRQEDLQAQVNRLLNIVPRISQSEMTDLAVELAKKVNPHLPYRLAIIASSPDSLTNQLVGAQGLHSLIPPGQNLDNIFTNNEKQINKIGFLFPGQSAPVYLHGGLWERRFPVIKQLYNKAQLAKGKDNTVTNIAQPAIITACLGGLQLLENLNIKADLAIGHSLGELCALFWANAYDKTQLINLAKIRGQAMAQLGHPTGRMASINADAETVKSLLNGRIVEIAGLNSPYQTIISGEALGIKDVVEKAQNKGIKTVYLPVSHAFHSPLVARAVQPLEDYLQTYPLNSLEKTVISTVTGEKLPLNTDWRSLLLEQITSPVRFIDAVKSAEKEVDLFIEVGSGSILSRLVADITDIPVISLDSSSESLQGLLKTVAVMFVNGVKVNYQGLFEDRFSRPFNLDYQPHFIANPCEIKVKGKSQQAKVENIALLLPNHSQNLKPETSKIEVIRQLVAQKTELPLETIENHHRLLADLHLNSISVSQLVIEAARQLDLSPPHSPTDYANATIQDLAAALEELGKNNPQIPQESIPMGVDNWVRAFTVELIEKPLIKSDKKQINREKAGNWHIIAHADHPLLPNLSVLQPTLKHEQEKGIIICLKSHPDESEIDLLLKGAKLSIKEKKPLILIQQGGGYASFARTFYLENRQIPTCVIDIPFHHPNAVNIILSEITATDSYTEVYYDENGKRFVRQLNLLGLEKDTDNPKQKKALKSSNKSKIKELLLVTGGGRGIASECALSLAKENKATLAILGRSQPEDNRELAENLARMKSANIQVHYYSCDVSDAESVQQTIAEIKTNLGEITGILHGAGVNTPKLIQHLEPEDFLATLAPKVKGLQHILTEINPDSLNYLITFGSIIAETGLKGEADYGLANEWLGDIVAEFSQKYPNCRCLNLEWSVWSGIGMGERLGTVEKLRNEGITPISPDIGIKYLHLLLNQSLPTASVIIAGRFGEPPTLSLKPQELSFLRFLETKKVHYTGIELITEAELSLDNDPYLQDHVYQGEYIFPGVLGLEAIAQVATALLPTLARKEDQTLNKGENQDPPSVPLNKGETGGLRFESVKFNRPIVVSADKPLKIQIATLITDSGKVKAVIRCANTGFSIDHFEAIISHSSVGAPDCRPLIPPVPLKEGKNNPQINPDTDLYGHLLFHKARFQRIKGYSHLKATECIAEINIEPKTAWFSRYLPQSLILGDAGARDAVIHALQACVPHATILPTGIERLTVYSVNLGENQFVSAKERLHQGDTFVYDLEVLDDDGNLLEVWQGLELKVIKHRNPQDPWIPALLPCYLERKIKEVMPNVDLTLILDRDATVERRVRSDRSLGMLTSSPSVIQRRGDGKPELSDNETVSVSHAEDLTLVLKGASGCDLEPIIPRDVQMWRDLLGENSFNLAEVISQENHEDFNMAATRIWSAKESIKKAGLSLDIPLTLSSFSQQLTPLSPILWLSSGKDLIITLPVSFREIKTAFILAIFVQTVPEKSDLLQTEPLKFF</t>
  </si>
  <si>
    <t>Cluster-13398.27736</t>
  </si>
  <si>
    <t xml:space="preserve">Methyltransferase small domain (1052-1186:135)  -- Polyketide synthase; ketoreductase domain (1657-1835:179)  -- </t>
  </si>
  <si>
    <t>METSHWMATHARRGEEEAKDHADRESRHHQIMDAARDLNKEPSEDCSELLGTWVYGEGTPPTKYSISVTVEGWLRVDEHLPNDVWVFGFLQRQGRWLQTKLCSTDGVKFGTMRLRYLADDDAVISNVKGAGGAMWGSDVMARREGEERLQEKKVDGAVQPDVPSAADLLSEFFDTIKARDITQRQAPSGLTRGFLSKPLAAPTREPLAVAVANTAVTAALGLTDPLAPFGYSVKRLKPAGGRMTCVEATSEGAPLLVLPLAACWSISAVQAECPKVASELSTAAARFPNSALLQADHTWIALHLLSEKRSSSSALRRAHLALLPQVPETLLSWNERDLESLHGSRWQEAMKQRIVQVMTDYYKLVAELGARAVSELGLELEGYLWARQVVQQLGVHFVGPDGVPVLLLVPGLELLEPDDEVTPDSEGVHVEFAAGPAPMVVLHATKNYRPGDVVALSGASVACSSGFRLLGCGRPLEANPFEAVEVVLKIPVAPESLSPKANLWEVLEGLEAALRGERDLKPGDGLAPELSEGRPFVEVLDSRKQPEVLARLCLTKQKLLPEGLALWYLGLTLTAHGDRMSKIMEQEQDVVNPLGPDACARRALAWLCKRIQWLLEDGPSKPLDDAEKILSRHSGDGVPRRVLGLRLVAAERQLLAEVMDAAKERLAEPPAPRASLMVSLPVHGKEALAAEFLALQPGAEPPTDSRLGRAVAQLRGCTQTLEQLTMRFGQLVSAGSLTEGAGTSLKEEQKVVEGLLAASSLEPLSVSVRSADTVVKVCKEATAAALGAVVARLQWDIASAEKEGQSSKICDALVERAKARMKLTNCAGALDDLQRCCGLSRSHNEAVLALARTCAMNSVAHSDKMLAGSWKACGSILAALREKMRSCGYMTAGERWPWPTRLPPIESLAEVFSAMWNEGSEFARDARKAKTKVPSSTWWVMKEAKSDLRMFISLFVLRQPLTLSNAVPLLGNDTCKLFLERSVLSCFAPSGCKLLEPAEAVKLVSGTLDKDTEVFANVSLWPVDPDVLVAVDFDQSCNDEEQFQPVTHLGEDSRALLAAVSRQPAAKRVLDVHCGSGAHGIACLKRNAEKVVFMDASSRSLRFAEFSAVLNGVEDKSTFVEGSICDAVLPKGAAGTFDAILAGLPFLPNPEGLLQRVPKEGGSDGQQFLEALFTKCARLLAPKGTLTATSIVRDAEGLAGRIESWVDAGKPSGLQITVFRTEAMSLNRFVGAATVGCNYAQQVAYYRDLQKRAGVTTMSEALFLVWAPPSRADVVSSRAEIRAEHKGLWSDKDYLWTELERLLLAVGVSEKEEAVYTLDWAEGKASPQGEGFLPALIPASGASANLYKMKLRKDLQEEFDRTKSMEGATWNEIVQMPMLGQGFTCPVVCNLAWTKVASDLKGSKTAAFPHVYSKKSQGTPLRFGLLELLSCQCPDQVIGGLRTIGCQDRVTFDGTNLSVYRKWLSKSSSGIPSTKVFLSMYDVLFVPLTGYQGQGEEVVDLPVEVLSLFQAVLKQVRTSAKPIRVILLTCGSIGPSYIDWHGDDVPAAAALLGLVRSLRAEVPQLPVIWVDTDAISSRGSESALLEQIGFELELATPKNGIWGVSTQERAHWLISNNRDVAYRAGQRYLAKLDVSPAMPIFAGRAVPQLPGSIAAGPVLVTGGVGGIGLIAAGALAEAGARHLVLSSRSGDFPKGLGVEEKLEAMRSNGVKVVLEKCDTAKEKDVVSLLERIRGGAGPLAGVIHTSGLMIDKPVTELDDGLMKRVFDPKAQGASHLHRHTQSDDLGIFMMFSSTAALRGSRGQGNYAAANAYLDELARLRASQALPAVSVQWPKVELSGSDVGDSAMAMSVSVDTVKQVIRQLVCGREAVGPVQVVLPAGYLVPTSPAVQSMLEPLLSKASPALQERLDAATQRGKQRGR</t>
  </si>
  <si>
    <t>gi|1279571832|gb|ATX68111.1|</t>
  </si>
  <si>
    <t xml:space="preserve">Methyltransferase type 12 (245-341:97)  -- Phosphopantetheine binding ACP domain (502-567:66)  -- Beta-ketoacyl synthase; N-terminal (603-851:249)  -- Beta-ketoacyl synthase; C-terminal (859-975:117)  -- Polyketide synthase; C-terminal extension (984-1088:105)  -- Phosphopantetheine binding ACP domain (1215-1278:64)  -- Beta-ketoacyl synthase; N-terminal (1333-1579:247)  -- Beta-ketoacyl synthase; C-terminal (1587-1704:118)  -- Polyketide synthase; C-terminal extension (1708-1802:95)  -- Polyketide synthase; dehydratase domain (1955-2224:270)  -- Polyketide synthase; ketoreductase domain (2477-2655:179)  -- Methyltransferase type 12 (2927-3030:104)  -- Phosphopantetheine binding ACP domain (3167-3226:60)  -- Alcohol dehydrogenase; N-terminal (3352-3412:61)  -- Alcohol dehydrogenase; C-terminal (3476-3582:107)  -- Beta-ketoacyl synthase; N-terminal (3685-3932:248)  -- Beta-ketoacyl synthase; C-terminal (3940-4058:119)  -- Polyketide synthase; C-terminal extension (4061-4169:109)  -- Polyketide synthase; dehydratase domain (4279-4529:251)  -- Polyketide synthase; ketoreductase domain (4767-4951:185)  -- </t>
  </si>
  <si>
    <t>MGEELIVVSAKTEEQLRVYLTTLRDYLSSSQTPASLADIAFTLQTGRESFDERFAVIVKTKSELLNLLTLYLESGATSSVIFRGGKQQSPHRLEVKPDEQKQLYENKDLRLAAAWWTHHINVDWEQLNQHSDARRISLPTYPFERKRCWVAQETLSAADQPMETGELVAEFYNKMTPYMKELLGTEDPHLIFSPLAEKIAGFSWVLIYNEPEKHPEHAAIIASKQKEAKQILYHGVDFSKVHQVMDIGCGFSTDLIDLSMTYPHITGDGFTIASNQAKEGANRILNKGLDNRLRVFCKDSSKDPFPGLYDLVIGFEVFPHIEHKQKTFENIYRHLNQDGRILLADCVANTVTEINMPKLAMFTSTAPQYSKILSDVGLKLIECVDISVEIANFLDDPEFEHNFAYLCSVNPIIKQFEQEYRGWYSFGQGIKKKVLRYLLLSIGKADPDQSKEELLAFNQRQFDEPVFYQQASDRLTSKPSPQIKHPITTTTDEVDQGLLEKKLVEITSREMEMKPDQINVKAQFADYGVGSLQGVLLIDAINREFDLKLKIQVIYDYSSIRDLSQFLVTNYGQTLKSETLKQEAIKVPTPVVTQTPPATSTTDIAVIGMSGRFPGADNLSEFWENLQQGIDSITEVPSSRWDVDKYYDADPQKPNCSYSKWGGFLRDVDKFDPLFFNISPVEAEVMDPQQRLFLESCWHTLEDAGYVGQRLDSVKCGVFAGVIYNDYKALLYKHGLIKNHGQVMLGNANSILASRVAYFLNLKGPVMTIDTACSSSLMAIHLACKSLREGETDIMLAGGVTLYLSEQLYVEMSKAGMVSPTGKCRAFDNSADGLVVGEAVGVVALKRLDRAIADGDIIYGVIKGTGTNQDGKTNGITAPSGKSQSELQLAVYQQFNIHPESISYVEAHGTGTKLGDPIEVEALTQAFRTHTTKKQYCAIASVKSNIGHTTAAAGVVSLIKVLLSLRHKMIPPTLYVEQENTHHDFDESPFYINKKLSDWQPNSPDPRRAAINSFGLSGSNCHIVVEEYQEELNPSSFSPRKGEPVLIVLSAKNKDRLQEMAANFCRYLENSHNIDLSRLAYTLQVGRLAMEERLSLIVFDSEELREKLMDYIAGRSRSQVYHGSIQAGVGRLSWSREEISLDELAKLWVKGVEIDWSILYPDATPKIISLPTYPFARERYWIPAAPEDTGEKNNPPSEHITDKGLEHSRTEIETYLQNILSTALKIPAAKIQASAPFEKYGIDSVMILSLNRELESHFGELPSTLFFECQNLSELAEYFIKHHQTALLKKWAKIPAKKSDVSSSPSTKKLDVDSKPISAVNVNQQLGKPQCQEIAIIGISGRYPQADNLETFWENLKTGKNCVTEIPQERWDYRQYYDPQKNKRGKSYCKWGGFINNVDQFDPLFFNIAPKEAQIMDPQERLFLQTAWETIEDSGYTRDKLHTEKVGVFVGALYLEYQLLGVEETAKGRPMFLGYSLSSIANRVSYFFNFNGPSLAVDTMCSSSLTAIHLACESIRHGDCNLALAGGVNLALHPNKYLQLGQNGFASSDGRCRSFGEGGDGYVPGEGIGAILLKPLDQAIKDEDHIYAIIKGSSLNHGGKTNGYTVPNPKAQGLLIQEVLERANVKARTISYLEAHGTGTELGDPIEISGLMQAYQQTTDEKQFCRIGSAKANIGHLEAAAGIAAVTKVVLQLKHQQLPPSIHSETVNPNIRFEQSPFSLQRKLETWARPVIQEGDVERIYPLRAGISSFGAGGANAHLILEEYVEGRNNDKSNADIAGQPLLFLLSAKNENLLQEYARKLFEFISVPASSVDVHPSMPSIAYTLQVGREAMEERLAVIASSREELCQKLWHYCQGVAENEHCYRGTVQTTDTEMETLLQGESGEIFVRQLLANQELGKLAALWTKGVNIDWQLLYSEPKPKRSSLPTYPFAQKRYWIPNVEMSEETKSQVIYSHPLLDGFDVQESVGTGVVFDKTLSYTDWIVSDHQVKNQPVLPGVGVLEIAIAAFASVRDNEQYNLARVLWLQPIIVTEEGKKIKIVITQKDQDFGFQIRCQDTIYAQGEFILAKEKEAAQEPPLSIEEIKTRCSRKIDKLNHYNTCREKGVDYGVHFQGLEQIWGNDEEALGLFQLPNCCDRDFQQYQLHPTLVDSALQAIAGLFDPRQKNSGQPMLPYAVEKVEQIRPLPTRGYAHVKIMGKSRYNVVVADEQGQICLQLSDVVLRTLKDPLAEFFYAPSWMLEAKNYPPLPTTTAEIFLLVYPLSCLPLADTLAHAHSSHECLRWQLGSTSAKQGENLWQVKADDSLAWHNCILALKEKVGSSPLTIYFLSGNQTKWADDENLEILEQSQQQGIMSLFRLFKSITLSNFTGRLRWKILTNRVYEIKPTEIIDPRNASLQGFTFSLAREYPQLEVSCLDIDLDDFTGEATAANRQAWVAPILTEPPHPQGEAVAIRRGRRYIRKLLSINLPATAKIPFRTQGVYFILGGAGGIGLELCRYLSETVQAKIILVGRSELDAQKQETIRTIESKGGEVLYLTADATDLDSMKQALAQARHRYGKIHGVFHSAIILKDKTLENMDESTLRMAVDIKVRGSVILHKIFADESLDFMLFFSSAISLSGNAGQANYAAGCTFKDAYAHSLAQKVDYPVKVINWGYWGTVGIVASQEFNRKLAAAGLYSIQPPQGMESISRLLSHPLPQVMSINANEKFLAGINVDFSYDLVISPQENPSTLQTVIDQTLGGFNESANTKNCFVEIERWGLHLTLLCFHQAGMFHNAHERYDKQQLRTRLSITPDYSRLFDELLNILARAGWIRIQGEQIVSTIAVESAAVQETIKNVEEEKNRLLSFYPTMQTHINLVWFCMRECLDVMRGEIAGTDIMFPNSSMARVEGIYKGNSQVDHYNQAVARNVLSYVRHQISKLGKNGKIKILEVGAGTGSTSTMIFDAVGAYGEHLAYVYTDISPGLINYGRKTFGADHPFVDFKILDVERDVEAQGYELFDFDIVIATNVFHATRAINNTLRHAKALLKTNGWLIINEGVKNLDFLTYTFGLLKGWWLYDDEKERLPGGPNLSLAMWRNVLHEEGFGSSFSLNESSQTRLDFGQDVIIAESNGIIKRHRKTVETPTVTKTVTKPNSVKSQPPSMRQTKPEIVRKKPDVKTYIQESIAENLVLALDVSQEDINIKKPLSEYGVDSITGVDLINRINKTLKLQLRTTVLFDHANIEGFANAIFDEYSEQIQTLLASETSETVETSTSVFHEPWETVDSFSVNNTPAEIIPILYKDAPNSEKNEPQRHREQKDKFTKFGAASQRNGIRDVQEQEQEQLPSPYQAVFVTKPGFPEDLEIRAIQPIAPGEGEVEIGVRACSLNFADLLSLRGLYPNMPPYPFTPGSEVSGVVLRTGSKVQRFQPGDEVIAVMGPAMGGHSKLVLVREENVVKKPANVTHAEACSFPVVFLTMNHAFNLANVKPGDKVLIQTAAGGLGLIAVQLAALKGAEIYATAGSAAKLAYLNKKGVNNLINYRTEDFAARILEMTNGQGVDVIFNTLSDDAIQKGLNLLAPGGRYLEIAMTGLRNSRQLDLSNLVDNQIFQSIDMSRLYTKQPKLLREHLALMEQVLAEGKIRPTLSHSFSFAQIREAYQCLQQRENIGKVVVTFDNEEKQPGFENHTEKKQTISGVNQDHTQKKQSVGAIAVIGMSGKFPGSVNTEEFWHNLAHGKDSITEVPAERWDINAYYDPNPQHLDKTHCKWGGFLTDIDKFDALFFKLSGREAELTDPQQRLFLQEAWKALEDAGYANNASISNTKCGVFVGADPGDYRVKMREAGVPSEPQSFWGNAGSLIAGRISYFLNLKGPSITVDTACSSSLVSIHLGCQSILQGESDMVIAGGVYIGTTPNFHVVASNAKMLAPDGKCKTFDQNADGFVPGEGVGAVVLKPLEAARQDGDHIYGVILGSGCNQDGRTYGITAPSAASQSELEQSVYQKANINPATITYVEAHGTGTKLGDPIEIDALTKAFQSYTDKKRYCAIGSVKSNIGHAATAAGIVGFIKVLLCLQHRQLVPSLNFEKSNEHIDFENSPFYVNRELKNWPVEPGELRRAAISSFGFSGTNAHIVVEEYQQENASKEEETVLILLSAKNSDRLKQVAENLYRFMLDSPSYTLSDIAYTLQVGREAMETRVAFIVNAKDALLQKLLDLIADKTNDENFYLGEVKGGEVNPSTVSSVDLLAALNNRELEKLAAWWVSGMTLDWSQLPRTVKPQRVPLPTYPFSLDRYWFDSAASVKIARPQTDYIFQKELKSTEPLLAQHTINGKPVFPSVGFLEMLLDCLNQIMPHQSAVLQDLFWLTPLYVLDQYSVQIVVEVKQDTFKYRFIGDEADENTVYCRGNGYWVQSQAALPAVDIKHLKNSIPKQVFPEAPYRSFATNQVVLGSLYQGATAVWADGKKALIAIDIPQQGTEYLFHPATFVAALLACRWFDASQQEVGIPFFIQKVERWHDVEQPAYAYVVQGAQQELDVQILDRWGQVAARYSGIKLKTLKTVNLEKLIYVPVWQRLADSNIPAQEQHTQGTTLLVYDQENRSEAEKLLKIYQARSQQVLCICLPETDNYQFDHLENQLKQLTSPLLHICFLATSISPHSFGKTVPEPWYVMGLLTLVRKLAQLGYAEKALQWTLLTNRAYALHPEEQIDPYTSVIVGLATSLAQEHIHWQVNLCDRHNINISPSSRSSEDFLFPPLLVNGNGDDQSLNVIVERNGNAYVRKLESLDLPHRSKSPFRNKGIYVLAGGAGHVGGILTRYLVETYQAEVIWLGRREQDESIDKKIAAIGTFGPRPQYITLKNWSEPETKAVFDQIKQEHKTIHGVFNLVMVAQGIPIRSLSEEQFRAGSFDGKVKSALALYSVLKNEPLDFLVFFSSMQSFAQRLKFMSANMSSYIGGCIFQDALVHEMNRQVNYPVKTINWGYWSHKQQHDFEGTHEQYEAYLKKKGIYSLNAEEGMESLERILAHKSAQVVVTKAADEILKNLGVASIENPLIASLPDRSSMLNRLLAEADKF</t>
  </si>
  <si>
    <t>gi|485617291|gb|EOD14467.1|</t>
  </si>
  <si>
    <t xml:space="preserve">Phosphopantetheine binding ACP domain (98-154:57)  -- Beta-ketoacyl synthase; N-terminal (186-430:245)  -- Beta-ketoacyl synthase; C-terminal (439-552:114)  -- Polyketide synthase; dehydratase domain (649-923:275)  -- Polyketide synthase; ketoreductase domain (1450-1630:181)  -- Phosphopantetheine binding ACP domain (1726-1784:59)  -- Beta-ketoacyl synthase; N-terminal (1811-2052:242)  -- Beta-ketoacyl synthase; C-terminal (2061-2172:112)  -- Polyketide synthase; ketoreductase domain (2464-2649:186)  -- Polyketide synthase; dehydratase domain (2894-3128:235)  -- Polyketide synthase; ketoreductase domain (3310-3385:76)  -- Polyketide synthase; ketoreductase domain (3414-3513:100)  -- Beta-ketoacyl synthase; N-terminal (3683-3782:100)  -- Thioesterase (3935-4042:108)  -- </t>
  </si>
  <si>
    <t>MVSATTAPRRAVQFSKSWTTEVVPLARTSTCSPSSSSSVSSMDVGANTPAPLEPPSAPSGPSPPAAPPTLVACRAAPLPPSSSAKTLDAVLSHCYDLSGEHIDPDAPLLESGLDSIGAVELGNQLQEEHCRDGAELPSTLIFDHPTARELAAFLDEAVSPPALETGLLGPPAAPPAARPDQAEEAAVHVGGLAARLPLLGGGSESAMERMAITGSNLISEVPPCRWSSDGAARLDEAVADRVRHGGFLRDAELFDPSRFGVSPAEARAMDPQQRLLLEVGYEALHGAGQTKVELSRSLTGVFVAIASNDWADIVKSSSPLSRSVYAATGSPHSIASGRLSFALGLQGPCVSYDTACSAALVASHAALRGLQLHECNTGLVAAANLVLLPAASVACGMAGLTSLLGRCHAFDRRADGYARSEACSSLVMQRSGGGAAGCARLAGSCVRQDGRSASLTAPNGRAQRSLLAGALSAARLEAAAVTSLEAAANGSALGDPIEAGSLCTLLDAPRPAPLVAGAVKASVGHAEAASGATSLLVLRLRLLHRRSSPNAQLRVISGHVAAALVRRACVLPTQLTPALSVGAKERAEETEARSRVGGVSSFGYSGTIAHALLRVKETPAPAMNSSMTSSLPSCPGYLRRRFLWRETPHPLIQLRAADADGTDKASFRSPARGALLAVVADHIVQGRVIFPGAGYIEMARAATASLSGGANGARLSRVFFLQPLMLDGDVSTMTISVDITAADERFDVNTEDLEAGTKTSHCAGGASTLSEASPAFSHAGLRASCAQPVDTAVIYAGFRSVGLEYGPEYRTLTSARVSRDAGVAVGQLRRRQRKEGTSVHPADLDGSLHLTALLAEATAAGEIRLPFSVGEAALTDVSGSSWPVAERQGANMTGVWIGAKDAKAAKDSPGARLTNFETRVLKAAPAAAPQRKSTHLYVTSWQVATVPAAEDAKAALVMCASPPLAAASGSGAALAAPLAPIGSVVYAVGLSAGAKASDSLAGLLDAFVVVRAHVATRATVPVWLLSTGARGARSSGTGVSSHAGWMGLARQARSEAPQSSLPIIDLDVLRPGVTVLAAVSKLASQLGLGYDGTPEPVVAFDGSCQRVCRLADAAGSLGGPVTLHFDARGAISNLRVVAQEPENSKPVCGEVRLNVGAVGLNFRDVLNVLGVYPGDPGPPGGDCAAHITAVGPGVSHIKVGDAALGHGLAALASLSKSDARLMAAITDSLSFEQACTLPTTWCTVHMALLAARPAASHDVLLHAGAGGVGLTSQEYCHFIGSRAMANVGRPYKHFYLHKMGLAGRLLSSRDGGAFALGASKLLGSGRLRFSLNSLSADFIACTFGLLRQDGKLCEIGKRAVWSYERHEAACCNNLTMIALDSTIEQTPWWMCGTLRALSARADAFVLHGLPMELFDLERSVLAAFRTLQGGTNTGKVVVRIPRTAPTPPRGTHLLLGGTGGLGLVTGKWLGESGASSVVLAARGGRARLRGGTSGKKLKELGRCSFSVAKCDVAEHADTFRLAAAVLSAGAGRLAGVWHAAGVLSDGLLRAQNASTVKRVFAPKVHGAWGLQRLAASSPLDTCVLFSSISTLVGGGGQSNYAAANGMLDALGACRRVRALNATSVQWGPWANVGMAADGAINAAIQEMGFGLLSLEQCTLAFRATLLPAATGVMSLMVVNWNEVNSGAVRWPFVAAVARGRKSSAAATSMAETAGPGSPVTLESMLDALQQTVGRSVDPDEPLMDSGLDSLAAVEFGNQLQAQSGLKLPSTLIFDFPTARQLAGYFEEKQSQSTAAVAKPAQSRSPSGSAVEVQVAGLAIRLPLGQTTRAAASRMSLCGGDVVSVVPSTRWSDEGLDTLQGLVAQRVRFGGFIFRADLFDNAFFGVSAAESRAIDPQQRVLLESGYEALHAAALGKQQLAGSCTGVFVAIAANDWTDVVKRSPIGRSVYAATGSAMSVASGRISFALGLQGPCASIDTACSAGLVANHSCLRVVQNGECATGLVSAVNIMLLPDVSLAFAIAGMTSAKGHCHTFDRSADGYVRGETSCATVLRAARAGTLAVAGSCVRQDGKSASLTAPNGQAQRGLLLDALADGAAAARDVACLEAHGTGTELGDPVEAGSMSASLLGARKCPLAVGSIKASVGHAEPGAGAAGLLRLAAGLLGAWTPPNAQLRALNVHVGEAIGAAACACSLPSQAASLPAASGTARLGGVNSFGYSGTIAHTLLRATSSTAAPPQLRLRYARKSYPWQAAAAAPSPSAASKPAEVLLTYSSAWSSHPRPLPRQSSRSWLLVASADTPSGAIGDGATAAATANATSAAGLVLDLASVRGDHAPLARAEWIFFVARQLLLTRRPLRLVVLTSGAQLSVPTAMSALGGSRLAGGCAWGMGRVLRMEGPALGTTVVDLQFGASVPTALASVLMGDDSDDSLKEEGQVAVSATALHVLRLRRGCVHEGSAAPPQSGGTHLITGGLGGLGLRAASLLCDGAADAVVLCSRSGRVARGGQGLEERLERLRRGEGGVAVVACDVAQEEGVVAMLRSAPREVDGAPGTALRRLSSVLHTAGTTRDRLMLNTGRDELAAVMAPKALGARHLHGATSQAAAAAFVLFSSIASTFGNASYAAANACLDTLATARGCAGMPASSMQMPLVLGAGMGAADKQAFSLLSLSLEQYAGCLGALLGVSPPARPDLALDLSHGARVWAPLPADAASILRGQHAALLPLLSELPGSAVRANASGGQAVAAAPGSLAHELLQMPPEKRQPHVEAIVMEGAKSLQLLRASTKSGNAQLFAINPLVDERLSSGAAAPLILPSQPLQCGSAGVPATGISSFGYSGTISHLVVSRGGDVAIVPPSSGRQAARFVRQRFSWVDLPHPFAQRPVEASAMRRAGAPASGALLAIVADHVIQRHVIFPAAAYLEMTRAARAVRLSGREPRATRLSRVYFMAPMFLDEPDGLWVSVELDEADERFEVTTSRLDGSGEELSRAVHCAGSIALGEAGGASSSAPAARSVDIVASRGVATFGVSAADYYAMFRARQIEYGPEYRRLRKMWTSREEGVAVASLGVRAAGYAGMRGTAIHPGDLDAALQLTGLLADEAAARANETRVPFSLGHATLSGATGRLWADAQQAPPAAPSCQYVTRWDSAEEDEAAPSLQPSIEIAAPPLRAVVPSEPSGDRGGEAAERLALLALLKLHVMQRNPLPTVVWTCGAQAAEDGPARTSLHAGLGGLARSARTESPTVRVRCYDSPRGGGGGGGGGGGAPSLLARLAAPESEPEAAWRGEAWLVPRLADFFSPPSHRGERTRGGGRSGGVHVLSGGTSGLGLLNATWLLDEGAAAVVLASRRGEVLATDRGKLPPTDDAAAMSLARCDVAEPADASRLFAGLHRVPRALLPRACHEPAQNLPIGLPADLAARVPLAGVWHAAGVLADGLVRSQTAASVRRVYAPKACGAWAVQAASAALPLHACTLYSSVAALLGGAGQANYSAANSCLDALAACRRRHGQRGASLQWGPWAGVGMAADASVHARMQAAGITLLTLAEGVCAWRAALDPRSPAVAAVINLRWSRYLGALPEVPALLRSYAAHKPAKAARGAAATAGAAKAVSLEDILASIESTTGNVVSADSPLLDSGLDSLGAVELKNQLQEAAGSERGRVARPLARGSRPKTDTLEGTHGAASLRSLSAGGGNAISLVPPSRWAVDGPDYPEGAIGERAKHGGFIVGVEGFDATFFAIPPAEVAAMDPQQRLLLEGGYEALLAGGLDKAALTGSSTGVFVGIAFCDWHTPSRAARCSPRLVSPDFGRGILAHVVLEVASCRDVLPAAATPAYTRKRFSWRKAVEQAAAAAPGPRAGSGAVAVEEPREEMTLDLMLGVELAEDDLVDSPTARLLAAHVKAAQSNPDAVTPRLDAVGLYEQAHYLSPRVVLVRSPPEGREDCPSLVLVHSIFGNELGFERLHSMGFADREVLAVRHTGMAAGTKVEEECVERSIAELAAVYASELVAYRKGAPFDLIGASFGSTLAHQIGLAAQRLGGNPRRLVLIEPPPPGPFPRGMRYLGQGRKVTLHDAAEACLLIRATAEAAAQRPERGADAEADQPPPTNKTTEELLAELRDLPDAALGYFITKAFPTMGRSEEEAVRTTSRTLHVVRHMQTLVFHEWMERKDPLPRFTGPDGSAAIFVVKATRRKEWLQKLFGSVSGDLLDAAKAEFDEVCEVRRDRTTLLGPSALEIYVPGNHTHVSAVCVSYRDANFRVNVDVPRWLPELVFGDLDELRSAVKRPGVNMEDFV</t>
  </si>
  <si>
    <t>gi|513852759|ref|WP_016517217.1|</t>
  </si>
  <si>
    <t xml:space="preserve">Polyketide synthase; dehydratase domain (93-362:270)  -- Polyketide synthase; ketoreductase domain (604-779:176)  -- Phosphopantetheine binding ACP domain (875-940:66)  -- </t>
  </si>
  <si>
    <t>MARLISANQDLLWLPSIVPGQDEQAQMYRSLATLFVNGYSVEWTKVFKQGKRISLPTYPFQRERYWLSNSEFSLGQIKTQLHLFIRDFKKLATGDMIFEGEVSSLNPSYLEEHKVFENIVFPATGFIEAILAASQKIFNGHFVTLENVSIHQGLLLSPTPSIIQIIFRPKKSSQLIYTFEIFSSDSAQEQWLLHVTGEVKPKDIQSLAASELNPTKLERENPKESISIREFYELYQQMGIRYGEQFKAIQELYSFKKGSQAKISINPSLADRRYYFHPVLLDACLQSIGAAFPEIHGQELYLPYGFSSLEIFLNPTSQVWTEVQVISDTNGEMRVNVNIYDEQGQLCARFTDLTARRINPAILQSLWQEKSNNCFYKVEWKKLSSMPTVAVDPQNSWLVLVRPETDLNSLINLYKKAGEKVITVEMGQNYQCYSQDFFVINPAQKSDFQRLYQEAYPSGEFPTGVVFCWESSEAEDVLDTVDQSSHAVLNLVQTLTNNWEKLPHLWLITRGANKIINDTALSPQQSHLWGLGAVINQEYPKMGCVCLDLPIYKEANEAELLFNELKCFLHEFRLALRQGNRYAARLVSASLPISEKRQFINQSGAYLITGGGGKLGGLVAQWLSEMGASHLVLCSRHVKSSTELIASLVEKGTKVTLIEADITSPTDMKNLFSRFGADLPVLRGIIHAAAVLEDGLISNQSWQKYQKVISLKVAGTLLLDRYTRSLSLDFFVSFSSAAVILGSPGQSNYAAANAFMDALMQQRQSLGLPGISINWGAWETGNQIDQQRFANWGLQMMPSEQAFQYLSQVILGDITQGMVLDIDWSIFNQTFNISQPFFSEVLTLNNQKQISPAKLLEQLKSVSIDERITALVEGLEKILREVTGLNDNKVIPQQTSFLDLGLNSLMVIEFKNRLERDLGCKLPSSIIFDYPNLLSLSNYLREEILANHLDFEIKINPIPDNHNPYDSLSEDELARLLNQKLTELDQYGG</t>
  </si>
  <si>
    <t>gi|1772286093|gb|QFZ11157.1|</t>
  </si>
  <si>
    <t xml:space="preserve">Beta-ketoacyl synthase; N-terminal (36-287:252)  -- Beta-ketoacyl synthase; C-terminal (295-412:118)  -- Polyketide synthase; C-terminal extension (415-526:112)  -- Acyl transferase (566-852:287)  -- Polyketide synthase; ketoreductase domain (1205-1401:197)  -- Phosphopantetheine binding ACP domain (1478-1543:66)  -- Beta-ketoacyl synthase; N-terminal (1596-1879:284)  -- Beta-ketoacyl synthase; C-terminal (1887-2004:118)  -- Polyketide synthase; C-terminal extension (2007-2121:115)  -- </t>
  </si>
  <si>
    <t>MSHTSDINQLSPLQRSVLALKEMRAKLDAVENAKTAPIAIIGMNCRFPGGADYPEKFWELLHNGVDTITEVPADRWDVDEYYNANPNTLGKIYTRYGGFIKQVDQFDPHFFGLSPLEAASMDPQHRLLLEVGWEAIENAGQSPEELNGSQTGVFMGLFMEDYSRFNLYSGDHHRIDAYSSLGNARSIAIGRLAYVLGLQGPVMQLDTACSSSLLAVHLACQSLRSGECNMALAGGVNLILAPEASIGLSRMRALAPDGRCKTFDAKADGYVRGEGCGIVVLKRLSDAIANNDNILAVVRGSAVNHDGASSGLTVPNGLAQEKLINQALTNAKVAPEQISYVETHGTGTSLGDPIEVRALGSVLCQGRSPEQPLLIGSVKTQLGHLESAAGVASLMKVVLALQNAEIPPHLHLQQPSPHIPWDKLAVAVPTKPTPWPAVNGKRLAGVSSFGMSGTNAHLIIEEAPELKLELPKTERPLHLLSLSAKTEAALLAMASRYESFLTSHPETSLADICFTANTGRSHFEHRLAVVAASNADLREQLTAFASQKQTSTSVSGQVQKKRSKVVFLFTGQGSQYVEMGRQLYETQPTFRKTLDRCDEILRPYLQQPLLSVLYPTSDVTSPLNETAYTQPALFALEYSLAEMWKSWGIVPDAVMGHSVGEYVAACVAGVFSLEDGLKLIAERGRLIQSLPQNGMMAAVFTNEARMNGILAAYTGQVAIAGINGPENIVISGAREAVQSVLKELATQGINAQPLQVSHAFHSPLMASILDPFEQIASSVQFQAPRIPLISNLTGQILKPNEIPHAAYWRQHLREGVRFYAGIKTLHEQGYEIFVEMGPSTTLVGMGKRCLPEGAGTWLTSLKKGQPDWSQLLASLSELYIRGIKINWTAFDQGYQRRRLALPTYPFQRQRYWVENLSPNLSPTRREALNSPPSLQGKGAGGLGFTSAIPPKALPKIPLSVPSNWFHSWQWTPEVLSQSQDIPSGAILIFSDRHQVGENLAKLFDAKKYTTYFVTPGESFTQTAGHFTINPASVADYEQLIQNIKAQGVTVTAAVHLWNYSLWATSPEQLLENDRLLNERVYSLLFLTQALVKHYPASPLNFLVVTQGAYPISPNDSLHGVHQSMAGVLAQVVAQENPQIQAKVVDFNQDVYLPEKLADILFQEMKATPTGEGIVAIRDGQRLSRTLAKINVPTENNSLPLSAGETWLITGGTSAVGTEIALAMVRQVPINLVLTGRHPLPPKQEWQSASHDASTQQRIQAIQQLEQLGATVMYQAVDVTDALGMKQLIESIKSRFGNLDGVIHAAGAVDHSTFKLLQKQPASVTKVLAPKVQGTIILDTVTRNEPLKYFVLLSSVSASKAEWGTGMGDYAAANTFLDSYAIYRTQHGGQGRSLALNYSLWSDRGMGALLGASTLLMVRSKGLNPLEPEPAANAFIQALSLDASPVIHIIDLIAQATPEIAPKSSASQSQAKPRNLRQLVREVLLQHLRIPEAQVEGHKTFQEMGLDSVGTVEVVQHLGTTLGEELFPTLLFEYQTPDDLVDYLQSKYGYSVKTSTSAMDYAPPLVIAPEETSSPQTEKSAPPNVAPQEKYQDVPEQDIAIIGMACKIPGADNLEQYWDLLNAGRSVIQDVPQDRWFNQHYFEAKGNSPQAKISKRGCFVNSPFDFDPMFFGISPKEATAMDPQQRLFLELSMQALQQAGYGGKYRPDNIGVFVGCGQNTYIEHFTNYQYYEELRQRLQESSWFDHLPAEDRQHLLKTLSQVLQPSEILPESAAGNEVNELAARVSHCLNLKGPSMAVSTACSSSLVALHIACESLRSGQTGMAIVGGVNLNLSPSPFTFLRKAQALSLSGTCYPFDRRANGIVLGEGAGVLIIKPLKQALADGDLIHAVIKGSAVNNDGHSQGITAPNPKGQAEAIRQAYNSCGVDPRTISYIETHGTGTLLGDPVEVEGMTKAFRSFTDEKGFCTIGSVKSSIGHLLSASGIVSLIKVVLAMQHGKIPQTVGFEEPNPHINFADTPFTVAGKSIPWSPNGNPLRAGVNGFGFGGTNCHVILEESPVAANLQSQVTSSAPDLLCLTARNQQALQEVARQLRQHIIHHPEQESSQICFTQNNAQKELPYKAALVVNDRQHLLNYLEAICSAQTPADIYTGRANPQRTTPFHLILDGTSAIAPAEIETLGQRFPQFQVAYNSVRAGFHEMSEQAHIFAVQYAWGRLLMSLELQPTSLLVEKTGILAGATLRGMLTLEQAIALLLQIEGEKGLSVHDVSAKEQSASTWTCPLVTSQGIFSHADTISTDQLLALVQVSEQLNVDVCQDVISKESVYLHLGDSFALKEQLASLDELGVWIYLNKRQPVVERVLTSLARSYVAGIRFNSIPLFPQGLRRVLLPTYPFERKTYRVSLVDHTQENQATSIPAAELLPPRPESKHQLTVAQTRLLPIEQLSPLTDNQRQSSYAKLTEDLKIVDNRQQPRLVPMEQLSPLTDSQRQSSYAKLIEDLKIVDNRQQPRHPVAVTQNRLLPMEQLSPLTDSQRQSSYIKLAQDLQKFGKSVIGH</t>
  </si>
  <si>
    <t>gi|1149076504|gb|AQS99224.1|</t>
  </si>
  <si>
    <t xml:space="preserve">Beta-ketoacyl synthase; N-terminal (301-540:240)  -- Beta-ketoacyl synthase; C-terminal (561-675:115)  -- </t>
  </si>
  <si>
    <t>MRIFLKGRVKGMAKSKTNGQFDVVLGEVPSESVGYLIAQNLAVKGFCVLNPGFEPDVLRRAVEDARDLDFYAVNAAVLQGLLGPEGSSRVADIEAPSTDEDTKRDGDTLRGMDHTLTRIGYILEPYFEQLELDLTHRSSAVVHLAGDAEDETPPLNEVAVSKWQSQFLRHRLMVVIFLGPKDGTLEMQPYDTDNADPHQVKTQPGTAVVLRADTMSHRFAGAGEVLSISCFFMTEMIRKRAPQGGYQLIPAARTIEAWTFQRLKDLKVMELEGEPNWDPAIPEGWRRAMNHSYRKGQISGVAGVGLHFPCTYNADDWFRSTAAGVDYATEVPMSRWDHDQHFDANPECWQYGKTYCRHGNFAEGIELFDNKFFNLSPNESRGLDPHQRCLMEQGYNALHMMGYAKKNLMNAAVGTYIGCGTDEWFFHPTRGSMGGIMGSLCMFSGRFAFCLGMKGPAISITTEAASGLACLKLAAESVQKKGLAVSNESAVAIGVHFMIAPMWWKDHSMQGWLSYTGRCLTFNSSTDGYVRGDGCCALGLRGATQVVDGKVVENTKDKFLGIVSGAMQNQNGKVASMMTPHGPGIQECIVDCIRNAGISPLDMDSVEAHGDGHFIADAIEAGAIWRAHRSETHNDPLVLLAAKSSMGNQIECSGMTGFLRIVYAAQWGYITPNIHNKQINPHIEVFEQALMLATENMNTPYRSSYAGVGNRGFGGTNVFVVGWGTLDSEKVAPPPPREPMQVLYWPGGGGELEADQLPRRPNAYSIVGTWSRWEEAHKMQPDGDGAYTYTVTLGENRWEQFQIWLDGDPSRVLHPGGPRMSEFSTVLGPDEVKGGVDIAKSGQAPTWMIDGREAPGSYSKDALAYKGLSQEVATGPSTVDLVEGDGYGGQPGDQYRVLLRISGRWRMLTWEKVTSISIETLPTWSTGTYFVTGSWNRWEPEQMKADPSTPGHYLLEVRMTQDIGDFQILRDRDWCQVFFPNPYSGSGDSEEILGPDTVVDGGQTWCIDGKAGDRFTIQFQRVVEHDRDTRKVSWQKTGHDALTITERWMAEHRRF</t>
  </si>
  <si>
    <t>gi|1359821851|gb|PRW57359.1|</t>
  </si>
  <si>
    <t xml:space="preserve">Succinate dehydogenase/fumarate reductase N-terminal (45-149:105)  -- 4Fe-4S ferredoxin-type; iron-sulphur binding domain (184-257:74)  -- AMP-dependent synthetase/ligase (400-886:487)  -- AMP-binding enzyme; C-terminal domain (896-971:76)  -- Phosphopantetheine binding ACP domain (1229-1295:67)  -- Phosphopantetheine binding ACP domain (1359-1422:64)  -- Phosphopantetheine binding ACP domain (1465-1527:63)  -- Beta-ketoacyl synthase; N-terminal (1585-1798:214)  -- Beta-ketoacyl synthase; C-terminal (1824-1942:119)  -- Polyketide synthase; dehydratase domain (2053-2319:267)  -- - (2679-2811:133)  -- Polyketide synthase; ketoreductase domain (2832-3006:175)  -- Phosphopantetheine binding ACP domain (3121-3184:64)  -- Beta-ketoacyl synthase; N-terminal (3268-3483:216)  -- Beta-ketoacyl synthase; C-terminal (3495-3608:114)  -- Polyketide synthase; dehydratase domain (3717-3931:215)  -- Polyketide synthase; ketoreductase domain (4172-4356:185)  -- Phosphopantetheine binding ACP domain (4462-4524:63)  -- Phosphopantetheine binding ACP domain (4562-4623:62)  -- Beta-ketoacyl synthase; N-terminal (4683-4901:219)  -- Beta-ketoacyl synthase; C-terminal (4913-5030:118)  -- Polyketide synthase; ketoreductase domain (5299-5479:181)  -- Phosphopantetheine binding ACP domain (5615-5677:63)  -- Phosphopantetheine binding ACP domain (5720-5781:62)  -- Beta-ketoacyl synthase; N-terminal (5854-6067:214)  -- Beta-ketoacyl synthase; C-terminal (6079-6194:116)  -- Polyketide synthase; dehydratase domain (6319-6573:255)  -- - (6947-7078:132)  -- Polyketide synthase; ketoreductase domain (7092-7271:180)  -- Phosphopantetheine binding ACP domain (7434-7491:58)  -- Beta-ketoacyl synthase; N-terminal (7564-7776:213)  -- Beta-ketoacyl synthase; C-terminal (7793-7903:111)  -- Polyketide synthase; dehydratase domain (8018-8267:250)  -- - (8626-8758:133)  -- Polyketide synthase; ketoreductase domain (8772-8960:189)  -- Phosphopantetheine binding ACP domain (9092-9156:65)  -- Phosphopantetheine binding ACP domain (9234-9297:64)  -- Phosphopantetheine binding ACP domain (9371-9434:64)  -- Beta-ketoacyl synthase; N-terminal (9509-9730:222)  -- Beta-ketoacyl synthase; C-terminal (9742-9857:116)  -- Polyketide synthase; ketoreductase domain (10005-10176:172)  -- Phosphopantetheine binding ACP domain (10279-10341:63)  -- Beta-ketoacyl synthase; N-terminal (10420-10604:185)  -- Beta-ketoacyl synthase; C-terminal (10628-10741:114)  -- Polyketide synthase; dehydratase domain (10852-11102:251)  -- - (11471-11603:133)  -- Polyketide synthase; ketoreductase domain (11616-11791:176)  -- Phosphopantetheine binding ACP domain (11925-11975:51)  -- Beta-ketoacyl synthase; N-terminal (12015-12248:234)  -- Beta-ketoacyl synthase; C-terminal (12264-12384:121)  -- Polyketide synthase; dehydratase domain (12496-12767:272)  -- - (13121-13254:134)  -- Polyketide synthase; ketoreductase domain (13267-13451:185)  -- Phosphopantetheine binding ACP domain (13560-13622:63)  -- Beta-ketoacyl synthase; N-terminal (13663-13907:245)  -- Beta-ketoacyl synthase; C-terminal (13916-14024:109)  -- Polyketide synthase; dehydratase domain (14112-14416:305)  -- - (14773-14905:133)  -- Polyketide synthase; ketoreductase domain (14918-15099:182)  -- Phosphopantetheine binding ACP domain (15215-15277:63)  -- Beta-ketoacyl synthase; N-terminal (15339-15554:216)  -- Beta-ketoacyl synthase; C-terminal (15562-15671:110)  -- Polyketide synthase; dehydratase domain (15785-16031:247)  -- Phosphopantetheine binding ACP domain (16123-16183:61)  -- Beta-ketoacyl synthase; N-terminal (16238-16455:218)  -- Beta-ketoacyl synthase; C-terminal (16470-16586:117)  -- Phosphopantetheine binding ACP domain (17002-17063:62)  -- Thioesterase (17133-17259:127)  -- Thioesterase (17868-17958:91)  -- Amino acid transporter; transmembrane domain (18215-18389:175)  -- </t>
  </si>
  <si>
    <t>MLSLIRQAGSLGQALCPELTQLVRTVASAAGAAGGASKPVVEKEFLVYRWNPDSSEAPKYDSYKVDINACGPMMLDVLLKIKDEQDQTLSLRRSCREGICGSCAMNIDGTNGLACLTKVDRDASKVTRVAPLPHMFVVKDLVVDMSNFYAQYKHIQPYLQTTKPKPDGKEFLQSKEERAKLDGLYECILCACCSTSCPSYWWNADKYLGPAVLLAAYRWIVDSRDDFTEERIRQVNDQYKLYRCHTIMNCATVCPKGLNPGKAIAKVKQIVESGKVVHRQRSNSARTAAGVGMSQLLRRLPLVARRCGKTRGSGGGGSFFAEGKHEPGGNLFGETPPPKGQARKWESWEGPWYFTMVESGDSRTAPAMPAGPDGGGGGVPGGAPDRPQQDVWQLLELAAIHHADKLAVVDCAAGGPGGTGARTLTYAGLHERALAAAAALRAAGVRRGDRIGLLSRNSSHVIELHFAAAALHAVIVNLNIHLAPRELAYICADAQPALVFADTHCAPQLLAAHAQLREEAAAAEKAAAEPVAAEQGASAERPKPPSVFGRVVWMHLEGGSPSLPPAAEGLEADEYEAYLAAAVAAATSGSTGAALGAAPISRTVSGAGSSGGVCAEALEQGSEEDGYHLYYTSGTTGVPKGVMLSHKIVVSHAVGTIKEMNLNAADVWGHFAPMFHLVDVFAIYAITLVGGRHVILPTFTPQDALLAIERERVSAANVASTMIAMLVNNPLAEQLDLTSLRVLSCGGSPQSPAVVVRAIALFGCEFFLSYGMTECCGKISMSILPQGAPQRMPVEEQLALVTTSGRPFELIDVRVVGEDGQSVARGSNEVGEVWVHGPTVFNSYFGLPQATAEAFAEGGWFKTGDLATASANGYIQVVDRKKDMLLVGGENVYTTEVEAVLYQHPGVHQAAVFGLPNRVMGELVGAAVTLRPEAQVTPRELIDWCAARLAHYKVPSAVHILPKMPTTGSGKILKTELRKMFGGATAAGGPATIAPGAPAAVPSAAPEPAGVAAVDAAIFGPEGVAALSSPCAHAQAVPLAEAAAVLAAACGGNVSCQALDGGLGTEWGRELLPSLTYLLVVERAADIQAQVEAAVSGKGLRNLAVITLQRPAQQDLAGLATFIASGARLAVLHLEPAACSATAALSSSGSGAQLPTALAAVRELLPPIAGVLHAPVSPVEAAAAEAAVQAAQAAAAAAAKPASTLQFTAPGATAMPPKVAAGVAAMRDAITAALATVMGEEAAAAVGGDEPLMSAGLTSTLAVQLTQQLDDRLGAELPGTLVFDYPSINEMAAFLAEEVMGGSASQAAPVAAAAPPARAAPAAAKAAFVPVATRPVAAPASPAPAASKAQQEAAATALVLQRVAQLLGGAADVAPDAPLRSAGLTSTLAVQLTLLLEEAIGDELPGTLVFDYPSAAEIASFLVAEGLVPGGSAAAAPTNVAPAAAAAAAPAAAAGQLKAALVELVLRQVANLCGAADVAPDAPLMSAGLTSALAVQLVAALESAVGAELPGTLVFDYPTAAEIADRLIAEGLVPAAMAAQLATQLAPAPAAAAVVAVEEPARAVCAITAAAHAVPGGQLAFQPGYSGNDRISVVPLERWDVELPAADNPSELNQPFGSFLAGADLFDASALGVSPAEALLMDPQQRLAMQSFSEAYAGHLAFREPTRATGVYVGVSQLEYARISLEAGGALNTYYATGAHLSVTSGRLSYTFGLKGPALTVDTACSSSLVTTHLAAKGLERGECEAAGSIGVNLTLVHSWTRACLRAGMLSEDGRCKTLDASADGYVRAEGVGAVMLALAYPNDPPSKRSDAPANAEGLAWQALALLAGSSVNQDGRSSSLTAPNGPSQQEAVNAALRSGSLAAWQVAHLQMHGTGTSLGDPIEVGAAAAVLLKSGLPRASPLYLTAAKSFMGHAEPAAGIVGVVKLALILGQQAADPLLHLTAVNPYVASAVAAASQHGPAHRVAAPRQLAPSACTEADGQLLGGISSFAFQGTNAHAILGKQTDAGAFALPGASQAFLVAAAVQRTRYWVLPAAHPLIGTTRLGPAGQAGGAGRSVTFECQLLAPRLALYSDHMVFGRVLFPGAGMLEVALAAGYTAVQDGSSAALAGCGMSISAPLVLPPPGQQQGGGVMMLCGLNPATGEFQLAHADRPGSKASTQCAAGSYALAAATAAAVATQAAASVAVRTLALRRVLLGKALAALSGTVPAGHATGSILSDARLATDGYLVPPPCMDACLHLGVAAPGCGAKVPVAVGAFALADRGAAASAGSGASELCGATSAQHSVPAGTTDVSSFALRTASGRAMAGLANLETKVSKSKAAGQAAVAASVKPADFLYEVDWEAASHPAVAAQQAQQAATGMALSIDGAAAEVQLATGPAAAATAALALLQHAQSLQAAQVAAALPDVLPEGTSGASGAATAQLLAVGSVEGLLRVAATEQASSAYSLTASDKLAAGKPSAADQHEKGILTKCRVRAGMAAAPRLLPSRAVAPASELLQIRPMPRGSLASLASQPLDATAAAARLRPHEVLVAVKAVGINFRDVLNVLGMYPGDPGPPGSDCAGIVMHTGRAVQGLQPGDPVFGLAHGCLGTAVVSPAAMLAPMPGTLSFQEAATTPTVFITVEMALERAAGMTSSDRVLVHAAAGGVGLAAIQVVQAKGAVVVATAGGTAKRSLLHGLGVQHVLGSRDTAIVSEAAQLGGATVVLNSLTSSGMVAGSLAALGAGGRFVEISKRDIWSAARVAQERPDVRYSLVAVDFLPPSVIGETLRKVAGRLSSGELRPLRHISHSMGSVAAAFRQMIQASHVGKVVVSTERLGGAPPAVQPRSYPSLAITGGSGGLALMIAAWLVQRCGPAHLHLLSRTGRVAHASALASLAATAACISTAMADAGSPADAAAALSATAAQGPALHAVLHAAGVLADSLLDKQSAGSFRRVFAPKVGGLAAMAAALQCQPVASLALFSSVASLLGAAGQANYASANAALDAWSHAWQAAGGASKAIQWGAWASSGMASEAVLRRLTRIGQGSITADQGLVALAATLRGSAATAAAPALPQLAVNAFIWDAYLKSSQPAFFAEMVPESVAAAPGQPAAAGQKAARAARAAAAPAAAADPAAVREQVKREVAAAILQVVGSAVGDDEPLMSAGLDSLGSVEFANVLSQKLGMQMPGTLVFDYPSVAAVTEYLTAQMLKSAAAAAAAAGSTAAAATASADDEWTGGELSDIDGAPSSALVAGDWAPRQRHLAVLAVVARPLMAEATAAQAAGPAGTSDAIHRVPLERWDLDQAEALQGDALTLSAQFGAFMQSVELFDAAAYGLSAAEAAAMDPQHRLVLEAAGEALGAGAGLHAAKPAQTGVFVGISWTEYARMAAETGAAVTAYTAQGAVLSVCPGRVAYHYGLKGPAVAVDTACSSSLVALNSAREATLGSSLAAAALAGGINMMLAAATTFMFKRAGMLSADGRCKALDKSADGYVRSEACALVLVSSQPSSDSSGAYVLLAGTAVNQGGRASSLTAPNGPSQQEAVRLALQAAGLAVHQVQGLQLHGTGTSLGDPIEVGAAAGLLLEGRASPFPLLASKSGLGHSEPASGIMGLARLHQALSGVALQSILHLTMLNPHVVSTLPRPGAFFLPRQPAPSAGTASAAAAVEAAGSGIASAWGVSAFAFQGTNAHALLALGSDALATGSILGVCNPRFATWAKERFWFGPEPHALVGSVTRTAGSARAAAVMFATDLLQPKHGHLWDHAVAGRPILPGAAFLEAAAASLQTTAAASDDSLALLLCSVSIPAPLELPQSVNSSGSLLLQCQVGAASGRVRLASSSGAGTRGRDHLFGTAGSAAAMAAGPQQPMARTASPSAALAMLLLAAVQSQHAEQASIGAIETARQNGRVGGRGVEPACLDAAFHLGALPAGASSATPQLRVPAGIAAYQVKGSSGSAPQLLGGCKPMAADIRSGSVINSYWLAPARGGSSLCTVSGLEARLMGRLPAGSAALPAASGAKALAAADGKPTEMLYEVAWAAGEAAVAPNLASANLPTASFSSGRLSQEQLAAAGTAALQSTAISSGALLASIGGRAGAAAAPVPAAVAASVVAAGILQGLLKAAAQENASSSYAAGDADEFDRAQRSSHLGLMFGKQAATAAATDVHGVAMRAGATFRPMLLPASRQAVASAQQAQHGSIVITGGTGTLGQMVAAFLANSSSGSRSTHLQLLGRSGRLGSSSEASALLGSVGEDSSAVISVTSCDAAQAEDAAAAMAAATAQQQLAGLLHAGGVLADAVLPNLTAGAIKRVFGPKVSSLAVLRAALQLQPAATQLLFSSVAALLGSPGQANYSAANAALDASAQHAQLTGQPAASVQWGAWSGGGMAAQDRSTALRVQRMGMAMIAPAEGLAALSQLVSADPASAVAAGVPFLWERLAQQQRAGGAAHTTLFSAFVGSSTAGRSGAASASGAAVAPSQTISQAAVLADVLAVLRGILGADTAPDAPLMAAGLDSLGAVELRNSLETKLGVRLPTTLIFDYPTASAIAAYIAVQLAPAATASTAAAVTASAAAAAASAAAHAERVSADVAAVVAEILGTSLEPSQPLMAAGLDSLGAVELRNSLESRFGITLPGTLVFDYPTVAALFGYIASRLQPAVATSEAAGPLDIFSAGASSALAAGLAAGPGPLAVAALATRSPKGALRADLAPVDATSMVPLERWDLAEQEAALGGAPIRFSIFLDAVDQFDAAAFAISENEALLMDPQQRLLMEAAGEALLAAGATGAATTAALAEAVGGAGVFVGITSTEYAQLAQRHMHGFTPYSATGFLTSSVAAGRLSYTFGLKGPSLPVDTVCSSSLVSLHIAFSSVALGQCPAALNAGVNLLFTPNTTAMTQKAGMLALDGRCKTLNPAADGYARADTCGVMLLLPPSLVGESAALSLVAGSAVNQDGRSSSLTAPNGPSQQEVVRLALASGQLAPAGMTALQMHGTGTSLGDPIEVGALAAALVERRPASSAPLALMAAKSWSGHAEPGAGMVGLVHAQAALGQAALLPILHLGHVNPYVTGAMEMASKQGGWAVARQPGSLTAASLSFGPALESSPAASLIDYSLLAPAGPSACTVSGLLAKPLGAQPQAAAAPGAAAATDRMLYVVSWAAQQPAEQALLSIPSGAAAAAMMVRSDSTALCSTGIAAFQVAATEQQASLDLATTAAQPQLSIPPEASSSGSVASLLWGMLRSVALEQTSATASAADADSLAATHSSGSAPGTALLCLAAAAAKGSTDAYGRADRGGLSYAATLLPSAVPAAAALGGSAGQLQSIKAARGRIAVTGGMGSLGSILSSWAEAAQLATELVLLGRTGRLAGSDASPGLAGLLARSLTAVTLAMADVAGSEGSVAALGAAAGAHGAPLAALFHSGGVLADATLAKQAPSGIRAVFAAKVSAALRWRGALQAQPAAAEVLFSSVASLLGSGGQANYSAANAALDAMATNLQQQGQPAASVQWGAWSGGGMAAQDRSTELRVQRMGMAMIDAASGMAALQDLLMQGSSSAALAVLGGGLFTAVPFNWPTFIGRMGGKPVPPMFAAFADAAAAAAPAKQAVPAPSRRPAAVAAPAARQQPAMAAAAAAQNAAAVEAFKQQVLSEVAEAARSILGADISHSEPLVAAGLDSLSSVELRNSLEGKLGLELPGTLVFDYPTISAIAGFIAANHAPATAASEAAVSGTPSQETAAAVSAAATAEHLAYIQGEVAEVARTILGAEVPEDAPLMSAGLDSLSSVEFRNSLEAKLGIELPGSLVFDYPTVAAIARHVSTLIAPAGAASPSAATGADAAFLSSLFDASALEPGSFLDLMPASGGSGSATVALCAVAVRQPAGIMAGGDPTSRDSLAPVPLARYDVDRLSPPLVGGMPYRFVGMIQSVDMFDASAFSISDAEAVLMDPQQRLLLECVGEALLAGGSRILQRPEAAACGVYVGMSFEDYGRIASEASGVDTFTATGTTASVVSGRVSYSFGLRGPALTVDTACSSALVGVHMAFNALQLRQIAAAAAAGANLILHQETSAIAQKAGMLAPDGRCKALSAAADGYGRAEALGVLLLQLAAAVDSNSVAAFLAGSAVNQDGRSSSLTAPNGPSQQEVMRAALSIAGLAAADVTALGMHGTGTALGDPIEVGAAAAVLNSGSRSAPLVLMASKSWTGHAEPAAGLVGLTHAQLAVTQARKLPILHLGGMNQYVTALMERQPGAWSVPRQPAVLGSMVAPDAGARAAQLVSGVSAFAFQGTNAHALLSAAPMATSLAMPTAPATAWQQQRFWVAPAAHSLLESFRSSRGGKALFTVCLTGSGAASSPALACLWDHQVSGRPVFPGAGYFELAGAGAAMLASGGGSGSTAADAALADVSIVAPLLLPQPEGDSGSLVLQTSYMAAGGMVAVQSVQGGSRARPTVHVQGSVVQVAASLPRSKQGAAALMAQQPVLLSSGRRLLASTLEQRGAAAFAELASCTHDDSAVHISPALLDCCLQLAAVPDGGANLRIPAGVGLLLLDNRASVAAARTSSSGCVALARPSADVVPADGDDATFTDYCLAHASSGLPACRISEMEARPMGSAAPRRKPIVRRPVAAAAGVADSGKVQQDDLLYTLEWLTHASGGSTAAATAAAAAKAGGMQLAAGADSATTAAAAIAVGQQAVANSLQALALVTQGAQPAAAAAPTAADSSVQGAGLWAFARTVAQELSTFSVHAVDLQRQASAAASPATLVAAAAGAVPTLLPPGDQLSGSPYGHAVQGGSLVAATLQRSAVKPMLPPFQLFPKPRGALQNLVPIPVNTAVVPPGQVLVAVKAVGINFRDVLNVLGMYPGDPGSPGGDCAGVIVAAGEGVTGLKTGDAVFGLAGGSLGSHVFTDARTLTHMPSNLGFEEAATTPTVCITVDSAFRQSAGVGPGDRVLVHAAAGGVGIAAMQLIAALGAETIATAGGPNKRALVRSLDVRHVVGSRDTAFVSELAELGGATVVLNSLTSSGMVAGSLAALGVGGRFVEISKRDIWTAARVAQERPDVRYSLVAVDFLPPPAVQSTLSRLAADLASGALRPLPRVVHGLAAVRAALRQMSQARHVGKIVVRAHTLEEKQGVDKGAVVVTGGLGMIGSLAGGWLARQHVADVLLLGRSGRPGSDAQALVQLAAGGSSGCIHMLRCDAGSAEEVAAVAASAACGRRLQGVVHSGGVLADAALSNQTLAGIRAAFAPKSASAELWQLPVGLQPSALHLTFSSVAALLGSPGQANYSAANAALDAMALRWQAQGLAGMSVQWGAWAEGGMASGNAATAKAVERLGMAMIAPDQGVGAIQALMLLHGAAAVTAAVPFRWGRFIQRLSAGGVPPMFEAFTEEAAAEVAAEAAAAAVPAATVPAAASDSEAEEAAARRRVRRSAKAVAATRRPRGPARSRSKAAAAGAAKAAAAAPGAEAQKEYMIGQVQEAVASVQGSAVGLEEPLMAAGLDSLGSVELRNALEKRAGVELPSTLVFDYPTVAALAAFLASKVAASQAAAGSSEATAAGSEAGSDGWLSDEGSMLSMDLVPLEAAPQLRLVGASEVISRSSSDALLRPEPSDQSRPIPVERWDVEAQAELVGGLPVQFGVFLEGVSQFDPAALGISETEASLMDPQQRLLLETASTALLERPEEAADEGLRAGWGVFVGVSSNDYHRVMSKHMMGSVTAYSATGTALSVVAGRLSYTMRLKGPALSVDTACSSSLVALHMAFNSLLAGQSTLAVNSGVNLALTPDTPAMFQRAGMMAAEGRCKALDAAADGYVRSESAVSALLHPISSTEEAATGSWVLLLAGTAVNQGGRSSTLTAPNGPSQQAVIRAALEEADLAPASITALSMHGTGTPLGDPIEVGAAAAVLVEGQNAARVRQPLALSGSKTWVGHSEPASGMVGFAHAAMALGGSYSLALLHLRHMNPYVITSMKVTGTPQPKWTLPRQTAALPLHSAAGQMLFGISAYAFQGTNAHAIIQRTPLDDPANSRPNTSHPVVALWQKEAHWVGPAVHVMLHSTRSIAAGTGKAAVRMECRLSATPRLSYFWDHRVGGRVLFPGAGFFELSTAAIKAAASKASLAPAGLAGAAIPAPLQLAEQQQLQKAAPVVLRATIRLSSGDLAVASSPAAFKQQHLTGSTVVVNSISEAATASSSAQPASTCLAALLHTTLGSSPAQAASVASVNNSACDGTSHFHPASLDSCLQLAAASASSALKVPASLGCLFTPDRLTMPHLAAASRQQGAAAAADAPSVVDYVLADAPGGCGLVVSSLELKPLGRLPPAAAAKPAVAAAAPAVAAAEELLYEVSWPAAEPAVVAGAAPEGTAGVQLLPSGGLATAAGAIGALQAAQLEGLGGARLGTSSALAPLPALAASSTANKAAEGGLSGLMRTLALEYQSQKFASLDAEQLAMGSGTAASANLALLPAGAAPKGADAYGVAQRSGVQQVAGLLPSKARSSIPPFHLMPMPRGALGSLKPQPVSTSGIEPGRVVMAVKAVGVNFRDLLNVLGMYPGDPGPPGADSSGVVVAAGPGVTHLRPGDAVFGLAAGSLGSHVHAHAQTVVPMPPNLSFEEASSCPTVFITVDTAFRQAAGVRPGDRVLVHAAAGGVGLAAIQMVAALGGTTLATAGSPNKRALARELGAKEVLGSRDTGFVSELAELGGATVVLNSLTSSGMVAGSLAALGVGGRFVEISKRDIWSAARVAQERPDVRYTLVAVDFLPPAAVNASLSRLSGWLADGLLQPLPQVVHSLSAVQAALRQMSQARHVGKIVVHAPAGQTSQAAPAGTVLVTGGLGTLGSLTAAWVAHNSTLRVHATGRTGRFTTDVAPAAGTAGDSMSLAGLLAGSFAGMLSMTSADSAAAEDSQLLLAGSAGGAGVVGILHASGVLADATLRNQTLQRLRTTWAPKVSALQQLGGAYGRQPGAFQLLFSSIAALLGSPGQANYSAANATLDAMAHGTEAQGLASCSVQWGAWAGAGMAGHDASTRARVERTGLGLVESDAGLAALEGLMLQAAAALPAQTAAVPIRWSRFLQQQFKGTPPPMFAAFADQAAAAAPAAPAPTARPAAARLAATKKAAKPKKQKQRVQSVSAEGGQSTAEREAFMLQQVQEAVAAVLGTSSIDPQQPLMEAGLDSLSSVELRNSLEAKLGAELPTTLVFDYPTMAALAGFLASKVQAAGGAAGEAEAASADSSEVESEAESDGYAAGRRKSAARRSSRRKVAPKKAAAAAAAGGAAASAEAHQAFMLVQVQEAVAAVLGTSSIDPQQPLMEAGLDSLSSVELRNSLEAKLGTELPSTLVFDYPTMAALAGFLASKIQPGGSGEDAAEEGSLAGSAYSEESDDEEAAPVRHTRRSKPGVRSRSRPAAAAGQPAAVSAEAHQAFMLVQVQEAVAAVLGTSSIDPQQPLMEAGLDSLSSVELRNSLEAKLGAELPSTLVFDYPTMAALAGFLASKIPAGAGAGVALDGSASESESWASEASYSYSEEEAVVPAGQRSRSLAAPARRTQSIAVTGWVMRAPADAFAGLAQVDAVQMVPASRWDLEAHADLFGGLPVRFGSFLRGADLFDAAAFSTSEAEALLMDPQQRLLMEAVGELLLGQAGRPGMEPSARREVGVFVGLSTVDYLKLMAKYTPSTVSGYSATGTSHSVASGRISYAFGLSGPAMTADTACSSSLVSLHMAFNALRLGDVSKAANSGANLMLSEVVSIAFRKSGMLAADGRCKTLDAAADGYVRAEAAGALFVEMLRDSQIQQPGSQVTAVVAGSAVGQDGRSSGLTAPNGPAQQEVMRAALGSAGLAAGQVSAVQLHGTGTSLGDPIEVGALAAVMVAAPRKQPLALMAGKSLIGHSEPAAGVMGLAHAHLAVALSASLPILHMQAVNPYIAPALQQGKWSLPRQLGGQPMASAGPVISGVSSLAFQGTNAHVLLAAAPAGSAILRPVAGLWQRSSYWLLAPQFDLVRVVQAGGQLAVFAASLQQPSAAALLQTVTAGGSVITLGAVLELAAEAGSQLADLPSAMQPGSVKGSYIVTGGSGTLGCYAALWLLQQGAESVVLLSRSGTVPDAVLLQQAQHAGGHVVASKADAALAADVAALVANSSTRGVLHAGGVLADATLANQTLPNIQQVLAPKQAALSNIQLHSALMPLNTQLLFSSVAALLGSPGQANYSAANAALDASAQHAQLTGQPAASMQWGAWSGAGMAAQDRSTAARLERLGMGLISISGGLGALEAALSGSAGGTSVLAAVPFHWQQFVAAARKPLPQLFDAYAPEEAVASGESLVAATATAGAAAVDMAEVEAAVQAAVRSILGAGVDPDAPLMAAGLDSLGAVELRSSLEARLGVQLPSTLVFDYPTVAALTQFLASRLGGTAATRVTTAGAASATGTALLPYSGLAAGSAASAVVMLGATWRSPQQALGQLASGDGGIDAVHLVPLDRWNVEADPLAARFGAYLEGIAAFDAAAFSISDAEAALMDPQQRFLLESVGEALLASGVDAAAAPLRSRGVYVGIASSDYGSLVARHAERGVYHATSSALSVACGRLSYSFGLRGPSVSIDTACSASLVGVHMAARGLLDGESLLSYASGVHIQTTYASTSYVWTASMLSPYGRCRALDAAADGYVRGETVITATLASAGVAAAGSHREGPAVLICGSAVNQDGRSSSLTAPNGPAQQEVIRAVMATAGMAAAGVVGLSMHGTGTALGDPIEVGAALAVYGDAPRLQPLALAASKSWVGHAEPAAGLAGLLFGHAAATHGLAPPLMHLRTVNPYVASTLEQQQQAAGRAAVAPALLPKQAGGLPAAEPGQQGAPWGVSAFAFQGTNAHALLAAAPLEAGGAAVATAAAPAWHNKRLYVLPEAHLLIATAAVSGLSATAQQRRVAFHAELAGASLAFLWDHQVMGKPLFPGAGYFELCGAALRTLTSDSALFGQAAVAGAAIPAPLLLPAMQKGASVLFECSVLPSTGALEIASTASSGTGCAVHVTATAVLTGPASTTQAAARLARSAHLLPAASAATAAAGRAPAAAVAALQTDTGRSGVWMDPAAFDCFLQLGQALKAVDDLEVYVPAGLGALRVASPIDAGSAWASTVPVPAAEGAACSNFHLARDGGSQEQVASISALTAKSMGRVQAGPAASKAAAAQRTDCLYEVAWQVEASIEAQPSDSADISSTLWRLRPAERRQPAVVAAGAIAAVQRLLAGSGGAAGAVQLQTVGSALLPATGILGAGSQDREGKKAAAAAMSGLVKTLNQEVPQLGWSSQDADGQAPGASTSGSAVLVRAAAGSGSADAFGSAARAGARLAPLLLKSAAVEQLGPYHLFPQPRGSLNSLAALPVDAGRQLGSDEVLVAVKAVGINFRDVLNVLGMYPGDPGPPGGDCAGVVLRGLVKHGDTVLAGPGDAVFGLAAGSLGSHVIASSQTVVPVPPCASLEEAATMPTVFVTVDTALNRLAAITPADRVLVHAAAGGVGLAAMQVIAAAGATAVTTAGSPAKRALLRNLGSAHVASSRDTAFVTELTEVGGASVALNTLTSSGMVAGTLATLKLGGSFVEISKRDIWSAARVAQERPDVNYSLLAVDFMSPPALHASLMRVSAGLAANQLRPLPLISHSMGSVAAALRQMSQARHVGKIVVRAPPAQRQEASQGSWLVTGGAGALGTLVSQWLIHSRQRHLLLAGRSSTFTADARDTLLAPHQTAAVTLCKADAGFAADVAALLAGAVPAVAGVMHAGGVLADATVANQTLAGIRAVFAPKASAWRRMAGSRLGSQPTHTAVLFSSVAALLGSVGQLNYSIANSWLDAAAAGSQAAGAPVLSVQFGAWKGAGMAAASAAKMESIGLGALTPATGLQALYGLLQAADAEPAAAAGLRPPASVAMTPVDWPAFLQGMPQLPHYFGSFAHLKPAAAGASQQQAAAAPTGGRSATAAGPASGMSAEQRLAYATAEVEAAAKAIIGSSVGPNEPLMAAGLDSLGAVELRNSLESRLGLALPSTLVFDYPTVAALAGFISDSLAAAESAAEVEGAVPDSTALAGRPADLAPAHAVPGTIALTGMATRSPADALEAPALAGLPDVMGAIPISRWEADTQLTADLPARFGGFLAGAYLFDATAFSVSLPEAVLMDPQQRLLMEVTEEALTAARLSVLGAVTVSEGVGVFVGISTPDYSTLAQAAAEISAYSATGSALSVAAGRLSYAYGFKGPSVAVDTACSSSLVGTHMARLSMAMGGCTTASAAGVKLILTPATSAMFNRAGMLTADGRCKTLDAAADGYVRGEAFVSIVLQYGFVDAASSASSAALCLLAGSAVNQDGRSSTLTAPNGPAQQAAVRQALASGGWAAAAVGMVQLHGTGTPLGDPIEVGALAAVLAAARVSSSAAGQSVVLAAGKTSMGHTEPAAGLVGAAHAAHMLAGSLVQPILHLHKLNTYMEGSVSGANRGLFARPRQLGGRMVGPSSVTGISSFAFQGTNAHALIAPAPVASAAEPAEPVIRPAWQQQYISVLPPAHTQLHSVSAAGTGAARRVVLAMQLGAQACHAFFCDHQVSSKLIFPGAGYLEMAAAVAQCMLQGASSPAVSLIGTAIAAPLILPSPAAAPAEYKAIVLSAEVAVADGSCQLASGSTAHVSTRFAAVSSTAAAAAAAAEAAAATERLMVQCTEPLAVEYAYRQLASAGLQYGPAFRLLRGIKRGGNAAAAALRQPAAQLPAEFVLNPAVLDCCLQLGGMVPAQQPAAGQQEGITYIPASLAALYMGAGVTRIGQQAALAMAQRPVGVTDTATAVLRNHSIVGAAGGLVCQLDGLESKSTGAKGKAAGAAGRAAAAATPDMLYEIHWEAADPVAAQTAVEASSTCSSLSIASSGLPLAAASIAAVQGALVGAASSLQLQTRSGHAAVAMPTAAAAASEAAGQMWGLLRTTVAECQGMAVSGTDQDALEPVAGSAAQLVVGGKAAATTFDGYGSTTASGSRILPFMQPSAAHSMPAPFQLLPQPRGALQNLVPVPVQAASVPAGQVLVAIKAVGINFRDVLNVLGMYPGDPGPPGGDCAGVVVACGPPAPGYPSLAVGQPVFGLAAGSLGSHVLASVKTVVPLPASLDLEAAATMPTVFVTVDAALHRSAAMQPGEHVLVHAAAGGVGLAAVQVIQAAGAVALTTAGSPSKRALLRSLGVQHVLGSRDTAFVDQILELGTSADVVLNTLTSSGMVAGSLAALGAGGRFVEISKLDIWSAARMAQERPDVHYSLVAVDFMSEAALHAALGRMAVAASSGAIRPLPLVAHSMGSVAAALRQMSQARHVGKIVVRVPEGARSVKPAGRVVVTGGLGTLGQLVTLWLQQQRATAIQLLGRTGYAPDCHLAASSASTAAAVTITKADIGLAEDLALLLGGGSMADGTASSQPARQLQAILHASGVLADATLANQTLSGIRAVFAPKVLPVAAWRRALAAHPATAEVLFSSVASLLGAPGQSNYSAANAALDAAAQRAQTAGSTAMSVQWGAWAGGGMASAETAARVERMGMAMVTADAGLAALQGLLASSAAAPVVGANPFNWPRFLQRLQPSQRTQLFDAFAAGATAGAAPSGAAAAAPGAAAARGAAGAAAVSRGAVAEQVAASVAAVLGGPVAPTASLMEAGLDSLGSVELRNQLSKQFGLELPATLTFDYPTTAAIAGFIADSIVPAAAAENGSAEGAGGLAPHPHGAALVPGGAGQAAALAITGASMRFAGGIDSLADLHAALDGMPELQTVGPYPRWDTDEHYSPAGGIGRVASRFATFVHSTFRFDPEAFGLSVNEAALMDPQQRLLLEETVAAFRQAGRSTDALLGSPTGVFVGCIWLEYGELLSAAGNPAGAYMVTGNGLAFMAGRVSYSLGLVGPCVPTNTACSSSLVAYHLAARSIAQGDCGMATASGVNALLVPTAASAAMTQVHALSPDGRCKAFGAEADGYGRGEGYTAVVVEPAAGAAGAALALFAGSSVNQDGRSSGLTAPHGPSQQALVMAAMREAGAAVLEYVATHGTGTPLGDPIETGALRKAVAPAHSPPADASFTAGAIKTLTGHLEGTAGLAGLLLGQVALSQRLAHGMRYRAINPYVANSFAGWAVPHRLPIQSAPAAPGNAGTSSFGMSGVNAHAIITPGATEPKAGAELAPAPWQRSLRCYVEVLVPLHPLLGAAVKAKQQLQFRLPLSRPVLSFLWDHQVQAAPIMPGAAYFEMAAAAGRTLLRVAEPAVALTGATIAAPLRLPAAGEAGAATVTADVALLTGGISIRSAVKQAGKAAGSRAAAETLHLQGSLSAVAAGAATPVVTVTHMLSLDAARAACQLPQDTAAVYSGLQAAGLQYGPTFRQLRSIQRGDSSAAARLGSGPAQTDADVSGFLMHPALLDSGLQLGALVPEAAAAGSAEGGAFVPASLAVYLIHRPVQQGSGVHAFVHRSQAGAHKASGSTFRDHALLSGTGTVLAVLDGLEAKQLGGGSSAAAKAAGAAKQQAVELLYNVAWQAATLATDVAAPLANAVVQKLPAGRAVPLAPAGSSLLVLQSAMQQQAAAVQLHTVADAAPGSIVSASPAQETTKSNALWGMLRAFAQEAPALSHGGVRLDPVASSNTTSRSRLLVSASSSASQASDGYGSLVQAGSALSAVLLPSSAAQPAPGPYHLMPRPRGAFRNLAPEPVPVGTAQPGWVEVEVKAVGINFRDVLNVLGMYPGDPGAPGGDCAGIVSRVPAGSPTGLQPGDAVFGLAAGSLGSYVHASAKTVVRMPQSISFEEAATMPTVFVTVDTALNRLAAITPADSVLVHAAAGGVGLAAMQVIAAAGATAVTTAGSPAKRALLRNLGSAHVSSSRDTGFVTELTEVGGATVVLNSLTSSGMVAGSLAVLGAHGGFVEISKRDIWSAARVAQERPDVHYSLVAVDFMSEAALNTALTRVAEGVAVGTLRPLPQVLHSLSAVQAALRQMSQARHVGKVAVRATALASQPAIQGSVVITGGLGTLGTQVAAWLAQQQMRHLRLLGRSGRMAESAADSGLALLQPGSPAFAAAVTLAMCDAGSAEDAAVVQPGSRSSPLAGLMHAGGVLADGVFASQTLGSLRTTFAPKVSAAAQLGSTFGRQPAAFQLLFSSVAALLGSPGQANYSAANAALDATAQRAQLAGGTSTSVQWGAWAGAGMAANDASTAARVERTGMALVQPQQGMAVLGGLLETSGPALPLLAATTFAWDKFMRRFASSGQPAPTFFAEFAGAALGTAGGAAAAASGRGGKGARSATAGLSAADRKAAVLSQVQDAVRGILGSEIGADEPLMAAGLDSLGAVELKNSLESRLGLALPGTLVFDYPTAAAIAGYVETQLPAEEDEEGEAAYSVGDELALSPVVQRALAGALPAGAVVALLGMSSRTAQDGILSLSPVDIISPVPLEHWDVELLTRSGLPARFGGFLPSSVTEGFDIALFGPSGGEAELMDPQQRLLLEVSLEALGQSGTSVAQPSSTAVAVGIASAEYNNTLVPRYTASVSAFSATGGALSVASGRLSYTFAFKGPAVSVDTACSSSLVAAHIAAGNLFSGVSSSGLTAGAGLLLASDTTAMFYKAGMLAADGRCKTLDAAADGYVRGEAIGALLLRAVQQAGSAASALALFCGSAVNQDGRSSSLTAPNGPSQQEVMRAGLTFAGLAAADVSHLQMHGTGTPLGDPIEMGAASAVLVDGSRRTVPLAASTAKAWIGHTEAAAGAMGMTHTSVALSHHLTHGIMLLSVVNSHVAAILDMSAAKSAAPGWHLPRQTSAAVGTSGSGASVAGISSFAFQGTNAHALLQQAGGAAAAPPAAELAIWSKQRMWVAPPAHILLQSAATSGSGAGRLARRQASAAVALEAALAAPQLAFLWQHSVLGMAMFPATAFVEMAAGTSRQLANANDLSTAAIRSAVFATPLALPAAGAAGLAHVRCLVQAGAGSFEVGSAGGTAGQIRTHFYASLSAVHPTASSALPANTTADRSRLACLLLSGAAAAAAAPARLATAEVSVPQEQLGMSVHPAVSEAAMHVVAAHQRQHRVLRVAARIESVHVPQPLSNRQAWASNLVSARGSRQEQRLLGSSGTAMQMAGMETRRLVAQRPAMMTPRTPASPHLHEDALHSPLYMHSPHTPLTPMVLLSPSALDAAGFPLGVAATVGGAAGHATTEVLAVPGSAAFAAVDLESLQALVADQVQTVLGNPVGGDEPLMAAGLDSLGATELQQGLADTLGMELPSTLVFDYPTVNAMAEFLASKLGQAAAPADAAASSLAASSALAYSAGSLAGSAGWAVAIVGAAGQNELGEAGIQPAGDASGRVPYARWDADSQLITADGTLPAQFGVFLPDVELFDAELFSTMRTEAVTMDPQQRLLLHAAYAALSSGGAGGPTAAFGRAVGAYVGIAATDYESLSHSQGVPISSFSFTAASPSVASGRIAYAFGLRGPTASVDTACSASLVAAHMACLGFRDGRMEAALVAGVLLCLVPESTLMLTRATMLSPEGRSKTLDASADGYVRGETCRALYLRPTAGGAQQAQQALGLLLSSAVNTNGRASSLTAPNGPAQQALLREALATASVRGADVAGLQMHSNGTALGDPIEIGAAAAVYLEGAQRQRRPFLFATVKGFTGHQESGAGVAGLQAASALVQAAAVPAALHLRHLNPHVFGALAGHAVSIARGGPNGVPVGQQGSALMVGVSSFGAQGTNAHALMASSGAAAVISATPAGQPAPAWRRSRCYVAPAVQQLLNGCVLRSGKRGGRPSSVTFDSQLSTARLAFLWQYSMQGRPFLPGSALLSMTASLLPLLGAVAAGEDTTTAASLAAVTEASLVAPAQLPQAAAAKVAPAVARAKLVLGSGAVELTLADQRLLTAKLASMGAAALESGTASRSASRAVRALVASHTAASSSRTVGSASAVAQLASLPSVEVSGHALHPVLLDASLGQAAGVAAAAADPLTWLRSVAVLLVGASSPAGGSVAAAYQPSEHWHVGGTSMVPASAAAPALVAFGVVLGDQDIPPASPGPVGAQLHAAAAEAAAVEAGAAAAGQEEEEAGIPADHPLLQMPEEERLMHLEAQVMAEVRAMLGHAVHPDEPLMMAGLDSRGGMELRRTLAESLGMQLPVTLLYDYQSVSAVVEYINGALAAGAQAAAEAGEGGARAGSEGEEGSDVEDITGSVSRRTAAAAGPAGAAGDKPSELLKMLRPPQAPRPLFLAAPGVANAQSAYFSFSQFLQWSTQPIYVLDKDNDLDVTALALANAADIVRVQPEGPYLVGGHSYGGTVAMQIAMVLESWGKEVGLVLIMDTPRPDQVRPGQPEAQAATEEDSLELMEMILGALGRDALGMGSSIAHPRESEEWKGMTLDQKFEFFAPIWRVMRDSNMPVEEVRQQVEYVALVTKQASSVSDLRGFNWLAPRIKAPVVYFRAATPGVCTYMDDSRTDPLPHGACWYDMCDDCEVIDIPGDHFSILRQDLGDMNLIVTALKQKLAPFGWTETVRRSGEARGYAVSAAELQDIDSYLAQMGVKDANLRRRLETALPYTDQAALGAAGTGAPAPVAPVNAAAREAAAAAAGGSSAWTVDTPVLLVCCDAGSGMGGLEQMLAAMELPVFAVRLPEGEVEDAPAELAELAMLGTKAMRGVVPPGARLIVAGVGFGGVLAHELALQLSASSAEPPLALALLEPPQSLRSPGTLLSWLPEQQQAEVCQVAAALYPAVAAAAGSNAPSFEAFVARLASIPDHNQQLDYVATFKPLEESQTAWELRIASLLSRLAYWQALAFGYHATDIFEGQTLLFARQPGASARQLSAGGPAGAWQSVAMLVQPVEVLDMPEPASAGSGTPTSAPAAVASAKQLQAALLGAVEAALVAEASSPEAAAAEFGGSMLMSTRQPASPAPFSPPADSDTVSVVLPLNRLCPERRYILRRAGRLAAGTPSALTAPPVARVPLWLIHGETGSITGALKELASALPLPVYGLAMGGDAANCLAMSELAAHYAAAVQAVQPRGPYLLVGCSISGASLAHAAAAQLQAAGQRVALLLLDGCLGQPAGLPLHDTTWYALFYLLREIGSLSGSMGDFIDTVRAAGSPTQQFKLLNSYKPPELEAGGATQEQWEAAVYATLDRASLLKRLLPSARGGSAAGSASGSTAGFGGSGGEASGGSSPASGALSRTGSGGGAGGTNGSNGQAFGGPVVALLPRDRLGALMLDSTRQALRRPAQVSEGTSAVVHVPLETRHTECLLSERGRQATAVLLMDAVRAVLPRLMGKALQDVAEERSVCFNDECEATLLAKEVGVADKSGTVFTSTAHLLTTQLGLGVLALPSAMAALGWVAGPIVIILFYGLSLLSSELLLKVYDVDGVQHPRYYDAVDRLLGRRMKLAAGFIQVVNCVLVCIAYQITAATCLKTIASIACGLPVGADASSSAADSGSCFNYQWAMALFFGAFMVPVCQMKDIESSWLISALGASCSFIFSFIAIG</t>
  </si>
  <si>
    <t>Unigene28288_All</t>
  </si>
  <si>
    <t xml:space="preserve">Beta-ketoacyl synthase; N-terminal (355-601:247)  -- Beta-ketoacyl synthase; C-terminal (608-723:116)  -- </t>
  </si>
  <si>
    <t>MGAQGGEPVAEYDPVVGGLHLGQVVEIDGLNAKSALAVHNGSCGQLTAYLAAEDKFTVALISSGEEIAVEPEYLRPPDSVRRPGHGGGENSFDLVVGPRTQRSVLGESITDCLVEKGYCVLKIIEGAASRAAAVEALQAAGAAGSLGRLSRELEEGHLGRNGRAKALWFDPEGQDLPADTAGLLQRCDDSMSRIAELLQPYCLDAIGCAITDRTPALVCLSMSDADEAEYEPPPATDEELGEYYGTWCRSMLRMVSFVGGATGTVTLTRKPNAPVRGVQDEFETEIVAAAGTMLLVREDCLEYAYEEPESGEACWMQCLLMKPGNEWSLAGDLEGTMDVLGRMKDGPPPPSQDLVSIVGIALQAAAGMMDHHKEWAAYIAGTDGQLEIPFKRFDYAPYYSDEVDNPLGTTFVKHCGIQEGIDMFDNKIFEIANADAAAMCPQCRQVLEVGCILMMQNGITKKYCNTNAIHASVSVGCDKEEWLNMPDVPRSVATNNQLAITANRFNYVFNLKGASYVCDTACSSSLVAAHLGKVNLMERRWDPLEFHLAMGTNLTLTVGLMIGSCASHMLSPAGRCLTFNATANGYNRGDGTAGMMLKTGDQGKENIAYFRGSQVGQDGRSASLSAPNGPAQEKCIWGAVREARMTPPESTVWECHGTGTSLGDPIEVGAVRKVQIKMPRLEPLMISTSKSNIGHLEGSAAAVAMNKCVMTVIMTKCAPTLHFKTLNPHLDHTKFDAIFCNETNPYKYRQGHCQVSSFGVGGANGHAIFWGEALNQQEPDYAKAFMRRVSTFAPALMVDGLDPSKWEYSGLPHVAPLGEELRRNYTVSLEKDPETEEFHVRYQEQIEPEKEPPEFYALAGTHNDWQDDRMMEGEVQGSYYAVVEMPEEGVIEFKILVDGDQQKAYGPDEESCTSRVRPVLGPKASEESHAWAIRAAPDTCFRIEFLVPSRGPPLLTWIKEQ</t>
  </si>
  <si>
    <t>gi|412986897|emb|CCO15323.1|</t>
  </si>
  <si>
    <t>gi|1724313295|ref|WP_147069577.1|</t>
  </si>
  <si>
    <t xml:space="preserve">AMP-dependent synthetase/ligase (508-900:393)  -- Phosphopantetheine binding ACP domain (1035-1096:62)  -- Thioesterase (1121-1234:114)  -- </t>
  </si>
  <si>
    <t>MSIESEDHRGEIGEFLETFAQISNYQADFFLWIWSDPAAYHWCQLAFDLVKAALTKKPLPSVTRQYCGEIKQKTPLKALIAHLNQFKLFAIAHALLSGRSYNFRTPFYGRLPLAIPGTSFYLEGTGEVEIYGIEGNKLDVGGQNQREYLELTANALLKGGNLKVGQCPTLYLQGGEFRFQPYCFNSPAFPDGQAVVKTGMAYQEKYINLVRDGLALIEQYHPQTFGQLHYFMEVIALKPLEEGTFTNLSSSDFPGALICSVIDNPYRLADNFIHEFHHNRLFLIEQNNPLLCNSLEENQANSLYYSPWRQDLRPLRGIFHAVYVYTPVTRFWLNFYRSNPEGEKLDFAKSQLMTNLLQLQIGLEQLRKYAQFTDLGRDLWQELQSNVAQIAQDAARLGIGFDTPALEWHRNGSFQYQLERKTARFLTVKEVIAKHIQCLDHFRQIEPQFQSNLGLDSFSEGNGEDKKPAIAYGQPITGKLEVVSSLAAILKQQLEKTSQGYLVDLTGKSPINRTYGEIGQRSTILLGYLQAQGLSPGDFVIIQIEQCHEFVAAVWSCFLGGFVPVPVAVSFHGPETTPAANKLEQVWQTLANPVILTTKELAASMKTRSQPIDARILTLEKAENFAPSQNFHTHQPEDLALLLTTSGTTGNPKLVSFDALTVIRQFLGENEHDHESSCFLTWIPCDNASGMSIIKPKLGQTLYLPPASFFGNPLRWIETVDRYRVKTTVLTNFAMTRIIEEVKAIAQKPWDLSSLQTIGLGAEKIVPQTCRSFLETLQPLGLPADVLSLAYGLSETGVVASTRKWTAMGYNSHSQQFVQIGQPLPGCGLRIVDGENNLLAEGDIGSIQIWSAGIDRGYYDNPSLNRTLFSEDGWFNTGDLGFLNDGYLTVTGREKEIIIVNGKNYSCQEIEVVVEEVEGVQPFYTVASSCGQADSETEQLGIFFNTSITKESDLGNLAKNIRGKLTQTLGINPKYLIPLQKSAIPRTSTGKIQRLSLKQRLETGEFTATIKWVDALIQQTLEQTYRAPRNQLEGQLTQIWKKILGLKEVGIYDNFFDLGGDSILAVKLVAEIEKICSKELSIVVLYQAPTVEKLAKILSRGEWSSSWYSLVPIQPLGDKIPLFAIHLLGEGLSFYRPLANYLGLRQPIYGLNYGLAARKGKEKEDKLPPIENLAAHYIEEMQAFYPQGPYRLLGVSNGGNVAFEMAKQLQAQGQTVAKLILFDTLHPHLKLPPHWKKGSRFQKLMSELIRYSQIYWGNFLLFEPQERVSYLLEKLKSLSVQKIIQRTSFPVQPSEKTLETKPLEASPPRLYLPQSYPGKITLFRAKHTGINAFDPTNGWEGVADEGLEIYDIHGAHSHIFSEPSVRILSEKLRDCLTTDLLT</t>
  </si>
  <si>
    <t>gi|1706120557|gb|TRV42311.1|</t>
  </si>
  <si>
    <t>gi|260841941|gb|ACX51031.1|</t>
  </si>
  <si>
    <t>gi|424708185|gb|AFX86727.1|</t>
  </si>
  <si>
    <t>gi|424708095|gb|AFX86682.1|</t>
  </si>
  <si>
    <t>gi|676381757|ref|XP_009034157.1|</t>
  </si>
  <si>
    <t>gi|551582759|ref|XP_005776827.1|</t>
  </si>
  <si>
    <t xml:space="preserve">Alcohol dehydrogenase; C-terminal (247-355:109)  -- </t>
  </si>
  <si>
    <t>MERGRAVERLPDAQLVVHCAGVIDDQLMQHVSEPGLAALLRPKLAGATYAAANAALDEILRGDAIRWGGWAGAGMAADHAIDPVAGEAFCSVEAGLRQLGLILDAPPPSPQLVLDAEPYAACASAADIDGHSVSLIDEGGGAVAEAGRSLGLGGECVGVVTRVGAAVRSNCPPEAGHVAAGDRVVGVPPAGMGSFLVTSGRWVWRAPDGTSDVEAVSGTARVRRGDAVLVHSAAGGVGLAALYRCRLAAVFLCLAAGCDVYATASTEAKRRLLLSGAMFTVEGAVFTAAGARDVFSSREPTAFGAGVRAATGGRGVDAVLNSLAGEEAVQTSLGLLRPFGQFCELGKRDAYADAPLRQRAFLNGASRHASRPDASRNTYFNR</t>
  </si>
  <si>
    <t>gi|350998920|gb|AEQ38171.1|</t>
  </si>
  <si>
    <t>MTQTPAKPTTLQLLNALEEARTKLQAVQQAKEEPIAIIGMSCRFPGAKDTESFWHLLSNGVDAIQEVPANRWKIDACYDTNPDAPGKMSSRYGGFLSEVDKFDAHFFGISPREAMSLDPQQRLLLEVSFEALENGGQSSEKLFGTPTGVFIAISTFDYAMRLSEARSQIDAHLGTGTLLSPAAGRLSYSLGLKGASMVVDTACSSSLVAVHLAANSLRNKESDLALVGGVNLLLAPTLSINFTKARMLAADGRCKTFDASANGYVRSEGCGVVVLKRLSQAIRDGDNVLALIRGSALNQDGASGGLTVPSGPSQEAVVRQALKNAGIKPQEVSYIEAHGTGTSLGDPIEANALGSLFSDREEPLIVGSVKTNIGHPEAAAGMASLIKVVLSLQHKEIPPHLHFEKPNPYIAWDQLPLKVPTELTPWSTVNNQRIAGISSFGFSGTNAHIVLSEAPSVAGKSESETALRPQHLLTLSAKTKPALEQMVRNYSEHLATHPHLDWADICYTANTRRTHFHERLAVVADSVSQAEEKLLAHLAEAETTHLYGGSKSESQPEIAFLFTGQGSQYLGMGRKLYATQPTFRKSLERCQEILNTIGNQERSLLSILYENDDNSLLEQTAYTQPALFAIEYALAKLWKSWGIEPSAVIGHSVGEYVAACVAGIFSLEDGLKMISARGSLMQKLPANGEMVSLLASPEQVLEALQGLDSVSIAAINGPNSVVISGAGEAVRRVVQELESKGIKNKRLKVSHAFHSALMEPMLADFRQVVQQVTFHQPKLNFISNVTGNFERVLPTTPEYWVDHVLKPVRFASGMETLYRERVEIFVEMGPQPILLGMGRQCLPSGYGTWLPTLQLEQSDWQGLLQAVGQLYVRGVAIDWESFHRDYSHRQVSVPTYPWQRERYWIDVAQRQPQTESGMQNGHHPLLGQRIRSAALKNQQIVFESQLTSDFPVYLADHALYEKVIFPTAAYVEIVLAAGAQIFGAGAQENHPSLLVEEFLIEQSLVLNPEETVSVQLVLTPNESGYEFGIFSRKNSDDVDVDETWTRHAQGYLLSRKAPVAKVPLDLAALKQTVNQELEIKDYYQKFSDLGVEYGPNFQVIEKLWRSQGDSQEVLGKIKLPEMVESSVNNSLHPLLLDGCLQLLAAALEDGPDSDTKTYFLVGLERLSFFKQPSTSIWCHVHQSSQRSPGILTSFDLHLVDENGIAVADLINLQVRRANQTALLANQTDDWLYRIGWEVKPRVLAASSSFAKANNKTSKAGNWLIFSDGGEVSSSLADMLNKQGDRCIFVSQGSSFSLLESDRYQINPAEPKDFQNLLSAIVKQDQSVCRGIVYLWGLDQKLEMSDVPTTALNLCSSVLYLVQALSAIPPHHWGKNMPHLCLITRNAQAVTKTPLQVEQSPLWGLARVIVLEHPELETVCIDIGSDQVSEIEMLLQEMLFPEKEEQVAFRNGERYVARLKRAEAKTISQLAKIDSSGSYLITGGFGALGLQVANYLVEQGARHLLLVGRQGAVSPEAQAGVKQLEDKGALVKIVKTDISQPDSVAMLIAATDIPLRGVVHVAGILDDGMLRDQTRQRFLKVMNPKVQGTWNLHKLTKEMPLDFFVCFSSMTSVIGALGQGNYSAANAFMDALCHHRHALGLPAVSINWGPWATSGMATQLDANLQSRWEAIGFGMIPPSQGAHLFANLFTAKAPQVGAMPINWSKYTVESAFFTDFRKTTDQKKEQQKTSLNFLETVKAAEKEQRQPLLVAHIQSQVSKVLGYQKDRVFSVSEGFFDLGMSSLTSVELRNNLQNSLGCRLPATLTFDYPTIKKLVDYLMAEFIEEADEDEDVDVSEQSFQIDSKALTFQPLEENDDADEIAKQFAEQLGMQWVN</t>
  </si>
  <si>
    <t>gi|1733474216|gb|TYT70202.1|</t>
  </si>
  <si>
    <t>MSNDQQIIKLMGRLRELGCRISADGDKLRLRKTKNDIPAELIQQIKINKTEILAFLNTAKDQAVTSQKDIPKLPTNALKQLSFAQQRLWFLGQIENSNATYNMPMSLQLEGKLNVDVLSESLAYVIDRHESLRMYFPTVEGQPKIRIKNIENFNILSVQDLSNLDQPTQSIMVQTLINNHVQEPFNLKTGPLFKAKLLQLKDDQFILLLNMHHISSDGWSIGIFIRELCHAYLTFSQGQKPTLEPLPIQYSDFATWQRNWLQGEVLETQINYWKQQLKDAPPRLELPTDHPRPPIQSYKGSHYSHTLTPELTEQLKTLSQQEGVSLYMLLLAVFNLLLSRYSRQDDLCIGSPIANRPHPQTEGLIGFFANTLVLRNQIKSEQSFQQFLHQTRQTCLDAYQHQDIPFEFLVEQLKPVRSLSYNPIFQVMFAVENNDSEALNLPGLKIEWLDSSYPFAKFDLSLLVLESDGQLNCTWEYATDLFATTTIQRMAEHWEVLLQQIVTNPQQTISTLSWLTKADQEKLELWNQTNTNYPQDKTLVDLFEEQVNKTPDNIALVFEEQSLTYQELNQKANQLAHFLHQNYQIKPDTLIGICIERSLDMAIALLAVLKAGAAYVPIDSNYPEERIKYILENSKISLLLTQSFINDKLSGFFSEFSGQLINLDRLNFESFLCHNLALQSKPNDLAYVIYTSGSTGQPKGVMVEHKGLCNLALVEIETFDVHPSSRVLQFASFSFDAFIWEVLMAWGGGATLYLGNKDNLMPGLPLVERLRDDAITHITLPPSALAVLPWENLPSLQTIIVAGEACSPELVKKWSQGRNFFNGYGPTEGSVCATIAKYTSFEEKITIGRPIPNVQVYILDSHLQPVSIGVPGELHIGGAGLARGYLDRPDLTAEKFIEVNLLGKIERIYKTGDLAKWQNDGNIEFLGRIDHQIKLRGFRIELGEIEAVLLKHPAIKEVIVNLHKTENNQQLVAYVTGERIDDLSQQLKQHIKTHLPDYMIPSQIIRLDEFPLTPNGKIDRQALPHPNHESQSLYEAPRNKIEQQLTEIWSLIVECKKISIHDNFFDLGGHSILAIKLLNEIQKSFNQELSLTSLFQHPTIAQLAQQLSQFEVQPSISDLLVLQASGQKTPIFCVAGSNGHAFYFRDFAMNFADEHPVYGLETPGRDGSHPLPISVEDHASSLIKTLQQKQPKGPYILIGYSSGCSVALEMAFQLEQQGKIISLLGIFDAGLVANPDYITKRSDLDWIWNMIERIEAVKGISLGLNYEQLAAQSDDQNRWYLAAEALYHHNVLPEHSTLSLLRTNLEVMKRVTLNYAAYQPNFVISAPIVLFRAQDVKEIVVQEHQAMSHYQQSDWGWQPYSNKPVQVISVPGNHGQMLYEPNVKILADQLKKSIQEHFNQPET</t>
  </si>
  <si>
    <t>gi|551605339|ref|XP_005784078.1|</t>
  </si>
  <si>
    <t>CL3748.Contig2_All</t>
  </si>
  <si>
    <t xml:space="preserve">Beta-ketoacyl synthase; N-terminal (20-107:88)  -- Beta-ketoacyl synthase; C-terminal (127-247:121)  -- </t>
  </si>
  <si>
    <t>MWRTHHRKNLVMPTNPPLVEGPCISLDVEGASSLVAVDFCCTNLSRVGRWDPIPYGLCCGWNLILQHRSFIHGCAAGLLAPTGRTFCFDASGCGYVRSEGVMALVFRALTDVVDGKVVVKEMERVLGCIASNAINQSGKRASMTAPDGAAQQEVMALAIRVAEISPLDVDAVESFSDAHVMMDAVEAAATAKAYRPEDMYGLEEASPLPILAVKSATGNQLECMGLSQILKVCIGATWGAIHPTVHLRLQNPYMDLDLCDRQAYVGYECLEFRSASCYTGITNRSLTGTNCQSIVWGQLTEAHHQNMPEPPPAWRSQILFWPEGGGELEDSAMPSRGYHIMGSFNRWVPQPMEAEGHGVFGFTMTLGENGWERFQIALDGDRTRILHPQEPKGEKGDPVCGPEEVLRHDCWVIDGRTWFEPALTGDGYVQTQSEDAGSAGDRYRVRVRIAGKWRTVDWEKLDTPSEKPLEEATYQIVGTWNDKEPQEMLRDPSGIPGLYFIEVTLPDDQGSSFQIIRNRDWDQVLCPAAKFADASSGGEVLGPDFGEPRSKNAWLLWGWAGDVFRIEFQRHCQCGADMRRVSWRFLRKEAMQLSPQMAQLNAARSRAFYLCGSWDDWTSASNGPMLFTGYNYVFYLMLGSALQESFQIHEDGNPSQCYYPSVSSANPDTPHDFLGPELTHRARGLSWTIGLREQDEAKKGACYQIRLGLDPRGSPVFLDWVKLPSLEGVEDARGRGCFAFGR</t>
  </si>
  <si>
    <t>gi|1782558602|ref|WP_155968552.1|</t>
  </si>
  <si>
    <t xml:space="preserve">AMP-dependent synthetase/ligase (16-417:402)  -- AMP-binding enzyme; C-terminal domain (426-501:76)  -- Phosphopantetheine binding ACP domain (534-596:63)  -- Condensation domain (615-1061:447)  -- Phosphopantetheine binding ACP domain (1113-1175:63)  -- Thioesterase (1198-1304:107)  -- </t>
  </si>
  <si>
    <t>MNQEIRPRPTCLYQMLETQAEKNPNAIAITAPGREPLTYGNLCDSIQNIVAGLNAIGVGRNDRVAVALANGPEMAAAFLGIASGATCAPLNPAYRTSEFDFYLSNLNAKALIIQSGVAEPAAEVARKRGIPIIELSPVQEAQAGIFSLAGGEPKPAKQGGLAQPDDIALVLHTSGTTSRPKIVPLTHSNLACSAQNIRSSLQLVSGDCCLNVMPLFHIHGLIGALLSSLSAGASVVCTPGFSVPKFFEWLDEFRPTWYTAVPTMHQAILARAAANREIIARCGIRLIRSSSAALPPQVMAEIERTFSAPVIEAYGMTEASHQMASNPLPPRLRKAGSVGVAAGPAIAIVDESGNVLSAGETGEIVIRGASVTAGYENNPKANESAFTQGWFRTGDQGYLDSDGYLFIKGRIKELINRGGEKISPREVDEVLLNHSAVAQAVTFALPHPQLGEDVGAAVILRENLSVTEREIQEFAAAQLADFKVPRRVIFVGEIPKGATGKLQRIGLAEKLGVVADEPAESLTAFAPPSTLAEEKLAAIWLEVLGIEKVGVRDNFFELGGDSILAAQIVNRVRSEMQVELSFLDLWQNPTVAGMAAEATRKQAVPAAPIQRISREGELPLSFAQARMWFFEQLEPENPAYNRPVALRLTGKLNVAALEQSLNEIVRRHEVLRASFPAVDGVPVGAIAPNLSLSLLVTDISDLPERERKVEADRRLAEDAQRPFDLARGPLVRATLLPLSSEDHRLLLAMHHTVFDGWSVGVLLQELGELYEAFSTGNPSPLPALPVQYADFTVWQQQWLVGEVLESQLAYWKKQLAGAPFVLELPADRLRPAVQTYRGAKHSLMLPVSLGESLKKLSQQEKVTLFVTLISAFATLLYRYTGQDDVIIGTPIAGRNRIETEKLIGVFINTLVLRTNLAGNPAFRELLGRVEEVALGALAHQDLPFEKLVEELKPQRDLSRSPVFQVMFQLRNLPSETGEVRGLKIEEFKVDIGVAKVDLTLEIVEKPSGLSCLFEYSTDLFDAATIERMGGHFQTLLEGIVANPQWRVSDLPLLTEAERHQLQTQLPSAFVTLDALPVTLNNKIDRRALPAPEWEPAASESGFTAPRDNLEIELQSIWERVLGVRPIGVTDNFFDLGGHSLLGVRLLAQIDKIFGKNLPLATLFGAPTIERLADVIRQKGWVAPSRSLVAIQAGGTRKPLFCVHGLGGQVLYYYNLASYLGKEQPVYGLQSRAMDGQTEPHTKIEDMAADYIKEMRTVQPYGPYFLAGYSLGGAVAFEMARQLVRSGEKVAMLAVFDTYSPTLNREIPSFSYRAHIHLLNLSRFTAPEKMIYILEWALRKSFSYGGYFHLLKISQLTTPEKIIYIRDRLFRKGKNLLGKLAEKIFWWAAKKKEAELPHYLEEIKKANAIARKNYVPQVYPGRLTLLRAIERPTGMYYDPYLGWEKLAAGGVEIVEVPGNHVTIIWEPRVRVLAEKLRECLDR</t>
  </si>
  <si>
    <t>gi|1705956465|gb|TRT88204.1|</t>
  </si>
  <si>
    <t>MMDKFNCFSLSPIELEHPGLAIASIRAGGIGILDREFCQPENLERAISNLEQVLALKNAPRAAGLRLNLTQIEQSSQLLARLELESHWLILSGWQEATAETLREKLQLLSGENRLILLEITDANQLPLLSSLFPFLAGLVAKGQESGGWVGEDPAFILTQKLLKTSSLPIYVQGGIGIHTASACRAAGAAGVVLDDQLWLMPESPLPGEWQEYLRYLNGQEASAIGERLGRACRVLSRPGFAAVAKLQEMAGQIEIQEEASVSGQIWQQRATSLIGWENPATQAWPMGQASGLAADFRKRYQTTGKFVQALLKGSQEQVQTAQELKPLQAETPLAVSHGTKYPIVQGPMTRVSDTAEFAHAVARSGGLPLLALALMRGKQVGELLQKTQALLGELPWGIGILGFVPQAIREEQLQEVQKIKPPFALIAGGRPDQAARLEAQGIATYLHVPVPALLKMFLEQGARRFIFEGRECGGHVGPLSSFVLWESMIATLLEKVPAGAEQQIHAIFAGGIHDALSAAMISAMATPLAVRGMKIGVLMGSAYLFTEEAVACGAILPEFQAQALSCQSTINLETGPGHASRCAVTPFAREFYDTRRQMAARGSSAEEIKNVLEDLTLGRLRIATKGLRRNETGQIVSVNQEQQVSEGMYMIGQVATMRHQVISVSSLHQEVAEGSGQLLTSLSPAGEEKVPAPTRPSDIAIVGMATLVPKADAPETFWKNILSRVKAIGEIPAHRWDWRLYYDADPQTRDKVYSKWGGFIDEVPFDPLRFGIPPVSLKSIEPLQLLTLEAVRRALEDAGYGGGDFDRERTSVILGAGGGIGDLGGQYAARAEVPRVVENPSPQIWDRLPEWTEETFPGLLLNVAAGRVANRFNCGGSNFTVDAACASSLAAIDLAVTELETGRSNLCIAGGIDTGQSPFAYFCFSKTHALSAQGQPHSFDKAADGIVISEGIAIVVLKRLADAERDGDRIYAVIKAVAGSSDGKALGLTAPLPAGQKRALQRAYDKAGFSPASLGLYEAHGTGTVAGDRAELETITSSLQASGAGQKSCAIGSIKTLLGHTKSAAGVVGLMKVALSLHHQVLPAHFGVDTPLDPIVEPESPVYLLKDNHPWLTNPNQPRRGAVSAFGFGGTNFHAILEEYGGAVQRPAVGGDNWPWELVILAAENRQELLPKVRSLLTALQGGAKPRLGDLAYSCALTATNHLGRGATLAIVTSNLSELVASLSSALSYLAGDSASPLPPEIQFSEGHTPTGTKALTAFLFPGQGAQYPGMAREVALYRQEMRQALEFADSHLGHRFPKLLSQYIYPPSAYSEAAEISNEQQLKQTQVAQPALGAVESGYLALLAKLGIKADLAAGHSYGEYTALYAAGVLSQAQFLNLSALRGQIMSQACQGVEGAMAAVQITREELAQYLDSFPGVVVANHNAPLQSVISGPQAAIEQAINSLNADGITARKLPVAGAFHSPLLAEVQEELTRQLNSGCFESPQFPVYANATALPYPSDADGIRGQLSQQALRPVEFVSQIQALYEAGARTFIEVGPKSILTKFVGQILGDKEHTCVSLDGQGGGLRGFLLGLGTLITRGLEVQLLSLFVGRQVQQLQLSRLAELTSPSQLAPTTWLVNGGGVRSLGATNSYSGKLPPLSLATSILGRQDKKGQNGNTEAKPDSGIERFEPVKPPSPAPHAHSPSQLTGLNPIVPTNSNPQPKIERTMSEQNFPPLSQPATPQTYSTSQEPSVAGSVALQAYQAYQQTMRQFLTLQEKVMLQFLQASQVEGMTPSRLVAMPERSRPAAQPVLSLGSNGGGSANLSPASPPVPPRISPPPSRPAAPPQISVSPTSVSPTIEQQEPVLKPQPAAASPNLPTPADAVVPSVLLERESVTKTLLQLVSERTGYPIDMLGLDQDLEAELGIDSIKRVEILGAIQKSLPAAVAEGMQSQMENLTKVKSLNGIVQQVLSLSPSGTVEPENSLGKF</t>
  </si>
  <si>
    <t>gi|1706000220|gb|TRU29489.1|</t>
  </si>
  <si>
    <t>MSKHSISFGGQLEDNWRTLSEVLESATKHNNHGITYIKNDATEYFQSYQDLYQDALVILNGLEQKGIKLGHKVILQIAKNQDFIPALWACFLGGIIPVPLTVAPSYDLENSAVKKLENVWKILDNPLILSDSELITEIEKLGTYSHLEGWQVISVNELRKAPSKVHQLPIIDPQDTALLLFTSGSTGMPKGVILTHHNILSMTAGTVAMNHFTQQEVTLNWMPLDHVGAIVFLGIMAVDLACHQIHVPMELVLRQPLQWLDLIQKHQVSISWSPNFAFSLINQQAEELKHASYNLSSMKFLVNAGEQVSVKTIRLFLEILEKHQLRERAIKPAFGMTESCSGITWSAGLSKNELTEENSFVSLGKPIPGATIRIVDQENNPLPEREIGKLQIQGNSVTKGYYNNNELNLEVFQEGWFTTGDLGYLFNGELFITGREKQEIIINGVNYFAHELETTIEELEGVKVSYTAAFAVFDQSRETDLLIITFSPESDQFEHWIKVVRKIRSHLTQKFGIAPAYVIPLERNLVPKTSIGKVQKSKLKKDFEQGLFTSLIQEIEQYLAKERQKNQTLPQSENERQIAAVWSEVLQLTSVGLEDNFFELGGHSIHLIRVQNELEKLFNRQLSLAEMFKNPTVATLARFLSEESNTTQVIAQKSRQRAENRTRRHNETHDIAIIGMAGQFPGAKNLTTFWENLKNGIETISFFSEEELQESGVSPELFNQPNYVRARPILDQVEYFDSEFFGYTDREAELLDPQQRLLLECSWECLENAGYNPSTYQGSIGIFAGASMNTYLINNCYPNRGQLDSNDELQPFTLDSTGGFQTMVANDKDYLTTRISYKLNLQGPSVNVQTACSTGLVVVHLACQSLISGESDMALAGAASINSPQKIGYLYQEGLIMSPDGHCRAFDAEAKGTIFGSGVGVILLKRLSDALADHDHIYAVIKGSAINNDGGQKLGFTAPGGEGQIAAATEALAFAGVDANTISFVEAHGTGTPLGDPIEVDALAKVYQGANEGKCALGSVKTNIGHMQIASGIAGLIKATLSLKHRVIPPTLHFQNPNPQINFSQNPFYINNEAISWTTKQDKDEKLPRRAGVNSLGIGGVNAHVILEEAPPIIPQDNQSKRPYHLLTLSARTEPALTDLVSRYIDFLESQPEKDMSDVVFTANTGRVHFSNRLALTGYKNSDFIEQLRQFKQLDYQSTIHGIADEKRPPKIAFLFTGQGSQYAGMAHQLYQTQPTFRKTLDAGEKYYQKLTGKSLLNVVFADTDDSLNQTAYTQPALFLIEVALAQLWHSWGIQPAAILGHSLGEYSAACFAGVFDLESGLKLVSHRGNLMGQLPQNQGEMAAIFLDKNSVIEHCQSQGIKIAIAAINAEQHTVISGEKNVIQKLCNHFTNAGVKVRQLKVSHAFHSPLVEPMVAEFKTILQEISFSQPQISLVSNLTGEIADDSIMTPEYWLQHLLNTVQFHQGALFLQSLGCDTFIEIGPQPILSGIIQSSLSSSEPLTLPSLRSGFSDWQVLLESLGKLYVRGAKIDWFSFDQDYHPRRCALPTYPFQKRQHWIPLKTPSATVPQESNLVKMLSEKDKTTLMQTLLETGHYSEDEKPTISAIVQQLIKLYYQEKEDFDFAKLLYQVAWLPCDLANGKLENLTSLKTDLEVYLEPQLQSSELMGVSLAFSEMQKLTADFVVKALKDLELFQMNTFLDPDQSFIQAGLKQEYKSFWNYVLEILAKVGILEKQNTRWKIVKEPEQSNPDVAVEDLINHYPNAQIELNLFRQVATNLAAIITGKISPLSILFSQDGQGGASEFYKNTSSAKILNLGISKTVELLLSSYSPSASLRILEIGAGTGATTQQVLKACNSRQITYTFTDVSPFFLEKARDNLAEFSGLEYKVLDIEKDPILQGFCCHSYDLIIAANVLHSTANLQEETLPHIQSLLRPGGHLLLLELTQQSSWIDLIFGVTQGWWRFSDYHLRPNHPIITASTWESMLLKSGFSQVEFVSPDQKIGTALFQQSIILAQSSEISPNTAKNWLIFTDVEPQQNTFVLGIQEQLLKKCDSCRIIYQGEKNTQISSFESCLNANQLQQLEELFASNPSPDRIIYLLNSDAKDQPESILLNRCNYLLNLLKAIQTIPNPPQLFLVTQGAQPFELEQPSFGFQSPLWAMGRVIALENPQLWGGMLDLDPDLDINQNITALLLGLTHAHDEDHLVFRKGQGYVARLLPLKSLERKTVKVQPEATYLITGGIGHLGLELAEHLVNLGAKHLILTTRRSLPARFLWDSVTELAQISEKIRKLEEKGASIEVISADVGNFEAMQSIFTQIEKTAYPLRGIFHLAGISGRQAQLKDCTLQDLEAVFQAKVKGSWNLHQLSLGTQLDYFVLFSSAGAIWGAKEQGLYDTVSHWLDALAHFRHLQGLPATALNWALLAGNGIVSQDYEDWLKQIGIREIAPDMALRIMDAIMASNQTQVLIADVDWVRFKNIYQFKGEKPLLKNLGLSEIPIKSVQESDSVLHLLEEMPFGERREYLLEYVSKQVRMILGIKSMPDREQGLIEMGIDSLSSIELKNRLEKGLEVLLPTSLVFDFPNIRRLVDYLLDRIFGEKVQKTAQKMINFTEVQQEISEDLILQELTDLEAFLGD</t>
  </si>
  <si>
    <t>gi|297795633|ref|XP_002865701.1|</t>
  </si>
  <si>
    <t>gi|424707785|gb|AFX86527.1|</t>
  </si>
  <si>
    <t>gi|424707935|gb|AFX86602.1|</t>
  </si>
  <si>
    <t>Unigene14952_All</t>
  </si>
  <si>
    <t xml:space="preserve">Beta-ketoacyl synthase; N-terminal (347-609:263)  -- Beta-ketoacyl synthase; C-terminal (619-733:115)  -- </t>
  </si>
  <si>
    <t>MANTAGLNPLVPGLMPLDGHLVEIHGLPGALDPSPETQAAQPGVGAVEVNGAKGRTLGWSSIDGKYIVETFDGLIVGVPEENLQEFEPPDLEHGGFDVAWPSASFPADVFAEEVAACIEERGFCIIQMFSTEAVRAEAKEQSRRIGKWNLTTKELEVPYHGLQNRTKYANLEPDNPRQEVEDGLSKCDRTLTNLGLMLGPWMPAYLGCTLYGRHSGMLRVRLESPEEEALLRPGPLEDRDYDAGGKVYGHINFLERRRLCVMYVIESDGAELVLCPDSSLGFSDIHLPLESNRLVVFRPDLLNYSYKPTGSSLLLQTWYMGEPFIAHPDDPRAVALPQLQQGRRTHVTTLHTRFGGGGLSQEETWNLWAAGTDGGLKMPILRFDIDAYYDGPSKDSGKPLYTCHTSCVSDDVIQSFDNEIFSIPYEEADVMSTSQRNLLEVGLSTLLKEGYSREDLRGLHCGTYLGHAGTDWISRQLGKLIIQGALGQLDPTIRNGTNMGVDSSRLSYVFGMRGPTCSMDTACSSSLVATSQAHRCMTEAVDEQRRSAFSCELSKALVMGVCLDDGPDTYFAYCGAQMLSIGGRSFTFDESATGFLRGEGIGGAFLSTSDKDEDASRMLACVIGSNINQDGRSASMTAPNGPSQQRCIRNSMEEAGLKPSMITIAECHGTGTALGDPIEVSALRDVMKERDIPMIVTSTKSNFGHMEACAGIGGVAKCVLMLVGMCGAPNLHLKLLNPHIEHDGFPALFIDELQDCGTSIGISGVSSFGIGGTNARADLWSRAQIGHRSTNEVHTTERLALRALKYTRVKQYGTPGPAAADRIFITGTWDCWSSMECMDNTADGVYVVTVALGEAGRERFRIVLNENTSESFYPADSGADESAEVHGPDWKHDKRSWLIDGRLDGATAGTVYTIKFQWSFSWDLGELKRVSWEQSYSGVTPQIDGKAYSHRYFLTGKFSTWQLHEMAPSGKEDPGVFSIQLRIGVTGEEEFKILRDKDWTQAIYPAIDKAYQPQVPIMGPDSKGEGKNWCLQGSTGECWKIELRISETETVVKAICSSANKGARIWRSSTVMEELEQVPMLEADGAP</t>
  </si>
  <si>
    <t>Cluster-13398.35090</t>
  </si>
  <si>
    <t xml:space="preserve">Beta-ketoacyl synthase; N-terminal (291-530:240)  -- Beta-ketoacyl synthase; C-terminal (551-665:115)  -- </t>
  </si>
  <si>
    <t>MAKSKTKSLFDVILGEVPSESVGYLIAQNLAVKGFCVLNPGFEPDVLRRAVEDARDLDFYAVNAAVLLGLLGPEGSSRIADVEAPAAEEGARRDAGDTLRGMDHTLTRIGYILEPYFEQLDLDLTHRSAAVVHLAGDAEDETPPLNEMAVSKWQSQFVRHRLMVIIFLGPQSGTLEMQPYDTDNADPYHVKTPPGTAVVLRADTMSHRFAGSGEVLSISCFFMTDVPRKRAPQGGYQLIPAARTIEAWTFQRLRELKVMELEGEPNWDPAIPEGWRRAMNHSYRKGQISGVAGVGLHFQCTYDADDWFRSTAAGVDYATEVPLARWDHDQHFDANPECWQYGKTYCRHGNFAEGIELFDNKFFNLSPNESRGLDPHQRCLMEQGYNALRMMGYAKKNLMNAAVGTYIGCGTDEWFFHPTRGSMGGIMGSLCMFSGRFAFCLGMKGPAISITTEAASGLACLKLAAESVQKKGLAVSNESAVAIGVHFMIAPMWWKDHSMQGWLSYTGRSLTFNSSADGYIRGDGCCALGLRGATQVIDGKVVENSKDKFLGLISGAMQNQNGKVASMNTPHGPGIQECIVDCIRNAGISPLDVDSVEAHADGNFLADAIESGAIWRAHRSETHNDPLVLLAMKSSMCNQVECSGMTGFLRIIYAAQWGYLTPNIHNKQINPHIEIFEQAMLVATEDVNTPYRSSYGGVGNRGFGGTNVFVVGWGTLDGEKVAPPPPRQPMQVLYWPGGGGELEGDQIPRRPDAYTIVGTWSRWEEVHKMQSDGDGGYTYIVTLGENRWEQFQIWLDGDSNRVLHPGGPRMSEFSSVLGPDEEVKGGADMARSGQAPTWMIDGREAPGSYSKEALAYKGLSQEVATGPGRNAEDLVEGDGYGGQPGDQYKVLLRVSGKWRMLTWEKVTSISVDSLPTWSTGTYFVTGSWNNWEPEQMQSDPATPGLFVAEIRMTRDIGDFQVIRDRDWCQVFWPNPYSSGDSEEILGPDSVIEGGGQAWCIDGKAGDRFTIQFQRVVEHGKDTRQVTWQKTGHDALTLTERWMAEHRKF</t>
  </si>
  <si>
    <t>gi|1705968383|gb|TRT99366.1|</t>
  </si>
  <si>
    <t>gi|1909478289|ref|WP_190370147.1|</t>
  </si>
  <si>
    <t xml:space="preserve">Beta-ketoacyl synthase; N-terminal (9-287:279)  -- Beta-ketoacyl synthase; C-terminal (297-407:111)  -- Polyketide synthase; C-terminal extension (417-527:111)  -- </t>
  </si>
  <si>
    <t>MNFQPEMNNKIAIIGMDAFFGECDTLDAFEGSIYDGKQHFIPLPEKRWHGINADENLLKNYGLAAGTAPQGAYIKDFEVDTLAYKIPPNEVEKLNPQQLLLLKVCDRALKDSKISPNSNVAVIIAADTELSVHQLQQRWNTAWQIKDGLHTAEIALPAPQVTQLENIVKDSIHHQVDISEYLSYVTNIMASRVSSLWNFTGPSFTISAVETGTFKALEIAQMLLETNEVEAVIIGAVDLAGGIENVLLRNQFGNINTGTNTLSFDQNANGWNIGEGAGAIVLKRHDVALQNKDRIYAVIDAISIGQSVSMAIDSQTIAQVCKQAQQQAGIKPIEVNYLEVCGSGIPGEDEAEINGILQAYPSVGNGLHCAIGSVKANIGNTFSASGMASLIKTALSLYYKYIPGTPNWTGVKTPQVWDGSPFYVTTESRPWFLQKEVKSRISAVNSIGCDGTFAHIILSEETQQIERPSRYLQSKSFHLFPLTADDNSSLLTVLEQLKQSIENSENLQNTASQNFINFRKNHHKKYTVSITGRNQQEIIKEIESAKKGINNSLTTGKDWQTPIGSYFTPKPLGKTGEIAFVYPAAVNSYVGIGRTLFRLFPKSFDDVIVKSLYKRAADVEKLVFPRSLHKLSTRELETLENKLLDDSLAMFEAEMLFTRLITTIISEDFQIKPKYVFGYSLGETSMMVAQGVWSNFYQGSNTFNSSSLFGDRLSGEKNAVREYWGIPKNTNKDDQLWANYVLMTTPSQIREYLKTEKKVYLTQINTPEEVLIAGDPKACDRIIKTLGCNAFPAPFDHVIHAPAMQSEFSEIARLNNLPATPIPGITFYSAAGYKPMTLESETIAKNIATGLCQELDFPKLVNRVYQDGAKLFIEAGAGGICSRWISKNLGNKEHTTVSLNRRGMDDHNSLVKALAKLLSHQVEMNLTPLYNVDVQPSKNSITQRKITLGCKSFTQGILNPENRHIFDKFVQNKQQNLEKIQQYQITNSLQTVEKISPQEIYGKPLKNIPKTIIENGLESRENLKFSEITETPKPNTEIINLATKLPTKLPTNSQPKKIISMNDLKLSQYQKLSSNNSKLTQTHTEFLQARQDFSQQMSEIIKLQLACAKNILKTDKD</t>
  </si>
  <si>
    <t>Unigene41947_All</t>
  </si>
  <si>
    <t xml:space="preserve">Beta-ketoacyl synthase; N-terminal (294-540:247)  -- Beta-ketoacyl synthase; C-terminal (561-680:120)  -- </t>
  </si>
  <si>
    <t>MSWKKAPRREGVDVALGQVSEQHLGEILASSLVSKGFCVVDLGEDQRLEASVAAEVARLHSAGSFHVPPAAVADGLLGAEGSSKIAELPPPTDGPIGPDEGLRAVDETITNMTVTLSRHFEDLGFEMTHRSNAVVNETGVPEEGPELTEKDVAMWLDKFLRHKIMVLIFMGPLEGVLRLQVYDTLVQGTDAFEVKTGAGIMVVLRPDIMSHHHVALGRTIAISSFFIKACGYNKHHATGGWIMCPAAKALDRWAMERCRVLKGTMEADAEWNEAVPREFQRVMNLQGADGTTTAIRGLCVKFPATWDVDAWFKSFACGADTMTAVPYVRWDHDRYYDPHPEGWKYGKTYSKHLGVVDGIHLFDNKLFGLSINESRTMDPNQRLILEVGYAALYRMGYKNKRLMNTTGSVYVGHSGLDWGFVEKSAECSGVGPTGNAGCINANRLSFIMGMKGPSMNIDTENASGLTAVYMTAESMQSKGRGAAAELGVAVSSAVALHPLWWPSHCGLGWISTRGRCLTFDQSATGYVHAEGVAGVAMKPVAEKIDGVTLVGGEGDEEPLEGVLSGACMKVAGKSASLWAPSAMAAQEVMLETCRIARLSPLDIDAVEADGIASYLADTVEVASTQRVYRPDVAEGSDVAPLAVTAVKSVVGNQMESGGVAGLIKIVLGARRSVIAPGLHLREENAVMGLGDICLQLLSESLEYPRASSLSAVTSRGTGGSNVNCVTWGQLDEQQVRKSPENVVEQIVYWPGGGGFLDTNQQPVDGYYIVGSWTEWMNPLPMEREGEGQYGYTLTLGANGWEQFQLCLDGELHRTLYPEVPKAPKASKVLGPEGRSDNAWLLEARPAFGAAAEAASAAEVEAAAEAAMLAAPAEGDAISRIMPAESVDVGRPGAKYRIHLRTAGRWRAVDWEKIEEAEGSAPLPAECIGKYYVQGSWNCWQPEAMQETDAKTRGKFHFEVTLLHHTSSFQIVRNKDPAQVFYPAGNPASGEAQGPDEWDGGAAWHIDGQPGDTFRIEFCRPMEPGAEAERAEVRWQHVGHRELSADELQRSRRPRYAVAGTWDRLKRVMEWNQETRIHTLLVRIGEQESFQILEEGSWQRVLHPSEQDAGPSVPHFLLGPSPSGSDCFWTIGTGPEEETRVGARMLIQLHLDKLDRPVKVDWIAAP</t>
  </si>
  <si>
    <t>gi|428239768|gb|AFZ05554.1|</t>
  </si>
  <si>
    <t xml:space="preserve">Alcohol dehydrogenase; N-terminal (30-89:60)  -- - (190-331:142)  -- </t>
  </si>
  <si>
    <t>MMKAIVFQTPGSPSVLKLQDIPAPTIQTETEVLVRLRAAGINPIDTKLRSRGTFYPERTPHVLGCDGAGVVEAVGAGVQNFQVGDEVFFCNGGLGGPIGTYAEFAVVDERFLAIKPAALSFAEAAAAPLVLITAWESLYDRGRLQAGQKVLVQAGAGGVGHVAVQLAKLQGAEVCTTVSSEEKANFVKHLGADSVILYKNTNVVDEVLTWTQGEGVDLAFDTVGGETFYQTIPAVKFYGDLVTILEPDPALGNLKTARMRNLRISLELMLTPMLEGLVEEQEQQAHILQNCARLCDRNLLKIHVSKTFPLEAAQAAHELLETGSVTGKIVLEIGG</t>
  </si>
  <si>
    <t>gi|71089803|gb|AAZ23758.1|</t>
  </si>
  <si>
    <t>MVMAAGASSLDEIRKAQRADGPAGILAIGTANPENHVLQAEYPDYYFRITNSEHMTDLKEKFKRMCDKSMIRKRHMHLTEDFLKENPHMCAYMAPSLDTRQDIVVVEVPKLGKEAAVKAIKEWGQPKSKITHVVFCTTSGVDMPGADYQLTKLLGLRPSVKRLMMYQQGCFAGGAVLRIAKDLAENNRGARVLVVCSEITAVTFRGPSDTHLDSLVGQALFSDGAAALIVGSDPDTSVGEKPIFEMVSAAQTILPDSDGAIDGHLREVGLTFHLFKDVPGLISKNIVKSLDEAFKPMGISDWNSPFWIAHPGGPAILDQVEIKLGLKEEKMRATRHVLSEYGNMSSACVLFILDEMRRKSAKDGVATTGEGLEWGVLFGFGPGLTVETVVLHSVPL</t>
  </si>
  <si>
    <t>gi|389791211|emb|CCI12999.1|</t>
  </si>
  <si>
    <t>Microcystis aeruginosa PCC 9806</t>
  </si>
  <si>
    <t>MSNQECIPDFKTEAILSPDISFDSPLKDNFDEPKSIFLTGATGFLGAYLLRELIDQTTANIYCLIRCHTLETGKQRLKENLQSYQLWQQHFEARIIPMLGDLSQPLLGLSEKEFCQLANEIDVIYHNGSQNHPIPPYYQMKAVNVLGTQEILKLAGLRKTKPVHFISTLAIFFSQAHRQDTPIRETEFPRFSPSLNTGYKQSKWVAEELIHLAQKRGLPVSIYRPTRIMGDSKTGIYRKSNNFFFRFIQICIKLEKFPTFDVDINIIPIDYASKAIVYLSRQKQLLGKTFHLVNPESISWQRLFELINACGYATEPVSDKNWLVMVENYLFEQGGEKAVSSWFPIILKSAKMIGQTKPCFDACQTIEGLAHSSIVCHPLDLSLISTYLLAWKKYETKMLN</t>
  </si>
  <si>
    <t>CL4263.Contig2_All</t>
  </si>
  <si>
    <t xml:space="preserve">Beta-ketoacyl synthase; C-terminal (2-39:38)  -- </t>
  </si>
  <si>
    <t>MLTSNKSNIGHLEGGAAMGAMCKCVLQCKYTRCCPTLHLRTLNPHLEHAAFDAIFQTEAASYTYSQGHSQVSSFGFGGTNAHGIFWGRNLDAVPPLDEAFKLKLAARPPPEVRPIGSNYDEWQADFPDIRGLKLGAKFTVSVGENDQDQPLKYEFVEDGPDLDAEDEDVFFSIAGNFNDWQDERMEAGDIPGVHLYTTEVPDTGIVEFHFIRNGDKSEVLCPAVPVCYRMTEAMLGPGPGLTNKWQVISEPGEVRIELFVKQGRKSLVWFLPNR</t>
  </si>
  <si>
    <t>gi|1158729218|gb|OPF14998.1|</t>
  </si>
  <si>
    <t>MGSHHQKTELTPLQKAVIALKEARNKIEALERQKNEPIAIIGMGCRFPGGANSPEAFWELLSRGKEAIVPVPRQRWDAEAYYDENPDLPNKTYARYGGFLDAVDQFDPQFFGMTPREAIALDPQQRLLLEVSWEALENAGIAPQKLTGTQTGVFVGIGLDDYAKRQIKQQIPIDAYTGSGNAFCFASGRLSYFLGLQGPSLAIDTACSTSLVTVHLACQSLRNRESNLALAGGVSLMLSPEVTLYLSKTRALSPDGRCKTFDKDANGYVRGEGCGMVVLKRFSDAISDGDNILGVIRGSAVNQDGPSSGLTVPNGSAQMAVIRQALENAKVKPEQISYLEAHGTGTALGDPIEVRGINNILCKDRSTDNPLMVGSVKTNIGHLEIAAGMASLLKVILSLKNQEIPPHLHFKELNPDLAAAATSLKIPTA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QEAINQIKADLESQSIEVRLLKVSHAFHSGMMQPILAEFKVIAAKISYKTPQLDWISTVTGEEISQAVTEDYWCQQVRQCVQFAPAIETLASQGYNLFIEIGSHPILTRLGQKTLANPDYLWLSSLQRGQDDWQILLQSVAKLAVSGVNIDWNGFDKDYARLRLPLPTYAFQKQPYWLTVEAPGLRPTQGTETVEGQDLHQSQERETVVAPGLRPTQKQNETKAESLESQLIALISQITGLNPQQLSLNVSLEADLGLDSIMMTQLMNGLLSLIPEEQRSQFSETFSLRHLMQVSNLQELLTILQSHTSSPKPQISNPKPQTKNLQPQPSNLVPILHSQLPLLMSYWSLNSNSLFTKVKIAGEFDLNIAQQAWKLLINRHPMLRAQFQIPEDATCFADYQLEVLENPIPPEILVKDFTTLTPEEQGEKIEEEIYHWLNYNWSLTQWPLHGFSVLKLSDQIHQLFLGNEHLISDGLSNHVMMREFLEIYRAIVAKETPNLPPTLTVEDYRKQVQLMNDWQDIEEDRALAEYNNAVSGMSYRWQPKQQKNAQKSPLFYNQKYLLSAETTSQLIDKTRQWRVPMNALLLGAFLKTMSQIDSKAENIGISIPTSGRIYPEVDATGVVSSFAQNLALSFAKPQSEQDWPTFLSQIQQTVQQHIGTGLDRAQTRQMGTIFRDNITLEKGKIPPHSLSLIQEALKSNLYLPYTGQTHLQPQYDALSITDYQAGGMNATGTIDILQEIFNNRLHLFASYDYHHFDLLLIDQLMTAYVSQIEELANLPVQDQVIISHSSSISLNTEIEEMLRQITSEICHWTIEEDEISDDLEADLGLDSLERIRLVTKLEGIYGKQYRQDLLNCRTLQEMAAILAPSQPSIVNSYS</t>
  </si>
  <si>
    <t>gi|1447317563|gb|REJ48724.1|</t>
  </si>
  <si>
    <t>MDFQDKKNLSENDQSIQARVFKALSEAKEKLKAFESQQREPLAIVGLGCRFGHNIATPESFWSFLKAGKNHLREIPKERWNQQDFYDSDRNKVGKIYVSQGGFLDDVSQFDAHFFGIAPKEAVAMDPQQRLLLEVAYEALENAGMATTTARRGKTGVFIGITNNDYARILTSNEDYNAIGAYHISGNHTNAAAGRISYLLNLNGPSLAVDTACSSSLVAVHLACRSLRSQECRQALVGGVNLVLTPEVVIALCRNQMLAADGQCKTFDESADGFGIGEGCGVIVLKRLSDALEDGDHIWAVIRGTAVNNDGASGGFTVPNGPVQRELIREALADARLDAEAIDYVEAHGTGTSLGDPIEIKAIAEALCLNRRKSNPLLVGSLKTNLGHLAAAAGISGLIKTALSLHYREIPAHLNLKKPNPHINWDALPISIVTQNCPWNVNNGKLKAAGVSSFGASGTNAHVILSEPPQPQPQNPKISPILVTFSAKEPERLRLFTTQFVDDLEQKTSLNVKDIALSLNTGRFPHKHRLALLVSNQENLRQGIQAFLKSDGDEKQFQNIQNNSFDIIYGEAQSNPKIAFLCHDEQEISLEIIETLLNNEPVFYDAFRHCDHLFKKYLEFSLQELLSSKKALEPQIPLSVQPVLFAYQYALCELWKSWGISPSAILGSGLGEYLAAQQAGVFSLEDTVKLVAKRAQISPQNPNSEDLLSLLKSTPEVDSNSPDITLIYQGEVVKKSLKNSVNRGERIRQKSDEIAQGISTLHQMGYQIFLEMGISANLINIGRQKLRVNSILWLSSLGKDCHSDQHEQRVLGQLYVRGFNINWEAFHRSHPGQKISLPNSPFIRKRYWINSGNKSESSSYKNPNYYSGHPLLGDHFPSPLALLQYRGSISKHKPAFLGEHQVFDQAILPASALIEMALAAGENQRVILENVEFKKALILKDTEDTLQLIIEQKSFKIYHELEPNWEILVTGKIEELKSTNLTHCHLEEIAKNCSEEVDINSFYETYQKSGINYGSNFRLIHQLKRGENTAFAQIKLTDRLEREKYHFHPAMLDACFQGIAAILFKEESSVTYVPVRLGQLAFFHPPDEQVISAVRLKNSSPNPNIIIADIDIYSPQGQPLASLTNLELKAVQSQEIIPQEIPPQIYLEEWIPCEELLGNGRDTLVAPQVIKNQIHPAQLEQQLGEKLAQYERLMEALEKLSVVYIWEALTKLNGQPKLGQTYSEAQIANQGQIVDFYRPLLSRCLSILAEEKIVNQTKDGWLFLKELEAPSSPSQIKILRQEFADYPAEISLMERCGSALAAVMSRQVEPLELLFPQGDLEAIASIYSEAAGAKLMNQLVATTIRRAIENFLPHYPLRILEIGGGTGAVTAGILPHLPTEHIEYVFTDISSSFLTRAKENFRNYPFIKYQTLDIEKNPFTQDFLPGSFDIIIAANVLHATANLQKTLENVRSLIAPKGLLILLESTGARRWVDLTFGLTEGWWLCSQDLRRNGYPLISTKDWQNLLIENQFEDINIIEPSQAKTRNLLKQSVIISRSSEQLPSLPAKSYYHQIIWADSQGIANGLIPLFQQRGISCSCVFSQDINPEIAEDYLSILRNSITSETRQILYFWGLEKIPGEMDQQVEIHCQRFLFFLQALLQQENPPALILVTQGAVPAKAIKTLTSPSQASLLGIAFSLVLEHPELNFKAIDLDPDEVNSADKLLQEIYSNPQENRVALRGEQRFYPRLVQRKLEDGNINFSPDGYYLITGGTGGLGLATTRWMIEKGARNLVLCSRRGAEGVSPEILANLSSSGAEITLKKLDITDAEKLHTVLEECRSKYPVRGVFHIAGTLDDTTLLRLTPERFNYVLAPKVKGTWLLHQLTLNDPLEFFVCYTSAVSLIGSAGQANAAAANAFEDAFIYYRQAHHLPGTVINWGPWSEIGAAVDRNVLERLAAKGYAAMKPDLALNALEKILLNQIIRAGVIKIDWQQFPYIHQSFYKNFLPQGKPQAAPSSEFLKQWQNLTLKERPNWLTNHIIMRVSTVLGRSNDETFSPQQGFFDLGMDSLTSTELRNLLQTDFNCSLPSTITFRFPNVEALANYLQQEVLDNC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SANLKPEQIDYIEAHGTGTALGDPIELESMSAVFGQRSPNRPLIIGSVKTNLGHLEGAAGIAGLIKTVLALQHHKIPPHLHFKNPNPRFDWSSHIFEVPVQGKPWDISERSRIAGVSSFGFSGTNAHIIVGEIDADLPQPSENNFYLLPLSARSEKSLQELARSYQDILTESINLADVCFTASTGRGIFPQRICILADSITTAQRALIDYQDGENSDSLIRPILSETPPKIAFLFSGQGSQYSGMGETLYNREVVFKETLDLCDQILEPLLEKSLLDLIFQEQNSQLLEETQITQPVIFSLEYALAKLWQSWGIQPSALLGHSIGEYVAACWAGVFSLEDALKLVTQRGKLMGKLPHNGSMSAIYADYETVANALTSYENQVNIASANGSITVISGFKEIVEQLEKDFIDQGYKTKRLAVSHAFHSPLMQPILDDFSQVLKTISFHEPSLTIISNLTGKAVGSEITTPDYWVDHLRNTVQFSQGFQSLIDQGYRCFLEVGSKPVLLSMARLIAANQYLLWLPSIVPGQDEQAQMYRSLATLFVNGYSVDWTKVFKQGKRISLPTYPFQRERYWLSNSEFSLGSIKTQLHPFIRDFKKLATGDMIFEGEVSSLNPSYLEEHKVFENIVFPATGFIEAILAASQKIFNGHFVTLENVSIHQGLILSPTPSIIQIIFKPKKSSQLIYTFEIFSSDSAQEQWLLHVTGEVKPKDIQSLAASELTQTKLERENPKESISIREFYELYQQMGIRYGEQFQAIQELYSFKKGSQAKISINPSLADRRYYFHPVLLDACLQSIGAAFPEIHGQELHLPYGFSSLEIFLNPTSQVWTEVQVISDTNGEMRVNVNIYDEQGQLCARFTDLTARRINPAILQSLWQEKSNNCFYKVAWKKLSSMPTVAVDPQNSWLVLVCPETDLNSLINLYKKAGEKVITVEMGQNYQCYSQDSFVINPAHKSDFQRLYQEAYPSGEFPTGVVFCWESSEAEDVLDTVYQSSHAVLNLVQTLTNNWEKLPHLWLITRGANKISNDTALSPQQSHLWGLGAVINQEYPKMGCVCLDLPIHKEANEAALLFNELKCFPHEFRLALRQGNRYAARLVSASLPTSEKRQFINQSGAYLITGGGGKLGGLVAQWLSEMGASHLVLCSRHVKSSTELIAPLVEKGTKVTLIEADITSPTDMKNLFSRFGADLPVLRGIIHAAAVLEDGLISNQSWQKYQKVMSPKVAGTLLLDRYTRSLSLDFFVSFSSAAVILGSPGQSNYAAANAFMDALMQQRQSLGLPGISINWGAWETSNQIDQQRFANWGLQMMPSEQAFQYLNQIILGEINPGIVIDINWSIFNQTFNINQPFFSEVLTLKNQKQTSPAKLLERLKSVSIDERINALVEGLEKILREVTGLNGNKVIPQQTSFLDLGLNSLMVIEFKNRLETDLGCKLPSSIIFDYPNLLSLSTYLREQILANHLDFEIKINPIPDNHNPYDSLSEDELARLLNQKLTELDQYGG</t>
  </si>
  <si>
    <t>gi|488828905|ref|WP_002741311.1|</t>
  </si>
  <si>
    <t>gi|1705938068|gb|TRT71449.1|</t>
  </si>
  <si>
    <t xml:space="preserve">Beta-ketoacyl synthase; N-terminal (40-291:252)  -- Beta-ketoacyl synthase; C-terminal (300-416:117)  -- Polyketide synthase; C-terminal extension (419-529:111)  -- Acyl transferase (595-709:115)  -- Polyketide synthase; dehydratase domain (869-1134:266)  -- Methyltransferase type 12 (1360-1460:101)  -- Polyketide synthase; ketoreductase domain (1744-1921:178)  -- Phosphopantetheine binding ACP domain (2020-2082:63)  -- Beta-ketoacyl synthase; N-terminal (2115-2363:249)  -- Beta-ketoacyl synthase; C-terminal (2371-2487:117)  -- Polyketide synthase; C-terminal extension (2490-2589:100)  -- Acyl transferase (2638-2913:276)  -- Polyketide synthase; dehydratase domain (2994-3274:281)  -- Polyketide synthase; ketoreductase domain (3516-3691:176)  -- Phosphopantetheine binding ACP domain (3787-3852:66)  -- </t>
  </si>
  <si>
    <t>MDFQDKKNLSENEQSIQTRVFKALSEAKEKLKAFESQQSEPLAIVGLGCRFGHNIATPESFWSFLKAGKNHLREIPNERWNQQDFYDSDRNKVGKIYVSQGGFLDDVSQFDAHFFGIAPKEAVAMDPQQRLLLEVAYEALENAGMATTTARRGKTGVFIGITNNDYARILTSNEDYNAIGAYHISGNHTNAAAGRISYLLNLNGPSLAVDTACSSSLVAVHLACRSLRSQECRQALVGGVNLVLTPEVVIALCRNQMLAADGQCKTFDESADGFGIGEGCGVIVLKRLSDALQDGDHIWAVIRGTAVNNDGASGGFTVPNGPVQRELIREALADARLDAAAIDYVEAHGTGTSLGDPIEIKAIAEALCVNRRKSNPLLVGSLKTNLGHLAAAAGISGLIKTALSLHYREIPAHLNFKKPNPHINWDALPISIVTQNCPWNVNNGKLKAAGVSSFGASGTNAHVILSEPPQPQPQNPKISPILVTFSAKEPERLRLFTTQFVDYLEQKTSLNVKDIALSLNTGRFPHKHRLALLVSNQENLRQGIQAFLKSDGDEKHFQNNSFDIIYGEAQSNPKIAFLCNDEQEISPEIPEIIETLLNNEPVFHDAFRQCDHLFKKYLEFSLQELLSSKKALEPQIPLSVQPLLFAYQYALCELWKSWGISPSAILGSGLGEYLAAQQAGVFSLEDTVKLVAKRAQISPQNPNSEDLLSLLKSTSEVDSNSPDITLIYQGEVVKKSLTNSVNRGERIRQKSDEIAQGISTLHQMGYQIFLEMGISANLINIGRQKLGVNSILWLSSLGEDCHSDQHEQRVLGQLYVRGFNINWEAFHRSHPGQKISLPNSPFIRKRYWINSGNKSESSSYKNPNYYSGHPLLGDHFPSPLALLQYRGSISQHKPAFLGEHQVFDQAILPASALIEMALAAGENQKVILENVEFKKALILKDTEDTLQLIIEQKSFKIYHALEPNWEILVSGKIDELKSTNLTHCHLEEIAKNCSEEVDINSFYETYQKSGINYGSNFRLIHQLKRGENTAFAQIKLTDRLEREKYHFHPAMLDACFQGIAAILFKEESSVTYVPVRLGQLAFFHPPDEQVISAVRLKNSSPNPNIIIADIDIYSPQGQPLASLINLELKAVQSQEIIPQEIPPQIYLEEWMPCEELLGNGRDTLVAPQVIKNQIHPAQLEQQLGENLGQYERLMEALEKLSVVYIWEALTKLNGQPKLGQTYSEAQIANQGQIVDFYRPLLSRCLSILAEEKIVNQTKDGWLFVKELEAPSSPSQIKILRQEFADYPAEISLMERCGSALAAVMSRQVEPLELLFPQGDLEAIASIYSEAAGAKLMNQLVATTISRAIANFPPYYPLRILEIGGGTGAVTAGILPHLPTEHIEYVFTDISSSFLTRAKENFRNYPFIKYQTLDIEKNPFTQDFLPGSFDIIIAANVLHATANLQKTLENVRSLIAPKGRLILLESTGARRWVDLTFGLTEGWWLCSQDLRRNGYPLISTKDWQNLLIENQFEDINIIEPSQAKTRNLLKQSVIISRSSEQLPSLPAKSYYHQIIWADSQGIANGLIPLFQQRGISCSCVFSQDINPEMAEDYLSILRNSITSETRQILYFWGLEKIPGEIDQQVEIHCQRFLFFLQALLQQENPPALILVTQGAVPAKAIKTLTSPSQASLLGIAFSLVLEHPELNFKAIDLDPDEVNSADKLLQEIYSNSQENRVALRGEQRFYPRLVQRKLEDGNINFSPDGYYLITGGTGGLGLATTRWMIEKGARNLVLCSRRGAEGISPEILANLSSSGAEITIKKLDITDAEKLHTVLEECRSKYPVRGVFHIAGTLDDTTLLRLTPERFNYVLAPKVKGTWLLHQLTLNDPLEFFVCYTSAVSLIGSAGQANAAAANAFEDAFIYYRQAHHLPGTVINWGPWSEIGAAVDRNVLERLAAKGYAAMKPDLALNALEKILLNQIIRAGVIKIDWQQFPYIHQNFYKNFLPQGKPQAAPSSEFLKQWQNLTLKERPNWLTNHIIMRVSNVLGHSNDETFSPQQGFFDLGMDSLTSTELRNLLQTDFNCSLPSTITFRFPNVEALANYLQREVLDNS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YQALKRANLKPEQIDYIEAHGTGTALGDPIELESMSAVFGQRSPNRPLIIGSVKTNLGHLEGAAGIAGLIKTVLALQHHKIPPHLHFKNPNPRFDWSSHIFEVPVQGKPWNISERPRIAGVSSFGFSGTNAHIIVGEIDADLPQPSENNFYLLPLSARSEKSLQELARNYQDILTESINLADVCFTASTGRGIFPQRICILADSITTAQRALIDYQDGENSDSLIRPILSETPPKIAFLFSGQGSQYSGMGETLYNREVVFKETLDLCAQILEPLLEKSLLDLIFQEQNSELLEETQITQPVIFSLEYALAKLWQSWGIQPSALLGHSIGEYVAACWAGVFSLEDALKLVTQRGKLMGKLPHNGSMSAIYADYETVANALTSYENQVNIASANGSITVISGFKEIVEQLEKNFIDQGHKTKRLAVSHAFHSPLMQPILDDFSQVLKTISFHEPSLTIISNLTGKAVGSEITTPDYWVDHLRSTVQFSQGFQSLIDQGYRCFLEVGSKPVLLSMARLISANQDLLWLPSIVPGQDEQAQMYRSLATLFVNGYSVDWTTVFKQGKRIILPTYPFQRERYWLSNSEFSLGQIKTQLHPFIKDFKKLATGDMIFEGEVSYLNPSYLEEHQVFDNIVFPATGFIEAILAASQKIFNGHFVTLQNVSIHQGLLLSPTPLIVQIIFRPKKSSQLIYTFEIFSSDSAQEKWVLHVTGEVKPKDIQSLAASELTQTKLERETPKESISIREFYELYQQMGIRYGEQFQAIQELYSFKKGSQAKISINPSLADRRYHFHPVLLDACLQSIGAAFPEIHGQELHLPYGFSSLEIFLNPTSQVWTEVQVISDTNGEMRVNVNIYDEQGQLCARFTDLTARRINPAILQSLWQEKSNDCFYKVEWKKLPSMPTVAVDPQNSWLVLVRPETDLNSLINLYKRAGEKVITVEMGQNYQCNSQDSFVINPAQKSDFQRLYQEAYPSGEFPTGVVFSWESSEAEDVLDTVYQSSHAVLNLVQTLTNNWEKLPHLWLITRGANKIINDTALYPQQSHLWGLGAVINQEYPKMGCVCLDLPIHKEADEAELLFNELKCFPHEFRLALRQGNRYAARLVSASLPSSEKRHFINQSGVYLITGGGGKLGGLVAQWLSEMGASHLVLCSRHVKSSTELIAPLVEKGTKVTLIEADITSPTDMKNLFSRFGADLPVLRGIIHAAAVLEDGLISNQSWQKYQKVMSPKVAGTLLLDRYTRSLSLDFFVSFSSAAVILGSPGQSNYAAANAFMDALMQQRQSLGLPGISINWGAWETGNQIDQQRFANWGLQMMPSEQAFQYLNQVILDDINQGIVLDINWSIFNQTFNINQPFFSEVLTLKNQKQTSPAKLLERLKSVSIDERINALVEGLEKILREVTGLNGNKVIPQQTSFLDLGLNSLMVIEFKNRLETDLGCKLPSSIIFDYPNLLSLSTYLREQILANHLDFEIKINPIPDNHSPYDSLSEDELARLLNQKLTELDQYGG</t>
  </si>
  <si>
    <t>gi|150445939|dbj|BAF68992.1|</t>
  </si>
  <si>
    <t xml:space="preserve">Glutamine amidotransferase type 2 domain (49-166:118)  -- Asparagine synthase (244-593:350)  -- </t>
  </si>
  <si>
    <t>MCGICGYFDLKKEKSPDQKILEAMANKIIHRGPDSSGYFLDNYGGMGFRRLSLIDLQGGEQPLYNEDKSIVLVCNGEIFNYLELRDDLQKKGHKFRTHTDVEVLIHLYEEYGCDFLNKLNGQFAFALYDIKEQTLVLARDQMGICPLFYTIVEQNLIFGSEIKAILEHPLVVPEVDLTGLDQILTFPGLISPRTMFKNIQSLKSGHYLILKDCQIKIREYWDLDYPKIGEIPVYRSEIYYTERLQELLKQSISYRLQADVPVGLYLSGGLDSSLIAAMVQEMRPDYQIDSFSIGFEDKNICESYYRDILLRQLNFRHHEIRFNEQSIGESLGKAIYHAECPLKETYNTASLALSSCANRHNIKAILAGEGADELFAGYVGYRFEQAQQNQAFSTNSNYNLETILEEELSLKVWGDNQLFYERNLYAYQETKLALYSAKLREQFYQFDCLNFEVVDHEKIKNRHHLHKRSYLDFKLRLSDHLVADHGDRMALANSVEARYPFLDIHLVEFSTKIPPDLKLNKLEEKYILKQIAKNLIPLEIIHREKFAFHTQGSPNILKQNIEYIDYLLSSEVIKKQGYFDPVIIQKLKQKYQQNNFRLNLPFDLDLLIIPLSLGIFLEQFNL</t>
  </si>
  <si>
    <t>CL9477.Contig2_All</t>
  </si>
  <si>
    <t xml:space="preserve">Beta-ketoacyl synthase; N-terminal (366-626:261)  -- Beta-ketoacyl synthase; C-terminal (634-748:115)  -- </t>
  </si>
  <si>
    <t>MASALALAGVQLADEPLHLEGRLVRVHGMQGKQLRVVPLQPDGELQPMYRDIEQLVGQCCDWIADTSEYVVVFFEGFEAAVPADNLREFSPESVEEGGFDALWPAERSALQQEQFPPRLAEALATQGFCVVQMSLPFSVRHEAAMEAEDLPDFDGVKAEMAADYMGAGESRTKLKRVADDDPDVLPQNSLGVCDRHLTDLGILVDDFAQEVFGSDLMGRTNGFVRLPFASDLEQSQLAPQPISSEAAGEAAQVREFLRFVQSRKLCLLLVLESEGGFLTLHPRPGGGDDIRLPLVENRLLVFRHDQMGYSYEPQGNTAALQAWVLGAMPDVELQDVRGRQKKLAELLKLTGPWQPEGAQGLVMSLMVRMPGRSWGYNNYWNMFIAGTDCVLEWDGTRWETDLYYEADRDAAMLTGKSYMHHGGFLDHLEFTRFDNDFFGLGVEEAQCMYPGQRIVMETGYESLHRAGYTRGSMGGENIGVHLGDVGPDWHSIDDAWPYMVEGDFNLKRHGVSAFVTCTRLSHFLNLVGPTTSVATACSSSLVALNIAHHAMVNAREDPERQKAKAPLYERALVVGINTLMGPVSFMGQCSSGGTTYKGRSFTFDTGADGYQRGEGCSGTFIQMNSKAPMNVEMLACVIGSAVNQDGRSASLTAPNGPSQQMVIRGSLKQAEIRPEESRAQENHGTGTALGDPIETGSVRAVYRQHQECLMVTSAKSHYGHLEAGAGSVGILKTIISLVNAAVPAQVHLRHLNAHCEMDGFPGQYPVERADIGWDYSYAGCNGFGFGGTNTHADFWAARRTEVHKLKDIPGQVVGRQLIIDKVGPAPTLPPKLDRLDYLTVACSRCLGPMCWLCSAAVPAAGMRGETRHRCSAVRTEPSSYRLCSLCFQGTYECRDLGVAAATAPRPPLAFAPDTAKVFLTGTFNAWTKPGVEMIREPGGADVAVFEGDLAIGETLMEEFHIVVHIGDRNLILHPVVKRARQHVHVAGPSEQSEGKRWLIDGRRHGQREGQVFRVRLHWSDTKKRVSWIATEKIIGRAERFFHTYQIVSSISNWAPIVGTNEKSDPSLFRWFSGRIPASGQVALLFLRDYDTTQMVYPLRSHPTDDSVPVMGPDNGGDGKRWLVTGNEGDILLVELRVANGKISLQLHTAGSPELSFRGDTGESYYVVGSWTGWRVVAMDPSGVSDTWRHRFELGPTGMEDFQILVNQNWNLRLYPPNAGETPGMGLVCGPDRKGSKKHWQVRGIPGQLFEIVLDLAAEDQCDMLTCWPCTDPPLAA</t>
  </si>
  <si>
    <t>gi|1149076430|gb|AQS99187.1|</t>
  </si>
  <si>
    <t xml:space="preserve">3-Oxoacyl-[acyl-carrier-protein (ACP)] synthase III (244-323:80)  -- 3-Oxoacyl-[acyl-carrier-protein (ACP)] synthase III; C-terminal (377-465:89)  -- </t>
  </si>
  <si>
    <t>MASDLPHLPRGWGPMRGWTTVPVAPHGGVFVALGAVLLTHGVAAFLSPRGVGCSSPPLGGQRRTGLGMRSDTRTRQCSAGTGAASASLGSGLGALAAVLCAAHVAPLHRHPLRTDRRRPGKAAAPSRRDGLQLSALPPFPGISIAGTGSATPAAVVSNDDLAEVMDTSDEWIVQRTGIRRRHVMKPDESLVSLSARAARQALERAGMAAEEVDLVVLATSTPDDLFGSAAPVAAELGARKAVAFDLTAACSGFVFALVTAAQYVRSGAAKSVVVIGADCLSRWVDWSDRATCVLFGDGAGAVALRATEPEKDALIGFQLGSDGQGSRHLGLTGSCAPVPLGGKNEGGAGTFAPLTMNGKEVFRFATKCVPEVLNSLLARHDIRSDEIDWLLLHQANRRIMDSAAKRLKLPQEKIICNLDEYGNTSAASIPLALDEAVVDGKVKPGHLIACAGFGAGLSWGGLLLRL</t>
  </si>
  <si>
    <t>gi|405167078|gb|AFS18071.1|</t>
  </si>
  <si>
    <t>MSKHSISFGGQLEDNWRTLSEVLETATKHNNHGITYIKNDAAEYFQSYQDLYQDALVILNGLEQKGIKLGHKVILQIAKNHDFIPALWACFLGGIIPVPLTVAPSYDLENSAVKKLENVWKILDNPLILSDSELITEIEKLGTYSHLEGWQVISVNELRKAPSKVHQLPILDPQDPALLLFTSGSTGMPKGVILTHHNILSMTAGTVAMNHFTQQEVTLNWMPLDHVGAIVFLGIMAVDLACHQIHVPMELVLRQPLQWLELIQKHQVSISWSPNFAFSLINQQAEELKHASYNLSSMKFLVNAGEQVSVKTIRLFLEILEKHQLRERAIKPAFGMTESCSGITWSAGLSKNELTEENSFVSLGKPIPGATIRIVDQENNPLPEREIGKLQIQGNSVTKGYYNNTELNQEVFQEGWFTTGDLGYLFKGELFITGREKQEIIINGVNYFAHELETTIEELEGVKVSYTAAFAVFDQSRETDLLIITFSPESDQFEHWIKVVRKIRSHLTQKFGIAPAYVIPLERNLVPKTSIGKVQKSKLKKDFEQGLFSSRIQEIDQYLAKERQKNQTLPQSENERQIAAVWSEVLQLTSVGLEDNFFELGGHSIHLIRVQNELEKLFNRQLSLAEMFKNPTVATLARCLSEESNTTQVIAQKSRQRAENRTRRHNETHDIAIIGMAGQFPGAKNLTTFWENLKNGIETISFFSEEELQESGVSSELFNQPNYVRARPILEQVEYFDSEFFGYTDREAELLDPQQRLLLECSWECLENAGYNPSTYQGSIGIFAGASMNTYLINNCYPNRGQLDSNDELQPFTLDSTGGFQTMVANDKDYLTTRISYKLNLH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KELVSRYIDFLESQPEKDMSDVVFTANTGRVHFSNRLALTGYKNSDFIEQLRQFKQLDYQSTIHGIADEKRPPKIAFLFTGQGSQYAGMAHQLYQTQPTFRKTLDAGENYYQKLTGKSLLNVVFADTDDPLNQTAYTQPALFLIEVALAQLWHSWGIQPAAILGHSLGEYSAACFAGVFDLESGLKLVTHRGNLMGQLPQNQGEMAAIFLDKNSVIEQCQSQGIKIAIAAINAEQHTVISGEKSVIQELCNHFTNAGVKVRQLKVSHAFHSPLVEPMVAEFKTILQEISFSQPQISLVSNLTGEIADDSIMTPQYWLQHLLNTVQFHPGALFLQSLGCDTFIEIGPQPILSGIVQSSLSSSEPLTLPSLRSGFSDWQVLLESLGKLYVRGAKIDWFSFDQDYHPRRCALPTYPFQKRQHWIPLKTPSATVPQESNLVKMLSEKDKNTLMQTLLETGHYSEDEKPTISAIVQQLIKLYYQEKEDFNFAKLLYQVAWLPWDLANGKLQNLTPLKTDLEVYLEPQLHSSELMGVSRAFSEMEKLAADFVVKALKDLELFQMNTFLDPDQSFIQAELKQEYKSFWNHLLEILAKVGILEKQNTLWKIVKEPEHSNPDLAVEDLINHYPNAQIELNLFRQVATNLAAIITGKISPLSILFSQDGQGGASEFYKNTSSAKILNLGISKTVELLLSSYAPSASLRILEIGAGTGATTQQVLKACKSRQITYTFTDVSPFFLEKARDNLAEFSGLEYKVLDIEKAPKLQGFCCHSYDLIIAANVLHSTANLQEETLPHIQSLLRPGGHLLLLELTQQSPWIDLIFGVTQGWWRFSDYHLRPNHPIITASTWESMLLKSGFSQVEFVSPDQKIGSVLFQQSIILAQSSEISPNTAKNWLIFTDIEPQQNTFALGIQEQLLKKCDSCRIIYQGEKNTQISSSESCLNANQLQQLEEWFASNPSPDRIIYLLNSTPKEQPESILLNRCNYLLNLLKAIQTIPNPPQLFLVTQGAQPFELEQPSLGFQSPLWAMGRVIALENPQLWGGMLDLDPDVDINQNITALLLGLTHAHDEDHLVFRKGQGYVARLLPLKSLETTTVKIQTEATYLITGGIGHLGLELAEHLVNLGAKHLILTTRRSLPARFLWDSATELAQISEKIRKLEEKGASIEVISADVGNFEAMQAIFTQIEKTAYPLRGIFHLAGISGRQAQLKDCTLQDLEAVFQAKVKGSWNLHQLSLGTQLDYFVLFSSAGAIWGAKEQGLYDTVSHWLDALAHFRHLQQLPATTLNWALLAGHGIVSQDYEDWLKQIGIREIAPDMALRVMDAIMASNQTQVLIADVDWVRFKNIYQFKGEKPLLKNLGLSEIPIKSVQESDSVLHLLEDIPLGERREYLLEYVSKQVRIILGIKSMPDSEQGLIEMGIDSLSSIELKNRLEKGLEVLLPTSLIFDFPNIRRLVDYLFDRIFGEKVQKTAEKMINFTEVQQEISEDLILQELTDLEAFLGD</t>
  </si>
  <si>
    <t>gi|1149076684|gb|AQS99314.1|</t>
  </si>
  <si>
    <t xml:space="preserve">Beta-ketoacyl synthase; N-terminal (408-661:254)  -- Beta-ketoacyl synthase; C-terminal (676-788:113)  -- </t>
  </si>
  <si>
    <t>MQLTLSVHRHHISHGSSPSQHRLLFPSAPLCWPLLPAMADMVPMYTEGELQEMPEPKPLEGALVEIFGMEGESAKCISVKDEDAEAEEVEVDGLSGRVVAWYEPEQKYIVETFDGLLAGIPEDKVREFVPPSPEDGGFDLTWPSGADATAEFGEMIVGELAAKGYCVIQTFMSEKDRAEAFEAAFGEGETRFYRMKQEIEGAYMGYDNFTKLGAMVHDSVEDEADVTNALEACNRQLSTLGLLLTPLAPANLGFACHSRLNAMIRMSIDKGEEDDLPIESIMDDDDSSEWSANIEGWLRYQQRRKLSMLHMISNQGGDLWLYPKQGFGPKSIHIPISQNKILLFRHDLMEYSYQVVGPSVALQTWILNDPPKYQHIHEMQVNLGAPGLLGEVVVNPGPAVPDGPKASVMALTVRLPGEAWNPSQYWLMYCSGSDSCSQWPYNRWDTEPYYQEGVDSTLTGKAYTCHGGFISQEMITQFDNEFFGIDHLEARSMLPGQRLALEVGYQCLVAAGFTRTSLQGRRMGVWFGDVGPDWHSFQTEWGRFNYDINPALMGTSMNNSVTAGRLAHIFDLRGPVSSYDTACSASLVAMNAAHLLMFDQDPPRKDNAEALVQGVNTLLGPGSFIGNCMATMLSHQGRSFTFNRSADGYQRGEGCGAIYIKLFQGNKKEEEERVCALIGTATNQDGRSASLTAPNGPAQQAVIKKSMAFAGINPNTVSIAECHGTGTALGDPIEVGALMAVMHQREFPLLKTSAKSNIAHLEAGAGIAGLTKCIMMINMATAPPNCHLNIINPHLTTEGYPVYFDTEQVNTGFSSLYCGVSSFGFGGTNSRADVYGYASKGHKAVIKFYLPKPNPPRVQPIGQDIFICGTWSGWTEFETMEGDRDDTYKCAIVLGESRVEKFYLSCSEDIYESIHPLVDDAGPSEQIVGPDDDGSKDLCWMIDGRKDGALAGTIYEITFSWTADKKTISWQKAETAGELKVLGYDFEHKFYLTGSWRRWEGYQEMRKIDDETFEGTFKIGYRFTEEFQIVRDADPKQAIYPCKPKCMSTSVPICGPDDQGKGRNWLIKGKQHQLVTVRVSLVNAKAKVTVISPGGEKFWESWAGWALQSTQTFYLTGTFNGGRCSPMLPVESEQGVHKCNVTLDAAGTASFQILVNKDRELVLHPNDSLALLGPDAEGANAWYMEGPSNASFEVKLDLMQDDRTKMVTWEPAPKALTT</t>
  </si>
  <si>
    <t>gi|2065774748|gb|KAG7543249.1|</t>
  </si>
  <si>
    <t xml:space="preserve">Ribonuclease H domain (66-173:108)  -- Alcohol dehydrogenase; N-terminal (237-298:62)  -- - (401-530:130)  -- </t>
  </si>
  <si>
    <t>MWYIWKARNRKIFENLSVPPQETLDLATQEEGAWRRANQREDPQAGLVTSTHEPPSPEDSPVCYIDGSWLGTESRSGHGWLVYQGGRLLHLGLKGSRRSLSPLHAELDTLLWTMKCLLAIPLTSILIQTDCSDLLAMTGAPEEWPTFSTELKDFAYYRDRFTTFSLKHIPRSASPRKTENKYLKHRCFRFRDHHHRRRSKPSSMAGKLMHALQYDSYGGGAAALKHVQVPVPTPKSNEVCLKLEATSLNPVDWKIQKGMIRPFLPRKFPCIPATDVAGEVVEVGSGVKNFKAGDKVVAVLSHLGGGGLAEFVVASEKLTVKRPQEVGAAEAAALPVAGLTALQALTNPAGLKLDGTGKKANILVTAASGGVGHYAVQLAKLANAHVTATCGARNIDFVKSLGADEVLDYKTPEGAALKSPSGKKYDAVVHCANGIPFSTFEPNLSENGKVIDITPGPSAMWTYAVKKVTMSKKQLVPLLLIPKAENLEFMVNLVKEGKVKTVIDSKHPLSKAEDAWAKSIDGHATGKIIVEP</t>
  </si>
  <si>
    <t>gi|424707747|gb|AFX86508.1|</t>
  </si>
  <si>
    <t>gi|424707755|gb|AFX86512.1|</t>
  </si>
  <si>
    <t>gi|424707773|gb|AFX86521.1|</t>
  </si>
  <si>
    <t>gi|1129190275|gb|OLP95534.1|</t>
  </si>
  <si>
    <t xml:space="preserve">Beta-ketoacyl synthase; N-terminal (786-1009:224)  -- Beta-ketoacyl synthase; C-terminal (1019-1133:115)  -- </t>
  </si>
  <si>
    <t>MDNEKDKRRRYNHFSGCDEKSKKTVQQKRARCREWRNIVIGVPTLWNQRNFITKFFAEGTHILSMDDDVEDLYLCEPLSQQSSAEVKRLPLPMGGILAEIVANARETMLSAGCFLWSLNVSDNPMFMRHNVLFTNGLCNGFFWGCLNRHDEDLTLKYGDGHEDVERSLRYFQKDGAVLRYSFICASSRCKLNPGGLQASMKPGQRAEEEDRSAVMLVEEFPHLLKLAPGSALVALAKAPSADLSCLCFVCDIFCSAPEGVSLHGFSVKVLPSGIDDPSSGNGVFVADGTVPSGVLVALYAGIWFPSLPMDKVQWGTETQPYSWSHVLDVHGPEAVDPELTSCTRADVVSYHLCCDGGIMDGFRADCRVRSASCLRCGIVLGWESVQNLELVLNSKLELLRSASLRSVQAMRSLLPGQELLLNYNLCATPASSLVPSCRYSRVVVVPRVLTEHLKELVRSSSLVSATAAVLCTLYSVKFLRNLSDQLAGEEMLSSKDLGMLIDQRRTYLLEGAVWATLRQTINKDRLAVVSGTFHRCKAKSAVMKKGCGGGIVIAPWSAIYGDEDLKIVWLPLEACEALALQHKPWSNELCRLLKLGSGLAPAAWRGGSSKPRSTALVQCSASHSTVARKSQRQASLPRPTPGTKRSAPTSGENSLGKGVDSLLQMAGKRRKAQVGAPQVLALEDASATEVSQEHVAPRGRRRPGLLALLTRFGPAAAESTAACLYLSCPSLLQRPCRLPGAADAKPSAQEPRQDTSMSRLEVAGALAFLRYSPGSDRRPQNPQPYRAGLSACTDTGVEIPITRWDISVYYCEDPDEAQPFQSVVKHQSYVEGIELFDHKYFQIAINEARGMDPMQRHVLEVGAQNLFKLGITKDIASRTPHHAGVSVGLDKDDYDSLPKTPELQGSANVQAIIANRFSFIFNLKGPNYVADTACSASLTATHLAKFMLRDQTIDKIEFHVALGIHQCLSPFPFVGSSQTHMTSARCRTFNATAGGYMRGDGCSGLTLKPGDLPDERDAIWRGSMVGQNGKSATLTAPNGISQEEVIWKAIREAKISPTESCVWSCHGTGTSLGDPIEVGAVRKIQNKEQRDTTLLVVTNKSQTGHLEGGAAMTSLLAAVFQVKASSAIPCCHLRQLNPHLDQTNFNAVFNSELNSYQYSQGNVHVSSFGFGGTNAHAIFWGENVYHAPSNAELYQKRIWSMSPPEVRVNGSDPALWDWDGPDQVILPGDKYSIEMNPDDPPNAPQRWFKEDTGVEHDEGEDEVYCLTGPFNEWDLEQMEDGPVPGLWTLTVKVPSSGQVEFRILRNGNEDEVIYPDMDKCSQKLTPIHGPSKDDQRNAKNTWLAEGIPGSSIKVDFFTCRGIRSINWMQATPVLM</t>
  </si>
  <si>
    <t>gi|257356480|emb|CBC11459.1|</t>
  </si>
  <si>
    <t>gi|424708033|gb|AFX86651.1|</t>
  </si>
  <si>
    <t>gi|1372033439|ref|WP_106908862.1|</t>
  </si>
  <si>
    <t>gi|1706009586|gb|TRU38421.1|</t>
  </si>
  <si>
    <t>Cluster-13398.23406</t>
  </si>
  <si>
    <t xml:space="preserve">Beta-ketoacyl synthase; N-terminal (342-612:271)  -- Beta-ketoacyl synthase; C-terminal (625-738:114)  -- </t>
  </si>
  <si>
    <t>MGSLEQLLVRIHGLDAPIEPEPLGGSQPPIDVNGKVGRAVWWDGEVFKYMVHLFEAVYVSIPEVNLERYDPPKAEDGGFDIVWPSDPESLPDFAWSMTEALQKKGWCLIQMIVGEDVRKGAVKQVGEFTKFKALREEFVSDYLGHGGKGKVGFIDTEIPDADHLSNLRSDALSLFDRNLTNLAAATAPLTFDMMDFHFGDRTKGMLWTQYSSGREEQTLKPERLSEDDVDEGKVEEHIMFLQRRKLCCMTWLENEGGNITLVSRPDLNASEVVLPLAPRKLLVFRSDRTTFRFEPLGRFAVLQSWILEEPPKLSALKIEGDAVSKAEAHGILKGRPYPEGDKVHVMSVMTRLPGDGFGPNEYWSMLLEGTDGEVPIPFLRWDVDLYCTKEGEPHQFGKAYAQHGGFCRHEQIFSFDNKFFDISDHEAKYMSPGQRVFAEDGYTVMYRAGHSRESINGQSIGIFIGDTGSDWTPFNVVEYDIDIGGGQTMKVGGPATTAITGGNNSVTVSRLMHLFNMTGPTGTADTACSSSLVATGVAMSWMRERRMSPSMAHAESRIKESIAGGVCVQIGPGSYIAMCGLNMISPVGRCFTFDESGDGYARGEGTGLMFLRGSTEFEDTLEQNACILGCCINQDGRSASMTAPNGPSQQACIAASMREAELEARMINLAECHGTGTALGDPIEVGALRNAMEPRDFALCLTSSKSNIGHLEGGAGIAGLLKCILMLMAGTCPPNAHCRQLNPHLSVAGFPCFFDTEGIDTHLNSALTGVSSFGFGGTNGRCDIWGQARFGVNKCGELDVEELDQITVICPVTLGPINSITGEPALRPSGERKRYKADVLRDEFAPYDISRYAYTGGFRYRMTELPEEKEEDLPADVSPYICGSWSGFTEMEEMESQGNGWYLATVVIGETRCETFNLTLNKERSLCIYPALHKATSKIWINGPDDGSDGRKWIIDGRDLEIPAGTTYQVHFKWSSERMEIFWEEGSQTADTTALSFEHTYYIAGTFSKWRCMALTGGVEEGAWEGSFTMGSQGREEFQFVRDKDWQQVVYPAKPKAVQPGVPVRGPDELGKGKHFTVRGQPGETVEVELSIVDAKVTVKATSGTKGTVEWHSLEGWERHEYSAVGSFNEGVPLLMSMDLMKPGIFKCRAKVGDSFYPEYNGFLELFQVAVDDDVQHTFYPEKNLSRSGEAIVRGPDAGGADKSFLVRSLSPYKALEIVLDLTAEDRRKVVTWSWAADELEDGSST</t>
  </si>
  <si>
    <t>gi|941355198|dbj|BAT21733.1|</t>
  </si>
  <si>
    <t xml:space="preserve">Beta-ketoacyl synthase; N-terminal (6-212:207)  -- Beta-ketoacyl synthase; C-terminal (225-344:120)  -- </t>
  </si>
  <si>
    <t>DLHFDPTAGSGKMYTNHFGILIDFLHFDNNFFGISEECACAIDPLARRSLESGYSALACAGWNKNSLNNAEILVCYGTAYNDYGPTIFARGETTEKPSPLSLWNHRTDVVNNRLAWMFGLRGPTMNLDTACSASLSATAYAHSNMRPQEPNSMWGSGKRQIKCALVQGFSAIFDPLFSTQLCGAGMLSHQXRCFTFDQSADGFCRSEGASAMYYEVHNKETLTRYAILMGSNMNQDGRSASLSAPNGPSQQECIRGSLREANITTLDIHMNELHGTGTALGDPIEIGGLRATMMKVAGKVREHPPVKTSSKSNMAHGEGNAGITGIMKCMLMGCYAVAAPGCHLRLYNSHIEYNGYPVIFNPESIDQNCEWGYCGVSSFGFSGCNARGDVYCAATNGHRRTLPLGNDLTVGRHLSLMPKIEHPSVTTMMDRKEGDDDFSSDWAGFFQAGNPINVGTTFQLSGSWSCFQDMEAMVMKDGAYQWYFIMGDTLVEEFRIHTDYFFDSIICPATKKAGKDAIILGPGTAPNGYTWRIDGRSDGAEAGDLYSVKFSWDEQRREKKVEWEIVRGEARAEIACEYDIPAYEHRYFVRGTWTAWTCMELSPVLGLGHIHETTFRIGINEHEDFYLVRDRCEDQQIYPAINTIKDTKVKVRGPDGNGRKRVWRVQGSCGDQITLRLRVRNGEISVSVISSTSKELTWSRAAPGMDDVYFVDGSWLSSGERLQMRPHGSKPNVFIADLKISHRGCESFRILLDDDSEQAFYPTMSGAQSGQAMAFGPDNMGSGLSWNIIGEPREAVRIILNLAEADKRQRVTWVSL</t>
  </si>
  <si>
    <t>gi|1705911925|gb|TRT46643.1|</t>
  </si>
  <si>
    <t>MNQQKQAFLEQYKHLDAMVKAQTEPIAIVGMGCRFPAGVNDSASYWQLLVNGIDAVTEIPLERWNIADYYHQDADVPGKMYSREGAFLDKVDEFDPAFFGISPREAAAMDPQQRLLLEVCWESLENAAIAPESLINSQTGVFMGIFRDDYAQLCFHQGVVNHIDAYNSLGTSRAIAVGRISYLFGFHGPTLQIDTACSSSLLAVHLACQSLRSQECNLALAGGVNLMLTPATAISNCKLKAVSPQGRSKTFDASADGYGRGEGCGVVVLKRLSDALRDGNLIFAQIRGSAVNHDGKSNGLTAPNGQAQEALLRQALERAKIQPKDLQYVEVHGTGTSLGDPIEVLSLGKIYGQGHSQDNPLILGTVKTNMGHLEGAAGIAALIKTVLQLQNQQIAPNLHFKNPNPYIPWEKLPVKIPTTLTPWLVREGVRRAGVSAFGMSGTNVHLIVEESNFERLGDEKPHLERPCHLITLSAKSEPALRELAQRYYDFLGQNSQTVMANLAYTANTGRSHFEHRLAIPFLAQKQLEQALKDFIRGENRFSGQKSLLTSKKAPKLAFMCTGQGSQYPGMARELYETQPTFRQTLEKCDEILRSYGVKSLLQVLYGDEKTSQLINQTFYSQITLFSLEYALAQLWLSWGVKPDALIGHSLGEYVAACLAGVFSLEDGLKLIAHRGRLMQTLPKNGIMAAIFTDSDTVTNHLRKIRGICTIAAVNSRENTVISGETEAINHLIANFNQRGIESQTLGVSHAFHSPLMTGMVGEFAKIAETITYNSPRLPLISNLTGDVIDAEIATSQYWVNHLLSPVEFARGIERLGELNTEIFLEIGAKTTLINLGQQNLPDRGLWLASLSPKQSNWETLLQSLATLYVKGVKIDWNGFDLDYLREKIPLPTYPFQRKRYWLDYIDSQLKTPTVAAFHPLLQQPLHLLGSKDVHYQSSLSPCSPSYLQEHQVFGQVVFPAAAYLEMIIVAAGQQYPNQQFTIGQLSLNRPLIFSENQSKKVQLSLLAGGQFQILSLGEGEVSLLHLSGNLTNENQDLPSGNWTDIRDRCHQKIEIAQHYQDCLSKGVNYGESFRVIQELYRNQSEIVAKIQLSSHLLSQAVDYQLHPVLLDGCFHAMSALFPAGNTTYLPTNIDRLTFSGVKDTSIYCHGRFSHSNLQNGILIADLTIFSESGQLISQIDGLTFQQARPETLFSQTNDLKDSLYEITWQATDLTGMDWTETGDWLIFADKKGVGQQLAEKLLQQGHRCQLIAENNRQTWQYFLKKTYQGLIYLWGIDDDQALENNQNLAATQERICGTLLEIVQELGKIEVNYSPRLYIVTQSAQYIPSQPTVIALAQSSLWGLGRTIALEHPELRCLCLDGDKFQDSHTLALEVFQSLQSSEEENQIVWRQGRSYVARLGRFIPKLSLKNREIAENATYLITGGLGALGQQVANWLRKKGAKSLVLLSRRGITPETQPIIDQWRQEGTNVEVFAADVSDFGQMRRAFEIIEQQLPPLKGIIHTAGVLEDASLSKQTWEKFERVFSPKILGAWNLHLLSQEVDLDWFINFSSMASVLGSSGQSNYASANAFLDSLAHYRQAQGLPALTVNWGPWAEGGMAENLGEKAKKRLIKQGFTPLDPQKCLHLLETLLTTSRTQVTVASLNWNSFFNSFENQKIPPLLRDFQIFSAPKLTPDNNFINVLMTVPIEERFAALTAHVQGIVAEILAIPVREFTQVDQGFFELGMDSLMTVELRNRLAKDLGKSLAATITFKYPTVTSLVDYLVAEVIDLDFSLKPLAIGANQDSNLDPLNEEDLSLEELSDLLLQELNSLS</t>
  </si>
  <si>
    <t>gi|1706129699|gb|TRV50829.1|</t>
  </si>
  <si>
    <t>Cluster-13398.28523</t>
  </si>
  <si>
    <t xml:space="preserve">Beta-ketoacyl synthase; N-terminal (348-608:261)  -- Beta-ketoacyl synthase; C-terminal (620-735:116)  -- </t>
  </si>
  <si>
    <t>MEEVTSGEPAEPAGSHALHGALVEVTDFPGLIEARDSRLDLLGAAVDPNGRSGWAYWNAERSSYVVQTLDGVLLEVPEPHLVPVEKQEPEGGGFDLIWPALPAASETFAFMISEYLQAKGFCQIAMLESDMARRSLLQAVHSRDDFALPFREFEQAYLGRDSSSKILWLDGASQEEAVLKYEDYFLALARILLPVVGSYLGFTPHDYLNSTLLRLPLLHPAEHEELSPGLASDAAVEAGAVEQHLDFVQRRRLCFMYFVDNEGGTVDLHLKEGSGERTVSIPIFKDRLLVFRCDVLGYTYKANHSGRDVVMQTWLMEEPAALKIDGFVGDQKGMEAIIGGPHLPVERQVHVMAAHSRFPGMGHGVECAHLAWTMQTDTFLEISHGRFDMSLYYTADSEQFNAAGKSVTKHIGCLADNEWIDFDNDFFSMDPQLAGMMAPCQRVCLECSVEMTHMVGYRSKESLRGQRKIYVCVADIGLDWDGFLGLDGRDPRLYNPELWLKCGSLNNSITSANRLCYLLGLEGPSQTIDTACSASMVATVQSHAELRKAEKGCNEALLCGFQNILTPWPFIGLSGAGMVGRTGRCLFFDQSGNGFARGEGWGGLFLRTGDSVQAAQERLCVCASTFCNQDGRSASLTAPNGPSQQAVIRGSLTNVRISPDEIVCTENHGTGTALGDPIEAGTVRAVFGRKRQSGPIPVTSGKSHMGHLEPGAGTVGIIKTLTSLVHAAVPANVHLRHLNAHIEADGFPGLFPVERCDLAAEYHFGGANGFGFGGTNARVDLWARRLHRVRDASSGPPDLVGAPKMQRNVVAQILPKHMDKLVGISLTCARCQGPMCWLCGAVPVASTTRHRCKSVREEFASYDVCSACYDGAYQLGSGISVEEVAAELPSLPSQQKLFLTGSWSAWSTFDEMSVGTGTADADVYEADITLGETRVEHFQLVMDRLSTRSFFFPISGNASQNVGIVGPEAESNRDRCWQIDGRRDGVPAGTVYRVRFAWGDARKWLTWQPTKRQALQDYQHIYSMVSSITEWRPLDMRPNVDEPGLWEIACRLPQRGEAEFFVQRDRDARQMLYPLRTRPKDTSVPVVGPDDGGTGKRWLVWGEPNEIVIFRLSIAEDGDLSVTVISNTMGELRWQSPVGCAGVVYDLAGSWSDWRFGKASEMVADSMCPDIRRCRFKMGGRCKEEFQIVANQNWDRRFYPEIAGDPPGASLVCGPDGKGQAKVWQVVGYPGQTFEVVLNLSAEDRRRMVSCAPLADDKWRELDDGKTEWTEEEWAAWEAEWSAYGEELARNLYTGKQWAEGSWPGAAQALAPAADGLNPWTEERIEE</t>
  </si>
  <si>
    <t>gi|424708087|gb|AFX86678.1|</t>
  </si>
  <si>
    <t>gi|2065771347|gb|KAG7539848.1|</t>
  </si>
  <si>
    <t xml:space="preserve">Alcohol dehydrogenase; N-terminal (38-150:113)  -- Alcohol dehydrogenase; C-terminal (194-317:124)  -- </t>
  </si>
  <si>
    <t>MAKSPETEHPNKVFGWGARDKSGVLSPFHFSRRDNGENDVTVKILFCGVCHTDLHTIKNDWGYTYYPVVPGHEIVGIATKVGKNVTKFKEGDRVGVGVIAGSCQSCESCDQDLENYCPQMSFTYNAIASDGTKNYGGYSENIVVDQRFVLRFPENLPSDSGAPLLCAGITVYSPMKYYGMTEAGKHLGVAGLGGLGHVAVKIGKAFGLKVTVISSSSKKEEEAITHLGADSFLVTTDPQKMKAAIGTMDYIIDTISAVHALYPLLGLLKVNGKLIALGLPEKPLELPMFPLVLGRKMVGGSDVGGLKETQEMLDFCAKHNITADIELIKMDEINSAMERLAKSDVRYRFVIDVANSLSPP</t>
  </si>
  <si>
    <t>gi|424707633|gb|AFX86451.1|</t>
  </si>
  <si>
    <t>IVVVEVPKLGKEAAVKAIKEWGQPKSKITHVVFCTTSGVDMPGADYQLTKLLGLRPSVKRLMMYQQGCFAGGTVLRIAKDLAENNRGARVLVVCSEITAVTFRGPSDTHLDSLVGQALFSDGAAALIVGSDPDTSVGEKPIFEMVSAAQTILPDSDGAIDGHLREVGLTFHLLKDVPGLISXNIVKSLDEAFKPLGISDWNSLFWIAHPGGPAILDQVELKLGLKEEKMRMTRHVLSEYGNMSSA</t>
  </si>
  <si>
    <t>gi|71089651|gb|AAZ23682.1|</t>
  </si>
  <si>
    <t>MGSIDAEVLGSEKKSNPGKATILALGKAFPHQLVMQEYLVDGYFKTTKCDDPELKQKLTRLCKTTTVKTRYVVMSEEILKKYPELAIEGGSTVTQRLDICNDAVTEMAVEASRACIKNWGRSISEITHLVYVSSSEARLPGGDLYLAKGLGLSPDIHRVLLYFVGCSGGVAGLRVAKDIAENNPGSRVLLATSETTIIGFKPPSVDRPYDLVGVALFGDGAGAMIIGSDPDPVCEKPLFELHTAIQNFLPDTEKTIDGRLTEQGINFKLARELPQIIEDNVENFCKKLIGKAGLAHKNYNQMFWAVHPGGPAILNRMEKRLNLSPEKLSPSRRALMDYGNASSNSIVYVLEYMLEESKKVRNMNEEENEWGLILAFGPGVTFEGIIAINLDV</t>
  </si>
  <si>
    <t>gi|1323296950|dbj|GBE99706.1|</t>
  </si>
  <si>
    <t>MTHEKLSPNEQMNERIVKILSAYFQQRGSFLAQVIRADLQSLGSNFKPSDIPNNGKSPTHSFSASIPENPTIKPPVMVDAAPAKSVPTVASQPPANLETQLIVLVARKTGFPENTIHLGARLLDDLNLDSIKGGELIADFAKECRVAGKVDPTTLANASLQEILEAVREVMPTSMEPSTPNPVVTTESRKDVQTISRLLLELVAGKTGFPIDSLSLQSRLLDDLNLDSIKTAELVAEAAKQLGVAGQLDPAQFANAPLSEIAEILAKHSQSLGTDNPSPVPTAPSLASSSSPWVRNFVVEYSPEEAIELPAEERENWETANLFAYDNWPEARILIVAESEETDWVQMLEKHWQDKGAMVEKTTYEEMAWQGGIQNPKYTHFLGILPQKARGDGDSSARLLRAMSRLRAIATPLSAKQLEREYVTVAYLQFGGGHFGRLPGMSNLEQCGTMGFAASLHLERADLKVRVIDLPNQNPSPALTETIIGEIGRKEAYLAVGYDEQSIRRLPRPKVQDRTQYASRSLSWSTEDVVLITGGAKGITAECAIAFARLTGVKTALVGRSPHPQDDPLDASAREIAQTLRAFAEERLICRYYSCDVTDAIAVRELVTRVRQELGPITGVIHGSALNKPRRVENSTLGEAKSEVAPKVLGVLNLMEALEEMPPRLFVGFSSISAVLGLPGNTWYGFSNESLDLLLRNFGERHPETSVLAIAFSVWSEVGMGARMGTVRNLNRMGIEAMPTEDGVNRFLELMFKDPGDSQVVVTSKLGGVETMRRGFDTWRTHRYEPPASFSFIENIHTIELGVEVGFRTRLTLTQDSYVRDHIYNGSYLFPTVFGLEAMAQAAFYVSQKTAFSRLRLQDIRLERPIVVDPEQGVEIEIWARVLEKKSPLEPLQVRAEIRTERTGFTIAHFAATLILDDQSAEVPLSTVTVPDRPLDLDPKQDLYGWLLFQGSRFQRLKNVYRLNSKEFLFSTQVGGERAEKETFDRADGPFLLGDPYYRDSLLQSVQPIIPQDICLPIRIDRIDLYQIPRNQSCFGLAINEGREGKEYRTTVTAVNEQGQVLETLEGYQLRILEHRGDNPTAEEIANPGQRDERRLQEQLKQSAEAFGIDAPTLALTYQPGLQNLPSSERRQQEVPLFAKTVGNFLNPS</t>
  </si>
  <si>
    <t>gi|255070925|ref|XP_002507544.1|</t>
  </si>
  <si>
    <t>gi|389882943|emb|CCI36636.1|</t>
  </si>
  <si>
    <t>MKVVEFLSYLNSLDIKLWLEGEKLRYQAPKGVMTPEIKEEIAAKKPEILDFLRAAKIPTNTVELEIIPVSRDQNLPLSFAQQRLWFLQQLSPDSHSYNLLDALRLEGNLNLLALEQSLSELIRRHEILRTTFPMVEGQPIQRIAPPSTVSLPLEDLQGSSKNEQTEHLQEIAIAFSLKPFNLAKESLVQFKLLKLGSQEYVLLLKMHHIIYDGWSLSIFFGELSQLYAAFVRGLPSPLPELSIQYADFAVWQRQWLTGEVLERQLNYWQKQLQDAPTILELPTDYPRPPIPSFRGDGQVFRLNQDLTQRLKRLSQESGATLFMTLLAAFFVLISRYSGQLDVLVGSPIANRNSSAIEKLMGFFANTLALRGDMSGNPSFLELLERVKQTTLSAYAHQDLPFEMLVEKLQLNRDLSHNPLIQVMFSLQNTPQSEASLSGLKMESLPLSVELKARFDLEVNFWEVSDRLEAVWCYSTDLFAAPTINQMGQHFQNLLTAIAANPNMGIFELSMLSDEERYQLLSLWNETHTDYPSDKCIHQLFEEQVKRTPDAVAVVCSAQQLTYNELNCRANQLAHYLQKLGVKPEELVGICLERSLDMIVGLLAILKVGGAYVPIDPDYPQERISFMLQDTQVKIILTCESLQNSLPNHQAIVVCLDKDWQQINQASQQNLNSTVSADNLAYVIYTSGSTGIPKGVIVTHQAVNRLVLNTNYIQFTPDDRVVQASNIAFDAATFEIWGALLNGAKIIIIAKSVLLSPQELALSLKENRISVLFLTTALFNQLANLVPQAFSNLRCLLFGGEAVEPKWVQEVLEKGAPQRLLHVYGPTENTTFSSWYLVENVASTATTIPIGKAIANTQIYLLDKNLQPVPIGVVGELHIGGAGLAKGYLNRPELTQEKFIPNPFEKDEVIPPTPLNKGGNEPSKLYKTGDLARYLPDGNIEYVGRIDNQVKIRGFRIELGEIEAVLSQNQAVQSSCVIVREDNPGEKQLVAYIVPKLGVKLTSGDLRQFLSDKLPGYMVPGAFVLLEFFPLTANGKIDRRALKAPSNPSDSDRFIEARNQLELNLVQIWSKVLKIDKVSVQDNFFDLGGHSLLAPYLITQIKEQLGKEIAVTTIFQNPTIEQLATIIKTGLDPSNQSCLVPIQPHGSKPPFFCVPGAGGRPFYFYHLGRYLGKDQPFYSFENDLYQQFGEITRIEDIASIYLKAMQDLQPQGPYFLGGHSYGGNVAFEMAQQLVNQGEQVALLAIIDSSAPTYKDKQILLDYINWDHARWLAEVSKGIEVYLDKTIDISYETLQLLTVEEQLKYALNFFKLANMLPPNAETRQLAKIVQAYKTSCLCLIDYLPKQTYPGKITIIRASEELSDDPNKDLIAGDCEDSSLGWSECSTEPVEIHFVLGNHVSIMVEPHVQILAEELKVCLEI</t>
  </si>
  <si>
    <t>gi|1706025126|gb|TRU52864.1|</t>
  </si>
  <si>
    <t>MNSNSNLNNLVQNWLVKQLAEQLSLDAKTINVTEPLTRYGLDSIDAVTMVGDLEDWVGQELPSTLFWDHSTIEKASLFLVENYDLSNLSGEETPAEVAPVAEKAEPAVSGGKGWSLFGRR</t>
  </si>
  <si>
    <t>gi|389800845|emb|CCI19897.1|</t>
  </si>
  <si>
    <t>gi|1733475741|gb|TYT71534.1|</t>
  </si>
  <si>
    <t xml:space="preserve">Beta-ketoacyl synthase; N-terminal (9-285:277)  -- Beta-ketoacyl synthase; C-terminal (293-408:116)  -- Polyketide synthase; C-terminal extension (414-514:101)  -- </t>
  </si>
  <si>
    <t>MNSASSPAQIAIIGMAGLFPGAKDLATYWQNILSKVSAIREAPDDWNPANSSDDNGGLYTRKGGFLDDIAEFDPLEFGIMPNSIEGGDPDHFLSLKIARDALKDADYLDRPFNREKAGIILGRGTYFNRGFGTVIQHGLIADQTIELLQQIVPTLDAQTLGQIRQELKASLPPFNAEMSPGLVPNVVTGRIANRLDLMGPNYLVDGACASSLIAVDLAIQELLSGRCDMMLAGGVQASTPPQVHMVFSQLDALSRSTIKPFDQSADGTLLSEGLGILVLKRLADAQKDGDRIYAVIQGIGTASDGKGLGLLAPRWQGQVLAIQRAYENSGIAPDTVTLVEAHGTGMPLGDRTEIKSLTHIFGQRQGEMPHRAIGSVKSAIGHCIPASGAASLIKMALALYYKVLPPTLCQQPHPCLEEEKTSFYVNTEARPWINGQSKEPRRAGIDAFGFGGIDAHAILEEYDRSPDLPERKLPCSWPTELFIFSGEETANLIDLVEQVERRLQSSPNLLLSDLAYT</t>
  </si>
  <si>
    <t>gi|1706107216|gb|TRV29636.1|</t>
  </si>
  <si>
    <t>gi|1706105840|gb|TRV28337.1|</t>
  </si>
  <si>
    <t>gi|1747405195|ref|WP_149979011.1|</t>
  </si>
  <si>
    <t>gi|1002987246|ref|WP_061431773.1|</t>
  </si>
  <si>
    <t>MSKHSISFGGQLEDNWRTLSEVLETATKHNNHGITYIKNDATEYFQSYQDLYQDALVILNGLEQKGIKLGHKVILQIAKNHDFIPALWACFLGGIIPVPLTVAPSYDLENSAVKKLENVWKILDNPLILSDSELITEIEKLGTYSHLEGWQVISVNELRKAPSKVHQLPILDPQAPALLLFTSGSTGMPKGVILTHHNILSMTAGTVAMNHFTQQEVTLNWMPLDHVGAIVFLGIMAVDLACHQIHVPMELVLRQPLQWLELIQKHQVSISWSPNFAFSLINQQAEELKHASYNLSSMKFLVNAGEQVSVKTIRLFLEILEKHQLRERAIKPAFGMTESCSGITWSAGLSKNELTEENSFVSLGKPIPGATIRIVDQENNLLPEREIGKLQIQGNSVTKGYYNNTELNQEVFQEGWFTTGDLGYLFKGELFITGREKQEIIINGVNYFAHELETTIEELEGVKVSYTAAFAVFDQSRETDLLIITFSPESDQFEHWIKVVRKIRSHLTQKFGIAPAYVIPLERNLVPKTSIGKVQKSKLKKDFEQGLFSSRIQEIDQYLAKERQKNQTLPQSENERQIAAVWSEVLQLTSVGLEDNFFELGGHSIHLIRVQNELEKLFNRQLSLAEMFKNPTVATLARCLSEESNTTQVIAQKSRQRAENRTRRHNETHDIAIIGMAGQFPGAKNLTTFWENLKNGIETISFFSEEELQESGVSPELSNQPNYVRARPILEQVEYFDSEFFGYTDREAELLDPQQRLLLECSWECLENAGYNPSNYQGSIGIFAGASMNTYLINNCYPNRGQLDSNDELQPFTLDSTGGFQTMVANDKDYLTTRISYKLNLHGPSVNVQTACSTGLVVVHLACQSLISGESDMALAGAASINSPQKIGYLYQEGLIMSPDGHCRAFDAEAKGTIFGSGVGVILLKRLSDALADHDYIYAVIKGSAINNDGGQKLGFTAPGGEGQIAAATEALAFAGVDANTISFVEAHGTGTPLGDPIEVDALAKVYQGANEGECALGSVKTNIGHMQIASGIAGLIKATLALKYRVIPPTLHFQNPNPQINFSQTPFYINNEAISWTTKQDKDEKLPRRAGVNSLGIGGVNAHVILEEAPPIIPQDNQSKRPYHLLTLSARTEPALKELVSRYIDFLESQPEKDMSDVVFTANTGRVHFSNRLALTGYKNSDFIEQLRQFKQLDYQSTIHGIVDEKRPPKIAFLFTGQGAQYAGMAHQLYQTQPTFRRTLDAGENYYQKLTGKSLLNVVFADTDDPLNQTAYTQPALFLIEVALAQLWHSWGIQPAAILGHSLGEYSAACFAGVFDLESGLKLVTHRGNLMGQLPQNQGEMAAIFLDKNSVIEQCQSQGIKIAIAAINAEQHTVISGEKSVIQKLCNHFTNAGVKVRQLKVSHAFHSPLVEPMVAEFKTILQEISFSQPQISLVSNLTGEIADDSIMTPEYWLQHLLNTVQFHPGALFLQSLGCDTFIEIGPQPILSGIVQSSLSSSEPLTLPSLRSGFSDWQVLLESLGKLYVRGAKIDWFSFDQDYHPRRCALPTYPFQKRQHWIPLKTPSATVPQESNLVKMLSEKDKNTLMQTLLETGHYSEDEKPTISAIVQQLIKLYYQEKEEFNFAKLLYQVAWLPWDLANGKLQNLTPLKSDLEVYLEPQLHSSELMGVSLAFSEMEKLAADFVVKALQDLELFQMNTFLDPDQSFIQAELKQEYKSFWNHLLEILAKVGILEKQNTLWKIVKEPEQSNPDLAVEDLINHYPNAQIELNLFRQVATNLAAIITGKISPLSILFSQDGQGGASEFYKNTSSAKILNLGISKTVELLLSSYAPSASLRILEIGAGTGATTQQVLKACKSRQITYTFTDVSPFFLEKARDNLAEFSGLEYKVLDIEKEPKLQGFCCHSYDLIIAANVLHSTANLQEETLPHIQSLLRPGGHLLLLELTQQSPWIDLIFGVTQGWWRFSDYHLRPNHPIITASTWESILLKSGFSQVEFVSPDQRIGSVLFQQSIILAQSSEIPPNLAKNWLIFTDVDPEQNTFPLGIQEQLLKKCDFCRIIYQGEKNTQISSSESCLNANQLQQLEEWFASNPSPDRIIYLLNSTPKEQPESILLNRCNYLLNLLKAIQTIPNPPQLFLVTQGAQPFELEQPSLGFQSPLWAMGRVIALENPQLWGGMLDLDPDVDINQNITALLLGLTHAHDEDHLVFRKGQGYIARLLPLKSLETTTVKIQPEATYLITGGIGHLGLELAEHLVNLGAKHLILTTRRSLPARFLWDSATELAQISEKIRKLEAKGASIEVISADVGNFEAMQAIFTQIEKTAYPLRGIFHLAGISGRQAQLKDCTLQDLEAVFQAKVKGSWNLHQLSLGTQLDYFVLFSSAGAIWGAKEQGLYDTVSHWLDALAHFRHLQGLPATALNWALLAGHGIVSQDYEDWLKQIGIREIAPDMALRVMDAIMASNQTQVLIADVDWVRFKNIYQFKGEKPLLKNLGLSEIPIKSVQESDSVLILLENIPLGERREYLLEYVSKQVRIILGIKSMPDSEQGLIEMGIDSLSSIELKNRLEKGLEVLLPTSLVFDFPNIRRLVDYLFDRIFGEKVQKTAEKMINFTEVQQEISEDLILQELTDLEAFLGD</t>
  </si>
  <si>
    <t>gi|1706114766|gb|TRV36797.1|</t>
  </si>
  <si>
    <t>gi|676380301|ref|XP_009033429.1|</t>
  </si>
  <si>
    <t xml:space="preserve">Beta-ketoacyl synthase; N-terminal (1-176:176)  -- Beta-ketoacyl synthase; C-terminal (184-245:62)  -- </t>
  </si>
  <si>
    <t>EAAATDPQQRLFLECAAEALEVAGLPCTPAAPGGVRGRDASVGVFAAIETSDYAFLHQRAVDEGRAEADAYCGTGWHGCVAPNRVSYVFDLRGPSVALNSACSSSLTCVAVARNSVERRECGAALVGGANLQLQPHWSGAFAAAGMLSPSFRCRFGDDAADGYVRGEGVGAVLLRPVAAGDVAAVVRGVGVGQDGRSNGLTAPNPAAQAGVLDACYGDFSGDGAAARGGVALIEAHGTGTRLGDP</t>
  </si>
  <si>
    <t>gi|1832765119|ref|WP_168498914.1|</t>
  </si>
  <si>
    <t xml:space="preserve">Beta-ketoacyl synthase; N-terminal (37-286:250)  -- Beta-ketoacyl synthase; C-terminal (294-411:118)  -- Polyketide synthase; C-terminal extension (414-527:114)  -- Acyl transferase (563-842:280)  -- Polyketide synthase; dehydratase domain (919-1216:298)  -- Polyketide synthase; ketoreductase domain (1485-1662:178)  -- Phosphopantetheine binding ACP domain (1768-1830:63)  -- </t>
  </si>
  <si>
    <t>MTENSQNIDYRVLMENALLQLESLQSKLDKLEQQKKEPIAIIGMGCRLPGGVDSPDAFWQLLENGIDGISEVPQDRWNIDQYYNSDPQNPGKISTRDGGFINQSVDSFDTDFFSISPREALSLDPQQRLLLEVSWEALENAHQVSQKLFNSLTGVFVGISSSDYSQRFIGTENIDAYFGTGNAFSAAVGRISYILGLTGPSLAVETACSSSLVAVHLAVASLRQRECNMALAGGVNLMLTPDVTITFSQAGMLAPDGRCKTFDASANGYVRGEGCGVIVLKRLSDAIADNDNILAVIRGSAVNQDGPSGGLTVPNGPSQEAVIRKALTNAGVKASQVNYIEAHGTGTSLGDPIEIGALSAVFTKNHTSEKPLFIGSAKTNIGHLEAAAGIAGLIKVVLQLQHQKIAPHLHFTKPNPYINWQDLPVVIPTKATPWKLTGKTRIAGVSSFGFSGTNSHVILESAPEQLKIKTEDITKRPLHLLTLSAKTEAALIELVKCYQKHLENNPDLSLADICYTANVGRSHFQHRLSCVASNKQELITQLSNIQDENTIRGFSRRVPKIAFLCTGQGSQYVGMGKSLYETQPIFRKTIEECNRILNQYLEKPLIEILYTETNLINQTAYTQPALFAIEYALAQMWQSWGIKPDIVIGHSVGEYVAACLAGIFSLEDGLKLIAYRGKLMQQLPTGGEMVAIIATAAQIQPIIAPYKQLSIAAYNTPNSIVISGEKAAIREICNQLEQQNIKTKYLEVSHAFHSPLMSPMLAEFEKIAQQITYNQPKIPLISNLTGQKADATITTSKYWVSHISQPVRFADSINTLIELGYEVFLEIGPKSTLLGMGRQCISDHIGIWLPSLRPGTGEWQQILQTLGQLYIQGAEIDWLGFDADYQRQKIQLPTYPFQRQKYWVEPNATNLVRKTNQQPLIGERLRLPFSPQIRFESQISINSPAHQEHHRIFGINIIAAASHIALTLLAVKQGLGTANCTIEELFFQKAAVIPEDKNRILQIVIEPENQNQRQFQIISLEHGKENQETDTAWVNHVTGLLRIEQEIEKTIISNQEVENIQKRCSQIVPGKQFYDELYTAGYTLGTAFQWIGKAWQGKGEALGQMELPEIPDTINDYQLYPGLIDSCFQVLGMCQGLVDELDHIDKYNFIYIPFHIEKFQFFQKPKSSNLWCHARIITQNKEGSLIGDLLIFDNQGEIIAKITNFEARKASREVLRRSLQPNLSDWYYQVEWQRIGDREQVTGDRKKREDGKTGEIIETSSTLSPVNYHLSPSSLLIFAPSHNMGAEITHKLEKQGYQSIVVYPGENYQKLNQNHYQICPSKPADFEKLLQEISSTQKLDSVVHLWSLQTTTESLTNAQALSCGSVLHLVQAMVANSETKLSQLCLVTQGVHQIDHDQEPVQVQQAPLWGLGKVVALEHPEFNCRCLDLEIGIKSAEVANIIFDEITDVDIENQIAYRQGVRQVMRLGSGKITNQTAINIDSESSYLITGGLGALGLSVAQWLGEKGARHLVLMGRNEPSQNAQIKITELETLGIQVSVRLGDISQPQDVEAIIEQIEASGKPLKGVIHGAGMLDDGMLRQITWERFSRVMQPKVEGAWNLHQFTKHLPLDFFVCFSSIASLLGSPGQGNYAAANAFMDALVYHRQALGLPGLSVNWGPWNDGGMAARLGDQYQQRLQSQGITSISPEIGFQALADLLSTQSPQVGVFSINWSQWLVNQPQYQKLPFLAKYRELNQAELTSQSEFLQELEAAIPSERRAMLEAHISRQVAGVLGLSQSRKIGLEEGFFDLGMDSLTSVDLRNRLQVSLGCSIPSTGAFDYPTIGDMVNYLIQDILEINFSEIEPENVQEIENINQELEDLSEEEIASLLAAELNGL</t>
  </si>
  <si>
    <t>gi|1800412961|gb|QHO61252.1|</t>
  </si>
  <si>
    <t>Microcystis aeruginosa Vai3_2</t>
  </si>
  <si>
    <t xml:space="preserve">Aminotransferase class-III (3-137:135)  -- </t>
  </si>
  <si>
    <t>DFVIKAVQEQMNRGIGLGMQSNLAAETAALISEMGRVERVAFSNTGTEAIMAAVRIARSRTKRQKIVMFAGSYHGTFDGILARVGEDKTTAQPLSLGTPLGMVEDIIVLSYGVEESLDIIATHADDLAAVLVEPVQSR</t>
  </si>
  <si>
    <t>gi|1706125798|gb|TRV47192.1|</t>
  </si>
  <si>
    <t>gi|1334966880|ref|WP_103111555.1|</t>
  </si>
  <si>
    <t>gi|17979464|gb|AAL50069.1|</t>
  </si>
  <si>
    <t>gi|2065775305|gb|KAG7543806.1|</t>
  </si>
  <si>
    <t xml:space="preserve">Alcohol dehydrogenase; N-terminal (36-97:62)  -- - (172-302:131)  -- </t>
  </si>
  <si>
    <t>MAGKLMHALQYDSYGGGTAGLKLLHVQVPVPSPKRNEVLLKLEAISINPIDWKIQKGMIRPFLPRKFPFIPATDVAGEVVEVGSGVKNLKAGDKVVGIVSYLTGGGLAEYVVVSPNVTIKRPQEVGADEAAALPVPAASGGVGHYAVQLAKLGNAHVTATCGARNIDFVKSLGADEVLDYKTPEGATLKSPSGKKYDVVIHCANSIPFSTFEPNLSKNGKVIDITPRPSAIWTYAVKKLTMSKKQFVPLFLIQKLAENLKYLVNLVKEGKVKTVIDSKYSLSKAEDAWAKSIDGHAAGKIIVEP</t>
  </si>
  <si>
    <t>gi|1370749775|gb|AVQ73915.1|</t>
  </si>
  <si>
    <t>MSNQECIPDLKTEAILNPDISFDSPLKDNFDEPKSIFLTGATGFLGAYLLRELLDQTTANIYCLIRCHTLETGKQRLKENLQSYQLWQQHFEARIIPMLGDLSQPLLGLSEKEFCQLASEIDVIYHNGSQNDPIPPYYQMKAVNVLGTQEILKLAGLRKTKPVHFISTLAIFFSQAHRQDTPIRETEFPRFSPSLNTGYKQSKWVAEELIHLAQKRGLPVSIYRPTRIMGDSKTGIYRKSNNFFFRFIQICIKSEKFPTFDVDINIIPMDYASKAIVYLSRQKQLLGKTFHLVNPESISWQRLFELINACGYATEAVSDKNWLVMVENYLFERGGEKAVSSWFPIILKSAKMISQTKPRFDACQTMEGLASSSIVCHPLDLSLISTYLLAWKKYETKMLN</t>
  </si>
  <si>
    <t>gi|1733476014|gb|TYT71796.1|</t>
  </si>
  <si>
    <t>gi|941355192|dbj|BAT21730.1|</t>
  </si>
  <si>
    <t xml:space="preserve">Beta-ketoacyl synthase; N-terminal (290-539:250)  -- Beta-ketoacyl synthase; C-terminal (556-671:116)  -- </t>
  </si>
  <si>
    <t>KVKYGENEADIMRGDSPEEDCSLIEFCLKTKGYCCIGDALDLPSMQRARQEILDLEEMGKLHVPNSLVQDGLLGPDGSGRIVEMEITSFAEDAMAPEGEELRKIDLMMWSLSKSVILCQESLGFEGTSRSTAVIHQSGDTAEDMELTDLDADKWSSIFLRRKVAILVFLGPDSGTLELQPYDEDANPSEITTYPGLVVLLRTDQLSFKYESTGVTSCISSFIMQDSILRMGKVVREVHMTPAAEAMEKWIENRLREMKAEEDEETIWGDDTPRGFVLAMNHTCTKVAHTVISGQSVRLPVTWNLEEIFSGCIGGNDLVSEVPTVRWDHDTIYDPGPMPWQTPGAPKTNCRHGSFTDGIEFFDNKLFGISPAEAKVSDPCQRVLLECCYGALHATGMKKSKMMNSSTGVYVAIGLSEWGQADVEQDEGSFAATGGSPAICCGRVSFCLGLKGSCVSIDTESCATLTAVANAAESVALKGRGRQQELSLGCGVYLQLAKVWWAIWDAAGLLSPKGRTFTWDQSADGAVRSDGIGAFALKRAMDIVDGEVIQDEPDHLGMICGAGMVHSGQTASVLAPSSISIQETIRESVRCGDIQSFDVDAVECHGSGNLLYDAVEVVAVNKALRSGNSYEMLSLTCGKTNIGHAKEGAGVYQICKLICTARGGAMPGNQHLIQLNPHLDLEDTSVHLHTEPLEFRLKSCFQNCFAHGLGGTNVSLLLHGAVNETLRPPPKPCPEELRPKLTYWPAGGGSLDDTGYARRAYCISGTWNGWAVDQKMQEEEEGCFAATVVLGENRWEQFRIIIDGDPDRTLHPNRYKAPKGTMVFGPDPVEDDSSWLIDGRQQFTTXERESEDGSPQYEFVEYSSEDQAVAGTEYRXRLYTAGKWRTVSWTKLDSTKELTDSQRGAYFVLGDWDNYVMDMGIQMEADASKPGVFTAELPKTLSIGARFLIVRNRDPTQMIYPLEVDAGMEAAVVGPDDMLYDTQWALPGPKKWKVGLTISTEGAKDVKKSHMGRGVSSQTLSSAAARWRAAQLHS</t>
  </si>
  <si>
    <t>gi|291197520|emb|CAZ68133.1|</t>
  </si>
  <si>
    <t>Arabidopsis halleri subsp. halleri</t>
  </si>
  <si>
    <t>MFIAMADFKLLLLILILLSLFELDLLHFHHDFFSSFRVKIGLLMIAIFFYAYSTTRSKPVYLVDFSCHQPTDSCKISSETFFNMAKGAQLYTEETIQFMTRILNRSGLGDDTYSPRCMLTSPPTPSMYEARHESELVIFGALNSLFKKTGIEPREVGIFIVNCSLFNPNPSLSSMIVNRYKLKTDVKTYNLSGMGCSAGAISVDLATNLLKANPNTYAVIVSTENMTLSMYRGNDRSMLVPNCLFRVGGAAVLLSNRIQDRFRSKYELTHLVRTHKGSSDKHYTCAEQKEDNKGIVGVALSKELTVVAGDTLKTNLTALGPLVLPLSEKLRFILFMVKSKLFRLKVSPYVPNFKLCFKHFCIHAGGRALLDAVEKGLRLSEFDLEPSRMTLHRFGNTSSSSLWYELSYVEAKCRVKRGDRVWQLAFGSGFKCNSIVWRALRTIPANESLVGNPWGDSVHKYPVHVT</t>
  </si>
  <si>
    <t>gi|71089761|gb|AAZ23737.1|</t>
  </si>
  <si>
    <t>MVMAGASSLDEIRQAQRADGPAGT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</si>
  <si>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gi|504891192|ref|WP_015078294.1|</t>
  </si>
  <si>
    <t>MTKTAWVFPGQGSQSLGMGIDLLNLPSAKEKFIQAEEILGWSVTDICQSDIETLSRTLYTQPSLYVIESIIADILREKGQQPDLVAGHSLGEYIALYVAGVFEWSAGLHLVKRRAELMDSAVGGMMAALMNFDREELEKVISETPNVVLANDNSPAQVVISGTPEAVQAVMSQVKAKRAIPLKVSGAFHSHLMKTAATEFQEVLDSVIFQSATVPVLSNVDPIPAVAAETLKQRLSQQMTGPVRWREISLQLPENGIEKVVEIGPGNVLTGLIKRTATGLILENIRNAGELPE</t>
  </si>
  <si>
    <t>gi|389832014|emb|CCI24749.1|</t>
  </si>
  <si>
    <t>gi|1129186276|gb|OLP92465.1|</t>
  </si>
  <si>
    <t xml:space="preserve">Beta-ketoacyl synthase; N-terminal (481-706:226)  -- Beta-ketoacyl synthase; C-terminal (717-829:113)  -- </t>
  </si>
  <si>
    <t>MGQLAAREDFVHHLWDEENISGMRTRTFADVSSEERAATRAELFATRGNTKCLEMPLESTKELFRSLLVENMAKFTTATHHRVFPEATIFLQANVGGAMTTGKDDPQTYVIDIHDDNVEQLSMEACDSDKVRASDLRVFKGSFRQQRLLDTSSLLLVLYCFMLPSSGQALNDELFGVEESERRCDCGASRGCLVSVDGALGQLQHSDVVLLKAIASAGTEESDPSFDIVALLQLQQQQVLGPLTKDTVLGEEMSFCLFETWEKKVGWGGSPRSYLGLGAKGRVLWLDPNATQVHEALLAADQNLSYIASVLAPFSGDVFEKPLRERTPALLSLSLDEEEEEDYPQPPVDDRMLGDFLSAWRRGLVRAWHFMGPSSVTLELETREGPAAAALPLQQEVIRLTADPGTLLLYRPECFVLSSTVKGESLGISATFLSAEQPRWFVSASKDFDPSRFQRERVFEAHRPRKGKVLHTATRLPALWDEPEMYSTGMNAGTDAVVEVPITRFDVTAYFTENPDEINVMNPKMNQKHTSFVDGIELFDNKYFEISNNEAVTMDPLQRQVLEVGGALLQQMGISKKVSNKRSHHVGVSVGVDKADFPTLGVMTGGNNALAIIANRFSFVFNLKGLLRFPDGDAPRKAVARLLLDRVWDVLDFHVATGTHLCLSPGPWVGCALGHMTSPQGRCFTFDSTANGYLRGEGTSGMILKYGDYAQASTIYRASQVGQDGRSASLTAPNGPAQEEIISRAIREAKMTPPESTCWECHGTGTSLGDPIEIGAVRKIQRKVPRSEPLMMSSNKTNIGHLEGGAAMAAMVKSVLTVQQGQCLASLHVRQLNPHLEHTIFDAFFETERSSFAAERGHDVQALLLRRIARMSPAEIRVIGNDPKDWEADLPEKNPLPGDVYSIVLRPEDPIDEPIKWVKVRDASEQRESLTDFYTVTGSFNSWQQDTLAPGAPGHFSMVVFVPSDGAQTSVLEFRFLKNGNEQLVLAPEKDKCTEKLARVLGPQEGLRSCWSVKAAPSSCVRLELLCLRNAYGCEANGKRVAADLLVHIACCVHSFRIMGSQCCGGREKVKDEVKEEVEERASHGHALVETKLEVKEDTIKEFKEEASKNREQKVKTEDIKHEVKEEAAKNAHVEVKKEGNEDAMKFPRVMRNAKELADARAKLDDMQEPPSFRPEIPKSANHPNPTSHPPLPGAYEDDFAEAAQEAEQAISREPRPYKNAEDLANRLLAKYGPSASLQLLLGRPGQPFDESEGLDRESIRLSRLEVPFNFVGLFDEVAQREGSTSKASFGGLLNLLGEFWPTLQQDSDSVMTPGGDETAQEAPAPALASVGTSEVEAAFHEEGDLVVGVYNRKDYPAFLDLLQAQVYASMYSLLANGLGLRVAFGMGRCLSPWREPRRDQRDESEDEPKAHLLRRRRQEGSRSCWSVKAAPSSCVRLELLCLRNAYGCEANGKRVAADLLVHIACCVHSFRIMGSHCCGGREKVKDEVKEEVEAGACFGGLLSILSEFWPTPYEVPTSVCHSSEFGKDDCEDDLDAAFVEDGDIVADVNTPVYRRRDLAAFNDFMEVEVPADLLAVAVVAKGGDTANKGLNLDKVDGAPESGDADAEGDPWTKRDDFQGLYLCTSTGVLQKGKAGVDVAMRIAERLTKLRLENATASVPRPREVKLSTYRLRAGRADLQRAARLGGFLASPGILFP</t>
  </si>
  <si>
    <t>gi|1706040430|gb|TRU66790.1|</t>
  </si>
  <si>
    <t>gi|68637548|emb|CAH04267.1|</t>
  </si>
  <si>
    <t>Microcystis aeruginosa UTEX LB 2385</t>
  </si>
  <si>
    <t>MDSLTSTELRNLLQTDFNCSLPSTITFRFPNVEALANYLQQEVLDNCQPVFTPQIKAEISQKQPEKSSVEKSQLDDDPIVIVGMACRFPGGAKNLQSFWELLEQGKDAITEIPQDRWDQETWYDPNPDVPGKIYAPYGAFLEQIEEFDGEFFGIIPRESVAMDPQQRLLLETTWQALESAGQNPQKLRNSQTGVFIGC</t>
  </si>
  <si>
    <t>gi|1706035584|gb|TRU62372.1|</t>
  </si>
  <si>
    <t>MKVGEFLAYLKGLDIKLWLEGEKLRFQAPKGVMTPEIKEEIAAQKTEILDFLKAAKIPTNTVDLEIIPGSRDQDLPLSFAQQRLWFLQQLSPDSHSYNLLEALRLEGNLNLLALEQSLSELIRRHEILRTTFPMVEGQPIQRIAPPSPVSLPLEDLQGLSKNEQTEHLQEIAIAFSLKPFNLAKESLVQFKLIKLGSQEYVLLLKMHHIIYDGWSLSIFFDELSQLYAAFVQGLPSPLAKLSIQYADFAVWQRQWLTGEVLERQLNYWQKQLQDAPTILELPTDYPRPPIPSFRGDGQVFRLNQDLTQRLKRLSQESGATLFMTLLAAFFVLISRYSGQLDVLVGSPIANRNSSAIEKLMGFFANTLALRGDMSGNPSFLELLERVKQTTLSAYAHQDLPFEMLVEKLQLNRDLSHNPLIQVMFSLQNTPQSEASLSGLKMESLPLSVELKARFDLEVNFWEVADRLEAVWCYSTDLFAARTIKQMGQHFQNLLTAIADNPKTGIFELPMLSDEERYQLLSLWNETQTDYPNNKCIHKLFEEQVERTPNNIAVVFDHESLTYSELNNRANQLAHYLQKLGVKPKELVGICLERSLEMIVGLLAILKVGGAYVPIDPDYPKERISFMLQDTQVKIILTCESLQTSLPNHQAIVVCLDKDWQQINQASQENLNSAVSADNLAYVIYTSGSTGKPKGVEVIHRSVNRLLLGVNYAHLDATQRFLQMAPIAFDASTFEIWGALLHGARCVIFTEDIPTATSLRNAIDKHGITILWLTAALFNTIIDNNSQALSGIKQLLIGGEALSAAHVHKALETLPLTQIINGYGPTESTTFTCCYPIPTQLEATIKSIPIGCPISNTQVYILDNYLQPVPIGVVGELHIAGAGLAKGYLNRPELTQEKFIPNPLSNYPDSRLYKTGDLARYLPDGNIEYVGRIDNQVKIRGFRIELGEIEAVLSHNEMVQSSCVIVREDNPGEKQLVAYIVPKLGVKLTSDDLRQFLSHKLPGYMVPSAFVLLEFLPLTANGKIDRRGLKAPSNTSDSDRFIEARNQLELNLVQIWSKVLKIDKISVQDNFFDLGGHSLLAPYLITQIKEQLGKEIAVTTLFQNPTIEQLATIIQTDSDSSNQSCLVPIQPQGSKPPFFCVPGAGGRPFYFYHLGRYLGKDQPFYSFENDLYQQFGEITRIEDIASIYLKAMQDLQPQGPYFLGGHSYGGNVAFEIAQQLVNQGQQVALLAIIDSSAPTYKDKQILLDYINWDHVRWLAEVSKGIEVYLDKTIDISHETLQLLTVEEQLKYALNFFKLANMLPPNAETRQLEKIVQAYKTSCLCLIDYLPKQIYPGKITIIRASEELSDDPNKDLIAGDCEDSSLGWSEFSTEPVEIHFVLGNHVSIMVEPHVQILAEELKVCLEM</t>
  </si>
  <si>
    <t>gi|71089827|gb|AAZ23770.1|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</si>
  <si>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</si>
  <si>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gi|1149076560|gb|AQS99252.1|</t>
  </si>
  <si>
    <t xml:space="preserve">Phosphopantetheine binding ACP domain (217-278:62)  -- Beta-ketoacyl synthase; N-terminal (301-524:224)  -- </t>
  </si>
  <si>
    <t>MAHKPCGRLRPRARGVRGVSSSSSMQRRGRSPLVGNAANGAAKAVARKAASRSDSAASQAQAGAAHWGNLAKGAACFALGAGLLASSSKPWLLWPVGIVLEGLALVWLQLVERDAEQDSFFASKVLNLWIARFIQWKVHMALGAVLATSGVWGLVLLLKFWLLPLIIVQITFSVLSSPDTAGEEEEAEEGDAVAREVITPPGRDPPGRRSRLVDVTRGVVAEVLGVQPSCVGMDSALMDLGLDSPMALRLRDKLSRTLKVELPSSFLFNHPTVNAMVDGLGRHQSWRPQGTANPATGQALVVTSAACELPGSADLEALWAALTSRVDSVVEVPLGRWDHSKYYAAEPQDGKTYARHGGFIEGAHLFDAAAFGMSAAETRAADPQQRLLLSTAYASLWASGYDRAMVQGSQLGVFMALSNLDWYRMSLPAAGAYTGTGTALAVGANRLSYVFGLKGPSMAVDTACSSSLAALAAATAGFTSQALVGGADLLHGPCALALRSSAGMLSDRCKTFNATADGYVRGEGSLERCELETNEHTAASTFFNASLLTVCLLCTTVHITGLLLMTLLGVGGRSTGS</t>
  </si>
  <si>
    <t>gi|1583943587|ref|WP_130756463.1|</t>
  </si>
  <si>
    <t>MNQQKQAFLEQYKHLDAMVKAQTEPIAIVGMGCRFPAGVNDSASYWQLLVNGIDAVTEIPLERWNIADYYHQDADVPGKMYSREGAFLDKVDEFDPAFFGISPREAAAMDPQQRLLLEVCWESLENAAIAPESLINSQTGVFMGIFRDDYAQLCFHQGVVNHIDAYNSLGTSRAIAVGRISYLFGFHGPTLQIDTACSSSLLAVHLACQSLRSQECNLALAGGVNLMLTPATAISNCKLKAVSPQGRSKTFDASADGYGRGEGCGVVVLKRLSDALRDGNLIFAQIRGSAVNHDGKSNGLTAPNGQAQEALLRQALERAKIQPKDLQYVEVHGTGTSLGDPIEVLSLGKIYGQGHSQDNPLILGTVKTNMGHLEGAAGIAALIKTVLQLQNQQIAPNLHFKNPNPYIPWEKLPVKIPTTLTPWLVREGVRRAGVSAFGMSGTNVHLIVEESNFERLGDEKPHLERPCHLITLSAKSEPALRELAQRYYDFLSQNSQTVMANLAYTANTGRSHFEHRLAIPFLAQKQLEQALKDFIRGENRFSGQKSL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SLGQQNLPDQGLWLASLSPKQSNWETLLQSLATLYVKGVKIDWNGFDLDYLREKIPLPTYPFQRKRYWLDYIDSQLKTPTVAAAFHPLLQQPLHLLGSKDVHYQSSLSPCSPSYLQEHQVFGQVVFPAAAYLEMIIVAAGQQYPNQQFTIGQLSLNRPLIFSDNQSKKVQLSLLAGGQFQILSLGEGEVSLLHLSGNLTNENQDLPSCNWTDIRNRCHQKIEIAQHYQDCLSKGVNYGESFRVIQELYRNQSEIVAKIQLSSHLLSQAVDYQLHPVLLDGCFHAMSALFPAGNSTYLPTNIDRLTFSGVKDTSIYCHGRFSHSNLQNGILIADLTIFSQSGQLISQIDGLTFQQARPETLFSQTNDLKDSLYEITWQATDLTGMDWIETGDWLIFADKKGVGQQLAEKLVQQGHRCQLITENNRQTWQYFLKKPYQGLIYLWGIDDDQALENNQNLAVTQERICGTLLEIVQELGKIEVNYSPRLYIVTQSAQYIPSQPTVIALAQSSLWGLGRTIALEHPELRCLCLDGDKFQDSHTLALEVFQSLQSS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PKLTPDNNFIDVLRTVPIEERFAALTAHVQGIVAEILAIPAREFTQVDQGFFELGMDSLMTVELRNRLAKDLGKSLAATITFKYPTVTSLVDYLVAEVIDLDFSLNPLAIGANQDSNLDPLNEEDLSLEELSDLLLQELNSLS</t>
  </si>
  <si>
    <t>gi|1032297737|gb|OAP12062.1|</t>
  </si>
  <si>
    <t>Unigene52608_All</t>
  </si>
  <si>
    <t xml:space="preserve">Beta-ketoacyl synthase; N-terminal (342-564:223)  -- Beta-ketoacyl synthase; C-terminal (580-696:117)  -- </t>
  </si>
  <si>
    <t>MVGAPSAALPPPVTYDIENWEALDVYTAANRAGHFLGQKGFLLIKGTIPHTVKLEVEREARVFRKAGDLDRLSVEASSCFFGELCSAWSRELSDPNDDAPPSETGLRRVEQVLQGIGHAIGNASEQYFNTEIIGYTRGMLHHSLLPDDPPPPELEDDEEASVIAGRAQRRRVGLLYFLGPSTAVLSITPREDAKRIYEVVLRGACILAFRSDVCSVRVQTRGYALAVHVDFLARVRAGVQEGRKDWLPPPDELQQWYERRYATVVNDAPDDDTVPWDIMKQAKLTFYNNELVRIVQFHSDLPTLAFSSGATNPIEASFLGGQDVVTEIVSPSSTTRADPATSGIARFAAKWELEDWYDADRDNAVNFKMYTRHLSVLNRGHDPADDYNPAQFGISNMENFTLDRRSRMVAESQSVCLTKSNFLPEDTRGQDIGLYVGLSGQNQYDNFAAQPNRINKYAWTNMSNASMVSRMSYALGSSGPCLAVDTEDSSSMTAFNTAVSSVRRRDCGPFALVSSASFTGNPMDVVMLCAASQISQIGRSMVFDTSCDGFVKGEGVVTMLLEPHDGPKRKEKNEPVGIRALVTGIAMNAKGQSASLTAPSGPALIALMDKASRDAGIQAHLLDAVEVSAGGHQLEDMVELGTILQSLGHREQDLPTVPLRAIKSIYGNLGPPSGLASLVRTCFLLDAALHGPSIHLRQLLDASDLLQDFSARGENRHLVLSEVIEAKNWAQFVGVSSFGMTGTNGHTILWGNKPEVKTKKKSVNKPITFWPVGAGKEAKPPLRGYFVVGTWIAWEPDCTGMMQREAPGVYGYTLIMGENNRESFQIWIDEDPEQVLHPLEHDAASDVAVHGPDTDIARVLCWTINGTASTVRLINETQAQQLKAAELESFSAPGAGPSAIDDQYPTMVTFLRDWAPEGHDGKGPVSGMPLARINAVDEGQPGDRYRIRLHTFGNYKRVEWAKLQSMDRHYGEVEEMKYKHNYQVVGDHNYWTFEKMETLEEGLYIAEVRLLKEVSCFQIFRNGDWDQGMHPAVSDSYPHGAVQGPSDMAEGKKWRIVGKVGDSFRVKFSRRRNEEEKRDEKSITCEFVKNEPVDFVKLSKQHKYYLVGSWTRFEVVEEMEKHNETGNFQHEVTLGKTGMAQFQILLNSNYLSAVHPDVGDASMHDASHVLMGPDDDGAGKYWTIGLHPKDTFVEGDHVMVHLVMLDGRPHRVWWERHHSTMEHQERILRGAMKTFNRHCKMLGFEASENPEVPPKQTCMPRVVTEKPVDWGRGEPDSLPTAASWPLQRNT</t>
  </si>
  <si>
    <t>gi|389767170|emb|CCI07341.1|</t>
  </si>
  <si>
    <t>MKVGEFLAYLKGLDIKLWLEGEKLRFQAPKGVMTPEIKEEIAAQKTEILDFLKAAKIPTNTVDLEIIPVSRDQDLPLSFAQQRLWFLHQLSPDSHSYNLLEALRLEGSLNLLALEQSLSELIRRHEILRTTFPMIEGQPIQRIAPPSTVSLPLEDLQGLSKNEQTEHLQEIAIAFSLKPFNLAKESLVQFKLLKLSSQEYVLLLKMHHIIYDGWSLSIFFDELSQLYAAFVQGLPSPLAKLSIQYADFAVWQRQWLTGEVLERQLNYWQKQLQDAPTILELPTDYPRPPIPSFRGDGQVFRLNQDLTQRLKRLSQESGATLFMTLLAAFFVLISRYSGQLDVLVGSPIANRNSSAIEKLMGFFANTLALRGDMSGNPSFMELLERVKQTTLSAYAHQDLPFEMLVEKLQLNRDLSHNPLIQVMFSLQNTPQSQASLSGLKMESLPLSVELKARFDLEVNFWEVSDRLEAVWCYSTDLFAAPTINQMGQHFQNLLTAIAANPNMGIFQLSMLSDEERYQLLSLWNETHTDYPSDKCIHQLFEEQVKRTPDAVAVVCSQQKLTYNELNCRANQLAHYLRKLGVKPEELVGICLERSLDMIVGLLAILKVGGAYVPIDPDYPQERISFILQDTQVKIILTCESLQNSLPNHQAIVICLDKDWEQINQASQDNLNSTVSADNLAYVIYTSGSTGKPKGVGVIHRSVNRLLFGVNYAHLDATQRFLQMAPIAFDASTFEIWGALLHGARCVIFTEDIPTATSLRNAIDKHGITILWLTAALFNKIIDDNSQALSGIKQLLIGGEALSVAHVHKALETLPLTQIINGYGPTESTTFTCCYPIPKQLEATIKSIPIGCPISNTQVYILDNYLQPVPIGVVGELHIAGAGLAKGYLNRPELTQEKFIPNPFEKDEVIPPTPLNKGGNEPSKLYKTGDLARYLPDGNIEYVGRIDNQVKIRGFRIELGEIEAVLSQNQAVQSSCVIVREDNPGEKQLVAYIVPKLGVKLTSGDLRQFLSHKLPGYMVPGAFVLLESFPLTANGKIDRRALKAPSNTSDSDRFIEARNQLELNLVQIWSKVLKIDKISVHDNFFDLGGHSLLAPYLITQIKEQLGKEIAVTTIFQNPTIEQLATIIQTDADSSNQSCLVPIQPQGSKPPFFCVPGAGGRPFYFYHLGRCLGKDQPFYSFENDLYQQFGEITRIEDIASIYLQAMQDLQPQGPYFLGGHSYGGNVAFEMAQQLVNQGQQVALLAIIDSSAPTYKDKQILLDYIDWDHARWLAEVSKGIEVYLDKTIDISYETLQLLTVEEQLKYALNFFKLANMLPPNAETRQLEKIVQAYKTSCLCLIDYLPKQIYPGKITIIRAREELADDPNKDLIAGDCEDSSLGWSEFSTEPVEIHFVLGNHVSIMVEPHVQILAEELKVCLEI</t>
  </si>
  <si>
    <t>gi|1039179911|gb|OBQ24345.1|</t>
  </si>
  <si>
    <t xml:space="preserve">Beta-ketoacyl synthase; N-terminal (10-287:278)  -- Beta-ketoacyl synthase; C-terminal (296-407:112)  -- Polyketide synthase; C-terminal extension (417-510:94)  -- </t>
  </si>
  <si>
    <t>MNIQQQKTAKMAIVGMDAFFGECQELDAFESSIYDGKQHFMPLPASRWHGINEQENLLREYGLEAGKVPQGAYIDNFEVDTLAYKIPPNEVEKINSQQLLLLKVADRALKDAGISPNSNVAVIIAADTELSVHQLQQRWNSSWQIKDGLNGAEIALSPEKIHQLEGIIQDSIHNQVELSEYLSYVTNIMASRISSLWNFSGPSFTISAVETAAFKALELAQMLLDTHEVDAVVVGAVDLAGGVENVLLRSQFGKINTGVNTLSFDEKANGWNIGEGAGAVILKRHDLALANNQRIYAVIDGISIGQSPSMAVDSHTITQVCQQAFQQAGIEPTKVNYLEVCASGIPAEDEAEINGILQAYPSVNNGLHCAIGSVKSNIGHTFVASGIASLIKTALSIYHRYIPGTPNWSGVKTPQVWEGSPFYVATESRPWFLQKEVKSRISAINSIGCDGSFAHIILSEETQQPERTSKYLESRPLHLLPIGANDQSSLLAALDHLQETIENADSLKDIASQTFVKFQQTSDSKYTLSLTGRNQKELIKEINSAKKGIPNAFTNGKDWQTPIGSYFTPKPLGKDGEIAYVYPAAVNTYLGIGRSLFRLFPKVLDDVIIKSLDERAADVEKLVFPRSLSKLSTRQLETLEKKLLDDSLAMFEAEVLFTRLISTIITKDFNIKPKYVFGYSLGETSMMVAQGVWSNFYEVSHTFNSSALFGDRLSGAKNAVREYWGLAKTSTISENNLWSNYVLMATPTQVRECLKNENRVYLTQINTAEEVLIAGEPAACERVIKTLGCNAFPAPFDHVIHCQAMQSESQELENLYNLPARKIPGIKFYSAAEYQSIEIESQEIAHNIATGLCQQLDFPRLVNRVYGDGAKIFIEAGAGGICSRWIDKNLGNQEHLTVSLNRRGTDDHSSLIKALAKLLSHQVKLNLAPLYDLSSENNKQNKLTLRKVTLGGNSMTSAILNAENRQIFANNQKQTIFPSQEYKIINSLQIAEKIAPTEIYPKLPPKPEKNTMKTIMESGLELSKKLKFFESTKIIKQNINQESGGKISMNDLKISQYQALSNNTAKLTQTHTSFLAARQDFSQQMSEIIQLQLACAQNLLNEEK</t>
  </si>
  <si>
    <t>gi|424707727|gb|AFX86498.1|</t>
  </si>
  <si>
    <t>gi|424708221|gb|AFX86745.1|</t>
  </si>
  <si>
    <t>gi|424707745|gb|AFX86507.1|</t>
  </si>
  <si>
    <t>Unigene31072_All</t>
  </si>
  <si>
    <t xml:space="preserve">Beta-ketoacyl synthase; N-terminal (284-530:247)  -- Beta-ketoacyl synthase; C-terminal (545-661:117)  -- </t>
  </si>
  <si>
    <t>MALQTAEYKYDVVFRMGTAAAVGAAIALHLETKGFAVCDPGVSEEIFAKASADVAACADQGKLSPPPVQIVDGLLGAEGSARVMELDSVDDLSNENGLSKLDALMTETASFIKKPLAEKLGLVTPTRTPGILNETGLPEDDGPAITEAKATEWLSTFTRHRIMILVIVGPIKGTLKLRPYDEEAEAFEITTVPGSVIVLRADMMSHEHCAHSRAHVMSCFLLEARPMKRDAVPIVYQTPVAQKLEQWALERMKVIKEEEATTGISTGVPPSWTAAMNHMYHTTQRVAVRGHAGRYASTWSSDIWYRTMTCGVDLVGQIPYTRWQVDEYYDAHPEGWRWQKCFLKHGSFMDGAELFDCRFFSLSPAEAAGMDPHQREVLEVGYEALNMAGYKKGKLMNSLGGVYLGSSMTIFGMVSQVSGATGGAASINSNRFSFCLGLKGPSMTCDTDGSSSLTAIYLGAEAVLDKGRGQINAYSLSGGVSFQLGTIWWPQLQAAGMLDPKGRCFTFDQSADGYCQGDGCGFVVLKRLTEMVDGQAVYIEGEPDHGVIAGAAMNSNGINSAINAPSGPSEMELVMEAVKQAGINPLNVDAVECNGQGAFIADAVEVDSLARILRGQDFDEPLGITSVKSRMGHCNECAGVVSFQRALLANNFGAMLPNCHLHQINPHMEPENKCNFITEALEYAMTTSYTGVTSRGFGGTNVHVIAWGQVSQYRAPANPDASVPGVVFWPGGGGELEDSLVPIRGYHIIGSWSRWQPEKMQDEGGGSYGFTVTLGENRFEEFQILLDGDKRRVLHPEQPKAPKGAVICGPDSNVKGLNWRINGLTQWVELTPEEEEARRSTEGAVAIQDVSKLDAPAGTAVSGAPTYMEVDSVDKGKPGDKYRVHVKVAGKYRVVVWEKLPEDQSDPSSVREGEYFVAANWNGWKCEPMSKEGATWVFEVRLLRTGGEFQVVRDGDWGQVFCPSPVSDGMGYGPDDAMATRGVNWHLDGEPGDVIRIEFRRRTTDELGPKGLEVTEVSWSKVREEVLTQDEKIAARRPRFGVAGTWGGWVGPQSELSYIPSSQQHVFFVEIGPDGEESFQLLQDLDWNRIIHPNRPVGTGNFHFVQLTVPNDGSAMDLVWTIGVNDNASPGEVFMVVVSAIRDMVSGVTWSRAVGDDLDHARSTGVILRRE</t>
  </si>
  <si>
    <t>gi|424707909|gb|AFX86589.1|</t>
  </si>
  <si>
    <t>gi|297841577|ref|XP_002888670.1|</t>
  </si>
  <si>
    <t>MPQAPMPEFSSSVKLKYVKLGYQYLVNHFLSFLLIPIMAIVAVELLRMGPEEILNVWNSLQFDLVQVLCSSFFVIFISTVYFMSKPRTIYLVDYSCYKPPVTCRVPFATFMEHSRLNLKDNPKSVEFQMRILERSGLGEETCLPPAIHYIPPTPTMDAARSEAQMVIFTAMDDLFKKTGLKPKDVDILIVNCSLFSPTPSLSAMVINKYKLRSNIKSFNLSGMGCSAGLISVDLARDLLQVHPNSNAIIVSTEIITPNYYQGNERAMLLPNCLFRMGAAAIHMSNRRSDRWRAKYKLSHLVRTHRGADDKSFYCVYEQEDKEGHVGINLSKDLMAIAGEALKANITTIGPLVLPASEQLLFLTSLIGRKIFNPKWKPYIPDFKLAFEHFCIHAGGRAVIDELQKNLQLSGEHVEASRMTLHRFGNTSSSSLWYELSYIESKGKMRRGDRVWQIAFGSGFKCNSAVWKCNRTIKTPKDGPWSDCIDRYPVFIPEVVKL</t>
  </si>
  <si>
    <t>gi|330251386|gb|AEC06480.1|</t>
  </si>
  <si>
    <t xml:space="preserve">FAE1/Type III polyketide synthase-like protein (100-389:290)  -- 3-Oxoacyl-[acyl-carrier-protein (ACP)] synthase III; C-terminal (405-485:81)  -- </t>
  </si>
  <si>
    <t>MEAANEPVNGGSVQIRTENNERRKLPNFLQSVNMKYVKLGYHYLITHLFKLCLVPLMAVLVTEISRLTTDDLYQIWLHLQYNLVAFIFLSALAIFGSTVYIMSRPRSVYLVDYSCYLPPESLQVKYQKFMDHSKLIEDFNESSLEFQRKILERSGLGEETYLPEALHCIPPRPTMMAAREESEQVMFGALDKLFENTKINPRDIGVLVVNCSLFNPTPSLSAMIVNKYKLRGNVKSFNLGGMGCSAGVISIDLAKDMLQVHRNTYAVVVSTENITQNWYFGNKKAMLIPNCLFRVGGSAILLSNKGKDRRRSKYKLVHTVRTHKGAVEKAFNCVYQEQDDNGKTGVSLSKDLMAIAGEALKANITTLGPLVLPISEQILFFMTLVTKKLFNSKLKPYIPDFKLAFDHFCIHAGGRAVIDELEKNLQLSQTHVEASRMTLHRFGNTSSSSIWYELAYIEAKGRMKKGNRVWQIAFGSGFKCNSAVWVALNNVKPSVSSPWEHCIDRYPVKLDF</t>
  </si>
  <si>
    <t>gi|297314979|gb|EFH45402.1|</t>
  </si>
  <si>
    <t>gi|6007550|gb|AAF00957.1|AF183408_5</t>
  </si>
  <si>
    <t>MSKHSISLGGQLEDNWRTLSEVLETATKHNNHGITYIRNDATEYFQSYQDLYQDALVILNGLEQKGIKLGHKVILQIAKNQDFIPALWACFLGGIIPVPLTVAPSYDLENSAVKKLENVWKILDNPLILSDSELITEIEKLGTYSHLEGWQVISVNELRKAPSKIEQLPILDPQDAALLLFTSGSTGMPKGVILTHHNILSMTAGTVV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TRIQEIDQYLAKERQKNQTLPQSENERQIAAVWSEVLQLTSVGLEDNFFELGGHSIHLIRVQNELEKLFNRQLSLAEMFKNPTVATLARFLSEESNTNQVIAQKSRQRAENRSRRHNETHDIAIIGMT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ALGSVKTNIGHMQIASGIAGLIKATLALKYRVIPPTLHFQNPNPQINFSQTPFYINNEAISWTTKQDKSEKLPRRAGVNSLGIGGVNAHVILEEAPPIIPQDNQSQRPYHLLTLSARTELALTELVSRYIDFLESQPEKDLSDVVFTANTGRVHFSNRLALTGYKNSDFIEQLRQFKQLDYESTIYGIVDEKRPSKIAFLFTGQGSQYVGMAHQLYQTQPTFRKTLDAGEKYHQKLTGKSLLNVVFADTDDSLNQTAYTQPALFLIEVALAQLWHSWGIQPAAILGHSLGEYSAACFAGVFDLESGLKLVSHRGNLMGQLPQNQGEMAAIFLDKNSVVEHCQSQGIKIAIAAINAEQHTVISGEKNVIQKLCNHFTNAGVKVRQLKVAHAFHSPLVEPMVAEFKTILQEISFSQPQISLVSNLTGEIADDSIMTPEYWLQHLLNTVQFHQGALFLQSLGCDTFIEIGPQPILSGIIQSSLSSSEPLTLPSLRSGFSDWQVLLESLGKLYVRGAKIDWFSFDQDYHPRRCALPTYPFQKRQHWISLKTPSATVPRESNLVKMLSEKDKTTLMQTLLETGHYSEDEKPTISAIVQQLIKLYYQEKEDFDFAKLLYQVAWLPCDLANGKLENLTSLKTDLEVYLEPQLQSSELMGVSLAFSEMEKLAADFVVKALKDLELFQMNTFLDPDQSFIQAGLKQEYKSFWNYVLEILAKVGILEKQNTRWKIVKEPEQSNPDLAVEDLINHYPNAQIELNLFRQVATNLAAIITGKISPLSILFSQDGQGGASEFYKNTSSAKILNLGISKTVELLLSSYPPSASLRILEIGAGTGATTQQVLKACNSRQITYTFTDVSPFFLEKARDNLAEFSELEYKVLDIEKDPKLQGFCCHSYDLIIAANVLHSTANLQEETLPHIQSLLRPGGHLLLLELTQQSSWIDLIFGVTQGWWRFSDYHLRPNHPIITASTWESMLLKSGFSQVEFVSPDQKIGTALFQQSIILAQSSEISSNTAKNWLIFTDVEPQQNTFALGIQEQLLKKCDSCRIIYQGEKNTQISSSESCLNANQLQQLEEWFASNPSPDRIIYLLNSDGKDQPESILLNRCNYLLNLLKAIQKIPNPPQLFLVTQGAQPFELEQPSFGFQSPLWAMGRVIALENPQLWGGMLDLDPDVDINQNITALLLGLTHAHDEDHLVFRKGQGYVARLLPLKSLETKTIKIQPEATYLITGGIGHLGLELAEHLVNLGAKHLILTTRRSLPVRFLWDSAAELAQISQKIRKLEEKGASIAVTSADVGNFEAMQAIFTQIEETAYPLRGIFHLAGISGRQAQLKDCTLQDLEAVFQAKVKGSWNLHQLSLGSQLDYFVLFSSAGAIWGAKEQGLYDTVSHWLDALAHFRHLQGLPATTLNWALLAGHGIVSQDYEDWLKQIGIREIAPDMALRVMDAIMASNQTQVLIADVDWVRFKNIYQFKGEKPLLKNLGLSEIPINSVQESDSVLHLLEEMPFGERREYLLEYVSKQVRMILGIKSMPDTEQGLIEMGIDSLSSIELKNRLEKRLEVLLPTSLVFDFPNIRRLVDYLFDRIFGEKVQKTAEKMINFTEVQQEISEDLILQELTDLEAFLGD</t>
  </si>
  <si>
    <t>gi|1705932550|gb|TRT66433.1|</t>
  </si>
  <si>
    <t>gi|413969685|gb|AFW93774.1|</t>
  </si>
  <si>
    <t>gi|350998919|gb|AEQ38170.1|</t>
  </si>
  <si>
    <t>MNKIDYSDHESKPLENPHEEPIAIIGMGCRFPGKADTPEAFWQLLRNGVNAVTDISSSRWDLERYYDPTPTPGKIYTRAGGFLDTNEIEDFDAEFFRMASREAASLDPQQRLLLEVSWEALEHAGVPPTSLAGSQTGVFVGIHWDDYSAERFYTVKPSEINAYPTLSNLRSLSAGRIAYLLDLHGPTMQTDTACSSALVSVHLACQSLHNRESNLAIAGGVSLLLSPKLAVGFCQMNVLAKDGRCKTFSDSVDGFVQGEGCGIVILKRLSDALRDRDPILATIKSSVVNHDGYSLTLTTPASVSQEALLRQAVENAGIEPKQMQYVETHGTGTPLGDPIEVIALAKVLGQDRQDPLIIGSMKTNMGHMGAAAGVGSLIKVVLSLQHNHIPPNLHFDKPNRRIPWHKLPVTVPTELMPWPEHEPKLAGVSAFGMSGTNVHVIVEAAPQLQQVELSSQGIEPSSHLLTLSAKSEKALNDLAHRYLTFLEKTEDALANICYTATTGRSHFAHRLAIVARSKEHSREQLDSFIKGEKITGTIQGDAYQAAPKIAFLFTGQGAQYVDMGRELYETQAVFRQALQRCDEILRSHLDRPLLSILYPDQAENIIDLTAYTQPAMFAFEYALAELWNSWGIVPDVVMGHSVGEYVAACVAGVFSLEHGLKLIATRGRMIQQLPQEADGKMVSTMANEDLINSAIASYGTKVSVAAVNGLQSIVISGDSLSIDSIVAELKTKQIKTHELTVSHAFHSPLMEPVLQPFSQVAAEVLYSVPKIPLISNITGDQVTDDIATADYWVRHIRQPVRFADGMNTLQKMGIECFIEIGPKPILLGMGASCLIDEEKRLTWLPSIRPGAESSTIAESLAQLYVRGVNINWQEFFPDEHRWKVVLPTYPFQRERCWVEVKQERVARKSSEISAHPLLQERIYSSVLKQGEVQFEAYLSTDDLPYLSEHRAFGQAIMPASAYFEMVLAAGNQLFGNRPITFKDVAIEKALKLEEPQTVQLVLTPDQDGYSWQIFSLVFINEEPTWTRYAAGKIAIGKDISISELNANLTALQAGLEEYKDIKAFYQKVATQEMVYAGSFQTVRRLWRSDGEALGQIHLSKNFLNQPYYWHPTLLDGCFQILLAALPADFSETYLPIGYPHFTFWQHPNKEVFSYVKLHSQPGQEILKADLQLIGKDGQVYAEALGLQLKKARSQALQQKDPWKDWLYKVDWKEVKKTAGTANPKTKGDWLILADSTGLAETLAELLNASGERSHLVYTKKANGKYQPEQHTINWTDPSDWQQLLANRSYQGVVYLWGLDENDSCDSSCEQILHLIQALTSAKISPQLWLVTQGAQLALKDDDIAVWQAPIWGLGKTISLEHPEFSTTCLDLPSGQHSHETAKSLLQELLAPDREDQIAYRNGTRYVARLEPFHPIQTPSIAPVALKLTSYGTLDNLTLVPLATSTLAPDEVEIKVQASGLNFRDVLRALGMMREIEESLGIAATASDILFGFECAGTIERVGKQVSGFKVGDAVIAYASGSLASVVKAKAKLVVPKPPELSFAEAATIPVTFLTAYYGLIKRAQIGPTDRVLIHNAAGGVGQAALQLAQLKGAEVFATASPPKWDFLKSLGIKHIYSSRSLEFAEQVMTDTNGKGVNVILNSLAGKFIDQSFDVLAQGGRFVEIGKLGIWDEQKLQALRPDAAYFPFDLGEMNGSEIIPAMLLELMTLFKEGKLKPLPAKVFPITEFVNAFRYMQQAKHIGKVVLSFQNPENCSVRQDGSYLIAGGLGALGLKVAEWLVEQGAKHLVLTGRSSVKQAANEAIRKLEQAGAKISVINADISNQEDVKKILNECPNLRGIVHTAGVLDDGLLKEQTPTRFKKVMASKVQGAWNLHTLTQDLLLDFFVCFSSVASLIGNAGQSNYAAANTFLDALAHYRRSQGLPSLSVNWGPWGEVGMAATLAGRLKAQGWGIIPTEQGLQALNYLVKNEESAQVGVLPMNWPKFLERLPEITPFLENFQTNITSSQERPALVSQLKATLAHERRTILMEHIRAAIRNVIGLNASTRIEPRQSLFDLGLDSLMAVELRNYLEKSVEHSLRSTLLFDYPTLEALVNYLLQEVLVLEDMSVQQTEDQTTSTQVFEELPEEEADILLASKYEELSKLLGNI</t>
  </si>
  <si>
    <t>gi|1129182907|gb|OLP89880.1|</t>
  </si>
  <si>
    <t xml:space="preserve">Phosphopantetheine binding ACP domain (346-390:45)  -- - (969-1090:122)  -- Polyketide synthase; ketoreductase domain (1105-1284:180)  -- </t>
  </si>
  <si>
    <t>MRQQRPPRQAPALTTDQVRWLQTLAGSDEPQYECYVAATLLFMVYARARHSDLRRSQSLLVDTDDSGRAVFIECEVLNPKQSKQSRRRNMFLPLVAPAEGICQEPWAERWLELRKSLGLKCHGSLEDDPLLPDLAADGSLLKTNMDAATTTKWMRCLLSRQPGSSTEALLKMSSQGLKATCLSWTMKAGIPDPDQTLLGYHSRGRSASALSYGRDSLAGPLRCLQQVLQDVRSGTFKPDSTRSGRWSSQRAAASSQPAPLGLATSASNKQLLQPEPSSTSSSESEPASEGSSGDDVQLLQSVSHSLALVAESSDYQFLTNVKSGVVHISRISADRLLCGRTVFSGLKDQLLDAGMDSLSAVEFRNRLQVHASGVQIPNTLVLDHPTPAAIGMFLASQMSNVGTVGSSGEENIDTPVLSNVAENNLDVQAPLSSEATTPQNGEVLLEVQWVDLDIPLNGRDAEVPCVGPMMFVGLRDEMQPDLKHEFPESVYLGKAEAAGEILEKKLQEGVFTAVVHIAALEQGSELDVLESALLLAKVGMQRAASNLSMPPVWWVTHGTQEATIPNCWHSGLWGLARTVRVEEPALQLRCLDLDGVAPGSLASDLKHWLSVLGENRDETEVSIVSATEAETSCACPRAVVPRLVRSTAKTPEPMQASVSFQNGSFLQQLTVQDSRCTLQPTDAEIRVRAVGLAIHDLMAIKGLHQGDVRTAGLDCAGTVLATGGAVSHIRRGEDVFGASPGCFKAYNSGPATLLMPKPRHWSFAQACCLPSNFVAVEKAFDDAKLQPGEHVLVHSAAGGTGLMAIQCAQYIGAQVYATVNSEDQHNFLGRIGIQFITSSHNGSKFSEDIKELQGQLNHENHHGKELGKKVAALLQAWSDGLWSEPIQLLQDSGEAGDDEEEEVPTVPWHPPPARDGPAATATAETMIPDETQNDDMPGTDTEDEAWHLDRRRRSATAPQRPSDGPSEVFLTEAGSDGIDVVMNSFHQVDYLSRSLALLRKGGRFIDIGTCGTRNRQQILQARPDVQYYQVEAHTMMSEEPWHYNAYMQRLISRIEQGGVNPMNMQVFCNLQSLAKALQCLERSQSVGQVVMTQPSVLSLKPQSDYVLSGGMGAHAIAIAQYLMEEGAKSITLLSKTGRPSPSVGGLWQSLHDSSVQLHAIPCDIAMMDDVHALGCQLRSRETEIAGLFHLAETTNDAIVPIVVRDHLERSFSTTVWGARHLNLLQHAGATPWDFSMLVSSASSLLIAAGQVSNATACAALDGQARYWKKAGERVMSVQWSSWKDDVGMVDICLHPTSKSNVAVQLGMAAMAGCLQSLQIPRPLTMVVGPLPWGSYLKRKQ</t>
  </si>
  <si>
    <t>gi|428241618|gb|AFZ07404.1|</t>
  </si>
  <si>
    <t xml:space="preserve">Short-chain dehydrogenase/reductase SDR (4-191:188)  -- </t>
  </si>
  <si>
    <t>MHDKVVVVVGATGGIGSAVARKLADAGARLVLAARDSSKLDALASELSATEVLCVPTDITDLPQVETLMHKAVEHFGQIDALINAAGAGILKQWNKLEPADLDAMLDLNLKGSFYTSQAAANVMKERKSGHICNVIGILGKHSMAMGTAYCASKFGVVGFSKCMADELRRYGIKFTLFYFGGVDSPFWDNVSLKVDRSKMLTTETAANAIMFALSADPQAVPMEINIQPESHLFF</t>
  </si>
  <si>
    <t>gi|1754053297|gb|KAB0240614.1|</t>
  </si>
  <si>
    <t>gi|1447311484|gb|REJ42777.1|</t>
  </si>
  <si>
    <t>gi|62868666|gb|AAY17518.1|</t>
  </si>
  <si>
    <t>Microcystis sp. FACHB-569</t>
  </si>
  <si>
    <t>DPIELESMSAVFGQRSPNRPLIIGSVKTNLGHLEGAAGIAGLIKTVLALQHHKIPPHLHFKNPNPRFDWSSHIFEVPVQGKPWDISERPRIAGVSSFGFSGTNAHIIVGEIDADLPQASENNFYLLPLSARSEQSLQELARSYQDILTESINLADVCFTTSTGRGIFPQRICILADSITTAQRALIDYQDGENSDSLIRPILSETPQKIAFLFSGQGSQYSGMGETLYNREVVFKETLDLCDQILEPLLEKSLLDLIFQEQNSELLEETQITQPVIFSLEYALAKLWQSGGI</t>
  </si>
  <si>
    <t>gi|1747403565|ref|WP_149978036.1|</t>
  </si>
  <si>
    <t xml:space="preserve">Beta-ketoacyl synthase; N-terminal (6-291:286)  -- Beta-ketoacyl synthase; C-terminal (299-412:114)  -- Polyketide synthase; C-terminal extension (422-534:113)  -- Acyl transferase (619-841:223)  -- Polyketide synthase; ketoreductase domain (1219-1397:179)  -- Polyketide synthase; dehydratase domain (1472-1773:302)  -- </t>
  </si>
  <si>
    <t>MKASPQIAIVGMACLYPDADSPQELWENVLSQRRAFRRFPSERLSLSDYYSPDKSTPDVIYSTQAAVIEGYEFDRIAYKVVGSTFRSADLAHWLALDIASQALNDAGFPD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PQARLTEDKARLQVLKEGQIWPNSLPLRAAVSAMGFGGINSHIIIEGLSQIRRHTLTPQEQKLIHSPQDVELFLLSANSQEDLQAQVNRLLNIVPRISQSEMTDLAVELAKKVNPHLPYRLAIIASSPDSLTNHLVGAQGLRSLIPAGQNLDNIFTNNEKQINKIGFLFPGQSAPVYLHGGLWERRFPVIKQLYNKAQLAKGKDNTVTNIAQPAIITACLGGLQLLENLNIKAYLAIGHSLGELCALFWANAYDKTQLINLAKIRGQAMAQLGHPTGRMASINADAETVKSLLNGRIVEIAGLNSPYQTIISGEALGIKDVVEKAQNKGIKTVYLPVSHAFHSPLVARAVQPLEDYLQTYPLNSLEKTVISTVTGEKLPLNTDWRSLLLEQITSPVRFIDAVKSAEKEVDLFIEVGSGSILSRLVADITDIPVISLDSSSESLQGLLKTVAVMFVNGVKVNYQGLFEDRFSRPFNLDYQPHFIANPCEIKAKGKSQQAKVENIDLLLPNHSQKLKPETSNLKPETSKIEVIRQLLAQKTELPLETIENHHRLLADLHLNSISVSQLVIEAARQLDLSPPHSPTDYANATIQDLAAALEELGKNNPPIPQESIPMGVNNWVRAFTVELIEKPLIKSDKKQINREKAGNWHIIAHADHPLLPNLSVLQPTLKHEQEKGIIICLKPYPDESEIDLLLKVAKLSIKEKKPLILIQQGGGYASFARTFYLENRQIPTCVIDIPFHHPNAVNIILSEITATDSYTEVYYDENGKRFVRQLNVLGLEKDTDNPKQKKALKRSNKSKIKELLLVTGGGRGIASECALSLAKENKATLAILGRSQPEDNRELAENLARMKSANIQVHYYSCDVSDAESVQQTIAEIKTNLGEITGILHGAGVNTPKLIQHLEPEDFLATLAPKVKGLQHILTGINPDSLNYLITFGSIIAETGLKGEADYGLANEWLGNIVAEFSRKYPNCRCLNLEWSVWSGIGMGERLGTVEKLRNEGITPISPDIGIKYLHLLLNQSLTTASVIIAGRFGEPPTLSLKPQELSFLRFLETKKVHYTGIELITEAELSLDNDPYLQDHVYQGEYIFPGVLGLEAIAQVATALLPTLARKEDQTLNKGENQDPPSVPLNKGETGGLRFESVKFNRPIVVSADQPLKIQIATLITDSGKVKAVIRCANTGFSIDHFEAIISHSPVGAPDCRPLIPPVPLKEGKNNPQINPDKDLYGHLLFHKARFQRIKGYSHLKATECIAEIKIEPKTAWFSRYLPQSLILGDAGARDAVIHALQACVPHATILPTGIERLTVYSVNLGENQFVSAKERLHQGDTFVYDLEVLDDDGNLLEVWQGLELKVIKHRNPQDPWIPALLPCYLERKIKEVMPNVDLTLILDQDATVERRVRSDRSLGMLTSSPSVIQRRGDGKPELSDNEAVSVSHAEDLTLVLKGASGCDLEPIIPRDVQMWRDLLGENSFNLAEVISQENHEDFNMAATRIWSAKESIKKAGLSLDIPLTLSSFSQQLTPLSPILWLSSGKDLIITLPVSFREIKTAFILAIFVQTVQKKSDLLQTEPAKVF</t>
  </si>
  <si>
    <t>gi|424707875|gb|AFX86572.1|</t>
  </si>
  <si>
    <t>gi|1747412808|ref|WP_149985456.1|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</si>
  <si>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MSSGLTVPNQLSQEQLIRQALKNAQVKPEDISYIEAHGTGTSLGDPIELGALSTVFAKNPQPVWVGSVKTNIGHLEAAAGIAGLMKVILCLQHRQIAPHLHFQQPTPHLDWENQPLKVPTKNREWVSENSSRLAGVSSFGLNGTNAHIILEEYPYEPQTTAAPDSSPYLFTLSAKTESALIKLAQKYAHYLENAKNIALSSICATSNRSRSQLPHRFTCVVSSHCQLQEKLTAFVQGEPSSFRQKSEFSGKNRAKIAFLFPGQGSQYPGMGRELYQSYPLFRQTLDRCDQILRQYGDYCLTEIIDQENHLNQTFYSQPALFALEYALFKLWESWGITPHGVMGHSLGEYVAACVAGVFSLEDALKLVFYRAKLMDSVGKSGSMVVISASEAEISPLIAPYQSQVAIAAINGQDNIVLSGAAETIEILVKQLQVKNLKITRLNVSQAFHSPLMEEILDEFRQVAETITYHPPQRALISNLNGKLVNFEVTTPDYWCRHLRSSVRFADGIKTLLDNGYELFVECGSHPVLSAMGSLLDKNYPCLWLPSLRRQTSDRQQILESVSQLYLRGFALNWQEITANQDSKPCILPTYSFERSSYWLKTGDLTPEEAQLLPKLSKYLLETPPQPPEVVKTTTASSSGHLITLDSLLATPAEKQLKQLETYIIGVLEQITGLSVVKLHTKQPLSSLGLDSLMSSQLRRQLEEDLKIIVPVEYLAGLSIEQFLPQIFNLITQNSQPATSHKTPLPSKQKKPIKTTKAENISNDPKLWLIRKQANPNASIRLFCFPYAGGGASLFQNWLNYCPKQVELWAIQLPGRETRLQETAITSLKSLINRLIPILTPYLDQPYAFFGHSMGSLISFELTRELAKTRQNLPQHLFMSGFRAPQIVNPDLPIHRLGDEQFLAALGHFQGTPETLLKHPDLMAAFLPILRADFKLLETYSYQQGQPLNCPITVFGGHNDAKVSADQLQQWQLQTNQDFVLHTLPGGHFFINQHTEKIMKIIGQSLREFPEQMTA</t>
  </si>
  <si>
    <t>gi|1032293824|gb|OAP08150.1|</t>
  </si>
  <si>
    <t>gi|1733575994|dbj|GCA83357.1|</t>
  </si>
  <si>
    <t xml:space="preserve">Fatty acid synthase subunit PfaD; N-terminal (13-48:36)  -- Nitronate monooxygenase (86-348:263)  -- </t>
  </si>
  <si>
    <t>MLANHNPLTSAPKSSISFDSEGIREKLANLEQPCYVYVKNNQIGLSHEPNADILPRSMINALSPQQLGDRAFCHFHGLDYAYAAGAMAGGIASEDLVISLGKAGFLASFGAAGLVPQRVEKAIHTIQEALPNGRYAFNLIHSPSEEALERGSVELYLKYEVRTVEASAYMDLTPHIVRYRASGLHLNSQGDIETENKIIAKISRTEVAQKFLKPAPPKLLKALVEQGQITTLQATLAEKVPLADDITVEADSGGHTDNRSLVCLLPSIIALRNEIQQQYQYERSIRVGAAGGISTPESALAAFMMGASYIITGSVNHACIEAGTSEHTKQLLAQAAMADVVMAPCADMFEMGVKVQLLKRGSLFPMRAQKLYDLYQTYEGIDAIPTEVRQTIEKQIFQKPLEAVWQETVAYFQERDPEQIERANNNPKRKMALIFRWYLGLSSRWSTSGQPQRTMDYQIWCGPAMGSFNDWVRGTYLEFSENRQVVDVATHIMRGAAYLYRLQSLKLQGVNLPSPYHFYRPTPL</t>
  </si>
  <si>
    <t>gi|1747419115|ref|WP_149989278.1|</t>
  </si>
  <si>
    <t>MKPSKLAIAGLSGFFNQLLTSQQLSALIYQGNSLDYSNKAISDHSWSILSKMSDQGLKDCTCKIGKKVALITANNISNNQETELKNISYQLERLWNCSIVPFQLTQGSDSLLKSLELAQILLTAKEVDTVIISALNRNCESIIGGALILKDYETIPNNNNTLVYGIIDSFSKIVNPLLSPLVAIKESCQQAFENAKIHPSDIGYLAVSSREIDQGLLEAYSANQNNLTCAVGTVQENNNNLGITEDLISLIKTALCLKNRYLPASAQLLTSNIPQQWQNSPFYVPDVSLPWFLEKGQEKRYAALNLVTQNNTYSHLILSEATPQSTPNNGYLPYGSFYLFPLAGNDSSSLQSQLDNLTQSIENSFSLPHLAKENFIQFQQNSQSPYVVAIVGNNKEALQKEIKQAKKGIDKAFHTGKPWKSPQGSYFTPKRLGKVGKVAFVYPGAFNSYLGMGRNLFQLFPKLWERAESLISDPATFFQANSLYPRRQSPLSKQDLETLETQFIANPLSLLETGTGFAVLFTEIMQKYFKIKPDAAFGYSMGESTMMYSLGVWPNADQGSRFVHSSPLFHTRLMGAKQAVAESWGQPIDENSWSSYVLMATVEAVQECLKTESKVYLTHINTPQEVAIAGDSQGCLRVIEKLQCDQFRSPSDMVLHCQVMQSEYNEFLKLNTVTMGTPPDTVFYSSSHYDSLILEQEKIGHHLSQGMCQMLDFPRLIERTYQDGVKIFLELGLGGSCSRWISETLGQKEHLALCINRRGADDLATIIKMLAQLVSHGVELDLSPLYLTDEAKTLEAIFKTVLTTAPKANIEPQNEQQNSIIRENTASQKVAVLVASSPQLLSQVQTISPVDNSTTSVIYSHPKTVKTCLFDQLDILEFIEGKVSKVFGQEYEAIDHYTQRVRMPSPPFLFVSRVTQLEGKLGDYKSGFIETEYDVPEDAWYAVDGQLTVGICKEAGHGLLMLLSYIGTDFENQGKRSFRLLDLSATFLFEQPENVKLLRCRVKITSSVKTDDSLLIFFQGEVLIGEQVWMKLHDGCAGLFSDEELEKGQGIVLKEAEEKERDLIKRQQFTPLLNCSKSSFKKEEIFNLSRGNIEACFGKTYQQNGLNSSLRLPPEKLLMLEKVMMVNPQGGIAGLGLAVGAKQITPEDWYYSCHFKNDPTLPGNLMIEGSIQLVQFYCLWLGLQTHRKDARFQVIPNQTQAARFRGQVTPQHGTLMYQMEVLEIGLSPQPYLLANVDVIFGGKTIATIKNIGVQLVEKTATIPSIFQPIESETFPHISQLSKQSSVLFNENQLKTFAQGSVAACLGSEFDIYENRQSVRLPKGEFKLVSRVLDIKGKRHELQKPSEIITEFDVKENAWFYNHNAYPTLPYCTYIEIAGQPCIFLGVYMGATLLFPEDDLHFRNLDGQGTILKEIDLRNKTITDKVRLLSTTAIQGAIIQKFEFELSCEGEPFYRGNMVFGDFSTAVLANQVGLDGGKRLKPWYQLNDLSDLSVEEINLQDSLTHQNFYSVNPEKPHYRLSQNYLDFIEKVFLIEDGGKYQKGYIYASQSITPEDWYFPFHFYQDPVMPGALGIESILQAMQTYALQLDLGKSFKNPRFGQAINHQITWKYRGQITPENRLMSLEVHISDIRVEDDVITIIGDASLWKEDLRIYEIKDIALCLLDSEQ</t>
  </si>
  <si>
    <t>gi|1706001013|gb|TRU30239.1|</t>
  </si>
  <si>
    <t>gi|1733580531|dbj|GCA70367.1|</t>
  </si>
  <si>
    <t>gi|424708139|gb|AFX86704.1|</t>
  </si>
  <si>
    <t>gi|424708147|gb|AFX86708.1|</t>
  </si>
  <si>
    <t>gi|260841901|gb|ACX51012.1|</t>
  </si>
  <si>
    <t>MVMAAGASSLDEIRKAQRADGPAGILAIGTANPENHVLQAEYPDYYFRITNSEHMTDLKEKFKRMCDKSMIRKRHMHLTEDFLKENPHMCAYMAPSLDTRQDIVVVEVPKLGKEAAVKAIKEWGQPKSKITHVVFCTTSGVDMPGADYQLTKLLGLRHSVKRLMMYQQGCFAGGTVLRIAKDLAENNRGARVLVVCSEITAVTFRGPSDTHLDSLVGQALFSDGAAALIVGSDPDTSVGEKPIFEMVSAAQTILPDSDGAIDGHLREVGLTFHLLKDVPGLISKNIVKSLDEAFKPLGISDWNSLFWIAHPGGPAILDQVEIKLGLKEEKMRATRHVLSEYGNMSSACVLFILDEMRRKSAKDGVAT</t>
  </si>
  <si>
    <t>gi|15217605|ref|NP_171707.1|</t>
  </si>
  <si>
    <t xml:space="preserve">Chalcone/stilbene synthase; N-terminal (14-236:223)  -- Chalcone/stilbene synthase; C-terminal (245-392:148)  -- </t>
  </si>
  <si>
    <t>MSNSRMNGVEKLSSKSTRRVANAGKATLLALGKAFPSQVVPQENLVEGFLRDTKCDDAFIKEKLEHLCKTTTVKTRYTVLTREILAKYPELTTEGSPTIKQRLEIANEAVVEMALEASLGCIKEWGRPVEDITHIVYVSSSEIRLPGGDLYLSAKLGLRNDVNRVMLYFLGCYGGVTGLRVAKDIAENNPGSRVLLTTSETTILGFRPPNKARPYDLVGAALFGDGAAAVIIGADPRECEAPFMELHYAVQQFLPGTQNVIEGRLTEEGINFKLGRDLPQKIEENIEEFCKKLMGKAGDESMEFNDMFWAVHPGGPAILNRLETKLKLEKEKLESSRRALVDYGNVSSNTILYVMEYMRDELKKKGDAAQEWGLGLAFGPGITFEGLLIRSLTSS</t>
  </si>
  <si>
    <t>gi|1149076420|gb|AQS99182.1|</t>
  </si>
  <si>
    <t xml:space="preserve">Beta-ketoacyl synthase; N-terminal (383-642:260)  -- Beta-ketoacyl synthase; C-terminal (663-775:113)  -- </t>
  </si>
  <si>
    <t>MYGAQYEDQDGGGEYDEGGYDEYSQSSWQNREAGRYELMLVEVHGMRDRVRPQTSDFGSGGDPIDANELIGRAIDWNQGTATYSVFTFDGMYLEIPERNLKVYEPPLPQDGGFDACWPFYFDDTFFDFCADVNHVLIAKHYCLIQMSKSDESRRDALIKAKRRDFEVPRDEFLMDFLGRKGRGKVSRIDPLVLMSTSDVEALPEPVNELEQYDMDVSNMFATLGPMTWDSMGFSSSGRTQGMVWLPFANMREENTLTPEPLNDDDIDEDNLVEKHLHFIRRRKLCFLYMIDTEGGQLSLYPRADLQLDPVHLPVEKGRLLVFRSDLMSFKYQPSGTQLTLLAWVLTDPPKLEVGDIIANSKNHDELFGIRKGPSIPRGDRAHIMAMACLTGGEVYSPDEAHSMYLAGTDAHTYVPNLRFDTDFYFTKHGQDDHIPYANSYHHHGGLVNDADIHFFDNSFFGLTEHEASIMWPNQRKVLEVGYEVLFRAGYSMSSVNGQSILVYLGDCGAEWWSMLYDRMVRGEPAQQRKSDWEAAKCMAITSSRLSYHLGMTGPTWLCDTACSSGLTAFCTAMYSIKRPTERGTEAPAMNVHSSGCLAGGVNMIVDAGVYLGNSGSHMLSLKGRCFTFDASGDGYARGEGCTIAYTVISNSDKDTELQEACAIGNKVNQDGKSASMTAPNGPAQQMCIKASLREAGVEPHDITASECHGTGTSLGDPIEVGSLRGVQETDDREGPIINTSSKSNIGHLEASAGVTGLFKCVLIGKYAAGLPNCHLRTLNPHLDITGWPAQMVSETCDLAANSSLTGVSSFGISGTNAHAEVWAMCRLGPYEAGRNKMSMEKLHQFTVTCPVTLGQIDHLTGEPAIASGKRYNADVLREELAQYDISTYAYDGDFRYRRESVADADDLVNPEGVRVCICGSWSGWTQVEDMEQQEDGSYLRTVIMGETRYETFFICVNENKDYRIHPVVNNAGQRVWIEGPDRQGEGKRWIIDGRDEEVPGLTVYQIRFRWGKRRKQISWEEVSPKFAADAVHYEHRYQILGTWTSWQKHELVRDPDDDDIWEYTMRIGLSGEEEFQLCRDHDQEQLIYPAKPRTFKTSVPVRGPDDMGEGKRWLVRGAVDEVVKVRLEVDDGNVKVAAISETKGEKTWESIEGWGRHEYWLAFHGGPCRRMCMDPEIPGLFRCRGAIGNTYDEKLRGFCEFFNVIVDEDPSYAFYPDVGFASTGECIVRGPDGGSEGRPFTIKSWQAGAGFEVLLDFNAVDKRQTVRSTWDVPPKFTFTGGVAVLET</t>
  </si>
  <si>
    <t>gi|424707831|gb|AFX86550.1|</t>
  </si>
  <si>
    <t>gi|1149076424|gb|AQS99184.1|</t>
  </si>
  <si>
    <t xml:space="preserve">Beta-ketoacyl synthase; N-terminal (21-261:241)  -- Beta-ketoacyl synthase; C-terminal (279-389:111)  -- </t>
  </si>
  <si>
    <t>MLELLGGPKLSADRQVHVMNGICRFPAAAYRLERDWAAYCKQSDGFIEIPIVRFDVDVYYEAADQFNASGKSSTKHAGLLSDMEMIFFDNVCFEMEPDVAQRIPCVQRIMLELALELFNLVGFSRQAIAGQNIYTAIADIGLEWDAFMGMHDATNWLKSSPLQLLSVNRLCHNFNLAGPAHQVDTACSASLVASNMAHAYLRKHDNKGVKMSLAMGLQHILQPWPFIGLSGAGMLGRGGRCKTFDQSANGYNRGEGCGGLFCKVSDEMSVVQERLVGYLGSYVNQDGRSASLTAPNGPSQQLVVRGSLSQAEISPDWVSATENHGTGTALGDPIETGTIRSVFRRRDVPLPVTSGKTHMGHLEAGAGAVGILKTICSLVHAAVPPNCHLRQPNAHCEFDGFPGVFTTEVLDLPREYQYAGANGFGFGGTNSRADFFGHRRDNAYTPSQRELLTPKVVGEHRPMQPLVPKIGQLDWVTVPCARCLGPMCWLCGLCPPERPSGAKHRCVDVRAETASYELCSRCYSGEYLRGGPEKPLLDTSAGYKVFLSGTWSAWTALDEMRQLPDKGDVAVYEGEAMLGDTRLEQFHLVITRGAYKGFIQPSCKRAGQRARAMAPAEKEQQGKHWLIDGFCDGGWQGTLYTIRLEWADEGLAVTWTPAGKASEDWVPASGRRFVHRYFLASSVGGWVPTIGTNDKDDQYLWRWFLGRIPYSGRVELMFVRDQDQSQVIYPMSGNPNDESVAVVGPDDGGSGKRWVLLGEEHEPFYCFLRVCDGSLSVSVKTDTMGKWTWVGTTERAYHVKGSWDPEVAEMRKVEGPSQIWRHHFMIGETGREEFHILVNQNLNLRIYPAGGGSPGHDLACGPDRKGSQKLWQVVGPPGAVMEIVLDLGADDQRRVVTCRPVDERGAE</t>
  </si>
  <si>
    <t>gi|1039163269|gb|OBQ08617.1|</t>
  </si>
  <si>
    <t>MNIQQNKTAKMAIVGMDAFFGECQELDAFESSIYDGKQHFIPLPESRWHGINEQENLLREYGLEAGKVPQGAYIDNFEVDTLAYKIPPNEVEKINSQQLLLLRVADRALKDAGLSPNSNVAVIIAADTELSVHQLQQRWNSYWQIKDGLNGAEIALSPEKINQLEGIVQDSIHNQVELSEYLSYVTNIMASRISSLWNFSGPSFTISAVETAAFKALELAQMLLDTNEVDAVVVGAVDLAGGVENVLLRSQFGTINTGVNTLSFDEKANGWNVGEGAGAVVLKRHDTALANNQRIYAVIDGISIGQAPSMAVDSHTISQVCQQAFQQAGIEPTKVNYLEVCASGIPAEDEAEINGILQAYPAVGDGLHCAIGSVKANIGHTFVASGIASLIKTALSIYHRYIPGTPNWSGVKTPQVWEGSPFYVATESRPWFLQKEVKSRISAINSIGCDGSFAHIILSEETAQPERTSTYLESRPLHLFPIAADDQSSLLAALDHLQATIENADSLKNIASQTFVKFQQNSDSKYTLSLTGRNQKELIKEINSAKKGVTNAFANGKDWQTPIGSYFTPKPLGKNGEIAFVYPAAVNTYLGIGRSLFRLFPKVLDDVIIKSLDERAADVEKLVFPRSLSKLSTRQLETLEKKLLDDSLAMFEAEVLFTRLMSTIITEDFNIKPKYVFGYSLGETSMMVAQGVWSNFYEVSHTFNSSALFGDRLSGSKNAVREYWGLPKTDTNPENKLWANYVLMASPAQVRECLKNEDHLYLTQINTPEEVLIAGEPAACERVIKTLGCNSFPAPFDHVIHCQAMQSESQELETLYTLPAQKIPGIKFYSAAEYQSIEIESNQIAHNIATGLCQQLDFPRLVNRVYGDGAKIFIEAGAGGICSRWIDKNLGNQEHLTVSLNRRGTDDHSSLIKALAKLLSHQVNLNLAPLYNLSSENTQQKKAALRKVTLGGNSMTSAILNAENSQIFANNQKQTISTHQEYKIINSLQTSEKIAPTEIYPKPQPKPQKNTIKTIMENGLELSKKLKFFESTKIIKQNINQESSGKISMNDLKIAQYQNLSNNTAKLTKTHTSFLAARQDFSQQMSEIIQLQLACAQNLLNEEK</t>
  </si>
  <si>
    <t>Cluster-13398.21418</t>
  </si>
  <si>
    <t xml:space="preserve">Polyketide synthase; ketoreductase domain (291-478:188)  -- </t>
  </si>
  <si>
    <t>MYDADSEILTMVGEQTQYIGPAYQKVMEEKTTQMSAGMCWPVEWFPEHLPIESASGNAIQFYLRAMASPLETLSQWPEVDQTPPSKEDVLVFSDSYGYCKEILEQAPPGRIGIQNVQTKAADKYTEKDIKNLIGMHPWDLIIFAAGIDPPASNSIEDVHKQQDAILVLYLTILKKIGDDASRCKRLCVLTVDTFAEEREIHEECGLGLITNSTLFGMSNTARQEVQCPIQYIDTEWALRTENTKYLTAEIFRHASFGYNNVRILNRGRYVMRQVPSKPYENKPDFQLPDSGVIAISGGNGALGLVMGMWILNKAREQGGKKFSIEFLSRSMKISDQNMPNWKEIERLGAELGIEVGQAKMDCSKPESVDEYIRDKTPNLSGFIHSAGILQDSMLYNQTWEKFDMVFESKSRAALHVHDALERFENPGLEFFWMFSSMAVYGNMGQLNYSASNSFLDGLARHRRALGKVAMAPQWGAWGDVGMAANLDDASRRRMASSPMPYFSNAEGLYGLECGLRSNLPYFAVFKFNPPMMIGMIQPDDLPMHNYTRNFSSEIVPPPPGDPNKNAYTTISYETRRENHYYPNGLVFQRHWPELAAEAEYAL</t>
  </si>
  <si>
    <t>gi|1706057905|gb|TRU83045.1|</t>
  </si>
  <si>
    <t>gi|71089815|gb|AAZ23764.1|</t>
  </si>
  <si>
    <t>gi|1706126626|gb|TRV47973.1|</t>
  </si>
  <si>
    <t>gi|389791194|emb|CCI12982.1|</t>
  </si>
  <si>
    <t>MTKPVTQQLDLKAEVNLDSSIQFEQSLSKNVLEPKAILLTGATGFLGAYLLEELLQKTSADIYCLVRCSNIEEGKNRLQKNLEFYSLWQDGFNSRLIPIVGDLGKPLFGLSQLAFNELAAIIDIIYHNGAWVNSARPYSTLKPVNVLGTQEVLRLASREQTKPVHFVSTLGVFLGDNQEEIAKITEMDSPNFVNLQGGYRQSKWVAEQLVMVAQKRGLPACIYRPSRIIGNSKTGINGNFQDFLCILLKGCIQLKKFPDLNTQIDIVPVDYVSGAIVGLSQQKNHAGKVFHLINSQLISWETFFNYLQLLGYSLEKVDYDNFYAELKYQLSQSPKNTLYSSLLLLLKLSKLFSPDKLEFDATRTLIELTELSISCPVIDEKLLSLYFSYFQKVGYFPPILDHNL</t>
  </si>
  <si>
    <t>gi|307107568|gb|EFN55810.1|</t>
  </si>
  <si>
    <t xml:space="preserve">Alcohol dehydrogenase; C-terminal (72-156:85)  -- Phosphopantetheine binding ACP domain (350-412:63)  -- Beta-ketoacyl synthase; N-terminal (493-707:215)  -- Beta-ketoacyl synthase; C-terminal (718-789:72)  -- Polyketide synthase; ketoreductase domain (844-911:68)  -- Phosphopantetheine binding ACP domain (1026-1084:59)  -- Phosphopantetheine binding ACP domain (1120-1183:64)  -- Beta-ketoacyl synthase; N-terminal (1252-1444:193)  -- Beta-ketoacyl synthase; C-terminal (1456-1575:120)  -- Polyketide synthase; ketoreductase domain (1628-1807:180)  -- Phosphopantetheine binding ACP domain (1937-1999:63)  -- Phosphopantetheine binding ACP domain (2039-2102:64)  -- Beta-ketoacyl synthase; N-terminal (2134-2364:231)  -- Beta-ketoacyl synthase; C-terminal (2375-2496:122)  -- - (2784-2916:133)  -- Polyketide synthase; ketoreductase domain (2919-3026:108)  -- Phosphopantetheine binding ACP domain (3181-3242:62)  -- Beta-ketoacyl synthase; N-terminal (3237-3327:91)  -- Beta-ketoacyl synthase; N-terminal (3354-3396:43)  -- Beta-ketoacyl synthase; C-terminal (3413-3519:107)  -- - (3953-4082:130)  -- Polyketide synthase; ketoreductase domain (4231-4330:100)  -- Phosphopantetheine binding ACP domain (4456-4520:65)  -- Phosphopantetheine binding ACP domain (4599-4663:65)  -- Phosphopantetheine binding ACP domain (4738-4802:65)  -- Beta-ketoacyl synthase; N-terminal (4860-5096:237)  -- Beta-ketoacyl synthase; C-terminal (5108-5227:120)  -- Polyketide synthase; ketoreductase domain (5304-5398:95)  -- Phosphopantetheine binding ACP domain (5499-5561:63)  -- Beta-ketoacyl synthase; N-terminal (5629-5833:205)  -- Beta-ketoacyl synthase; C-terminal (5846-5959:114)  -- Polyketide synthase; dehydratase domain (6066-6325:260)  -- Alcohol dehydrogenase; C-terminal (6666-6750:85)  -- Polyketide synthase; ketoreductase domain (6767-6901:135)  -- Phosphopantetheine binding ACP domain (7035-7085:51)  -- Beta-ketoacyl synthase; N-terminal (7145-7350:206)  -- Beta-ketoacyl synthase; C-terminal (7365-7484:120)  -- Polyketide synthase; dehydratase domain (7595-7650:56)  -- - (8130-8262:133)  -- Polyketide synthase; ketoreductase domain (8278-8456:179)  -- Phosphopantetheine binding ACP domain (8577-8639:63)  -- Beta-ketoacyl synthase; N-terminal (8702-8911:210)  -- Beta-ketoacyl synthase; C-terminal (8922-9038:117)  -- Polyketide synthase; dehydratase domain (9153-9402:250)  -- Phosphopantetheine binding ACP domain (9485-9549:65)  -- Beta-ketoacyl synthase; N-terminal (9605-9813:209)  -- Beta-ketoacyl synthase; C-terminal (9834-9960:127)  -- Phosphopantetheine binding ACP domain (10369-10431:63)  -- Thioesterase (10503-10628:126)  -- Thioesterase (11250-11306:57)  -- </t>
  </si>
  <si>
    <t>MVAVKAVGINFRDVLNVLGMYPGDPGPPGSDCAGIVMHAGSASGFKPVEMAMEKAAAMAPGDRVLVHAAAGGVGLAAIQVAQAKGAVVLATAGGTTKRSLLQSLGVPSVLGSRDTVFVSEAAQLGGADIVLNSLTSSGMVGGSLAALSQHGRFVEISKRDIWSPARVAQERPDVLYSLVAVDFLPPSVINTTLHKVAAQLAAGVLRPLRQISHSMGSVASAFRQMIQASGWAGFAFYALDIPTRVFAPKLGALETVSAALQRQPVAALALFSSVASLLGAAGQLAVNAFIWGTYLKSSQPAFFEAMAPEQASLLQGSKKVVAAPSDIKRSVAAVASAADPAAVREQVKREVAAAIVQVLGTAIGDDEPLMSAGLDSLGSVEFANVLSQKLGMQMPGTLVFDYPSVNAVTEYLTAQMLKSAVAARAIAVRGPVSTESYDAEAELAGYGSVAVGSDLVATGKSPRQRYLAILAVVARPLMAVPLSACDQADLAADRIHRVPFERWDLDQAERLQGDALTQAAQFGAFMLDADLFDGTAHGLSAAEAAAMDPQHRLVLEASGEALLASAPLNPVAPARTGVFVGISWTEYARMAAEAGTAVSAYTAQGAVLSVCPGRVAYHYGLKGPAVAVDTACSSSLVATSSARDATLGSGGAALAGGINMMLAATTTFMFKRAGMLSVDGRCKALDKSADGYVRSEACALMLLGSHSTTEAGGALVLLLGSAVNQGGRASSLTAPNGPSQQEVVRLALASAGMAVHNVAGLQLHGTGTTLGDPIELGAAAATIGAKQQSASFGRIEATRVDGRVGGSGVEPACLDASFHLGALPAGASSAPPELRVPAAIAAYQVSGLGNLQTLLLLHPAAHSLLFSSVAALLGSPGQANYSAANAALDAAAQRAQQSGLPTASVQWGAWSGAGMAAQDRSTALRVQRMGMAMVPPDSGLAALHHLMCAEPAAPAVVAGVPFLRTALAAQHQQQIQRAAIARAEPPTFFSEFADSSPAATAAAIAVLPQAAAGASREAVLRDVLVVLGGILGADIGPSEPLMAAGLDSLGAVELRNSLEAKLAVKLSSTLIFDYPTASAVADYISAQLGAPMAQPAGITVKTPVASAVSSAAHVERATAAVAAVVSEILNVASLDPQQSLMAAGLDSLGAVELRNSLESKLGLALPSTLVFDYPTAAALGSYIASRLQPAAGQAQTRAMVDLFSIDGAMMAGGMSGPASLAVAAIAFRSPKGALRSGLAPVDATSAVPLERFSIFLDSVELFDATAFSISDNEAVLMDPQQRLLLEAAGEALLAAGAAGAGPAGPGADGGIGGAGVFVGITSTEYGQLAQRHARGYTPYSATGHLTAGVAAGRLSYTFGLKGPSLPVDTVCSSSLVSLHIAFSSVALGQCPSALNAGVNLLLTPNTTAMTQKAGMLALDGRCKTLSPAADGYARADACGVMLLLPTGSGANGGRALALLAGTAVNQDGRSSSLTAPNGPSQQEVVYQALGAARLEPFAVTALQMHGTGTSLGDPIEVGALAAALVERRPASWAAPLSLLAAKSWSGHAEPGAGMVGLVHAQAALAQVALLPILHLQHVNPYVAGAMEMAAGKQAGWAVPRQPGALPTATTAGGNRGQLAAIKAARGRIAVTGGMGSLGLVLARWVEDAELATQLVLFGRTGRLAGTEAAASLTCLLANSAAAMTLAMADVAGSEGSSSALEPAAGSMAALTALFHSGGLLADATLAKQAPAGIRAVFSAKVTAAQRWQHTVQAQPAAAQVLFSSVAALLGSGGQTNYSAANAALDAMASNHQQKGLLTASVQWGAWSGGGMAAQDRSTVLRVQRMGMAMIDAARGMGALHDLLSSPSTSSGGGVFTAVPFNWPTFIGRLGGKPVPSMFAAFADQVAPALTAGREASPAAPRPAARPVVAAPRVARQSAVPPHTSAALEVFKQHVAAEVAAAARSILGADVGANEPLVAAGLDSLSSVELRNSLEGKLGLELPSTLVFDYPTVNAISQFISTNHPSAAAAAGQSAAAGSTGEEKEVGEAASAEHLAYIQGEVAEVLRGILGGDVVDDVPLMSAGLDSLSSVELRNSLEVKLGIELPSTLVFDYPTVAAIARLVSTMLAPPGGAAAPAAGGMEADFLSNLLDTSLVDTSGFYDLAAGSSSGSGAVEVVDLFDAAAFSISDAEAVLMDPQQRLLLESVAEALMQGGTNTLQASMCSRQTCAGKESCPRFCLNQLPRCVCVQRREAAACGVYVGTSFEDYGRLTSESAGVTTYTATGTTSSVVSGRISYSFGLRGPALTIDTACSSSLVSVHMGFNALQLRQSASAAAAGVNLILHQETSAIAQKAGMLAPDGRCKALSAAADGYGRAEACGVLLLQQAGASDGSGPVATLAGSAVNQDGRSSSLTAPNGPSQQEVMRQALGAASLAAVAVAGLSMHGTGTALGDPIEVGAAAAVLAVGSSGSSSNARAALVLMASKSWIGHSEPGAGVVGLTHAHLALARAVKLPVLHLGPMNPYVTALMERQPGSWSVPRQPAELGTLPANEASPDMHAVIGTSAFAFQGTNAHALLAAAPFASARVGPMGASSAWQQQRYWVSPAVHSLLESFRPAKGHKAVLACCLAGATAVGSSGLSYLWDHQNLAPLPVDGSAASVGAGQLLVAVKAVGINFRDVLNVLGMYPGDPGAPGGDCAGVVVASGAGVSHLRPGDAVFGLAGGSLGSHVHMPTNLDFEEAATTPTVCITVDSAFRQSAAVLPGDRVLVHAAAGGVGIAAIQLIAALGAETLATAGSSNKRALVRSLGPSQVLGSRDTVFASEAAQLGGASVALNSLTSSGMVAGSLAALSAGGRFVEISKRDIWSAARVAQERPDVAYSLVAVDFLPPPAVNATLSRLASDLATCALRPLPRVVHKLAAVRAALRQMSQARHVGKIVVHARTLQQQQGTEKGVIHSGGVLADAAIANQTMQSIRTSFAPKASGAHLWQLPVGLQPSALHLTFSSVAALLGSPGQANYSAANAVLDATAHGWREQGLGGLSIQWGAWAEGGMAAGNAATAKAVERLGMRMIAPDQGVGAIQALMLLHGIAALPAVTAVVPFRWVRFIQRLGGGPLPPMFAAFEAEAAADTAKEQTAARAGPAALPAAIEEAAGDADVKSSRHRRSSPRRRIAAASRRPVKIAAAAAAGTAASDAAASKEYMVAQVQEAVASVLGSAVGLDDPLMAAGLDSLGSVELRNALEKQAGVELPSTLVFDYPTISALAGFMAGKFGVFLDGVALFDPAALSISEPEAALMDPQQRLLLETASEVLLARSAEAADELLRANWGVFVGVSSNDYHRVMSKHMMGAYTSPYSATGYPVLQSPRYDRPPCSSSLVSLHMAFNSLLRAGMMAAEGRCKALDAAADGYVRSESAVSVLLHPIGGYEDTTSGGRVVLLAGTAVNQGGRSSTLTAPNGPGQQAVIRAALDEAGLAPGSITELSMHGTGTPLGDPIEVGAAAAVLVERQNAKRVQQPLALFGSKSWVGHSEPASGMVGFAHAAMALGGKHSLGISHLRHLNPYVITSMKVTGTPQPKWTMPRATTGLPLHDSSGEMLSGVSAYAFQGTNAHALLQCPPEALAGSSLTNPSRPAAAYWQREAHCRKFKIMNQPVILYALERRQNGAKNVFLTKSDVEGIIRIKQGDQQAPSGRRRRGAGGGAAVQGGAKNYSKKVLQFFQVLKGAGGQDILCRCVKRSGEWRWCPVVPLEELPRVIKEHHERATGFSGVEKLYTHLAAAAAISSALKVPAALACLLTPERLAAPQLAAASRQQGAATAADAPSLVDYWLMEPAGGFGVGIRDLLNVLGMYPGNPGPPGADSSGVVVAVGPGVNQLRPGDAVFGLAAGSLGSHVHAHADTVVLMPSNLGYEESATTPTVFITVDNAFRENTVVRPGDRVLVHAAAGGVGIAAIQMVAALGGVTVATAGSSNKRALVRSLGPSQVLGSRDSIFVSELAEVGVASVVLNSLTSSGMVAGSLAALSTGGRFVEISKRDIWSPARVAQERPDVAYSLVAVDFLPPLAVNTSLSRLSSQLASGVLQPLPQVAHSLSVVQAALRQMSQARHVGKIVVRAPTTQITRAEPARVIIVTGGLGTLGSLTAAWVAQHSKLQVKVKVKVGKSLHKLHFPVLTSSFRPLFDLPDAPTPSKKAFLSRSQVHATGRTGRFSADVSASSGNLAGLVAGSFAGLLSMTSADAAAAEDAGLLLAGSMNGSGSYAPRAAVAGILHASGVLADAMLGNQSLKGLRTAWAPKVAALERLGGAYGWQPGSIQLLFSSIAALLGSPGQANYSAANAALDAMSQSAQAEGLPSSSVQWGAWAGSGMAGHDASTRARVERIGLGLVETDSGLAALEGLMLLAVAAVPAQAAAVPIRWPTFIQQQFKSLPPAMFGAFADRVAPMAVQPPRTAAPRMRTNRKQRAPGGSSRTLAAAVGSTRSAEHEAFMLQQVQEAVAAVLGSADIDPQQPLMAAGLDSLSSVELRNSLEGKLGLELPTTLVFDYPTMAALAGFLASKIQPGASAVAKAPDTSSDSGDDSDGAGMTHDVVPRISRSRSPDTSHKRRRRHHAPPRATGLGDAPASPKSHRAFMLQQVQEAVAAVLGSADIDPQQLLMAAGLDSLSSVELRNSLEGKLGLELPTTLVFDYPTMAALAGFLASKIQPAAGTATEAALEDGSSSEVAASEDSEDSAPPQAPRRRRRKATSCRAAHIAVGAGQQAAMSPRSHQALMLQQVQDAVAAVLGSADIDSQQPLMAAGLDSLSSVELRNSLEGKLGLELPTTLVFDYPTMAAMAGFLASKVQPGAGLSELAAAADSASETDTYSRSDASYSWDEEAAGCTQPAGVVLPVHHARKVVAVTGMVVRAPADAFASIRPLDAVQMVPASRWDLEAHVDLFGGLPVRFGTFLAADMFDAAAFATSDAEALLMDPQQRLLLETVGELLVAQAGRPGLDASVRRDVGVFVGLSTVDYLKLMAKYTPTHVSGYNATGTAHSVASGRISYTFGLSGAAMTADTACSSSLLSLHMAFNSLLLGNISKAANSGANLMLSETVSVAFRKSGMLAADGRCKTLDAVADGYVRAEAAGSMLLELLLEGKLRQQRAAAVLVGSAVNQDGRSSGLTAPNGPAQQDVMRAALSIAGMASSAVSAVQLHGTGTSLGDPIEVGALAAVMVASAAFQPNGAPTALMAGKSLIGHSEPAAGVMGLGHAHLAVALRASLPVLHLHTTTSTQAEVLQVAMAPSAGTFDAVLVNGGSITDRQCGSGRLTSTAIAAGKTSLLRTSQGTSRQAFAALLGANRPSVAPAAGVVAFLEAETCSLLQTVAVAAPKHTALCNLSQQAAAVPLSLQLLFSSVAALLGSPGQANYSAANGAMDAAAQHAQQAGTVATSVQWGAWAGAGMATNDASTASRLERLGLGLIPISSGLQALAVAVAGSTSSGPVLAAVPFRWPQFVAAARKPLPELFAPYVTDGTDGSMTKTAAATSSLPAVDAATVEAAVREAVRGILGTDVGAGEPLMAAGLDSLGAVELQSSLERQLGLKLPSTLVFDYPTVAALTEFLTGKLSQVAPAGSSSALGASSFGLRGALIAAVPASGTATVAMLGTSWRSPHGALNHLASATMGIDPVRLVPFDRWDVEADPLAARFGGYLAGIAAFDTAAFATPDAEAALMDPQQRLLLESVGEALLSAPADAALAPMRTRGVYVGIASSDYGSLVARHAERGVYHATSSALSVACGRLSYVFGLSGPSISVDTACSASLVGLHMAAKGLQTGEARASYASGIHIQATSASTSYVWTASMLSPHGRCRALDAAADGYVRGETVVTVVLATAEVAAASPGPVPAVLILGSAVNQDGRSSSLTAPNGPAQQEVIRAAMLSAAITQAAVGGLSMHGTGTPLGDPIEVGAALAVYSEASRQQTLVLAASKSWVGHAEPAAGLAGLLFAHAAATQALTLPLLHLRSVNPYVTNTLEQQLGTGGIAAALLPKQGGGGPAAAGATQACTWGTSAFAFQGTNAHALLAAAAPAGEDLATTLQGGLLLPAWQHKRHYVLPPAHLLITAAASVTGGASHKRVLFHAELAAASLAFLWDHQVMGKAIFPGSGYFELNVAALRTLSPDSALHEQAVLAGAAIPAPLLLPTSGGGTVIECCVVVPTGFVEIASLAPLASSARAVHVTATAASMANSLSSAAGASTKEGTAAGGSSVMLAAIVKPAGGTSKAAAVATLLIDTGRSGLCMDPAPFDCFLQLGQVFKAPGSTEVYVPAGLAALRVSPAAADLESAAPGSTAWAATVPVLAPKGSVSSDSRLGSSGSNERQLCVISALTAKSMGKAQASAGPAATAGGKLATAGRTECLYEVAWRVTEPVALATAGGDSSGGTLWRLAATDKGDPAAAAASAIASVQRMLKSGVPAAVQLQTVGGALLPASAAAGDSATGRTTAAAALVGLVKTLNQEVPQTSWSARNADSQLPEGHRAGYAALVRLEGSIAELTDAFGAADRSGACLAPLLLKSAALEQLGPYHLFPVPRGSLNSLIPLPVEAGRKLAPGEVLVAVQAVGINFRDVLNVLGMYPGDPGPPGGDCAAIVLHGQVKHGDTVIAGPGDPVFGLAAGSLGSHVIASSETVVPMPASVSFEEAATMPTVFITADTALHRIASIGRGSRVLVHAAAGGVGLASMQVIRGAGATAVTTAGSPVKRALLRLLGSHQVVGSRDTLFVDEVSLEGGADVALNTLTSSGMVAASLATLTPGATFVEISKRDIWSPARVAQERPDVAYSLLAVDFMSPEAMHAALMRISAGLAASQLHPLPLISHSMGAVPAALRQMSQARHVGKVVVFAPKATAWRHMDSGLGVQPMHNSVLFSSVAAVLGSVGQLNYSIANSWLDTAAAGKQVMGSPVLSVQFGAWKGAGMAAASASKMESIGLGALTPSSGLHGLHGLLLARAAQPGAVAGLHVPPQVAMAPVDWPAFLQGMPQLPFFFSSFAHLKAASIAGAAGQPEHAHGQKAAGAAASPAAGMSDKQRLAYVTDEVEAAAKAIIGGSVSASEPLMAAGLDSLGAVELRNSLEGRLGLGLPSTLVFDYPTISAIAQFISASLAAVEPSLASEAEGAALACSSVDVASPSDVCLLGVMGMGTRSPAGALEAPVMPDPMASIPTSRWDADMQLTQDMPARFGGFLAGAFVFDAAAFSIAGPGKRLIWANLMDPQQRLLLECTEESLAPARLGLWGSVAAMGVFVGISTPDFSQVAGAHAEISAYSATGSALSVAAGRLSYIYGFQGPSVAVDTACSSSLVGAHMARISMAQAGVKLILTPDTSAMFNRAGMLTMDGRCKTLDAAADGYVRGEAVVALVLQQLADAPKSDALSASTMTAMCCLVSSAVNQDGRSSTLTAPNGPAQQTAVRQALSSGGLAAATVAMVQLHGTGTPLGDPIEVGALAAVLGAARSRAAAARQVVLAAGKTSMGHTEPAAGMVGVAHAAQALAAVLVQPILHLHKLNPYMEGSVSAANSGLFAITRELGGFAGLATPLPSLAGTSSFAFQGTNAHALISPAADNGTSTVGILTPIWKRQYVNVVPPAHVQLYIASVGGAGAARRLAYDMRLGSQAVHAFFCDHQVSGKIVFPGAGYLEMAAAVAHALLNGASRPAACLVGTAISAPLLLPSPASSLAEFKQASLRAEVAVSDGTCQLASPGTVHLGGRVPTQQPAGGSKNTFIPASLAALYVGHGISRSSGAATAFALRPAGRQDTDATVLRNHMIVGASGSLVCQLDGLESKATAGRARAGAGAAAGSSAAASRQDMLYEIGWAAASLADLAASAATADDLNLAVASLGSVQLAAASMAAVQGALVGNASSLRLSTCSQHGVVALPAGLASTSSAGQLWGLLRTTAAECQTLAVSGSDGDALAAGSAAPATSTQLTVGNQGQVAAPFDGYGAATAAGSLYLPYMRPCAARSAPAPFQLFPQPRGALNNLAQLPVDGSATSLGPGQVLVAVKAVGINFRDVLNVLGMYPGDPGPPGGDCAGVVVASCPTVDGGPTLAVGQPVFGLAAGSLGSHVVASMKTVVPLPASLIFEEAATMPTVFITVDTAVNQLAAATPADRVLVHAAAGGVGLAAMQVIHAAGATAVTTAGSSNKRALLRSLGVAHVGSSRDTSFVSELAEVGGASVVLNSLTSSGMVAGSLAVLGGGGRFVEISKRDIWSAARVAQERPDVAYSLVAVDFMSEGALHAALSRVAAGVAAGALRPLPQVAHSLSAVQAALRQMSQARHVGKVVVRAPALATQQGGTSPSVVITGGMGTLGTQVAAWLAQQQIRQLLLLGRSGRTAASGEGLALLEPGCAAFAAAVTMAMCDASSAEGAAGLAAPPACGRPVLGLMHAGGVLADGVLGSQTLGSLRTVFAPKVQAAVQLNVAYGHQPGAFQILFSSVAALLGSPGQANYSAANAALDATAQRAQLAGTVATSMQWGAWAGAGMAANDASTAARVERTDMALVQPQQGMMVLESMLVPSERAAVSPAPPLLAANAFVWDKFLRRFGGAAAVPPFLSEFAGDTAGSQASVGAPAGGLAGGRKPGASGRGLSAADRKAAVLEQVQDAVRGILGSEIGSGEALMAAGLDSLGAVELKNSLEARLGVQLPGTLVFDYPSAAAIAGFVETVLPADEGGEEEEDAETDGELALSPLAPRGLVAAMPAGAALALLGMSSRTAGDAVLSLAPVDIITPIPLEHWDVDLSQPGTLPARFGGFISATDLFDVALFGLSGSEAELMDAQQRLLLETTLEALSQAGASIAQPSSTAVAVGIASAEYNNHLVPRFTPGAVSAYSATGGALSVASGRLSYAFGFKGPAISVDTACSSSLVASHIAAGNVLSGVSSGGLAAGAGLLLSPDTTSMFHKAGMLAADGRCKTLDAAADGYVRGEAVGALLLQAVQLLAHQGALALFCGSAVNQDGRSSSLTAPNGPSQQEVVRQALAFGRLAATDVSYLQMHGTGTPLGDPIEMGAAAAVLVDGARRSLPLGLSTAKCWIGHTEAAAGAMGLTHAGVALSHRLAHGIMHLTAINSHVAAILDMSAAKAAAPGWHLPRMALPAGADASGSSSTAICGVSSFAFQGTNAHALLQQADCPTATHTMPSQLAVWNKQRVWVAPPVHILLLSAAATSSSRFARRQTVAAVALEVALGAPKLAFLWQHSVLGMAMFPATAFLEMAAGASRQLLNRNDLSGTALRSAVFATPLALPTVAAAATRVRCVVQAAAGTFEISSAATNAAQHRTHFYASFGRKEPTTGGRLAALSVPAAPATLAASVVVVVVGRVPTMIARLAVAEVAVPEEQLGMSVHPAVSEAAMHVAAAHQPQHRALRVAARMDAVLMPLPVADMRLWASSLVVGAAPGVAAAAAGSGRQEQQLIGSGGLTMLMAGMETRRLVAKRPAMMTPRTPLSPHGAEEVLLSPFNLHTPHTPLYLLSPSADATAYSLGGGTGVLASYHSITEVAATGGGLEGVFTLESLQALVAEQVQAVLGNTVGGDDPLMAAGLDSLGSTELQQSLADALGVELPSTLVFDYPTVNAMAEFLAGKLSPAAPGGRAASPLSAQSALAHGGYSAGAGAVAIVGAAGQHELQPAGAPVADAAVRVPYGRWDADSPLITADGTLPAQFGIFLPRVELFDAELFATMRSEALTMDPQQRLLLHAAHEALPGGPGAASGRAVGAYVGIAATDYETLTHQHGVAISSFSFTAASPSVASGRLAYAFGLRGPTASVDTACSASLVAAHMACLSFREGRMEAALTAGVLLCLVPESTLMLTRATMLSPEGRSKTLDASADGYARGETCRVLCLRPHGATLAGEGGSGGGMHQLPLGLLLASAVNTNGRASSLTAPNGPAQQALLREALLVAGVRAGEVAGLQMHSNGTALGDPIEVGAASAVFLEGAHSYHQQQVQQPQRRAFLFATVKGITGHQESGAGAAGLQHASQLVQSSSVPPALHLRHLNPHVHGALAGHAVCIARGGPHGVPVSQATAALLVGISSFGAQGTNAHALLAGSGAAAVISAWSAGLPPAWRRSRCYVAPPAQHLLTSCLLRKRSRGGAMAFDSSLSAPRLAYLWQYSLHGRAFLSTSAVLSMAASLLPLLGAVADGEDPVSAASVAAVVEAAMVAPAMLPQAAAARVAAAVARVKLAGTSGAVEVALADQQLLAAKFAASPEAARADGGGATPVPTPRAAAVRAQLVGRVPASDSTAPASVVAEAAPLAPAEVSGYALHPALLDACLGQAASVADAAAAPFPWVRSVAALLVGSSSPTGGSVAAVYQPADSWQAGSGSLAAQAAHIAAATLLGVVLGDQDMPPASPGPSSMPLSARAGQLGGPLAGGEEEEAPGVPADHPLLQMPEGERLLHLQAQVMSEVRAMLGRAVHPDEPLMAAGLDSRGGMELRRTLAGSLGLQLPVTLLYDYQSVGEVVEYINGVLMEGAAVSVAAGAAELPGGAGAESDSDVEEFTGSAQRQPRSGAGAAAAAAADSKPSQLLKTLRLAPPERPLFLAAPGVANAQSAYFSFSQFLQWSTQPIYVLDKDNDLDVSRLAAQNAADMVRVQPEGPYLVGGHSYGGVVSMEIAMVLESWGHTVGLVLIMDTPHPNQVRRAQPEAEAANEEDAMELMEMILGALGRDALGMGSSIAHPRESEEWRGMDLQQKFEFFAPIWRVMRDSNMTVEEASSVSDLRRFNFLASAIKAPIVYFRAANPGVCTYMDDRRDAAVPHGACWYDMCDDCEVIDVPGDHFSILRQDLGDMNLIVTALKQKLAPFGWTEAVRRGDEQRGYAVSAAEMQDIDSYLQKMGVKDPGLRRRVEAGVPYADAAALGGGASGMAAQPVELVNAAAREASSSGSGAGTPVLVLCCDADGGLGGLEPLLTALELPVFAVCLPEAGEMAGAPADVAELAILALKAARGVAPAGCPLLLGGVGFGAVLAHELAIQLSASSPDTVQALALFEGLHTLRHPAALLSWLAPPKRREVCQAAAALYPVVAAAAGAAAPGIEAFAARLASIASYEEQLDYVASFKLAEESQATWDHRIAALLDRLAYWQALAEGYRALDIYVGPTLVFARQRGATGQQPVGGAAGLLAAGGPGGEWRSIAQLVQPAALHELPEGGSTAALAARQVQAALLAAAAEAAEAEAASPEVAAMEQGSSMMLTPRQPPSPSPFSPPADSETATIVLPLNRLCPERRYILRRSGRSSSGTPRQLLAPPLARLPLWLVGNETGSITGSLKEMAAELPLPCYGLAMGGEAANLGSLAELAAHYVAAVQAVQPRGPYLLAGCSISGAAVAHAAAAQLQAAGQRVCAVLFAARDWQPAGPHGEFIDSLRAAGSPSQQLRLLNAYRPAELAAVGAGEEHWDAAVYSTLDRATLLKRLLRGAAYGGSAAGSGSSTPSSSSVASSSSGVGGMPAFGGHTAQRPGSDATPGGVLHVPLEARHTECLLSEQGWQATAVALAEAVRAVLPLL</t>
  </si>
  <si>
    <t>gi|1747412955|ref|WP_149985544.1|</t>
  </si>
  <si>
    <t>gi|924658416|ref|WP_053541437.1|</t>
  </si>
  <si>
    <t>gi|1706069355|gb|TRU93699.1|</t>
  </si>
  <si>
    <t>Microcystis wesenbergii Mw_QC_S_20081001_S30D</t>
  </si>
  <si>
    <t>MMDKFNCFSLSPIELEHPGLAIASIRAGGIGILDREFCQPENLERAISNLEQVLALKNAPGAAGLRLNLTQIEQSSQLLARLELESHWLILSGWQEATAETLREKLQLLSGENRLILLEITDANQLALLASLFPFLAGLVAKGQESGGWVGEDPAFILTQKLLKTSSLPIYVQGGIGIHTAAACRAAGAAGVVLDDQLWLMPESPLPGEWQEYLRYLNGQEAIAIGERLGRACRVLSRPGFAAVAKLQEMAAQIEIQEETSVSGQIWRQRATSLIGWANPATQAWPMGQASGLAADFRKRYQTTGKFLQALLKGSQEQVQTALELKPLQAETPLAVSHGTKYPIVQGPMTRVSDTAEFAHAVARSGGLPLLALALMRGKQVGELLQKTQALLGELPWGIGILGFVPQAIREEQLQEVQKIKPPFALIAGGRPDQAARLEAQGIATYLHVPVPALLKMFLEQGARRFIFEGRECGGHVGPLSSFVLWESMIATLLEKVPAGAEQQIHAIFAGGIHDALSAAMISAMATPLAVRGMKIGVLMGSAYLFTEEAVACGAILPEFQAQALSCQSTINLETGPGHASRCAVTPFAREFYDTRRQMAARGSSAEEIKNVLEDLTLGRLRIATKGLRRDETGQIVSVNQEQQVSEGMYMIGQVATMRHQVISVSSLHQEVAEGSGQLLTSLSPAGEEKVPAPTRPSDIAIVGMATLVPKADAPETFWKNILSRVKAIGEIPPHRWDWRLYYDADPQTRDKVYSKWGGFIDEVPFDPLRFGIPPVSLKSIEPLQLLTLEAVRRALEDAGYGGGDFDRERTSVILGAGGGIGDLGGQYAARAEVPRVVENPSPQIWDRLPEWTEETFPGLLLNVAAGRVANRFNCGGSNFTVDAACASSLAAIDLAVTELETGRSNLCIAGGIDTGQSPFAYFCFSKTHALSAQGQPRSFDQAADGIVISEGIAIVVLKRLADAERDGDRIYAVIKAVAGSSDGKALGLTAPLPAGQKRALQRAYEKAGFSPASLGLYEAHGTGTVAGDRAELETITSSLQASGAGQKSCAIGSIKTLLGHTKSAAGVVGLMKVALSLHHKVLPAHFGVDTPLDPIVEPESPVYLLKDNHPWLTNPKQPRRGAVSAFGFGGTNFHAILEEYGGAVQRPTVGGDDWPWELVILAAENRQELLPKVRSLLTALQEGAAPQLGDLAYSCALTATNHLGRGATLAIVTSNLSELIASLARSLSYLAGDSASPLPPEIQFSEGHTPTGTKALTAFLFPGQGAQYPGMAREVALYRQEMRQALEFADSHLGHHFPKLLSQYIYPPSAYSEAAEISNEQQLKQTQVAQPALGAVESGYLALLANLGIKADLAAGHSYGEYTALYAAGVLSQAQFLNLSALRGQIMSQACQGVEGAMAAVQITREELAQYLDSFPGVVVANHNAPLQSVISGPQAAIEQAINSLNANGITARKLPVAGAFHSPLLAEVQEELTRQLNSGCFESPQFPVYANATALPYPSDADGIRGQLSQQALRPVEFVSQIQALYEAGARTFIEVGPKSILTKFVGQILGNKEHTCVSLDGQGGGLRGFLLGLGTLITRGQEVQLLSLFAGRQVQQLELSRLAELTGPSQLAPTTWLVNGGGVRSLGATNSYSGKLPPLSLATSILGRQDKKGQNGNTETKPDLGIERFEPVKPPSPAPHAHSPSQLTRLNPIVPTNSNPQPKIQRTMSEQNFPPLSQPATPQTYSTSQEPSVAGSVALQAYQAYQQTMRQFLTLQEKVMLQFLQASQVEGMTPSRSVAMPERSLPAAQPVLSLGSNGGGSANLSPASPPVPPRISPPPSRPAALPQISVSPTSVSPTIEQQEPVLKAQPAAAPPNLPTPADAVVPSVLLERESLTKTLLQLVSERTGYPIDMLGLDQDLEAELGIDSIKRVEILGAIQKSLPAAVAEGMQSQMENLTKVKSLNGIVQQVLSLSQSGTVEPSKSLGKF</t>
  </si>
  <si>
    <t>gi|424707737|gb|AFX86503.1|</t>
  </si>
  <si>
    <t>gi|1002985855|ref|WP_061430382.1|</t>
  </si>
  <si>
    <t>MDKNEWISRFDDLICSPSIREFYGEREFFNVGYWLSHTQDQQEASSTLMEKLLEFIPNKQGTILDVGCGLGATTHYLLKYYPLTAIVGINISPTQIARSLLNFPEGKFLLMDAVEMDFADHSFEQIICVEAAFYFNTRQQFLREAWRVLKPGGTLILSDLSFATTELLGDWTVPQANTVKDRAEYQNLYQQAGFKDVQFVEVTEECWFRHFRHLKSWLTEELQSGKLDEETYNLNIKALDNLLSSSAITYWLVAAQKPVNIL</t>
  </si>
  <si>
    <t>gi|712037587|gb|AIW63285.1|</t>
  </si>
  <si>
    <t xml:space="preserve">Beta-ketoacyl synthase; N-terminal (188-428:241)  -- Beta-ketoacyl synthase; C-terminal (435-551:117)  -- </t>
  </si>
  <si>
    <t>MWLDPESESMPDLIKQNDANITTMAEILQPYTEDLMGCQIAERSPTLVCVSMNDREEANFESPYATEKQVQEYYSIWTKSALRLFHYMGPSKGKVMLTRKSSCPLKHLEGAYEVDAEANTIVLTREDCFDFAYEEPDEGEACWLTSFMLKPGAMWDLDNLVGDTDVFGQTVTGPGPPTDPKLLVPVCAFSLQACGNMGNHHKEWAAYLAGVDGQLEMPFSRFEYLPYYNEEFDNPLGTTYVKHFSVQEGVELFDNRIFEISNMEASAMDPICRQVMEVGYLSCFQIGLTKKYCNTHAIHASVSVGCDKQEWLNLPLAPRSVATNNQRAILANRFNYVFNLKGGSYTCDTACSSALVAAHMGKVNLLEQRWDPLAWHLGIGAGVTLAVDPFIGSCASHMHSPGGRCLTFNSTANGYNRGDGTGCMLLKQGLHDDLLAYMRGSQVGQDGRSASMSAPNGPAQEKCCWGAIREAQMKSAECNVWECHGTGTALGDPIEVGSVKRLQGKMKREEPLMIASSKSNFGHLEGSAAAIAMNKCICIVNQMMCADTQHMKCLNPHLDHSNFTAIFVTTHLKFNKTRGHAQVSSFGVGGTNGHAIFWGETYSKPPDFKKIFMQKLMESGPEIMQDGTNPNDWDYSGLPISEDDLDKKILIRLEKDPWTKEDVISYEVEEEAISDPPEFFCTMGNHNEWGLDRLLEGDVSNLFYQEAEIPEGGSLEFRISEENDPDKLIGPVETTERNTSMIMGPDKDLRTCWVIKGNPGSPVRIEFFAPLKGCKSICWIFEKGE</t>
  </si>
  <si>
    <t>gi|424707653|gb|AFX86461.1|</t>
  </si>
  <si>
    <t>gi|1065015847|ref|WP_069473823.1|</t>
  </si>
  <si>
    <t xml:space="preserve">AMP-dependent synthetase/ligase (40-485:446)  -- Phosphopantetheine binding ACP domain (649-715:67)  -- Beta-ketoacyl synthase; N-terminal (744-983:240)  -- Beta-ketoacyl synthase; C-terminal (991-1108:118)  -- Polyketide synthase; C-terminal extension (1112-1221:110)  -- Acyl transferase (1264-1540:277)  -- Polyketide synthase; dehydratase domain (1653-1936:284)  -- Polyketide synthase; ketoreductase domain (2190-2366:177)  -- Phosphopantetheine binding ACP domain (2466-2530:65)  -- 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</si>
  <si>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GPFLRTGDLGFLLAGELFITGRIKDLIIVQGRNHYPQDIESTVEKSHPGLRQGCGAVFSVEIAGQERLVVVQEVERSYLRKLDSPAVIEQIIRSVAEEHQLDVYAVALLKTASIPKTSSGKIQRQACRASFLAGTLNVIGDWSKNPEHKNGFKQLKSDINSLLKQVKSYQVVEEFSEVSQNQIVSDTQEAIEEWLIKKVAEILQIAPEKIDIQQDLASYGLSSLAAVSLSGELEQWLGKSVSPMLVYEYPSIHAVAHYLALNGLSSEALATTSSTVAQKTSSQPQNELIAIIGIGCRFPQAKSPDAFWQLLRQGGDAITELSSQRWNHQELGNLNPINGGFLDNVYDFDPQFFGISPREAVEMDPQQRLLLEVSWEALENACIAPETLAGSQTGVFVGISSDDHARLLSKDNESIGTYYGTGNAFCVAANRLSYFLDFHGPSLAIDTACSSSLVAVHEACKSLTDGECHLALAAGVNLLLSPQLTINFSKAGMLAADGRCKTFDERANGYVRGEGCGVVILKRLEKAIQDGDRIYAIIRGSAVNQDGHSNGLTAPNKQAQQAVIKKALAKAQVSAKDISYVEAHGTGTSLGDPIELNALKEVLM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AAACIAGVFSLEDGLKLIAYRGRLMQALPSNGKMVAVTADEETVRRAIISYEKQVSIAAINGPSSIVISGDSQTVDAVVANLDTEWVKTKTLQVSHAFHSPLMEPILTEFAKIAREITYSKPNISLISNVTGKIATAEIATPSYWVNHIRQTVEFAAGMNTLASHGYEVYLEIGPQPILIGMGSHCIPEGKGVWLPSLRSRKSDWQQMLQSLAELYVKGTPVNWTGFSKDYSYHRLSLPTYQFSRQLYCHGSILSDCSTTRVESTNGKGHISHNNPQGTQQFELYSSNGNGHLHPLIGKRLHLPLKPIIFESQISQDCPNYIQHHQIQATTIFPATAYLEMALVAGINVFKSDSISLEDVKIEHPLFFEGNQVKDIELILTPQDSQTYTFEIFSLNPVGDSWTLHTLGKIIKVTDITQPSPVNLENLSIDSLESVNVEDYYQQLQQRGMDYGASFQAITDLWQYEGMALGQIQLPEPLVNEACNYKLHPVLLDASLQALGAALSREDSGDAYLPVGLKQYQVYGSVPLHLWSRVKLNQDSSEPSQTITADVDLFDDSGVLLAEIQGLSVKRISSQKLGQVVQKEETENWLYEIVWRPQNRDLNLPLTGAENLGTWLLFTKGDGMGSSLANQLTQLGEYCIIVSVGSHYQKLNPESYTVNPLVTDDFTKLFQESLENKPPLKGIVHLWSCENNSSTDLSLEALQKAQEIGCGSVLSLVQALTQKRGTNLPRLWLVTQGAQTLDPSDTSLAIEQAPLWGLGRTIALEHPELQCVCVDLEASPNANQSLLVAEILAPDSENQVIYRQEIRHVSRLVRHSAHSTSQQEKIRPDSSYLITGGLGALGLKIADWMVSQGAKYLVLTGRSEPNTEAITLIERWKQAGTEVVIIKADVSKQEDVQKLFQKMTVSLPVMRGIVHAAGVLDDGLLSQLDWPRFTRVMAPKITGTWNLHCFSWDLPLDFFVCFSSIASLMGSPGQGNYAAANAFMDALAHYRRSLGLPGLSINWGPWSGVGMAANLDNRFFAQGINPIRIEQGLQIFGELIQENIAQIGVLSVDWPQFIASYPFNLPLLTQIAQDVGGYDGLSATQSPILSQWQESSGDSRILLLLAYIQGLVAKSIGTDAAQIHLDQPLKTIGFDSLMTVEMKTKLSVDLGVDIPLTKFVEDVTVTTLAIFVNEQLIEKVSISPDPVINQVDEELLAQLNQLTTQEIEALLSSV</t>
  </si>
  <si>
    <t>CL9477.Contig1_All</t>
  </si>
  <si>
    <t>MASALALAGVQLADEPLHLEGRLVRVHGMQGKQLRVVPLQPDGELQPMYRDIEQLVGQCCDWIADTSEYVVVFFEGFEAAVPADNLREFSPESVEEGGFDALWPAERSALQQEQFPPRLAEALATQGFCVVQMSLPFSVRHEAAMEAEDLPDFDGVKAEMAADYMGAGESRTKLKRVADDDPDVLPQNSLGVCDRHLTDLGILVDDFAQEVFGSDLMGRTNGFVRLPFASDLEQSQLAPQPISSEAAGEAAQVREFLRFVQSRKLCLLLVLESEGGFLTLHPRPGGGDDIRLPLVENRLLVFRHDQMGYSYEPQGNTAALQAWVLGAMPDVELQDVRGRQKKLAELLKLTGPWQPEGAQGLVMSLMVRMPGRSWGYNNYWNMFIAGTDCVLEWDGTRWETDLYYEADRDAAMLTGKSYMHHGGFLDHLEFTRFDNDFFGLGVEEAQCMYPGQRIVMETGYESLHRAGYTRGSMGGENIGVHLGDVGPDWHSIDDAWPYMVEGDFNLKRHGVSAFVTCTRLSHFLNLVGPTTSVATACSSSLVALNIAHHAMVNAREDPERQKAKAPLYERALVVGINTLMGPVSFMGQCSSGGTTYKGRSFTFDTGADGYQRGEGCSGTFIQMNSKAPMNVEMLACVIGSAVNQDGRSASLTAPNGPSQQMVIRGSLQQAQISPEEQRAQENHGTGTALGDPIETGTVRAVYRKHKDCLVITSGKSHMGHLEAGAGSVGILKTILTLLNHAVPAQVHLRHLNAHCDLEGFPGMMPVERCDMGWDYSYGGCNGFGFGGTNTHADFWAQRRNSAHKYKDVPGEVVGRVLILDKVGIAKELPPRMEKLGYLSVACSRCLGPMCWLCGAALPNIGVAGGRTHRCSTVRTEPAGYRQCSMCYEGTYQCGDPGDEPPAPDMMLAAPGLKVFLAGTFNAWSQPLEMERRVGAVEPALFEGDVVIGETLMEEFHIVVRDGQRNLIVHPAVRRAQQHVRVAGPAKDSQGKRWLIDSRRDVQPEGAVYRIRFSWGDGTKSVTWSAAGRILPREERYVHTYQIVNSLSNWRPAVGTHDSQDRALFRWYSGRIPAGGQVPLLFVRDFDMAQMVYPMWPQPTDESVPVMGPDNGGDGKRWLVTGEEGEALYANLRIENGEISLTISSESMAELHFRGQTGQVYSVAGSWSNWRIEPMLAESPERWRYRFEIGYRGTAEFQILVNQNWNLRMYPPSARESPGESLVCGPDRKGKNKNWEVRGFPGQLFDLVLDLAAEDQRNMVRCWPSVDDGFTALDE</t>
  </si>
  <si>
    <t>gi|1347806144|ref|WP_104397931.1|</t>
  </si>
  <si>
    <t xml:space="preserve">TubC; N-terminal docking domain (8-58:51)  -- Condensation domain (73-506:434)  -- AMP-dependent synthetase/ligase (530-929:400)  -- AMP-binding enzyme; C-terminal domain (938-1008:71)  -- Phosphopantetheine binding ACP domain (1038-1096:59)  -- Condensation domain (1114-1535:422)  -- Condensation domain (1552-1987:436)  -- AMP-dependent synthetase/ligase (2013-2406:394)  -- AMP-binding enzyme; C-terminal domain (2415-2490:76)  -- Phosphopantetheine binding ACP domain (2533-2595:63)  -- Beta-ketoacyl synthase; N-terminal (2625-2875:251)  -- Beta-ketoacyl synthase; C-terminal (2883-2998:116)  -- Polyketide synthase; C-terminal extension (3002-3120:119)  -- Acyl transferase (3158-3427:270)  -- Polyketide synthase; ketoreductase domain (3757-3945:189)  -- Phosphopantetheine binding ACP domain (4044-4106:63)  -- </t>
  </si>
  <si>
    <t>MSPKNRPVDQLLHDLEQAGISLAIEGELLRVRGPVKAISQDLRVELTARKQELMAILRMPASPAASRASLAVEAPVTHNQRRLWFLNKLENTSAVFRMMAAWELVGPLDIDAFNQAIASLTARHPILRSTIRERGEDVFLTPMDSPFEEVIPKRGSPNEIEQIIHEQAEASFDLANGPLFLVRLVEFSQTHRLLVIDIHHIISDRWSMGLLFRDLSAFMRAEVTGEDAALPVLPIQFSDFALSQHALLDQPTLEGRVRYWRETLTGGTAELALPLDRPRPRTRGMRGASLRFPLGQDANLSHLASHYRATAFMAYLAVYSALLVRWTGQDEVVVGCPIGGRERHETHDLVGFFVNTVALRLDLSDDPSFITLLERVKRVSLEAMTHQDVPFDRVVDALNPPRYLNRNPLFQAMFVLQNAPLSELAWPGIEARSLTVPAMAPEVDLNLALELSATPDTPFTGYLEYDPDLFEPSTVERFVQHFVSFCQAVSRAPEQSISQIVIADETRAVWQGPQRARPNQTLDEMLITRLAGNPNAIALMTTEGEAVSAGQLLHRARLLSDRLSWDTDVVQLVGIWLPRSPELVVSMLAIWLAGKAFVVLPVDAPLTYLEGLIESVGLTHVIVAPDFGSDSGRPLPTGVNPIVPILPAPTEVIISPVSVSNRSRQDLAYICFTSGSSGQPKGVEVSHAALVNHTLAIIEAFDLSHQDRVLQFAAPNFDVALEEIWPSLLAGGTVVIPSPAVTDSLHAFENEITASGVTVVNLPAPFWHAWVSKLDEETTSPPTNLRLVVTGSDRVYTSAVRRWMMLAPTVRLLSGYGPTETTITATIFDCGRDILPITASTVPLGLPLANVQVYLVDSQGNSVPVGVVGEIVIEGAGIAQGYVHTREKSGFRPRVPGGTLAFWTGDRGRCRPDGTLMFEGRDDEQVKVRGVRIEPAGVETLLASCPGIALAAVVARPDGASGTLLRAFYSGTAALADVRSWLSHNVPAALVPGLIERLDELPQTPSGKLDRRTLAARPIPLSPPPVRPLDDRHEQIIGEIFADVLQVTEIGPDSNFFELGGDSISSLKIVTRARRAGLLITVRTVFEHQTISAIAKAATPIYNDSEQSNGSGPLPLTPITAWFHEFITVDSHHFNQAVVLAVPKAVDAQALQTALTALVRCHDILGLTVSGTSEQLRHAIPETIPAPTLITLDLSTFPNEERLERRAQAFASAQSSLDPGQGRNLAAVLLADEGRLLVCIHHLCVDVLSWDVLLTDLETAYEEVSRGRQPRLSPSGTPFRMWAERMNELAAGPALDDISFWLKRLAHPADRLLPEAGDQPGCDGAGASVRRTLNPIDTKYIVRTAPVLFAVRSDEVILAALLKVLRQRNGNRLRVDLERNGRVSPFGDFDLSRTVGWFTTVIPLLLNQKHEDIAELLGDIGRAVTETPQDGLSYGLLRYLSSQTGQVLAALPPAEILVNFVGILPGWNEADFRPVDDDCGPTISPRSPRSHILELNAGVIEGHLRLELGYPGAAGCHEEAAALLDDIVAALSEIASVARATKIGVEKPQGIEEILPLTPLQTGIFFHSNRQEETYFNQLHLVLEGSLNTSAFRSAWCQLIKRHKLLRASFHTADDGTPLQFIHKHVDPTWVERDWTGFDRTHQSQRLAALMAADRATNFELHQAPLLRFHLLKTGDERHDLIWSSHHLLLDGWSVSVVMEELLALYREACGGMAAALGSAPDFSEYLTWLDTVDKQAAEHFWQQELSGIAEPTCLIGSGLAPNEQEPNAPAHHHLELPANDVQAIEELARTSGVTVGLVLQAAWGLLLSRYTGLDDVLFGLTVSGRPPDLAGVNRMVGMLINTLPIRIQIPDDTTVRSWLKTLATRGLDRDAYAMLPLPQAIAAAVMAEGKLPFDSLVLIQNYPRTTNLDVEGLRVSIAQVSESTSFAVTLVAEWAERPRLTIVRDRHLVAVAASNQLLRHLHQILQSLVRCADKPLDNISIYTPDELQHRLLLGLGERLDVGHSLAHETIAAWAELSPDMPAVISKEETLTYGQLVEQANTLAAHLITSAGIRPGSLIAMALPRSSAAIVAILAIWRVGAAVIPIDVGYPAERVHFMLLDCTPDLVLTNTVHRSSLPLDEGNAIFLIDTLSDAPLSVSRDEAWPRIELDTPAYVIYTSGSTGKPKGVLSSHRGLVSLIRSQRELFSLAPGDRVLQFASLSFDASIWETVMALASGAALYIPNREDALAGPELGTYLRTYRITAATLPPSLLAVLPEGNYPDLKLLVSAGEACPVALARRWKQGRRFFNAYGPSEATVCATVFEGSVEGTSLPIGRAIPNVSTHVVDSHLRPVPAGCEGELVIGGLGVALGYLGQPALTAKRFVKVPALDHPSETNKLFYRTGDRVRLDIDGTLTYLGRLDRQVKLDGFRIELGEIEATLLNYPGVAQALSTVRQDRRGEQRLFAWVLPKPGVTLIIEDLRASIRQTLPGYMVPSGLMLITGVPLTPNGKVDWSGLPATEIESSEQQTATAAEAAQQAGDKGDSKSAALSRCLKAIWSELLGRTVINPNDNFFDIGGSSLLLVQMQGLIHSRLGVSLSSSKLFRHPTLDSLVELLLPQEVTLTLEERSPTIEGGTAERIPTARAEPIAVVGAAGRFPGSPNLEAFWELLIEGREGISRFDKESLLQSGMPLDLINNPAWVPVGGVIDDAEAFDPTVFGIGARDALILDPQHRVFLECAWHALEHAGYAPKATDRSIGLFASSGQNTWLHDVLLPAGETITGSTGFHLLTANDKDFLASQAAYRLDLKGPVVTIQTACSSSLVAVSMAIDALRTGRCEMALAGGVSIRFPQNRGYLYEPEMILSPDGHCRAFSADANGTVPGSGVGVVVLKPLSQAKTDGDRILAVVRGIAVNNDGSNKMGYTAPGVAGQAQVIRAALEDAGLTADDVDYVEAHGTGTPLGDPVEVTALGRVYTGRREPLLLGSVKTNIGHADAAAGIAGFLKVVLALERGQLPASLHAQPLNPRIDYSVGPFEVVDRTRSWPERGRPLRGAISSFGIGGTNVHAILEASPCARPVPNKSLAAPVNVNQAVILSAQTAAVLHCQTERLITHLRAHPELPIADVAFTLQCGRTVLPHRRAVVANSSLEAALALEAVLLNSYQTPLNNKPIERSSMVALLLPGQGSQHLGMGQQLYEAGGVFRRELDTYSEILRPLIDFSIVELLFSGGEDKAKVLQTTQLAQPLVFALDVALARHWQGLGIQPVGFLGHSLGEYAAAHLAGVFSTEDALALVVERGRLLGELPPGVMLAVPRSEVEIHGWLSDDLALAAVNNSTNCVVSGSFDAIEAFEARLKEMGCISRRLHTSHAFHSPMMTAAAEPLAAAVARFSPKRPQGRFISNVTGTWITPEDAIDPNYWARHLLQTVRFADGLATLQNDGITLAIECGPGQTLTILAKGTDIAVQPSLAHAAEIPTGGSRITDAAANLWVEGASINWSALHPEPRRRVDVPLYPFERLPFKPKACLSPSQLSERSESAEQVLPGKRRCMDEWFYRPGWQPALPSPSEPLAGPVMILSDRGGIGEALANLLPYPAILVEQGAGYAALGDNRFTVRPAQDEDYYQLFKALPTLPLRFLHLWGLDDANADTLEEIGVHAVLSLVRSLGGISSSQALRLDLVTHGAAAITGTEVLRPELAAAIGAARVLPYEYPNLTVRAIDVEPESPRSMAAAILSEIMRKGEHVVIGLRGERRWTPTFWPLALPASSNGNSIRNGLGKIRPKAVVWITGGFGGVGSAVARDLAKEQGIQLVLTGRTALGENGADSPTRKDRLQLVREIEAMGAIVMTAALDLADERAVKALVNQVETRLGAITGVFHCAGVADLAGVVQMRSRSDTEHVLAPKVAGTRAIERALSQHSLDFLVLCSSLSSFLPIAKFGQVGYAAANEYMDLAAVAIARRTGWRTVTINWDDWVEAGMTVEAYQSWSIPAPTADEGLTAAEGVTVLRRILTSDQTRVAVSVRPLESLVAGSDHLFSTKRFSQLLQCHNRPTEGIVSTVSGSDDVSQDTVTRLLLEAFRRILDDPTTVVDSNFFERGGHSLLAMNLLNFIRETFSVGIALLDLFEHPTPQALADIIKERQTDRE</t>
  </si>
  <si>
    <t>gi|1706091599|gb|TRV14839.1|</t>
  </si>
  <si>
    <t>gi|6684421|gb|AAF23575.1|AF112100_1</t>
  </si>
  <si>
    <t>gi|424707893|gb|AFX86581.1|</t>
  </si>
  <si>
    <t>gi|1714273341|dbj|GCA92906.1|</t>
  </si>
  <si>
    <t>gi|1706038119|gb|TRU64681.1|</t>
  </si>
  <si>
    <t>gi|488830430|ref|WP_002742836.1|</t>
  </si>
  <si>
    <t>gi|307103515|gb|EFN51774.1|</t>
  </si>
  <si>
    <t xml:space="preserve">Beta-ketoacyl synthase; N-terminal (4-188:185)  -- Beta-ketoacyl synthase; C-terminal (199-251:53)  -- </t>
  </si>
  <si>
    <t>MNVRFAGFISNLEFFDSEMFRFGRNEAKVMDPQSRLVLEHMHHSFIDAGTRTGQSIAQDAGVYVGVMHIEFLSYLSYMGIAISPNVVTGNGMDFLVGRLSYTFGLSGPCLSTNTACSSSLVATHLANAALVHCESHAAASCGVFMVLLPGTMAGISQLKALSPEGRCKTLDSSADGYGRGEGCTVATIELVDHGNLAIAFICNTVVNQDGRCSSLTAPHGPSQAALITRALSNAGMPPSILKYLAIHGTGT</t>
  </si>
  <si>
    <t>gi|1705998230|gb|TRU27614.1|</t>
  </si>
  <si>
    <t>MVESIDYKKLMATTLSKMEVMQARIHELETRQSESIAVVGMACRFPGGINSPEKYWSFCQAGLDAIVEVPKSRWDISKLYSQEPTLGKMNTAYGGFLQENITEFDARFFSISAREAASMDPQQRLLLEVAWEALENANLPLKNLADNKVGVFVGITSIDHALKVYGTNYDQIDSFFGSGNALSAAAGRLSYFLNLHGPCLSIDAACASSLVAVHQGIRSLRNRECELALVGGVNLILEPAITISLSQSGMMSPDGRCKTFDASANGYVRGEGCGVLILKTLSEAQKNGDHILALLRGSAVNHNGAAAGLTVPSGPAQQELLRQALVDARIVPEDVSYIEAHGTGTSLGDPIELNAIASVYGKRSDPLYVASVKTNIGHLEAAAGMAGMIKTILILQQGEIPPHLHFQSPNPLINWQDHPIKIPTQNIPWPNNNKVPIAGVSSFGFSGTNAHVIVQQAPVSKISEIQQQIPSHLLTLSAHNKTALKELAKRFHTLLESRPEIGDICYSAAVGRIDLPERLAIVGDTCPELQQRLAAFAEEKPLDDLTFYQRFTSEKSPKIVFLFTGQGACYPGMGHQLYQTQPTFSQYIDQCAEILAKYLDHPLTEILFGEQTDLLNQTAYAQPAIFALEYSLTMLWKSWGITPSLLIGHSVGEYVAACIAGVFSLEAGLALVVKRGRLMQTTTPGKMASIFADEETVSSLIKNYTQTVSIAAINHPQQIVIAGESASIEEVISTCKKQKIPAQYLPVTQAFHSPLMEPILKEFEKEARQISYQRPQILLLSGLDGELLENAPDAAYWSKQCREPVRFLSSLITAFNKGYNLFLEVGPRPILAEQGRRYKDEVIWLSSLNRGLDNWHTILSALGQLYLNGAPFNPEQFNRNYGYKKVRLPNYPFQRKPFQFQPNPRTENQSIDKILLDSQTSNLTDTETTVFNMQKHQQEIRNQLKSILALLLKEDENELPEDETLLNLGADSIILTDFSRKVEEKFQVKVKIDQLFTDLQTLADIAEYLCQFVNEKPLENASEITTKVINDETELSNYLQVIEQLQPIATAYIIKALESLGKKLNQGEQWTIETLRQTLPVARKYHILLNRYLQDLEQANVLHNQGNIWTVKNLPESFSLPQALQKLEKTCPSAKPELEMLQRCGENLAEVLKGNIDPLTLIFPEGSVAHAESIYGNSPVSRLMNQRVAQAINQILTNFSNSDRPYQILEIGGGTGATSEAILNHLNLDHITYSFSEVSPFLLHQARQKFQKKYNLNFHQLDIEKSPISQGIPARTYHIVVAANVLHATRNITETLTHIRELLRPGGYLVLLETVENNSWLNLTFGLTPGWWRFQDQQLRSDTPLLRGENWCSVLKSCGFATANSFSKQNNIPINNGQELILACVPDEPLSIPARTKLTVSGESSGKEALMMAQLQSLKDLKDLHEKTIIKQLEVLQTATVSPSIAPEILTNQTQIIPTQSSKTETY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LGSLDVYILEKTINQVINRHEALRTKIIEQGELQEVVNEVNIKLNLIDLKDEDNPEATALALRSQFSQKPFDLSIAPLFAVILMRLKPDHYLLSLKTHHIVADGWSLGLILQEIGQLYSSPNNTTKDVLKPPMQFRQYLTLRAQETQTPQMLEHRDFWLKTYQEDIPTFELPTDFPRPAVKTYTGGQESQVIPSEVGQNLQKVGRKNKATLFMTMFAAYTAFLRRISGHKDLVIGIPISGRQIEGSDNLVGFCSQFLPLRIQVDATTSFIEHLQHTKQTLIDAFRHQSYTLEDLLAALQLPRDFSRSPLISVSFNMDPSLTLPEFKDLKVSLPPSPIGYTPFDLGFNLIELNDNLIIYCNYNTELFKKETIKQFIESFEILLRGIIDDANHLLYQLPLLTPVQQEKLLRQLTGKTRKLPEKATIIDDFVAQVKLTPNAPALIAGKINLSYQELNEKVNRLTHYLQQEYQLGVGKVIGVMLQRDHNLIIGILATFKTGATYVPIDSQYPHSRIEFILKDSGCHVCLTESNFISKLPEKMEKICLNKIDPIVEKYDKDEPKIFRNSSQTAYIFYTSGSTGNPKGVMGRHISILNVIQSLRLTFDLDKHPEWRYIFTAAVTHDPSIRNIFLPLTIGASLYMYEIKYIGHLVSFLQENQINALHTTPSIYREILGLLEPGETISSLKYISVGGEKLDRETALALRKRFPAEIVSNVYGSTETCVGVSQYEIKENLDSEIPLGQVFHNNRLGVLDEFNNPVPLHVIGEICVEGAALASGYHNQPEMTQEKFKPSFLDETKTLFRTGDLGKQTAPGIIEFMGRKDNQVKVNGYRIDPGEIEYQLTRYAPIERAIVLPVQVNNQTQLSAYCQTDKTLEIAEIREFLAKFLPVYMIPSYFIFLKQFPLTRHGKLDLHSLRELRETGKSLVTSNYVAPRNYLESNLVSIWEKILSKHPIGIFDNFFEIGGHSLLLSRVVTRVHKELNVSVKLADFFKVPTIAGLATLISQTQYNYQEPIAAIPPQKSYPMSHGQRRLWALEFLDHNHNAYGMPSAYQFKGNLNIDAFENAFQQLIQRHEILRTTFTLINNQPRQVVHNQMNFVIKQIDLTAYVSTEQENLIEESISHNAKTTFDLEVGPLLKVNLLKLSQENYIVLFNMHHIIFDGWSAGVLIKDFLTHYHAYGQENSQLMPPLRIHYKDYTSWQESQLETSKLQDQRDYWLAKLTPVPVRLNLPVDYPRPPVKSFQGNTITWQPEPELIDTFEKLVKAQEASLFMGLVSLVKSFLFRYTEQNEITIGSAIAGRNHPDLEDQIGFYVNTLVLRDQITDHDSFTDVLSKVKTTTLEAYDHQDYPFDQIVSDLNLQRDPSRNALFDVAIVLQNNQNVDLALDGITVNSIDPKMITAKFDLEFIFVEEEELYLKLIYNTDIFIHERILLIIDLFKNWLEQVLKFAHEPLINLSLASSENLTQEGQELFTEDFNF</t>
  </si>
  <si>
    <t>Unigene35943_All</t>
  </si>
  <si>
    <t xml:space="preserve">Polyketide synthase; ketoreductase domain (292-479:188)  -- </t>
  </si>
  <si>
    <t>MADIDAADLTMIGYQDLGKIKTAYEKVMQVCSDDMTGHMCWVVDFFPEHLPTESATGNSMWYYLQHCADPMGSISQWPPVDRQTPLKEDILVFSDSYGYCKEILDQAPPGRIGIKNVQAKAASQYTTKDVNNLIAMHPWDMIIFAAGIDPPASNSVEDIHAQQNAVVQLFLTILKKIGDDSSRCKRLAVITVDIFAEEAEIHEECGTGLITNCTLFGMCNTARQEIQCPIQFIDTEWSLRTENTKYLVAELFRHHSFGHNNVRILNSGRYVQRQVSSKPYENKPDMILPDEGIIAISGGNGALGLVMGMWLLHKAMVQGGKKFSIQFLSRSMKISDQNMPNWKEIQKMAAELDIKVEQRKCDCGKKDGVEEYIKSITPNLVGFIHSAGVLQDSMLFNQTWEKFDTVFEAKSRAALYLHDALERFENPNLQFFWMFSSGAVYGNMGQLNYSASNAVLDGIARHRRALGKVAMAPQWGAWGDVGMAANLDDASRRRMAHSPMPYFSNAEGLAGLESLLRSNLAYGQVHKTNPPLMFGMCAGDDVAQQCYTRNFHAKVVVPPPSDPMKNPYQTLSYTLMNSTLSLSNGLVFRTFWPEIAEALEEYEN</t>
  </si>
  <si>
    <t>gi|389680079|emb|CCH91196.1|</t>
  </si>
  <si>
    <t>gi|424707947|gb|AFX86608.1|</t>
  </si>
  <si>
    <t>gi|1039163267|gb|OBQ08615.1|</t>
  </si>
  <si>
    <t>MNLKQSYNAESIQAFLVSHLAEVVGVETAEIDVDENLENYGLDSAQAMMIISKLEELLGFKPSPILLWHYPNIAALSQRLADESSDDSQVKDAGSGTNSPVNFAPPLLDLAAEAVLDPTIQPVGTAVSVTNPKNIFLTGGTGYLGAFMIKELLEVSNATLYCLVRASSLEEGKSKLENNLQQYGIWQDHYSGRIIPIIGDLAQPHLGISAEQFENLAANIDTIYHSAALLNYVYPYSALKTANVLGTQEVLRLACQTKVKPLHYVSSVAVFESTAYAGKLVKEEDDFHDWEGIFLGYSQTKWVAEKLVKIAGSRGLPITIHRPPLISGDSQTGICNTHDFINLMIKGCLQMGSFPDVDYMLDMSPVDYVSKSVVYLSRQETSVGKAFHLQHPQPASLKSLVDWVRSFGFSLKMIPYEEWQAELINNVTSQDNPLYTLRPFLLERWSDEQITIPDLYLQARRPIISCEETLEALKESSIVCPPIDSQLLMTYTSYLVQTGFLSLA</t>
  </si>
  <si>
    <t>gi|1706035170|gb|TRU61995.1|</t>
  </si>
  <si>
    <t>Cluster-13398.49840</t>
  </si>
  <si>
    <t xml:space="preserve">Beta-ketoacyl synthase; N-terminal (357-605:249)  -- Beta-ketoacyl synthase; C-terminal (619-734:116)  -- </t>
  </si>
  <si>
    <t>METLAVTEVAEEERPGPILGKFVRISGLKASVPTVLFSTVTGDEDEWTNKPVDGEQGQCVGWDGGEKRVYTVLTFDGLLARVPEANLEEFEPKTPEAGGFDALWPASEVEADAFSVTVAQTLQSKGYCVVQTFIDTAERKQALERAKSVRDTEEYRQELESDYMGRKNYTNVKKLKQDSPDMEPADALERCNHQLTNLGLLLCPLAPEVLEFTPSAHSKAVARVRFATKAEADRAAPVPLSDEDIEDKMIENHILFLRTRKVCMLYMIDNEGGELYFYPKEGGEVMLPIQKNRLVLFRHDQMSYSYKPQGESLAVQAWMLGDVPSFQLSKIEGPEKMKQDLMGITGCLPPSGLSPQIMSMHVRYPGDAVDPIKYWTMQCFSTDCCTEWPVIRFDKELYYSSDPNDVIYGKAYTCHGGFLLMEEVNSFDNEFFGISYAEGLAMSMNQRMFCEVGYECLQKIGFTKANLWGKNIGTYVGDVGSDWHDNTKNFSMWCYDPDYTSLGVHSAVVPCRLSYVFGMIGPTMTFDTACSASLYATHHAHMAMLNLHQWGLKTDGSLVGGVNSVGATGHVGNCQGNILTHTGRCWTFDESADGYQRGEGCGACYMRLTDDSKVVEDRLACLVGSVSSHDGKSASLTAPSGPAQQVMLKHSLRFSGIETEEVSFTECHGTGTALGDPIEMGAIAAVLIDERESPLWHTTPKSNIAHLESAAGLSGLTKVVLGLLHCYVPPNVHFRKLNPHVDMEGYPRVYQTEIGDICVNAGYAGCSSFGFGGANARADVYATAKRGPQAKTEMLEDKLDFMAVTCPKCFGWMDAKTSVALPMKNNVPGAGAILRDEFADYGECTYCYHGEYRYGSAVEDIDAWDVVMRVWIIGTWSAFSASDEMDPDGEGGFTCQVLLGETGWEDFYMLTNYGQKLYPATKRAKPGVRCMVCDPEDPKGKGKYWRIDGREDDSAPGTVYKITLNWQDWRRLSWEPVPAAEAAEDESVLGRGYQHRYFISGTWSSWGTMEMVCASPSQGIYETKFMIGKLCREEFHFVRDRDLKQVIHPAQPKAEKPTVPLCGPDDAGIGKNFLVRGRKHEMVTVQLCISGAKASVKATKESGESILWESYDGGEAQRTYSLSGTFNNWALMPMEAVEDAPGVFRCSVKLNVYGHQDFHIVADMDRKQVLHPDIPNAQPGEGLTEGPDELGENFFWRIIDGEPNTTVNVMLDVTQQEDTRKMVSWEFEGLYSLEE</t>
  </si>
  <si>
    <t>Unigene20162_All</t>
  </si>
  <si>
    <t xml:space="preserve">AMP-dependent synthetase/ligase (241-689:449)  -- </t>
  </si>
  <si>
    <t>MAASGSSDDGKHAGVECLNHPMAPVLERSGTGTGEESSQCELVVTYPSIGDVEAGELYPLSTLQREPMVTWGSTYGRHEHLCILAVAHVGAPPAVVDEHLVWLVVDIPGVAPSSAPQSRSHYGLAGNWSAITQGAPIVPYKVPEQATTLSIGLYHQSLEVPLAGSLETMARLGFSTATFLATFGLAPVAEVTNVRAAVDGVEEGPQTLVPEAIGYANGGSLTTASQLEAPRTLTDALVSTAAVWPERGVTIYDSRGDSSLLTFRAMLVQARCTCRGLVASGVAAGASLVLQLPLLADHFVGFWACLLACVKPVTVAIPPSYEDANNAVCAKLRNVWHLLQRPPVMTSAVNAERLGGASLLHDDGGASQLRLLSLEDLATAGVPDTGCEQQCQGDPAALPAPYEGDVAFYQLSSGSTGVPKCIQITHRGVVAHIQGEAQFCGIGSADVQVNFLPVDHVVPILTVHCCDVYHGCQEVQAEAAWALSQPLRWLELVAGHRATRTWAPNFAYKLVADALRQHQPAPSSSRPASTKGRLDLDLSACRYWMNAGEQVTIPVCEDFLDQVECFGVKRSSMQPSFGMAEACTCMTYNNEYDRRAAHRLGRTAFVNLGPPVPGVEIRIADEQNATVAERVTGRFQIRGAVVTPGYFNNPEANEAAFVGDDWFNTGDVGFIKDGCLYLTGREKEIIIVRGANFYCYEVEDVVNALPEVLPTFTAATSAHDPSTGTEGLAIFFVPRSEAQAAAAAEAGSSAVTGDLDALVRSTQRVKVALVRHMGLSPSYIVPLPQQDFPKTTSGKIQRAALARSLAEGAFEARLLQLRRAAEEAPGEAQRSSP</t>
  </si>
  <si>
    <t>gi|2065787064|gb|KAG7555549.1|</t>
  </si>
  <si>
    <t xml:space="preserve">Oxidoreductase; N-terminal domain (6-114:109)  -- Alcohol dehydrogenase; C-terminal (167-300:134)  -- </t>
  </si>
  <si>
    <t>MTATNKQVILKDYVSGFPKESDFDFITTTVELKVPEGSNSVLVKNLYLSCDPYMRIRMGKPDPSTAALSQAYTPGQPIQGYVVSRVIESGHPDYKKGDLLWGMVAWEEYSVITPTPNVHFKIQHTDVPLSYYTGLLGMPGMTAYAGFYEVCSPKKGETVYVSAASGAVGQLVGQFAKMLGCYVVGSAGSKEKVDLLKTKFGFDDAFNYKEEPDLTAALKRCFPNGIDIYFENVGGKMLDAVLVNMNPHGRIAVCGMISQYNLENQEGVHNLSNIIYKRIRIQGFLVFDFYDKYSKFLEFVLPHIREGKITYVEDVVDGLEKAPEALIGLFHGKNVGKQVVVIARE</t>
  </si>
  <si>
    <t>gi|389829807|emb|CCI28553.1|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</si>
  <si>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TQPVWVGSVKTNIGHLEAAAGIAGLMKVILCLQHRQIAPHLHFQQPTPHLDWENQPLKVPTKNRKWVSENSSRLAGVSSFGLNGTNAHIILEEYPYEPQTTAAPDSSPYLFTLSAKTESALIKLAQKYANYLENAKDIALSSICATSNRSRSQLPHRFTCIVSSHCQLQEKLAAFVQGEPSSFRQKSEFNGKNRAKIAFLFPGQGSQYPGMGRELYQCYPLFRQTLDRCAEILRQYGDYCLTEIIDQENHLNQTFYSQPALFALEYALFKLWESWGITPHGVMGHSLGEYVAACVAGVFSLEDALKLVFYRAKLMDSVGKSGSMVVISASEAEISPLIAPYQSQVAIAAINGQDNIVLSGAAETIETLVKQLQVKNLKITRLNVSQAFHSPLMEEILDEFRQIAETITYHPPQRALISNLNGKLVNFEVTTPDYWCRHLRCSVRFADGIKTLLDNGYELFVECGSHPVLSGMGSLLDKNYSCLWLPSLRRQTSDRQQILESVSQLYLRGFALNWQEITANQDSKPCILPTYTFERSSYWLKTGDLTPEEAQLLPKLSKYLLETPPQPPEVVKTTTASSSGHLITLDSLLATPAEKQLKQLETYIIGVLEQITGLSVVKLHSKQPLSSLGLDSLMSSQLRRQLEEDLKIIVPVEYLAGLSIEQFLPQIFNLITQNSQPATSHKTPLPSKQKKPIKTTKAENISNDPKLWLIRKQANPNASIRLFCFPYAGGGASLFQNWLNYCPKQVELWAIQLPGRETRLQETAITSLKSLINRLIPILTPYLDQPYAFFGHSMGSLISFELTRELAKTRQNLPQHLFMSGFRAPQIVNPDLPIHRLGDEQFLTALGHFQGTPETLLKNPDLMAAFLPILRADFKLLETYSYQQGQPLNCPITVFGGHNDAKVSADQLQQWQLQTNQDFVLHTLPGGHFFINQHTEKIMKIICQSLREFPEQMTA</t>
  </si>
  <si>
    <t>gi|297318991|gb|EFH49413.1|</t>
  </si>
  <si>
    <t xml:space="preserve">FAE1/Type III polyketide synthase-like protein (28-317:290)  -- 3-Oxoacyl-[acyl-carrier-protein (ACP)] synthase III; C-terminal (337-417:81)  -- </t>
  </si>
  <si>
    <t>MELFSLSSLLLLSTLFVFYISKFVLKRRNQRKCYMLHYECYKGMDERKLDTETCAKVVQRNKNLGLEEYRFLLRTMASSGIGEETYGPRNVLDGREDSPTLLDAHSEMDEIMFDTLDKLFHKTKGLISPSDIDILVVNVSLFAPSPSLTSRVINRYKMREDIKSFNLSGLGCSASVISIDIVQRIFETTENAIALVVSTETMGPHWYCGKDRSMMLSNCLFRAGGSSVLLTNAARFKNRALMKLVTVVRAHVGSDDEAYSCCMQMEDRDGHPGFLLTKYLKKAAARALTKNLQVLLPRVLPVKELIRYAIVRALKRRTTAKREPASSGIGLNLKTGLQHFCIHPGGRAIIEGVGKSLGLTEFDIEPARMALHRFGNTSSGGLWYVLGYMEAKNRLKKGEKILMMSMGAGFESNNCVWEVLKDLDDKNVWDDSVDRYPELSRIPNPFVEKYDWINDDTMSFVRVD</t>
  </si>
  <si>
    <t>gi|1039179909|gb|OBQ24343.1|</t>
  </si>
  <si>
    <t xml:space="preserve">Polyketide synthase; ketoreductase domain (12-235:224)  -- Polyketide synthase; dehydratase domain (296-564:269)  -- </t>
  </si>
  <si>
    <t>MTVNVQISPSSVFVVSGGAKGITAQCTVKLAQQKRCKFVLLGRSEITKEPEYVRDCLEDSALKKRIMENLISQGEKPTPMMVQKIFNQINSSREIKKTLAAIAATGGTAEYISVDVTDTVNLKAKLQEISQKVGQITGIIHGAGNLADKLIEKKTEDDFEKVYTAKVQGLENLLSCVNPQQLEHLVLFSSVSGFYGNIGQTDYAIANEILSKSAHLIKQYHPNCHVVAINWGGWDSGMVTPQLKKAFAERGIDIIPVEIGTQMLVNELHPAYQNHTQVVIGSPMKLSPSPLGLELRSYRIRRRMTLAENPFLHDHTIAGSPVLPATCAKSWMVNGCEEIYPGYRYFSCQDFKVLKGITFNSTLAEEHILEIQEVAKVDGDFVEFQTKILSKTREGRTHYHFSSLIKLVKNMPEAPIYEAMDLREDYIVTSTGKNFYQNGDLSLFHGPAFQEITRVLNISPNKLTAECCWQEITAEEQGQFPVKWHNPYIIDLSTQTLWLWLNHIHQEVCLPGQLTYCEQFLAVPFNIPFYVSCEIIAKTDTGVTVNFIIHNREGKIYSKILGARAVIWPIKMLNKK</t>
  </si>
  <si>
    <t>gi|1909518865|ref|WP_190408689.1|</t>
  </si>
  <si>
    <t xml:space="preserve">Beta-ketoacyl synthase; N-terminal (27-275:249)  -- Beta-ketoacyl synthase; C-terminal (283-401:119)  -- Polyketide synthase; C-terminal extension (404-514:111)  -- Acyl transferase (548-661:114)  -- Polyketide synthase; ketoreductase domain (1081-1116:36)  -- Methyltransferase type 12 (1333-1438:106)  -- Polyketide synthase; ketoreductase domain (1535-1678:144)  -- Polyketide synthase; dehydratase domain (1701-1979:279)  -- Phosphopantetheine binding ACP domain (2089-2150:62)  -- </t>
  </si>
  <si>
    <t>MLITQLLFPEKGDDPMTEQQNLDNLAIAVIGMAGKFPGADDLDSFWKNLCNGVESIRHFTTEELLDVGVNQTTVSDSHYVAAKGVLSDIDLFDADFFGVNPHEAELMDPQHRLFLETAWTALENSGYDPHRYDGWIGVYAGSGNTTYLNHVLQDSEDLNLRAGQTHVFFGNYPDFFASRVAYKLGLKGPAVVVRTACSTSLVAINMACQSLLNYQCDMALAGGCSIHVPQKAGYVYEKGGILSPDGHCMTFDQRAAGTVPGDGVGILVLKRLDDALQDQDNILAIIRGFALNNDGSDKVGFTAPSVDGQAEVISLAHEMAGADFEAVGYIEAHGTATPLGDPVEVAALTQAFRQKTQKINFCAIGSVKTNIGHLDAAAGVASAIKTILSLRHGLLLPSLHFQTPNPKIDFAHSPFYVNTTLKEWPQQDQPRRAGVSSFGMGGTNAHLVLEAAPSHKSESQADTFQVLPLSAKTPEALEQLTHNLADYLTSHPDICLNDVAYTLQVGRAQHSCRRAIICKTHAEAIEGLRGVGVNQVNLLPKENVRQPIFIFHGLGTINLAVIRKLYVDEPIFTQALDRCFQVLKPYYQDDLYQIFSSLESELSLHLANTQPIFLAVAYALAQLLQSLGIEPGGVVGFGLGKYICASIAGVMAIEDALILIAKHDISSSEKLTTLLQTMDLQSPQISVFDPVVGDWIDKTELISPEYWVDQLKQQASVSKLPLDSQYLLLELAPGTILDSQTAKENSETIINVYSTIESAPNQQKPIFQSLLHIWLAGGQINWQQLHVGTTPRRVELPTYPFQRRRYWYEPGQTVRVATQPAPIFKQLPPTPLKKKKNLAEWFYVPQWRPTLPLLPFSSLNLTGSQNSWLLFLDECGVGQNFAQYLQSLGINVFTVSHSTSFQVLSEREYTINSTTAEHYGLLLDDLAQRHQMPSYILNFWFVTSLSDELAPETGFEMLLFLAQALGKCDRSFTTHLTIVSTNLHAIEPSDRISPAKATLLGPCRVIPLEYANITCRSLDIELPKNETETARLLDSLFCESTALNEELIVAYRGESRLILEYEHKQLTPDDGNENIPLQNHGVYVIAGGLGGVGLSLATFLAEEYAAKIALITRSPFPPRESWYDLLTQTHICDFRTYLENLYDAESVWSEKLAIASLADYPGLESGLRELCCCYALDYLKGALRKSKTVTGIDTEKLLECLEVLPSMVRFVDFMIDLLQEQEVLIKQNRRLHFGPNFNQLQDSSRLNASLRASYPAFTGIIDVLERAATNYHEALSGKIPAISVLYPDGRSDFLEQATKKTLEYTQEPIYRRVLAELVRILAQQQEKRPLRILEVGAGSGLLTQVVAEELSQLTSSKVEYWVTDISPSFMEQLQHRIADNGFDFIQTRVFDISRDTITQGYAPGSFDVILALNVVHATPNIENTVFNLRSLLAPNGILALIEATKMPPWIDMIWGLSKGWWQFEDTHLRNRSPLLSQHKWEKLLTEQGFTTVDSLPAHAEMQSTTDTALIIAQVSSERVAVSPSWHSEANPQELTQHRIRRIQEIELRGGEVEIYHCDICDRDALSATIGDVEQRFGAINGVIQSAMVLDDGLMQLETSQKAMEVLRPKIQGTQLLFELTDNPQRRFFAISSSLASTLGLHAQADYCAANAFQDAFAHKMNAESESFVCSINWGNWSDAGAAMRLLMDKSSAAPQLHWVSHPLFDHCVETIPGRRVYHTRLSVPRHWIVNEHRLDERPLVPGTAFLELARAAYQHWHPSQAIELRDVLFLNTLEVDESQEREVRVVLEDRGDYCNFTILSQDDASYWYENARGEIALLKEYQPKLYDIQALRRACQEKRAADTGLTSARDNMKHYGPVSVGPRWYQAIADRYFGQNQAMAELTLPEDYSDDLYHYKLHPALLDVATSFAIAAKDFYFPFSYQKLRLYGSLPSKIVAYARYLDDGRSGKETISFDILLLDEAGYECALIEGFMLKSSPDRSTNKAISPVASPDLHPELQQGMTSLEGAKAFRRILKQSSSQVLVSTQDFASVQAENKTMRVLRFKENALPLLREWTTNHVNSQPHSITINNSWNDYRQGLTSPLSEEMTALVNIFREVLRIQEIKTSDDFFNLNGDSLQAIMVTSRIREIFGVELGPDALFDCPTPEKLLQSIKQKLVVVK</t>
  </si>
  <si>
    <t>gi|1039189673|gb|OBQ32460.1|</t>
  </si>
  <si>
    <t xml:space="preserve">Acyl transferase (3-305:303)  -- </t>
  </si>
  <si>
    <t>LEMGREAVMNFPSLRQLYGKMDNLFKQSNLQPVSEVVFPHSTFDEVEKKAQVATLQRTEYAQPAIGVFSAGLYGILQQAGFKADFTAGHSFGELTALWAAGVLSEADYLFLVKARGQAMAAPKDPDHDAGSMLAVKEDISKIEPVLKQFPKVSIANFNSPTQIVLAGPKLEIQKVQDACEKLGYSAVLLPVSAAFHTPLIAFAQKSFAIATKSVTFHNPQIPVFSNVTGKHYPQNAAAIQKNLESHLASSVLFKQEIENIYGAGGYCFVEFGPKRVLSNLVKDTLGDRPHLTISLNPSASKNSDRSLREAAVQLRVIGMNLGNLDPYKLPAVLHPISSKKTLSVKLTGINYISDKTKNAFTEALADGHKISEIQELKSASAGGASLTEFQEFKSLEIETPVTAKISPTNGHNGNGNGHKKQPLIETELQPQMTTTATIIKEPQKEPRSELFTQQLEGKMQTPDKLINCQQILTSLGTLLSQFQHNQSENLEVHGTYLNNQIEYAKTFFQLMQQQNTLFANAKSSAEAAQIKQVIMESLERSMMQFHSQQGETLRIHEQYLREQIEYTKHFFQL</t>
  </si>
  <si>
    <t>gi|424708225|gb|AFX86747.1|</t>
  </si>
  <si>
    <t>gi|424707861|gb|AFX86565.1|</t>
  </si>
  <si>
    <t>gi|428243646|gb|AFZ09432.1|</t>
  </si>
  <si>
    <t xml:space="preserve">Condensation domain (43-489:447)  -- AMP-dependent synthetase/ligase (509-916:408)  -- AMP-binding enzyme; C-terminal domain (924-1010:87)  -- Phosphopantetheine binding ACP domain (1040-1103:64)  -- Condensation domain (1126-1569:444)  -- TauD/TfdA-like domain (1619-1909:291)  -- </t>
  </si>
  <si>
    <t>MSDLIERIATLSPQKRELLLQRLNQKKESVSLERILPQSRESNTFPLSFAQQRLWFFEQLTPGNFTYHILAGVRLTGTLDARSLDRSLNELVKRHEVLRTAFKTINGQPVQAIASNLELKILEINLRSLPETARDREVERLIAAESKLAFDLSQAPLLRAKLLQLSDSNWVLLLSTHHIISDAWSMGIFIQELATFYQAFCTGQPSPLPELSVQYADFASWQRQWLQGEVLETQVAYWKKQLGGNLPVLNLPTDRPRSAVQTFRGAVHKFTIPKAIAEEIAQLSQREKTTLFMTLLAAFKTLLYRYTGQEDILVGSPIANRNRREIEEVIGLFANTLVFRTNLSSNPTFKELLGRVREVALGAYNHQDLPFEKLVEILQPERDLSHNPLFQVLFSLRNVRTPQIKLPGVRLSSLEIEQKTARLDLALDLEEGLEGINGTLEYSQDLFDASTARRIAGHFLTLLESVAANPEQRISNLPILTKPEQQQLLFEWNNTQSNFPQDKCIHELFEAQEELTPDATAVVFKNEYLTYRELNKKANNLASYLQKISVNPEVLVGIYVERSLEMMVGLLGILKAGGAYVPLDPAYPPERLEFMLEDAKISVLLTQKKLLETLPKNSAYIVCLDADWEGISSCGEPVVGLQNSSNLAYVIYTSGSTGKPKGVQISHASAVNFLSSMRQQLAIADRDVWLAVTSLSFDIAALELFLPITTGSRLVVASREVASNGEKLLETLTNSGATVMQATPASWKMLLAAGWQGNNQLKILCGGEALPRHLANQLLLRCAAVWNLYGPTETTIWSTLYQVDRKDESVSIGRPIANTQIFILDRYLMPVPVGVFGELHIGGAGLSRGYLNRPELTAEKFIPNPFAEGGLHASFILHPSSFILSERLYKTGDLARYLPDGNIEFMGRSDHQVKVRGFRIELGEIEAVLSQYPAVREAIALVREDNPGDKRLVAYIVANSELRGEHGDTDPTHSEFINHLRVFLKQKLPQYMMPSAFVLLEAMPLTPNGKIDRRSLRAPDTNTAEFESNFTGSRTPDEQLIAEIWAEVLGLERVGIHDNFFELGGHSLLATQAIARLREAFKIELPLRVLFESPTVASLSDCISQICSSEQKQEAPPIDRAPRGPELPLSFAQQRLWFLDRLQPGDPAYNIPAAVRLKGAIDLTALERSFQTIIDRHEALRTTFGAVEGRPIQLIIPEPTFALSVIDLQHFPQSQREAEAVRLAAEEAQQPFDLANWPLMRVNLLQLGDTESILLLTIHHIIADGWSLGVIVREMATLYEAFCTGKPSPLPELSIQYADYAVWQRNWLSGEVLEQKLAYWKQHLGDRLPVLQLPAKQPRAAVSTYRAALQPFQLSPNLSAALNKLSRQQNVTLFMTLLAALETLLYRSTNQDDMVVGTDLANRTQLETEALIGFFVNILLLRGDLGGNPTFIELLDRVREVTLKAYAHQDLPFDKLVEELRPDRSLNQTPLFQVLFVMQNMPMPALELGGLTLTPIEQDSGLAKFDLVLFVGETEQGIAGTWKYNTDLFEAAAIEQMSGRFETLLNSIVAEPETRLNNLEILTEAEKKQQAMQEVKREKLNFSKFKSVKPKVVTLPDGELIKTEFLQPGELFPLVIKPAASDVDLIDWAKHNRTAIETKLQQHGAILFRGFTDSLVSTFEQFALGICPQLFGEYGDLPREGIGGKVYGSTPYPADQTIFFHNESSHLHRWPMKIWFFCVQPAQSGGETPIVDCRKVYQLLDPKLREKFAQKQLMYVRNYTDGLDVSWQEFFKTAHKTEVEQYCRQAGIEFEWKDGNKLRTCKRRPAIAKHPKTGEMVFFNQLPLHHISCLDTAVRNSLLSVFGEANLPRNVYYGDGTAIEDSVMAEIQAVYQQATVSFPWQSGDILMLDNMLVAHSRNPFVGPRKIVVAMGEMIGEAEFKS</t>
  </si>
  <si>
    <t>gi|424707675|gb|AFX86472.1|</t>
  </si>
  <si>
    <t>gi|1705954666|gb|TRT86538.1|</t>
  </si>
  <si>
    <t>gi|1149076600|gb|AQS99272.1|</t>
  </si>
  <si>
    <t>MLMQATPAAQHGSLLPAPSSASATTTAPAMAKAWSGAGASPCGGAAASASAAAGTVAATAVGFGVATWRGPMRRLRATRAKVQRAAEGHKHRVVVTGLGLVSPFGTEPDEFYDKLCAGTSAVKTIDKFDTQGLPTRIAAQIDGFSAVGYVDRKSERRMDDVVKYTIVSGKRALEDAGLELGSEAFKALDKERCGVLIGSAMGGTSLQTSIENMDKLLKGKRLSPFFVPYTLVNVPGGLLAIDLGFKGPNYAVVTACATGNYCISAAAGHIERGECDVALAGGAEAAVTRAGIAGFNACKALSTRNDEPQRASRPWDKARDGFVMGEGAGVLCLESLEHAQRRSAPIYAEYIGGAYSCDAHHMTEPHPKGEGVARCIGLALKNAGVSAEDVGYLNCHGTSTPAGDMAEVRAIQRAFDGKTDGLVVNSTKSMVGHCLGAAAGVEAVVTIQALRHCKVHPTINLEDPEDGFDLRTPSEALELPRLEVAASNSFGFGGHNSCLLFKRFEG</t>
  </si>
  <si>
    <t>gi|485643841|gb|EOD37811.1|</t>
  </si>
  <si>
    <t xml:space="preserve">Thioesterase (16-252:237)  -- AMP-dependent synthetase/ligase (342-438:97)  -- Phosphopantetheine binding ACP domain (778-832:55)  -- Beta-ketoacyl synthase; N-terminal (837-1017:181)  -- Beta-ketoacyl synthase; C-terminal (1025-1150:126)  -- Polyketide synthase; C-terminal extension (1192-1269:78)  -- Acyl transferase (1358-1618:261)  -- Thioesterase (1785-2014:230)  -- Polyketide synthase; ketoreductase domain (2277-2430:154)  -- Phosphopantetheine binding ACP domain (2624-2672:49)  -- </t>
  </si>
  <si>
    <t>MTTLLVQTPVDRPHLRLLLFPHAGGSAAAYEGWHDALASRLPVPVEVWAVSPPGRGARAGEAAFPTVAALAQAVLSELVRLELHLAPLAVFGHSLGALTAYELARRMVDARLPPPVCLFASAHEPPSCGMPEAQRGLASLSDAALLRALAAFDFVPVASLEADAADAAEVAVIAPLLAPLRADLAMREAYLDAVAAGTAPPPPPSPTLPLPVYAVGGAADAAVDAASLQRWAALGSGGGGCTQLPGGHFYLHSRLGGPSLAPLLALVASKIAVCLAPVPASVLCGPPLEGAVGAAVGAVGAADAAEGAAEGAVGVEAPPVESLSRDTTRPGHVPYVHELVLRWAAATPTAAAIVSEVGGRLEAVSYAEVREVVHALGGWLVSHGAAPRATVAALLEHRAESLLAQLAVGAAGAAFFPLEPHLGPRSLAQLLAQATPALVDPPRLASLLAEARATRILTTPSLLATFLELGCPPPPAAPPAAASPAAPPAAASPAVPPAAASPLGCLRLWTLCGEVAPASLVERHAASLPHVQLVNDYSSWEGCDAAYADLHPAAPDAAAGAIAPVGRPPAGVAIAVLDPDSLAPAFTGYAGAADLTTARLLPAPPELCALLRASLGPNSLTLTLCADHAAEAPPSPRAVRGAAGGEAELLLYRTGDLARLLPSAAAGGEASVQVLGRLDSTVKIRGYKACISALAGVGRCAVVALLDEADEERLSLPRGLSAAESKKLDRRSLPRPNLSLASLRASAAAPPAAASADAAAPAADGSAVDALEGDMLPVWRSVLGVPDVEGGDNFFDLGGHSLLAARLARLAISLTVLDLFDAPTPAGLARAVRARAEGATPRAAPAAAAPLDVASRELAVAFEHAGYAPLSGTPERTAVVAAPGIDGYMHHHLDGAPLKDALSPGDIFLGEVGSEKDYIATRLSYALDLMGPSLTVNSACSSGLLAVAHAAAPLLTGEADLALGGASALTFPSHGYVFEEGLVASIDGKVRPFDAAAHGTVFGDAVGAVVLKRAADADAAADAPLARLLGYAVTNDGARKAGYAAPGVAGQRAAVSGALGVAGVAASSLSYVECHATGTLIGDGIEARALTDALAASDAGAAAAASRGTFISLGSIKGNLGHANAAAGVTGLHKALLCLSRAELVPTAHFAKLNRNVHLAGTPLAVHQAGAAGAVPWARPTGVPGAASEAARRCGVSSFGIGGTNVHMILEEPPRAAGKPAASAAAAAAAASAAAAAAAPTRRAVHMLCVSAKSGAAARRAAEALAAALEGEGAPPLEHVAAQLLGGRELFSKRVAVSAATRAEAVAALRAAAAAPAPAPAPASPSPSKSSSMVDLESAGGGGGGARRRGKTPPVVLLFPGQGSQCPRMGEGIYRSEPAYRRHVDRMCATLRPLLGFDLRERLFPAAGAEDADGFRAAFDAPTVTQPAIFVTELALGRTLVEEYGLAPAALAGHSIGEFVAATLAGVLPEEDALALIATRARLSEEAQPGGMLAVALSAARAAEVAAMPSHRGKVWLAVRNSGGRTVLAGDDDALLAVQALLDSEGVRSRRLPLPRAYHTPLMESVADGLAAVLARVRLAPPKLPLACNGGGGWMEAATATDPSYWAGHVSRAVRWDANMDLLAALAKEAGGDGLLAVEVGSGSSLAPLLAECTADGASALSVLSTLRHPREDWAGGAADERVFADALCGLWEARAPLTLRRARHGSRRYAAARLPGYAFEPAVHWLKPERSMYVRPTAEEVSAAQAALLAAAAPPSKFPLDPAGLPALQPLRRASPGSRWVSAYCLAFAGGSTAAFAELAAGAPEWMEVVGVETPGKGALADHTWPGEVAPAGMQAGAAAEAEAEMIEELAARIAADAAGSAIVLVGWSMGGMLAAEVALHLQAAGSPPHLLHVAGRMAPGSFVAASEADLDSYSLASPEVRASAAYREWLLPTLLADLRADGRAERRVADALRRATGGGSGAALDCALQICCGDSDASFPPSAAGGWLSLTSGKRSVHTLAGGHDILTSGSAELMQLLLRRLLPQAPLYAVRWDRLPSRAGESEAAAEADSDDEALHAAHGERAPPASPTPPSPPAAAPPPAAAPPPRAAPPPTKPAVPPAAPPRLLRLGADEVGLRPRDAAALRTTLGLLVYIEPQEAPAAQRAQCAALLRLLLAAAAAGGGRVVLVCSADTRSALAAGASKAAPLEMPELSVQRLFLPADADLLGADRSVGSRLGAIRPLLDGWVRWIAASSAARREECDLLLDAAGGPPRAPRLASLPPPPPADVPALDPAASYLVTGGSGGLGGALVEWLLDAQGVPPAHVVLLSRRGAPHPRGVTSLAADLGDADSLRGCAGLAALGAALPRLGGLFHLAGVLDDGLISNLDEARIGSVVAPKAGVLPLLRQLARASASPPWVMLSSSTSSLLGYAGQANYCAANAIFDHAAAFGLPPPPAELGSPPRVLTVNFGPWGEVGMAREGTKAHALSVASGETPMATGAAIACIAHAVRAVGAGAASPPAASPPAASAALSSASPLAASGPSSPAPAPHPEQAEPNLQFCIADVSWWRSPWPDHPLVQGVVRRSPAAVPSAAVVASGGGAAEEGGAEAGGVLAPELDAEAKAANGRARAEAWMRGRLNEWELETRLAELGLDSLDLVQLRNAFNKHFRTEVPLSVFSNANQTLAALLGRVGELI</t>
  </si>
  <si>
    <t>gi|1832769772|ref|WP_168503459.1|</t>
  </si>
  <si>
    <t xml:space="preserve">AMP-dependent synthetase/ligase (45-448:404)  -- AMP-binding enzyme; C-terminal domain (456-531:76)  -- Phosphopantetheine binding ACP domain (561-623:63)  -- Thioesterase (652-892:241)  -- </t>
  </si>
  <si>
    <t>MTNIYHVNPHIIFKQKFVCNRLITAPEGFIDFPKSEIEQSIPRRFEQQVHKYPHGIAIKTHNQTLTYTQLNKNANQLANAILSQRGEKPEVIVLLLEKGADFITSILGVLKTGKIFVPLDPTFPIDRLAYIIEDCQTVAFVTNNSNLNLAKKLAKTATNNCQLFNIDNIDSHNYCENPLIKIAPETPAYIIYTSGSTGKPKGVVQNHRNSLHYCMNDTKTLLISHEDRVVFLYSCSALGGILCIFYTLLNGASLYSFNVKEQGLTNLVNWLIDSEITIYHSFTTLFRHFVDTLIGTENFPKIRLVKLGGEATLIRDVENYKKVFASDCILYASLGATEAGTFRNFIVDKNTNIENSTVPIGYAVEDMEVVLLDEAGIEIENGEIGEIALKSEYLALGYWQKPELTKTVFLPDIKNSKKRIYRTGDLGCIQPDGCLVHKGRKDFQVKIRGFRIEVAEIEMELLKISTIKEAVVIATEDIPENKRLIAYLVSKQKTAPTTKEIRTYLQDKLPEYMLPSAFIFLDALPLTPNGKVDRKGLPAFNLIKPEITESFVNSHDDIETQLIEIWENLLGVEPIGVEDDFFELGGNSLLAVRLFAEIEHKFAKKLPLAALFPTATVAAIAQIIHQQPVLEYTPKANFSSLVEIQPQGAKPPLFMIHPLGGEVLCYRNLAIHLGLEQPMYGLQPQKPDEKHPPFVRFEDIASQYLQEIQTIQPQGPYFLGGYSLGGIIAYEIAQQLRSQGQEVALLAMLDTCRPGYIQRLSFQKRILLHINNIVKGGPKYISQKAKGWHKHLNFYFEKAHKGYCENFTHLVNTASKPSKISKYLDISTAHIQALNTYVFQPYPGKVTLFRTQDQNRTDAVGVEYDPQFGWGEIITGDLDVKYIPGSHLSLLNEPNVRVLAKQVKICLNQTQNRDS</t>
  </si>
  <si>
    <t>gi|257709833|emb|CBC60858.1|</t>
  </si>
  <si>
    <t>gi|428678209|gb|AFZ56975.1|</t>
  </si>
  <si>
    <t xml:space="preserve">Alcohol dehydrogenase; N-terminal (28-151:124)  -- Alcohol dehydrogenase; C-terminal (197-329:133)  -- </t>
  </si>
  <si>
    <t>MEVKAAVAYTAGKPLTMETVQLAAPQAGEVLIEIKASGVCHTDAFTLSGDDPEGLFPAILGHEGAGVVVEVGSGVKSVKPGDHVIPLYTPECRQCDYCLSFKTNLCQAIRTTQGRGVMPNGTSRFSIGGEMIHHYMGTSTFANYTVLPEIAVAKIREDAPFDKVCYIGCGVTTGIGAVIYTAKVEPGANVVVFGLGGIGLNVIQGARMVGANMIVGVDINPSKRALAEKFGMTHFVNPHEVAGDLVPYLVDLTKGGADYSFECIGNVNIMRQALECCHKGWGVSVIIGVAGAGKEISTRPFQLVTGRVWKGSAFGGARGRTDVPKIVDWYMDGKINIDDLITHVMPIERINDAFDLMHRGESIRSVVTF</t>
  </si>
  <si>
    <t>gi|1706038260|gb|TRU64810.1|</t>
  </si>
  <si>
    <t xml:space="preserve">Beta-ketoacyl synthase; N-terminal (34-284:251)  -- Beta-ketoacyl synthase; C-terminal (292-406:115)  -- Polyketide synthase; C-terminal extension (409-502:94)  -- Acyl transferase (560-837:278)  -- Phosphopantetheine binding ACP domain (941-1007:67)  -- Methyltransferase type 12 (1207-1307:101)  -- Aminotransferase class-III (1547-1880:334)  -- Condensation domain (1981-2421:441)  -- AMP-dependent synthetase/ligase (2443-2837:395)  -- Phosphopantetheine binding ACP domain (2950-3012:63)  -- Condensation domain (3029-3469:441)  -- </t>
  </si>
  <si>
    <t>MVESIDYKKLMATTLSKMEVMQARINELETRQSESIAVVGMACRFPGGINSPEKYWSFCQAGLDAIVEVPKSRWDISKLYSQEPTLGKMNTAYGGFLQENITEFDARFFSISAREAASMDPQQRLLLEVAWEALENANLPLKNLADNKVGVFVGITSIDHALKVYGTNYDQIDSFFGTGNALSAAAGRLSYFLNLHGPCLSIDAACASSLVAVHQGIRSLRNRECELALVGGVNLILEPAITITLSQSGMMSPDGRCKTFDASANGYVRGEGCGVLILKTLSEAQKNGDQILALLRGSAVNHNGAAAGLTVPSGPAQQELLRQALADARIVPEDVSYIEAHGTGTSLGDPIELNAIASVYGKRSDPLYVASVKTNIGHLEAAAGMAGIIKTILILQQGKIPPHLHFQSPNPLVDWEDHPIKIPTQNISWPNNNKVPIAGVSSFGFSGTNAHVIVQQAPVSKISEIQQQIPSHLLTLSAHNTTALKELAKRFHTLLESHPEIGDICYSAAVGRIDLPERLAIVGDTCPELQQRLAAFAEENPLDDLTFYQRFTSEKSPKIVFLFTGQGACYPGMGHQLYQTQPTFRQYIDQCAEILAKYLDHPLTEILFGEQTDLLNQTAYAQPAIFALEYSLTMLWKSWGITPSLLIGHSVGEYVAACIAGVFSLEAGLALIVKRGQLMQTTTSGKMASIFADEETVSSLIKNYNETVSIAAINHPQQIVIAGESASLEEVISTCKKQKIPAQYLPVTQAFHSPLMEPILKEFEKEARQISYQRPQILLLSGLDGEVLENAPDATYWSKQCREPVRFLSSLITAFNKGYNLFLEVGPRPILAEQGRRYKDEVIWLSSLNRGLDNWHTILSALGQLYLNGLPFNPEQFNQNYGYKKVRLPNYPFQRKPFQFQPNPRTENQSIDKIFLDSQTSNLTETTVFNMQKHQQEIRNQLKSILALLLKEDENDLPEDETLLNLGADSIILTDFSRKIEEKFQVKVKIDQLFTDLQTLVDISEYLGQFVKEKPLENTSKITTKVIDDETELSNYLQVINQLQPIATAYIIKALESLGKKLNQGEQWTIETLRQTLPIAPKYHILLNRYLQDLEQANILQNQGNVWTVKNLPEYFSLPQALQKLEKICPSAKPELEMLQRCGENLAEVLKGNTDPLTLIFPEGSVAHAESIYGNSPVSRLMNQRVAQAINQILKNFSNSDRPYRILEIGGGTGATSEAILNHLNLDHVTYSFSEVSPFLLHQARQKFQKKYNLNFHQLDIEKSPISQGIPAHTYHIVVAANVLHATRNITETLTHIRELLRPGGYLVLLETVENNSWLNLTFGLTPGWWRFQDQQLRSDTPLLRGENWCSVLKSCGFATANSFSKQNNIPINNGQELILACVPDETLSIPAMPKLTVSGESSGKEALMMAQLQSLKDLKDLHEKTIIKQLEVLQTAPVSPSIAPEILTNQTQIIPAQSSKIETYPPVSQEKPKSPEKPSSPNLNPLALKLTENKSLTEQQQAFIQNLQGIYNQKTAKSKAYSQNSRKTMVDVKPTIDFRMALKEFQYPIVSESAQGAYFKDIDGNNYIDLAMGFGVNFFGHSPDFVIEAVQEQINRGIGLGMQSNLAAETAALISEMGRVERVAFSNTGTEAIMAAVRIARSRTKRQKIVMFAGSYHGTFDGILARVGEDKTTAQPLSLGTPLGMVEDVIVLSYGVEESLDIIATHADDLAAVLVEPVQSRKPDLQPQEFLQKLRQITHKKGITLIFDEIITGFRIAPGGAQEWFNVEADIVIYGKAIGGGLPISMICGKADFLDTVDGGFWQYGDDSHPQTELTAFGGTFCRHPLALAACRAVLLHLRENSTTIQEKVNQLTHRLATEVNQFFQEIGIPIRVVNFGSLFRFEPFGAYSIFLQPIELPLFYYLLNLKGIYTWEKRVCFLSTCHTNEDIDKVIVAVKEAITELQQAGFFANAKRPQVKKEEKKPLSEDEDGRGHLPSLNQSFPTSEAQRQLWLLAELDRNASASYNVTTSLELRGSLDVYILEKTINQVINRHEALRTQIIEQGELQEVVNEVNIKLKLIDLKDEDNPEATALALRSQFSQKPFDLSIAPLFAVILMRLKPDHYLLSLKTHHIVADGWSLGLILQEIGQFYSSSNNTTKEVLKPPMQFRQYLTLRAQETQSPQMLEHRDFWLKTYQEDLPTFELPTDFPRPAVKTYTGGQESQVIPSEVGQNLQKVGRKNKATLFMTMFAAYTAFLRRISGHKDLVIGIPISGRQIEGSDNLVGFCSQFLPLRIQVDATTSFIEHLQHTKQTLIDAFRHQSYTLEDLLAALQLPRDFSRSPLISVSFNMDPSLTLPEFKDLKVSLPPEPIGYTPFDLGFNLIELNDNLIIYCNYNTELFKKETIKQFIESFEILLRGIIDDANNLLYQLPLLTSVQQEQLLRQLTGKTRKLPEKSTIIDDFVAQVKLTPNAPALIAGKISLSYQELNEKVNRLTHYLQQEYQLGVGKVIGVMLQRDHNLIIGILATFKTGATYVPIDSQYPNSRIEFILKDSGCHVCLTESNFISKLPEKIEKICLDKIDPIVEKYDKNEPKIFRNSSQTAYIFYTSGSTGNPKGVMGRHISILNVIQSLRLTFDLDKHPEWRYIFTAAVTHDPSIRNIFLPLTIGASLYMYEIKYIGHLVSFLQENQINALHTTPSIYREIFGLLEPEETISSLKYISVGGEKLDRETALALRKRFPAEIVSNVYGSTETCVGVSQYEITENLDSEIPLGQVFHNNRLGVLDEFNNPVPLHVIGEICVEGAALASGYHNQPEMTQEKFKPSFLDETKTLFRTGDLGKQTAPGIIEFMGRKDNQVKVNGYRIDPGEIEYQLTRYAPIERAIVLPVQVNNQTQLSAYCQTDKTLEIAEIREFLAKFLPVYMIPSYFIFLKQFPLTRHGKLDLHSLRELRETGKSLVNSNYVAPRNYLESNLVSIWEKILSKYPIGIFDNFFEIGGHSLLLSRVVTRVHKELNVSVKLADFFKVPTIAGLATLISQTQYNYQEPIAAIPPQKSYPMSHGQRRLWALEFLDHNHNAYGMPSAYQFKGNLNIDAFENAFQQLIQRHEILRTTFTLINNQPRQVVHNQMNFVIKQIDLTAYVRTEQENLIEEAIAHNAKTTFDLEVGPLLKVNLLKLSQENYIVLFNMHHIISDGWSAGVLIKDFLTHYHAYGQENYQLMPPLRIHYKDYTSWQESQLETSKLQGQRDYWLAKLTPVPVRLNLPVDYPRPPVKSFQGNTITWQPEPELIDTFEKLIKAQEASLFMGLVSLVKSFLFRYTEQNEITIGSAIAGRNHPDLEDQIGFYVNTLVLRDQIADHDSFTDVLSKVKTTTLEAYDNQDYPFDQIVSDLNLQRDPSRNALFDVAIVLQNNQNVDLALNGITVNSIDPKMITAKFDLEFIFVEEEELYLKLIYNTDIFIHERILLIIDLLKNWLEQVLKFAHEPLINLSLASSENLIQEEQDLFAEDFNF</t>
  </si>
  <si>
    <t>gi|1419268981|emb|SRX82151.1|</t>
  </si>
  <si>
    <t xml:space="preserve">AMP-dependent synthetase/ligase (6-461:456)  -- Phosphopantetheine binding ACP domain (614-679:66)  -- Beta-ketoacyl synthase; N-terminal (701-948:248)  -- Beta-ketoacyl synthase; C-terminal (956-1073:118)  -- Polyketide synthase; C-terminal extension (1076-1198:123)  -- Acyl transferase (1243-1565:323)  -- Phosphopantetheine binding ACP domain (1649-1712:64)  -- </t>
  </si>
  <si>
    <t>MPAALREHARLRPDETAFTFVDYIRDDTGITESLTWSQLHRRASRVARELKSCGSTGDRTVIVAPQGLEYVTAFLGALQAGLIAVPLSEPNGGAADERVGAVLRDASPSAVLTTSSHATGLADHVRCAFGGAAPPVIDLGALVADSGPGSEDFDDSRGVAHLQYTSGSTRTPAGVMVSHKNIQANVAQMMGAYLDAHDGVPPPETTVVSWLPLFHDMGLLLGICIPILAGVPAVLTDPLSFLQRPARWMQLLADNGRAFSAAPNVAFELATRRTMDDDLAGLDLGNVLGVVTGAERVHTATLERFVERFSRFNLDPKVIRPSYGLAEATLYVATRESGEAPVSIVFDPEGLAAGQAIRILGKNGTPLVSYGVPQSPVVRIVDPETCTECADESVGEIWVTGDNVAYGYWRKPEESERTFSATIVDASKHTPAGPWLRTGDLGFISGGELFIVGRIKDLLVIYGRNYSPDDIEATIQEVTPGRCVAIAAHDDGGTDQLVAIVELKVPGDSDEAARKATAVRRDVIAAISRTHNLSVTDVVLVQPGSIPLTTSGKVRRRDCQQLYLGDRFTRIALPVQGTEQQSDRDNDRSPTDQGFTERLRRLRRDEHELLVEMVCSHVAAVLGELHAEDIDPARTFTDLGLDSVKSTEMLDRIKAAADLDLPATVPFDHPTPGKLADHLSHVARGPAATAAPANAYESRDEPVAVVGMACRFPGGVDSPAALWDLVVHGKDAVGGFPADRGWDLGDLFDPDPDAVGKTYVTAGAFLSDAGGFDSEFFGISSREAAAMDPQQRLLLEVTWEALEAARIDPTGLAGTDTAVYVGAWSQPCGATQSDSAEGYAMTGLSTSVASGRIAYLLGLQGPAITIDTACSSSMVATHMACQSLRSGESTLALAAGVTVMTTPSILTEFSRRRGLAPDGRCKAFAADADGTSFSEGVGVLVLERLSDARRNNHPVLAVIAGSAINQDGASNGLTAPNALAQQRVIAQAAASAGIALDQVDAVEAHGTGTALGDPIEAGAVIATYGAARSAEQPLWLGSVKSNIGHTQAAAGIAGIIKMVEALSHQTLPPTLHARRPGPYIDAANGTVRLLTDTRPWPGTAHPRTAAVSSFGISGTNAHLILREAPAVTPGSPAAQVRSADCSPSATIGPLWPLSARTPAALRAQADRLRRHLIQNPDIDLTDVAHSLATTRCHHPHRATVTVPAKSTDVRQDLLEALDALQGGRPHRQLTRHHHQGPRQTRVTFVFSGHGCQYPGMGRELYELHPVFANAVDDCDEALLPYTGWSVRDVLCERPDAPPVDRVDVVQPAIFAMTVALATVLRHHGIFPDAVIGHSQGEIAAAHIAGALSLPDAAKVVGVRGQVCGALSGAGGMVSVMLNVEELRPRLETWSAALTIAAINGPSHTVVSGDLGVLKEFTTACESDGIWVRPVAIGYASHSTQIDSVRERLMAEWAGVTARMGDVPLYSTVGPELSPEPLDTSTMTADYWYRNLRQPVHLHERVAALAESGEHTFVEVSPHPVMAPAITDILAQDARRGRSTVITTLRRDRSGADMLATAVAHLHNRGHSPAWPTLYAGVRAVALPTYPFEHRQYGVGRGHLYNAFGVRPGDTPPMSVDTDDDLVRQRELAAALAGRPHQERLDTLTAAVFEATADALGHPDPYGLDPDQSYQELGMDSLAALELRNALRRGTGLNLPTTIVFDHPTPRALAIHLADVVTDPSSPALPKSPVSSTDGPVDNRLDHVDQASFRMLRAVPSQIFQVTWMYDRPIDTEGLRRFHHNLGHGLLGRRIERSPLPFARDRWVIPDACEPIDFIERPRRRADLNRWVDERLRLPVDPEWGPSWHLGVLPLEDGGTAVSLVVSHGVIDAVGLGQAIADAARGQTRNLGFPSARSRRLTQALREDLGQTARDLPGLGRAALAAGRSIWRDRKHLMATSDSARPERRDSGDETVEVPSVTAYLDLMEWDLRAKGYGISSNSLVAAVACRLAVQVGRVHDDGTVMLRFPVSLRTENDTRGNALTQVDVSVTAAHALTDLKEIHARITETILRSLENTDDEALATLPLAVLVPVRLNRKLAASAQGGASLPVIVSNLGDLPPAASQPDGTDATHLDMRAVTPGLTRSVFERMGGYLFVGSGRSQGRIFIKVSAFTLGRQNTEDELRNAVSETFAGFELTAKIN</t>
  </si>
  <si>
    <t>gi|424708109|gb|AFX86689.1|</t>
  </si>
  <si>
    <t>gi|1402689262|ref|WP_110578001.1|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</si>
  <si>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ETTAAPDSSPYLFTLSAKTESALIKLAQKYANYLENAKNIALSSICATSNRSRSQLPHRFTCIVSSHCQLQEKLTAFVQGEPSSFRQKSEFNGKNRAKIAFLFPGQGSQYPGMGRELYQCYPLFRQTLDRCAEILRQYGDYCLTEIIDQENHLNQTFYSQPALFALEYALFKLWESWGITPHGVMGHSLGEYVAACVAGVFSLEDALKLVFYRAKLMDSVGKSGSMVVISASEAEITPLIAPYQSQVAIAAINGQDNIVLSGAAETIEILVKQLQVKNLKITRLNVSQAFHSPLMEEILDEFRQIAETITYHPPQRALISNLNGNLVNFEVTTPDYWCRHLRSSVRFADGIKTLLDNGYELFVECGSHPVLSGMGSLLDKNYSCLWLPSLRRQTSDRQQILESVSQLYLRGFALNWQEITANQDSKPCILPTYSFERSSYWLKTGDLTPEEAQLLPKLSKYLLETPPQPPEVVKTTTASSSGHLITLDSLLATPAEKQLKQLETYIIGVLEQITGLSVVKLHTKQPLSSLGLDSLMSSQLRRQLEEDLKIIVPVEYLAGLSIEQFLPQIFNLITQNSQPATSNKTPLPSKQKKPIKTTKAENISNDPKLWLIRKQANPNARIRLFCFPYAGGGASAFQNWLNYCPKQVEFWAIQLPGRETRLQETAITSLKSLINRLIPILTPYLDQPYAFFGHSMGSLISFELTRELAKTRQNLPQHLFMSGFRAPQIVNPDLPIHRLGDEQFLTALGHFQGTPETLLKNPDLMAAFLPILRADFKLLETYSYQQGQPLNCPITVFGGHNDAKVSADQLQQWQLQTNQDFVLHTLPGGHFFINQHTEKIMKIICQSLREFPEQMTA</t>
  </si>
  <si>
    <t>gi|338858860|dbj|BAK42840.1|</t>
  </si>
  <si>
    <t>gi|1447328027|gb|REJ59109.1|</t>
  </si>
  <si>
    <t>MSKHSISFGGQLEDNWRTLSEVLETATKHNNHGITYIRNDATEYFQSYQDLYQDALVILNGLEQKGIKLGHKVILQIAKNQDFIPALWACFLGGIIPVPLTVAPSYDLENSAVKKLENVWKILDNPLILSDSELITEIEKLGTYSHLEGWQVISVNELRKAPSKIEQLPILDPQDAALLLFTSGSTGMPKGVILTHHNILSMTAGTVVMNHFTQQEVTLNWMPLDHVGAIVFLGIMAVDLACDQIHVPMELVLRQPLQWLELIQKHQVSISWSPNFAFSLINQQAEELKHVSYNLSSMKFLVNAGEQVSVKTIRLFLEILEKHQLQDRAIKPAFGMTESCSGITWSAGLSKNELTEENSFVSLGKPIPGATIRIVDQENNPLPEREIGRLQIQGNSVTKGYYNNNELNQEVFQEGWFTTGDLGYLSKGELFITGREKQEIIINGVNYFAHELETTIEELEGVKVSYTAAFAVFDKSRETDLLIITFSPESEQFEQGIKVVRKIRSHVTQKFGIAPAYVIPLERNLVPKTSIGKVQKSKLKKDFEQGLFSSRIQEIDQYLAKERQKNQTLPQSENERQIAAVWSEVLQLTSVGLEDNFFELGGHSIHLIRVQNELEKLFNRQLSLAEMFKNPTVATLARFLSEESNTNQVIAQKSRQRAENRSRRHNETHDIAIIGMAGQFPGAKNLTTFWENLKNGIETISFFSEKELQESGVSSELFNQPNYVRARPILEQVEYFDSEFFGYTDREAELLDPQQRLLLECSWECLENAGYNPNTYQGSIGIFAGASMNTYLINNCYPNRGKLDSNDELQPFTLDSMGGFQTMVANDKDYLTTRISYKLNLHGPSVNVQTACSTGLVVVHLACQSLISGESDMALAGAASINSPQKIGYLYQEGMIMSPDGYCRAFDAEAKGTIFGSGVGVILLKRLSDALADHDHIYAVIKGSAINNDGGQKLGFTAPGGEGQIAAATEALAFAGVDANTISFVEAHGTGTPLGDPIEVDALAKVYQGANEGECALGSVKTNIGHMQIASGIAGLIKATLALKYKIIPPTLHFQNPNPQINFSQTPFYINNEAISWTTKQDKSEKLPRRAGVNSLGIGGVNAHVILEEAPPIIPQDNQSQRPYHLLTLSARTEPALTELVSRYIDFLESQPEKDLSDVVFTANTGRVHFSNRLALTGYKNSDFIEQLRQFKQLDYESTIYGIVDEKRPSKIAFLFTGQGSQYLGMAHQLYQTQPTFRKTLDAGEKYYQKLTGKSLLNVVFADTDDSLNQTAYTQPALFLIEVALAQLWHSWGIQPAAILGHSLGEYSAACFAGVFDLESGLKLVSHRGNLMGQLPQNQGEMAAIFLDKNSVVEHCQSQGIKIAIAAINAEQHTVISGEKNVIQKLCNHFTNAGVKVRKLKVSHAFHSPLVEPMVAEFKTILQEISFSQPQISLVSNLTGEIADDSIMTPEYWLQHLLNTVQFHQGALFLQSLGCDTFIEIGPQPILSGIIQSSLSSSEPLTLPSLRSGFSDWQVLLESLGKLYVRGAKIDWFSFDQDYHPRRCALPTYPFQKRQHWISLKTPSATVPRESNLVKMLSEKDKTTLMQTLLETGHYSEDEKPTISAIVQQLIKLYYQEKEDFDFAKLLYQVAWLPCDLANGKLENLTSLKTDLEVYLEPQLQSSELMGVSLAFSEMEKLAADFVVKALKDLELFQMNTFIDPDQGFIQAELKQEYKSFWNHLLEILAKVGILEKQNTLWKIVKEPEHSNPDLAVEDLINHYPNAQIELNLFRQVATNLAAIITGKIYPLSILFSQDGQGGASEFYKNTSSAKILNLGISKTVELLLSSYPPSASLRILEIGAGTGATTQQVLKACNSRQITYTFTDVSPFFLEKARDNLAEFFGLEYKVLDIEKDPKLQGFCCHSYDLIIAANVLHSTANLQEETLPHIQSLLRPGGHLLLLELTQQSSWIDLIFGVTQGWWRFSDYHLRPNHPIITASTWESMLLKSGFSQVEFVSPDQKIGTALFQQSIILAQSSEISPNTAKNWLIFTDVEPQQNTFVLGIQEQLLKKCDSCRIIYQGEKNTQISSSESCLNANQLQQLEEWFASNPSPDRIIYLLNSDGKDQPESILLNRCNYLLNLLKAIQKIPNPPQLFLVTQGAQPFELEQPSLGFQSPLWAMGRVIALENPQLWGGMLDLDPDVDINQNITALLLGLTHAHDEDHLVFRKGQGYVARLLPLKSLETKTVKIQPEATYLITGGIGHLGLELAEHLVNLGAKHLILTTRRSLPVRFLWDSAAELAQISEKIRKLEEKGASIAVISADVGNFEAMQAIFTQIEKTAYPLRGIFHLAGISGRQAQLKDCTLQDLEAVFQAKVKGSWNLHQLSLGSQLDYFVLFSSAGAIWGAKEQGLYDTVSHWLDALAHFRHLQGLPATTLNWALLAGHGIVSQDYEDWLKQIGIREIAPDMALRVMDAIMASNQTQVLIADVDWVRFKNIYEFKGEKPLLKNLGLSEVAIKSVQESDSVLHLLEEMPFGERREYLLEYVSKQVRIILGIKSMPDTEQGLIEMGIDSLSSIELKNRLEKRLEVLLPTSLVFDFPNIRRLVDYLLDRIFGEKVQKTAEKKMINFTEVQQEISEDLILQELTDLEAFLGD</t>
  </si>
  <si>
    <t>gi|9955392|dbj|BAB12211.1|</t>
  </si>
  <si>
    <t>MVESIDYKKLMATTLSKMEVMQARINELETRQSESIAVVGMACRFPGGINSPEKYWSFCQAGLDAIVEVPKSRWDISKLYSQEPTLGKMNTAYGGFLQENITEFDARFFSISAKEAASMDPQQRLLLEVAWEALENANLPLKNLADNKVGVFVGITSIDHALKVYGTNYDQIDSFFGSGNALSAAAGRLSYFLNLHGPCLSIDAACASSLAAVHQGIRSLRNRECELALVGGVNLILEPAITISLSQSGMMSPDGRCKTFDASANGYVRGEGCGVLILKTLSEAQKNGDHILALLRGSAVNHNGAAAGLTVPSGPAQQELLRQALVDARIVPEDVSYIEAHGTGTSLGDPIELNAIASVYGKRSDPLYVASVKTNIGHLEAAAGMAGIIKTILILQQGEIPSHLHFQTPNPLINWEDHPIKIPTQNIPWPNNNKVPIAGVSSFGFSGTNAHVIVQQAPVSKISEIQQQLPSHLLTLSAHNKTALKELAKRFHTLLESRPEIGDICYSAAVGRIDLPERLAIVGDTCPELQQRLAAFAEEKPLDDLTFYQRFTSEKSPKIVFLFTGQGACYPGMGHQLYQTQPTFRQYIDQCAEILSKYLDHPLTEILFGEQTDLLNQTAYAQPAIFALEYSLTMLWKSWGITPSLLIGHSVGEYVAACIAGVFSLEAGLALVVKRGQLMQTTTSGKMASIFADEETVSSLIKNYTQTVSIAAINHPQQIVIAGESASIEEVISTCKKQKIPAQYLPVTQAFHSPLMEPILKEFEKEARQIYYQRPQILLLSGLDGELLENAPDAAYWSKQCREPVRFLSSLITAFNKGYNLFLEVGPRPILAEQGRRYKDEVIWLSSLNRGLDNWHTILSALAQLYLNGAPFNPEQFNRNYGYKKVRLPNYPFQRKPFQFQPNPRTENQSIDKIFLDAQTSNLTDTETTVFNMQKHQQEIRNQLKSILALLLKEDENDLPEDETLLNLGADSIILTDFSRKVEEKFQVKVKIDQLFTDLQTLADIAEYLCQFVNEKPLENASEITTKVINDETELSNYLQVIEQLQPIATAYIIRALESLGKKLNQGEQWTIETLRQTLPVARKYHILLNRYLQDLEQANVLHNQGNIWTVKNLPESFSLPQALQKLEKTCPSAKPELEMLQRCGENLAEVLKGNIDPLTLIFPEGSVAHAESIYGNSPVSRLMNQRVAQAINQILTNFSNSDRPYQILEIGGGTGATSEAILHHLNLDHVTYSFSEVSPFLLHQARQKFQKKYNLNFHQLDIEKSPISQGIPARNYHIVVAANVLHATRNITETLTHIRELLRPGGYLVLLETVENNSWLNLTFGLTPGWWRFQDQQLRSDTPLLRGENWCSVLKSCGFATANSFSKQNNIPINNGQELILACVPDEPLSIPAIPKFTVSGESSGKEALMMAQLQSLKDLKDLHEKTIIKQLEVLQTAPVFPSIAPEILTNQTQIIPTQSSKTETYLPVSQEKPKSPEKPSSPNLNPLALKLTENKSLTEQQQAFIQNLQSIYNQKTAKSKAYSQNSRKTMVDVKPTIDFRMALKEFQYPIVSESAQGAYFKDIDGNNYIDLAMGFGVNFFGHSPDFVIKAVQEQMNRGIGLGMQSNLAAETAALISEMGRVERVAFSNTGTEAIMAAVRIARSRTKRQKIVMFAGSYHGTFDGILARVGEDKTTAQPLSLGTPLGMVEDIIVLSYGVEESLDIIATHADDLAAVLVEPVQSRKPDLQPQEFLQKLRQITHKKGITLIFDEIITGFRIAPGGAQEWFNVEADIVIYGKAIGGGLPISMICGKADFLDTVDGGFWQYGDDSHPQTELTAFGGTFCRHPLALAACRAVLLHLRENSPTIQEKVNQLTHRLATEVNQFFQEIGIPIRVVNFGSLFRFEPFGAYSIFLQPIELPLFYYLLNLKGIYTWEKRVCFLSTCHTNKDIDKVIVAVKEAITELQQAGFFANAKRPQVKKEEKKPLSEDEDGRGHLPSLNQSFPTSEAQRQLWLLAELDRNASASYNVTTSLELLGSLDVYILEKTINQVINRHEALRTKIIEQGELQEVVNEVNIKLNLIDFKDEDNPEATALALRSQFSQKPFDLSIAPLFAVILMRLKPDHYLLSLKTHHIVADGWSLGLILQEIGQLYSSQNNTTKEVLTPPMQFRQYLTLRAQETQSPQMLEHRDFWLKTYQEDLPTFELPTDFPRPAVKTYTGGQESQVIPSEVGQNLQKVGRKNKATLFMTMFAAYTAFLRRISGHRDLVIGIPISGRQIEGSDNLVGFCSQFLPLRIQVDATTSFIEHLQHTKQTLIDAFRHQSYTLEDLLAALQLPRDFSRSPLISVSFNMDPSLTLPEFKDLKVSLPPSPIGYTPFDLGFNLIELNDNLIIYCNYNTELFKKETIKQFIESFEILLRGIIDDANHLLYQLPLLTPVQQEKLLRQLTGKTRKLPEKATIIDDFVAQVKLTPNAPALIAGKINLSYQELNEKVNRLTHYLQQEYQLGVGKVIGVMLQRDHNLIIGILATFKTGATYVPIDSQYPHSRIEFILKDSGCHVCLTESNFISKLPEKMQKICLDKIDPIVEKYDKDEPKIFRNSSQTAYIFYTSGSTGNPKGVMGCHISILNVIQSLRLTFDLDKHPEWRYIFTAAVTHDPSIRNIFLPLTIGASLYMYEIKYIGHLVSFLQENQINALHTTPSIYREILGLLEPGETISSLKYISVGGEKLDRETALALRKRFPAEIVSNVYGSTETCVGVSQYEIKENLDSEIPLGQVFHNNRLGVLDEFNNPVPLHVIGEICVEGAALASGYHNQPEMTQEKFKPSFLDETKTLFRTGDLGKQTAPGIIEFMGRKDNQVKVNGYRIDPGEIEYQLTRYAPIERAIVLPVQVNNQTQLSAYCQTDKTLEIAEIRELLAKFLPVYMIPSYFIFLKQFPLTRHGKLDLHSLRELRETGKSLVNSNYVAPRNHLESNLVSIWEKILSKHPIGIFDNFFEIGGHSLLLSRVVTRVHKELNVSVKLADFFKVPTIAGLATLISQTQYNYQEPISAIPPQKSYPMSHGQRRLWALEFLDQNHNAYGMPSAYQFKGNLNIDAFENAFQQLIQRHEILRTTFTLINNQPRQVVHNQMNFVIKQIDLTAYVSTEQENLIEESISHNAKTTFDLEVGPLLKVNLLKLSQENYIVLFNMHHIIFDGWSAGVLIKDFLTHYHAYGQENSQLMPPLRIHYKDYTSWQESQLETLKLQGQRDYWLAKLTPVPVRLNLPVDYPRPPVKSFQGNTITWQPEPELIDTFEKLVKAQEASLFMGLVSLVKSFLFRYTEQNEITIGSAIAGRNHPDLEDQIGFYVNTLVLRDQITDHDSFTDVLSKVKTTTLEAYDHQDYPFDQIVSDLNLQRDPSRNALFDVAIVLQNNQNVDLALDGITVNSIDPKMITAKFDLEFIFVEEEELYLKLIYNTDIFIHERILLIIDLFKNWLEQVLKFAHEPLINLSLASSENLTQEGQELFTEDFNF</t>
  </si>
  <si>
    <t>gi|1810450574|ref|WP_162561065.1|</t>
  </si>
  <si>
    <t xml:space="preserve">Beta-ketoacyl synthase; N-terminal (9-258:250)  -- Beta-ketoacyl synthase; C-terminal (266-384:119)  -- Polyketide synthase; C-terminal extension (387-497:111)  -- Acyl transferase (531-801:271)  -- Polyketide synthase; ketoreductase domain (1148-1345:198)  -- Polyketide synthase; dehydratase domain (1375-1653:279)  -- Phosphopantetheine binding ACP domain (1762-1824:63)  -- </t>
  </si>
  <si>
    <t>MYQEHYSEEAIAIIGMACRMPGARDVSDFWQNLCNGVQSITTFTEEELRASGIPTELIKSPHYVRRRGIIDGADQFDAAFFGFTPRDAELLDPQHRVFLECAWHALEDAGYVPQEADARIGVFGGVGTNWHLSQVAQSSVAKKYASGASVVISNDKDYVTSRVSYKLGLVGPSVNVQSACSTSLVATILGMTSLRSKQCDLALAGGATIELPERKGYLHLEGGMESPDGHCRPFDAAANGTVFSRGAGVVILKRLADAVRDRDHIYAVLVDGAVNNDGADKIGFTAPSISGQVALTLDALSRAGLSAEQLSFVEAHGTATPLGDPIEVESLTQAFRHYSDRTQFCALGSVKGNIGHTDVASGVAALIKAAKTVEERLLPPSLGFAKPNPNIDFSSSPLFVNTKLRKLVGEGTPVRGLVSSFGVGGTNACVVIQEPPTPEIPKQAPEQNIAVLSARTEEGLRTQIAHLSHHLSKHPDLDLAAMACTLQMGRRRFKHRCAIPFASRQELIERLNSPDGAVIRSVCQREGEPITFLFPGQGNQFVGMGANQYRLFAAFREVIDHGSKLLKPILGVDLRDVLFPAADERETAKVLLDQTYITQPALFLVNYAQAMLWRSWGIEPDVMIGHSVGEYVAACIAGVFSFEDALTLVSARARLIQDLPGGSMLAVLLPEAELSGRLPREVEVAAVNSRKMTVVSGPDEAIKFFAIQLAQEKVFSRHLNTSHAFHSAMTEPAMGALAKRFVGINLSVPTIPIVSTLTGDWLTDAEACDPHYWVRHMREPVRFVDALDTLLASEESYIFLESGPGYSLASSVKSLLERQQHDRVICSQQGMQDGEDDLAAVTRAVGALWATGRSIDWKAFYADGFPGRVSLPGYPFERQSFTLDFTKEKEVDLGPEPGERKPDLGEWFYELGWTRTASPGVLAPPADETVPQTGCWLLFDDNDALSQEIVTVLEERGEEIVRVEQGSSFAKRKGGFVIRPGVREDYDQLLAALRADERRPTRILHLWNAYGADDHCWVDEPDAARVLAFDGPLYLEQALIAQGLPGMVRLLVVTSGVHSVAGEPIWAPLRALAAGPCRVVAKEFPTIQGRMIDVSSHPDLAFQLVNEAELDVEDTVVAYRGGRRFVESCNPVRLPPGEGLAKTLKAGGTYLITGGLGALGLFFSRTFAETVPVNLVLVSRSTIPARALWEGMRSSGDCNPELRERLEQLLAIEAAGAKVMIAQADVTDLEKMKEVVNQVYARFGRIDGVIHSAGNAGGGIIALKTPEMASEVLEPKVQGTRVIERLFGDRDLDFIWLFSSVTAVLGEAGRVDYCAANSYIDAVAQSWNQKRPGLFCSLAWAAWAEIGMASRWEDAKAKRQSGKRVQRVEAGDWLRLLSSQGQEEIYEVLIDPESDWIITEHLVSDTPTLVGASFPEFLWRFAAYRHSGEPVQIKNAYFIAPMMFTKGEQRRLMLFVKGQEGRYKFSFRSRPTDSPTAWQDHFMGDLVITGTEHRQQNLEMLLASFPQRETNPYNSLDCTAEDGTPLLTYSERWRTLWELAEVDDNWLVKLELNPNFARDFAAFLYHPALLDVALACGRFRMAFSSGTTDLYLPYGYKRMELLRPIPPVVWSHVRLIRPHVLGAETISFDVTVLEASGEICVEVEGFILKKVDISAPSLKSAYSSVPSENTEVKNEDITPTEALELLNRLLEQTGRHGGTAPMAHLLITTKDLAWQIADASPRARAEVIREQMSATSSAVVQVFSRDDLLTPYEAPANEIETAIAEIWQGILGIQQIGVNDQFVELGGNSLLAIQMIAITSETFQIDLAVDSFFKEPTIRGLAEVVINQLIAMTDPEILEALISQLED</t>
  </si>
  <si>
    <t>Cluster-13398.47641</t>
  </si>
  <si>
    <t xml:space="preserve">Beta-ketoacyl synthase; N-terminal (360-611:252)  -- Beta-ketoacyl synthase; C-terminal (623-739:117)  -- </t>
  </si>
  <si>
    <t>MAEMEFIEELMPLDGLFVEIFDLPEDDTEASSLNLNGERGRVIGWDDREERYVVQLFSSYRVLVAAEHLREFTAEDSEMKGGFDVAWPDAAAAQGVFASMVAYQLNEKGFCVVQMFLGNHEDAQVISKDLSWGILRGDTEEEYLGLNVVDGKVAWLQYEPVQEGGRPTGLKMFDMEKEVSRDMSVDVGALDQCDKALTNLAALLWPLTPDWDDDRGFHSWGRTGGLVRAGFENADPEGVRGNILKTDDGKDLERHLSFLTSKKLCMIYLIDNRGGELHLFPNNEAYEYNEATIPLSSNKIVLFRCDVLGHSYTYKPRGKNLSLTCWVLDIPPDEMDREEALRVLDGPEEPLGPRTNVMSAELRYPGCSFGSMQLWSMMYAGSDAQVKVPMLRWDADVYWAKEFTPGFSMTCHGALVQETDIMSLDNVFFGISEKEAKRMDPCQRCMLEVGYEALRSAGHSQGRTQGFRCGVFVGDAGSDWFDVCKDAQIVGDDGQSAQDSSKWEACTRLSCVWGLVGPTTSCDTACSSSLVACGFAQMNMRRQLQGQRKASVATADLNHSLVMGTNLLLNVSKYIHLSGPQMLSQDGRCFTFDECADGYARGEGVGALKLKICENSSDSIGRLAVLVGTAVNQDGKSASLTAPNGPSQQEVIKESMREGGLTPNMTTVAELHGTGTALGDPIEVGALEAVIKVDRGLRPILKTTAKTNIGHLEASAGMAGLIKCVIMLSFSCALPNIHLSKLNPHLETEGYPVYFETETTDYWSNSGLAGVSSFGFGGTNARADVWGHAQHGHRYCITGILPRSCSILV</t>
  </si>
  <si>
    <t>gi|1995722129|dbj|GFE67451.1|</t>
  </si>
  <si>
    <t>gi|424707741|gb|AFX86505.1|</t>
  </si>
  <si>
    <t>gi|194354524|gb|ACF54741.1|</t>
  </si>
  <si>
    <t xml:space="preserve">Beta-ketoacyl synthase; N-terminal (1-165:165)  -- Beta-ketoacyl synthase; C-terminal (173-231:59)  -- </t>
  </si>
  <si>
    <t>MDPQQLFXWKMSWQAXEDGGYRGSDLAGSRTGVFMGVCHWDYAELLEKHLTVVDAYLPTGIAFSIIANRVSHFFDFHGPSITNDTACAASMTSIYEAVRALQDGTCDLALAGGVNLIWSPNHFVAFSKAGMLSKDGKSKAFDDAANGYVRGEGGAVLLLKPLSHALADADPIHGVIKGIGINHGGRTNSLTVTSPDAQAELIKQVHREAGVSPDTVDFVEAHGTGTQFGDP</t>
  </si>
  <si>
    <t>gi|1370747693|gb|AVQ71833.1|</t>
  </si>
  <si>
    <t>gi|1053310740|gb|OCY13570.1|</t>
  </si>
  <si>
    <t>gi|505030286|ref|WP_015217388.1|</t>
  </si>
  <si>
    <t>gi|424707813|gb|AFX86541.1|</t>
  </si>
  <si>
    <t>Cluster-13398.46168</t>
  </si>
  <si>
    <t xml:space="preserve">Polyketide synthase; ketoreductase domain (293-480:188)  -- </t>
  </si>
  <si>
    <t>MSWDAESLSMIGEQNPQKMMQAYERLMHECTLRMSGHMCWPVDWFPEHLNVESATGNSIHFQLEAMANPLGTVSQWPPVDQSQAQREDVLVFSDSYGFCKEILEQAPPGRIGISSIQSKPAERYSKSDVESLMKKQRWDLILFASGIDPPGQNTVAGVLGQQDAVLRLYLHVLKCIGDDASCCRRLCVVTADVFAEERQVHEECGLGLIANSTLFGMSNTARMEVPCPVQYIDTEWALESENTKALVSEVFRNQSFGHNTVRILNRGRYVLRQVPSKPYENMPDFEVPDGGIVGISGGNGGVGLVFGLWLLHKARQQKHEKKHFRIKFLSRSTRVNSRNMGNWKEVERMAGELSIVVEQVKCDCSKQEEVDEFVREASPHLVGFVHSAGVLQDAMLFNQTWEKFDAVLDAKSRAALYLHDALERMENPDLEFFWLFSAGAVYGNMGQLNYSAANSFLDGLARHRRALGRPALAPQWGAWGDVGMAAEMDEAGRRRMANSPMPYFSSAEGLYGFECLLRSGLAYGWVFKFNPPLMFGMVQPDDTALQCYTRNFTSYIVPPPPGDPHKNPYTTIAYETRRACHHLSSGLVFSHVWPDKAEKMRNEEAAGEEE</t>
  </si>
  <si>
    <t>gi|443334128|gb|ELS48656.1|</t>
  </si>
  <si>
    <t>gi|389834317|emb|CCI34512.1|</t>
  </si>
  <si>
    <t xml:space="preserve">Beta-ketoacyl synthase; N-terminal (16-295:280)  -- Beta-ketoacyl synthase; C-terminal (303-420:118)  -- Polyketide synthase; C-terminal extension (423-525:103)  -- Acyl transferase (591-885:295)  -- Phosphopantetheine binding ACP domain (1192-1261:70)  -- </t>
  </si>
  <si>
    <t>MSAQSSTSSLTALQKTPIAIIGMSALFAKAKNLQEYWENILGKVNGITEVPESAWNLEDYYDPDQKAPDKTYAKWGGFLPQIDFDPLEFGLPPDTLEALDSAHLLGLVMAKQALEDAGYDQGKEFNRETTGVILGGSGLWKSITPLTSRLQYPLWKKICQKSGLSQEQTDKIIENMKAAYVPWQENSFPGMLPNVVAGRITNRFDFGGTNCVVDAACASSLSALKMAISELIEGRCDMMLTGGFDTDNSILNYMCFSKTPAFSKKDCLNPFDATSDGMMVGEGLGMLVIKRLEDAERDGDRIYAVIKGIGTASDGRFKSIYAPRPEGQVRALRRAYQEAGFSPATLGLVEAHGTGTPAGDFCEFTALNEIFSENNAEKQTIALGSVKSQIGHTKAAAGAASLIKTTLALHHKILPATINITEPNPKFKIEDSPFYLNTETRPWLPKGETPRRAGVSSFGFGGTDYHVVLEEYTPKLPQGENRIHHRPQSILLWGQNPEELRQTCQKALEQLQSPQGSQVYIELQNQSQSAQLPLKVARVGFVATSLAEAIKLLQAAVKQLQKQPQADAWEHPQGIYYRKTGLLLEGKVVALFPGQGSQYLNMGREIALNFPEIQTAYQKLDTLRAKAGLTPLSERVFPIPTFNEVDEERQTSLLQRTENAQPAIGGFSVGLYKTLQKTGFKPNFVAGHSFGELTALWSAGVFTDDDYYYLIQARGQSMAAPKGATPQGAMLAVTGKVSQIAQWVEGMANVQIANYNAPEQVVLSGLASEIATIDKILSSQGYRVTPLPVSAAFHTSLVRHASQPFGKALDQVTFHAPQLPVYANVTAAPYPKDLSGMRQLLEAQLLNSVQFVQQIENIYAQGGYCFVEIGPRQILTNLVKQILGDRPHLAIALNPSRQKDSDVQLSQGVMQLRVLGLPLNDLENAALTVKTPSSKRKGMTLKLNATNYISDKTKALIGAALQPDSPAEIKPSVDSQTVESKCEEVKGSENEEILASIPFVNPYPSDSQPLSEEIPTLNLSIVSQDQTVTMTMNEAISNNINPLLQAFYQYQQSLAKVHEEYIKHQSQSFQSVLQLLKQKEMTVVAQIDELSTPAASSENSKFDRQNSEVSSVSFPDPAPFKSEPQPLRTLEPQPLNIAPQPLRTPEPEPVHISPIVNYLEPRQPIAPISTPEPVSGVSEPSLDSIQDDALSQALLEVVSEKTGYPTEMLELEMDLEADLGIDSIKRVEIMGSLQEAFSGLPKLSPEALAEKRTLAHIVQYLREKMMVTEKKIA</t>
  </si>
  <si>
    <t>gi|219939644|emb|CAW71228.1|</t>
  </si>
  <si>
    <t>gi|219939622|emb|CAW71217.1|</t>
  </si>
  <si>
    <t>gi|1129210580|gb|OLQ11910.1|</t>
  </si>
  <si>
    <t xml:space="preserve">Beta-ketoacyl synthase; N-terminal (6-145:140)  -- Beta-ketoacyl synthase; C-terminal (160-277:118)  -- Ankyrin repeat-containing domain (415-505:91)  -- Reverse transcriptase; RNA-dependent DNA polymerase (2264-2445:182)  -- </t>
  </si>
  <si>
    <t>MNSLGGMYLGYGTGNSDFGHVERTTDGSAEGSFGATGGSAAITANRFSFVLGMKGPSIAVDAEDASALLSVHMGCEALHTKGRALANEFSLCGGIKLNLAAFYWPQQQAAGWLSKVGRCQAFDGAADGWVHGDSSVNLLIKTLTENVDGKLVAKENEPYLASICGSSVRHAGYSASLAAPHGPTEQEVLSTAVYAAGLTGMDIDGCEMYGIGSQLADPVEANSCSRVLRLADDDDAPLLMKASKTGIGNAQHGGSGVSIMQSILTSIAGSIGPNMHLRQTNPYLDISELPLHFVTEDDQRVILVTVAAIVAVTVFVHEGTILDDGATLVTPGDAQVVLLPFAPASQEDMLTFIIAVQNGHVHDVEEILRRPHDPNRPRTALVHASTRGHVEVVGLLLEAGADKDGTDIDRTTGLQHASGRGHTEVVRLLLQAGADKDLADCQGRTALMYASQRGHAECARLLLKAKADKDLADKDGWTALICACSQGTEESVALLLRAGAQKDLADHLERTALIHTASRGHVEITRLLLNAGANTGLADVDRTTGLVHASVQGYATVVRLLLEARAAEELAQETGLLSHQVVPFRMASTFMTSFSRGFGGTNVSVVSYAAKDTSHLPDSAAPMPLADGLVFWPGGGGKVDGDSMPKEHFAIAGTFSEWEPQPMKKESEGVFSCSVTLGENRWEQFQIWLDGDPLRCLYPEQHKAPSKSSVCGPDADSGDDDLVDEEIAAHCHSAYLAYQSAKDRYKEAVRGRGVDQDAVKQRNEQRLKEAKARSYCSACKRRGHWHKDPECPLRGKVAPPKAEHERPHQAQMCNHVFVTSWCRPGACEKSSPDNADGYEDVPVDDGPRDTTDYQDELQTKGPQEPHGGATQDAEAKLVMMTAGGAEDGARGRRLNATTMNAIVDTACTRTVAGHDWYEEYCRLLDKAGQAPKIIEAVDHFKFGASKVHVSKFSVDAWFSTQGKAYVVNVAVVPCRVPLLFSRPVLAALGACYDIGAQKMSLAKLGLSEVPLIMGDTGHPVIPVDQFLGGRIPDIAVPVFEDAWIPAAQTEYKGVFAASASPSSPAPDPTTKRGIFYPKKLDPTIMSMVSGEWDLGGHTFFTWWRGAKQSRDFWVETESELIRVHVVPRKHTFNPSLWTTKYAHLKDALLDELADTRCTDVIPCLSEGVVLKRFQDVWLQSEDVKQDEILEELGSYNVLVHPRWTVPELRDILIEQRQTHGVPKAAAPDPMKGISKMTLDELVAEAQKQHITLPPKPTKGALLRMLRDSKSTEADTVVPFGKYKTWYYRELPRGYLQWAVQETKSGGSHPDLVRLANWAKTVLTDPAPPDEKEKKETLEDPETTAKTPPPRMERRLRDVPLSSDGSWAPVNFRPKPRQSRTREDSSSDSMDQEASGETMLEIAAIEGEEQGRANGGPDQAGRQLRAGETAGGGSESEETAGEEAYHSAYVVVNDLDSDDSEGPPPPRNESEATMKQRAKEGIRRRKRRDQPLRTKLTVGAHTLLHAMGVWMVMMQNVVAEPLSDAWAVLQPRHHDPEQAKRADFLELFGGRSPRLSEGFARRRRKVMMPRDPLHGHDLYHPAVQDEILKEIGEQRPKVIWMSPPALTQVWRRRPPEGASQEQRRDRKREDRMLDFLRRVGQLQRLLRGHFCVEAPQSSPLWRHPALSLWALEGDTYQVSIDLCQYEAPEPNKVYMAQTVELLATHEAFKELARRCPGNHPHMDFGRDFTSRARTWHATAFATAVVQVVDKVKTNPYVAFVTGDSPGGELAQPASDDGADDVEGANQLHCKTCSRSTKTRSAKVAHPASYLDFNEAVAIDVIWLSTSDSETARLPALNIVDLASTYQVVVLMESTKSAAAAKAFTQGWLHWAGAPKMVLADLDSAFKDKFAELLDRHRVGMRCSAGQAHWQNGVAERHGASWKAIWDKVVAAQGTLTEEAEETAAAVNDAKNTLRNHAGFSPRQWLFGSNDHRGDDYEQAVGETESPFDTTTPATKFGRLQALRLAAKTAFFETKAKEAVQRAGSHKPRVEGAAFEPGSLVYIYRLLRPGKGKKPKNTWLGPATVIGREGSNYWLARGGRCLLEVNEMLRVKLAKEADPDQYEVMSEGQDMEVDDLQAPPEGGGITMDAEMDFEGGIPREHGDDVPRSIKRLRLDPTPVGSARPPETSSVAASSSAGQLQTANMMVHRASEKGREKQREKELKWHEIPPQEQSLYVSAEKQQWDEHVKYEAVRALSLEESARVRREVPSSRILRSRFAYRDKNYSKRKADPNLGPKPKARLCVAGQTDPDLGTKDLMVDAPTASRHSILLACQLALERQWSASIGDISAAFLNGIKAPRQLYFEQPRRGIPSLEKGQLVEILKGVFGLSTSPKLWWLRLSEELLNLELSFGGEKVKTVQLRRGESSRRTHGVILTHVDDLLLMSEPGLQKPIQELLGSKFPIDGWEDNEFEYIGCEYKFTKAPDSDEASPEQIEENRTSVGSLSWLAKQTRPDLQFSVASCQRCQNHPTVKDLKATNKAVAAAKQHKDEALVLRRIGETNLAICVYHDAAWANVPDDAANEEDDAWLGGHSVASQLGYLVMAMGTQAIAGEESAFSLLDWRSKASSRVCRSTFAGETMSCGEGLESALYLRSLLIGMITGEAANEETAAWYVPIHLFTDCRSLYDHVHREGAPKAPSEKRLAIDLAALRQTLMREAKVQWLQKHGPEVTLTPERPLRPPLHWVPTEDQLADMMTKAMRPDAWRSNSWLLDGRPQAELRLRPKGPPGGASGAAEEATGRGLAGSAWKVRLAINGKWRLVDLVPRLGLHLPAMSLCMVLVLVLPSLVATEPVSEGAPEDLAESSWNNFLYCKCGLSCQLEEASWFAKSVRLGPWSSTPIVPEPSPAQIGSWHVFTLGSACGCLECPDVQVAARQPAEVPKQPLDGDAAVAQAIGAEVSAPNTKLRATWDSAHMKSANLLFCRCGKHRAKGRYECRGVRDRPSEFAVQTAAKSLEHQSQEWERLEQPLVPVEDLKKGAYFITADFNGWGIEPMVQQADGSWTFEVHLIRPGGQFQILRNRDSEQVLYPAAWADRDPSAVRGPDDGSDGRCWYLKGEQCDVFCVSLQRRIDDGLDVKKVSIERTGQKELNDAQLRQLGRLRLAAFGTWDRGSRLRELPWAGTCFHFFVQLGSEGRESFQLLEDFNWNRVIHPSVPNARAAVEYKVEGPEVGDAKTRGLNWTIGLDGYEKPGDVFEVLVYGETHRVERVRWQRVDPMIGAAAIRKAEETGLLFGK</t>
  </si>
  <si>
    <t>gi|424707963|gb|AFX86616.1|</t>
  </si>
  <si>
    <t>gi|1706016908|gb|TRU45341.1|</t>
  </si>
  <si>
    <t>MSKHSISFGGQLEDNWRTLSEVLESATKHNNHGITYIKNDATEYFQSYQDLYQDALVILNGLEQKGIKLGHKVILQIAKNQDFIPALWACFLGGIIPVPLTVAPSYDLENSAVKKLENVWKILDNPLILSDSELITEIEKLGTYSHLEGWQVISVNELRKAPSKVHQLPIIDPQDTALLLFTSGSTGMPKGVILTHHNILSMTAGTVAMNHFTQQEVTLNWMPLDHVGAIVFLGIMAVDLACHQIHVPMELVLRQPLQWLDLIQKHQVSISWSPNFAFSLINQQAEELKHASYNLSSMKFLVNAGEQVSVKTIRLFLEILEKHQLRERAIKPAFGMTESCSGITWSAGLSKNELTEENSFVSLGKPIPGATIRIVDQENNPLPEREIGKLQIQGNSVTKGYYNNTELNLEVFQEGWFTTGDLGYLFNGELFITGREKQEIIINGVNYFAHELETTIEELEGVNVSYTAAFAVFDQSRETDLLIITFSPESDQFEHWIKVVRKIRSHLTQKFGIAPAYVIPLERNLVPKTSIGKVQKSKLKKDFEQGLFTSLIQEIDQYLAKERQKNQTLPQSENERQIAAVWSEVLQLTSVGLEDNFFELGGHSIHLIRVQNELEKLFNRQLSLAEMFKNPTVATLARFLSEESNTTQVIAQKSRQRAENRTRRHNETHDIAIIGMAGQFPGAKNLTTFWENLKNGIETISFFSEEELQESGVSPELFNQPNYVRARPILDQVEYFDSEFFGYTDREAELLDPQQRLLLECSWECLENAGYNPSTYQGAIGIFAGASMNTYLINNCYPNRGQLDSNDELQPFTLDSTGGFQTMVANDKDYLTTRISYKLNLQGPSVNVQTACSTGLVVVHLACQSLISGESDMALAGAASINSPQKIGYLYQEGLIMSPDGHCRAFDAEAKGTIFGSGVGVILLKRLSDALADHDHIYAVIKGSAINNDGGQKLGFTAPGGEGQIAAATEALAFAGVDANTISFVEAHGTGTPLGDPIEVDALAKVYQGANEGECALGSVKTNIGHMQIASGIAGLIKATLSLKHRVIPPTLHFQNPNPQINFSQTPFYINNEAISWTTKQDKDEKLPRRAGVNSLGIGGVNAHVILEEAPPIIPQDNQSKRPYHLLTLSARTEPALTDLVSRYIDFLESQPEKDMSDVVFTANTGRVHFSNRLALTGYKNSDFIEQLRQFKQLDYQSTIHGIVDEKRPPKIAFLFTGQGSQYAGMAHQLYQTQPTFRKTLDAGENYYQKLTGKSLLNVVFADTDDPLNQTAYTQPALFLIEVALAQLWHSWGIQPAAILGHSLGEYSAACFAGVFDLESGLKLVTHRGNLMGQLPQNQGEMAAIFLDKNSVIEQCQSQGIKIAIAAINAQQHTVISGEKSVIQELCNHFTNAGVKVRQLKVSHAFHSPLVEPMVAEFKTILQETSFSQPQISLVSNLTGEIADDSIMTPEYWLQHLLNTVQFHQGALLLQSLGCDTFIEIGPQPILSGIVQSSLSSSEPLTLPSLRSGFSDWQVLLESLGKLYVRGAKIDWFSFDQDYHPRRCALPTYPFQKRQHWISLKTPSATVPRESNLVKMLSEKDKTTLMQTLLETGHYSEDEKPTISAIVQQLIKLYYQEKEDFNFAKLLYQVAWLPWDLANGKLQNLTPLKTDLEVYLEPQLHSSELMGVSLAFSEMEKLAADFVVKALKDLELFQMNTFLDPDQSFIQAELKQEYRAFWNHVLEILAKVGILEKQNTLWKIVKEPEHSNPDLAVEDLINHYPNAQIELNLFRQVATNLAAIITGKISPLSILFSQDGQGGASEFYKNTSSAKILNLGISKTVELLLSSYAPSASLRILEIGAGTGATTQQVLKACKSRQITYTFTDVSPFFLEKARDNLAEFSGLEYKVLDIEKSPKSQGFCCHSYDLIIAANVLHSTANLQEETLPHIQSLLRPGGHLLLLELTQQSSWIDLIFGLTQGWWRFSDYHLRPNHPIITASTWESILLKSGFSQVEFVSPDQKIGSVLFQQSIILAQSSEISPNLAKNWLIFTDVDPQQNTFPLAIQEQLLKKCDSCRIIYQGDKNTQISSSESCLNANQLQQLEEWFASNPSPDRIIYLLNSDAKDQPESILLNRCNYLLNLLKAIQTIPNPPQLFLVTQGAQPFELEQPSLGFQSPLWAMGRVIALENPQLWGGMLDLDPDLDINQNITALLLGLTHAHDEDHLVFRKGQGYVARLLPLKSLETKTVKIQPEATYLITGGIGHLGLELAEHLVNLGAKHLILTTRRSLPARFLWDSAAELAQISEKIRKLEEKGASIEVISADVGNFEAMQSIFTQIEKTAYPLRGIFHLAGISGRQAQLKDCTLQDIEAVFQAKVKGSWNLHQLSLGTQLDYFVLFSSAGAIWGAKEQGLYDTVSHWLDALAHFRHLQGLPATALNWALLAGNGIVSQDYEDWLKQIGIREIAPDMALRVMDAIMASNQTQVLIADVDWVRFKNIYQFKGEKPLLKNLGLSEIPIKSVQESDSVLDLLEDIPLGERREYLLEYVSKQVRIILGIKSMPDSEQGLIEMGIDSLSSIELKNRLEKGLEVLLPTSLVFDFPNIRRLVDYLFDRIFGEKVQKTAQKMINFTEVQQEISEDLILQELTDLEAFLGD</t>
  </si>
  <si>
    <t>gi|499932461|ref|WP_011613195.1|</t>
  </si>
  <si>
    <t xml:space="preserve">Beta-ketoacyl synthase; N-terminal (13-263:251)  -- Beta-ketoacyl synthase; C-terminal (271-390:120)  -- Polyketide synthase; C-terminal extension (392-503:112)  -- Acyl transferase (546-842:297)  -- Polyketide synthase; dehydratase domain (930-1241:312)  -- Polyketide synthase; ketoreductase domain (1506-1683:178)  -- Phosphopantetheine binding ACP domain (1789-1856:68)  -- </t>
  </si>
  <si>
    <t>MNQPEEPQQYNDNEIAIIGMSGRFPGAKNVEDFWDNLKNGVESISLLSDKQLSKSGVAPEILNNPNYVKVNSMVSDIDMFDANFFNYSPREAEEIDPQQRLFLECAWEAIESSGYNPENYEGSIGVYAGGGLPTYLMYNLEDQDFILLGNRYFTQMVGNDKDYLATRTAYKLNLTGPALNIQTACSTSLVAVHLACQSLLNGECDMALAGGVSIQIPQNVGYLHQEGLIGSHDGHCRAFDARSSGTVFGNGVGVVLLKPLQDAIADGDCIHAVIKGSAINNDGSLKLGYTAPSVDGQAAVISEAQAVASVTPETITYIEAHGTGTELGDPIEIEALTKAFSEHTDKKQFCAIGSLKTNVGHMNTAAGIGALIKTVLTLKHNLIPPSLHYEKPNPQINFSDSPFYVNSTLSEWKRNGTPLRAGVSSFGIGGTNSHVVLEEAPSQVKEEDDLQRPVHILTLSAKTPTALADLVDSYHHYLETNLDLDLGDVCYTANTGRVHFNHRLAVVAEKQTELTEKLRQFKLEDKVEGICSGKLLINATAPKVAFLFTGQGSQYVNMGKELYEQAPVFRAALDECEEILEELGVNSILEIIYPEGGETSPLDQTAYTQPAIFAIEYALAKLWESWGIKPDVVMGHSVGEYIAATVAGIFSLEDGLKLIAARGRLMQQLPAGGEMVAVMASEAKVKKLLRPYAEKVAIAAINGPKSVVISGEATAVREIVSSLESEKIKTKQLQVSHAFHSPLMEPMLAEWEAVAKELTYHQPEIPVISNVTGTIADKSITTAKYWVDHVRLPVRFAEGMDALQKQGVEIFLEVGPKPILLGMGRRCLPKDVGVWLPSLRPEHIPLQSSLESARSEDFSQMLSSLGELYVRGVKVDWVEYDGEYSRQKVILPTYPFQRQRYWIDNYSRGRNSVSVSSNNGFVTEEGTSNPLLGRKLLLPFAQQFRFQTKLTPEFPSYVKDHRYYGKIVVAGASHIVLGLLAGKEALNSDSCVVENIEFLQILGADETSSRTVQILLDQEKETEYTYQLISCEAGTEYDPSTVWTVHAKAKVRSVNNSELPKENIDIAAVKNRCIQSLSSDEYYSTALEPMKGDFHLGPTFQWTEQAWISSTEGLVKVKAGENNEEMQEYWPHPGMVDSGIVPVALLSILRELSQNTENNGNGKKNAIDSEMEIPTYAFAGAKSFKFFDNFDIDDDLWYYTKIDESSSYDRGELLGETYLLNGDGKVLAEYSGIDFRQLSRKLLLRSFGLDFSQWYYQTEWQPAALMPGETQETGTYLLFCPTGESNSKLKEWSDSLNSQLLDQGHQCIVVYPADSYKKLSSEGKKQIIQLSPTQPEHFQKLLDEVNELTEELPLKGVIHLWSLDTDVEELTKTEEIICGSIINFLQGMRSLEKLPPLLLVTQGASLEVRSKESGVSINAQPQQALLWGVGKVITMEYPQLDCRCLDLDPNADEQETLKVLLDEVANHQTSTSVENQIRYCQGKRQVARLTQPRLDTDAKLAIQTEASYLITGGLGALGLEVAQLLVQQGVKSIALVGRNSPSETAQESIQELEAAGTQVSVFLGDVSVEKDMVNIFQKIQTSLPPLKGVIHAAGVLDDGFIQQMTWQQFTKVTAPKVTGTWNLHKLTKDIPLDFFVCFSSLASVLGSPGQSNYAAANAFMDAVAQYRQNLGLPGLSINWGPWANVGIAARMGAQQQGRLQSQGLQGIQTEQGLQALEEVLATDEAQIAIFNIDWPHLLSQFGQMTPAFLSEIASQHPLQGKANQGPKQRELLEQMKVATTDQRQRLMVDYLIGVVAKVLRRGKNDLPDPEEGFFNLGMDSLMALDFGQMIQVDLGITLSSTSTFEYPNIQALAEYLEEIIPKVDEKEAEYETDDTAIDAESLITEISQLSEDKMDEAIDEALTQLYQFI</t>
  </si>
  <si>
    <t>gi|1705945258|gb|TRT77988.1|</t>
  </si>
  <si>
    <t>gi|71089667|gb|AAZ23690.1|</t>
  </si>
  <si>
    <t>gi|1149076462|gb|AQS99203.1|</t>
  </si>
  <si>
    <t xml:space="preserve">Beta-ketoacyl synthase; N-terminal (208-418:211)  -- Beta-ketoacyl synthase; C-terminal (434-544:111)  -- Phosphopantetheine binding ACP domain (660-720:61)  -- </t>
  </si>
  <si>
    <t>MWLSSARPVEEGSPSASGGMTTKTPLPTQEQLVWTHTVDHAKAHVGISAAAWNAIDFFLGGIGQNLRLFGLLGKEGVQQAMKEARINDQRPLDVQEVGQIAMMWRISRHKLGLPDEDPTPEEGEDLWAMPPGVSARKSKYLACTGGDRKGSTAPKPKAPTRKLPPAYVPPRTAADLAWNIERSARGSLAVKGHSYVEGCEHLRSIFHNGYDAATVIPLSRWDGEMYYEPDPPDWNRAAIYTRHGVFLDLPEAVDYTFFGITAADAKLMDPMQRSCLKQGYRAFVSAKLTRHALRGSLTGVYAGSMNFDWLMDLTGILDRGNMSMLANRIGCALGLSGPGVYIDTGCSSSLVTADMAATHVRRGKTQQGLALGVNALLSPQMYAVRCAGSLLSKVGRSASFDANSDGYVVGEGCGGVVIGYTDQVEQSTPVWIASETMQDGRSAQLTAPSGPAQGELLKNTMRRARVSPPEIAASECQCNGSHLGDPIELGSLEKFHRSGGRKDTLMCLAGKTNKGHGEGNAGMTVLMKTILLVEDHILPPVLHFNKLNPHIDVEGMPFYFISETSLLPYSDKFFLAGSAFGWGGVNAHFVWQSERPKTQLLAQPQYAAMQPLLPPMQMAPQVRQDPPAEGQAEEWSGHVAAPAPEKQGYSLDMVRNMIMETAMNVNDGEALEMDTSLMEAGIDSLAAITFRNELQRKSGLTLKGTLMFDYPTMSEIASHIVELSNG</t>
  </si>
  <si>
    <t>gi|1714273555|dbj|GCA92714.1|</t>
  </si>
  <si>
    <t>gi|198444901|gb|ACH88365.1|</t>
  </si>
  <si>
    <t>PQERVFLEVSWEALETAGHMPEKFGGPIGVFAGCGMGSYFYFNVCSNRDLVDNTGMFLLRHTGNDKDFLSTRLSHFLDLKGPSLSVQTACSTSLVATHYAVQSLLNGECDMALAGGVTIEMPHGLGYIFEDGEILSPDGHCHAFDRRAQGTVFGSGAGVVVLRRMSDALADNDHIWGVIRATAVNNDGSDKAGYLAPSVDGQAGAIAEAHGVADITADTIDYVDTHGTGT</t>
  </si>
  <si>
    <t>CL3053.Contig1_All</t>
  </si>
  <si>
    <t xml:space="preserve">Polyketide synthase; ketoreductase domain (267-448:182)  -- Phosphopantetheine binding ACP domain (571-616:46)  -- </t>
  </si>
  <si>
    <t>MQEQRGPLLSTWRRDSLGRLMQRLSVQMAMLGAAGFGAPGGGFAGLAGPPGVVAGPAEAPSRAAAAKEEPSRLPFYSVQWVRSEPAPAGAAGATQEAFFVSLGCDVAQSTLEAAAKAMTAGACVVAACAAVTGLFGEDAVEREVQQCWRFTQLVQHFLEVGARGKLVVLCPVAGAGAMVAGASKAVAMEADELRVARVFLPLAALARGEEQVAAVMGLVSKYPHEVDLWVQDDALQGAPYTSRVEPMAEPSTRLPCVPKLGADGGPAAYVLTGATGGLGKAVVDWLLTEQGLLPEQLVLLRRAGSSALSGSLAQCRVVEVRTVDSSEVLVASALKDITNITGVFHLAGVLDDGIISGMTEDRFRKVAAPKCGMLLALLGAAKALKWPLLWALGFSSTSSLFGYAGQVNYCAANAVLDQLASFGAAGALPEDDTPPCKVLTINWGPWAEAGMAKVGTKAYEQAVAEGDTPLPTSTAISCLAAALRTTAQARPGASQFAACNVDWGRSQWRSLPMLDLVYDKSAEAQAGVSAHEAGVSSQLEQAATASPQGLAEDFLVQHCHSGKWSKIQGKTLNQLGLDSLEVVQLRNLFNKKHQVTVPLGVFADPSRKVAELAEALSRHLTGA</t>
  </si>
  <si>
    <t>gi|424708201|gb|AFX86735.1|</t>
  </si>
  <si>
    <t>gi|428241190|gb|AFZ06976.1|</t>
  </si>
  <si>
    <t xml:space="preserve">Alcohol dehydrogenase; N-terminal (33-97:65)  -- - (198-339:142)  -- </t>
  </si>
  <si>
    <t>MVQKMKAVIMTEPGGLEALTYTEVDMPRIEHPTDVLVKIKAAGVNPGDCQNRKFGFPSYAVGSGKQGFSILGMDGVGIVEAVGTGITHIELGDEVWYYDGGYADKHGSYAQYKVVNGHYLSPKPKSLDYITAAALPVVALTAWEAVIDRANVQLGDFVLVHGGAGGIGHISIQLVLNRGGRVATTVSGTAKEKLVRTLGAELLIDYKKVDVKQALIYWTGKDGADVVLDYIGRENFANSIDLVAPYGTLVNTVVSNWPNGNNLVAEYKNLSMKFVNIGLPQVTGNHEFRVRQTQILKEISRLVDVGQLQVHLDQVFPLQQVAEAQRSLEAGEIIGRVVIEM</t>
  </si>
  <si>
    <t>gi|424708153|gb|AFX86711.1|</t>
  </si>
  <si>
    <t>gi|1706072375|gb|TRU96575.1|</t>
  </si>
  <si>
    <t>MKNPKMYQEHCSDAIAIIGMACRMPGARNVSEFWQNLCNGVQSITTFTEEELRASGVPTELIKSPHYVRRRGIIDGADQFDAAFFGFTPRDAELLDPQQRVFLECAWHALEDAGYVPQEVDTRIGVFGGVGTNWHLSQVAQSSVAKKYASGASVVISNDKDYVTSRVSYKLGLVGPSVNVQSACSTSLVATILGMTSLRSKQCDLALAGGATIELPERKGYLHMEGGMESPDGNCRPFDAAANGTVFSRGAGVVVLKRLADAVRDRDHIYAVLVDGAVNNDGANKIGFTAPSISGQVALILDALSRAGLSAEQLSFVEAHGTATPLGDPIEVESLTQAFRHYSDRTQFCALGSVKGNIGHTDVASGVAALIKAAKTVEERLLPPSLGFAKPNPNIDFSSSPLFVNTKLGKLVREGTPVRGLVSSFGVGGTNACVVIQEPPTPEIPKQAPEQNLAVLSARTEEGLRYQIAQLSHHLTKHPDLDLAAMACTLQMGRRRFKHRCAIPFANRQELIERLNSPDGAVIRSVCQREGEPIAFLFPGQGNQFVGMGANQYRLFSAFREVIDHGSEILKPILGVDLRELLFPSSGERETAKVLLDQTYITQPALFLVNYAQAMLWRDWGIEADVMIGHSVGEYVAACIAGVFGFEDALILVSARARLIQDLPGGSMLAVLLPEAELSGRLPPDVEVAAVNSRKMTVVSGPNEAIKFFEIQLTQEKVFSRHLNTSHAFHSAMTEPAMGALARRFVGISLSAPTIPIVSTLTGDWLTDEEACDPHYWVRHMREPVRFVDALDTLLASEESYIFLECGPGYSLASSVKSLLDRQEHDRVICSQQGMQDVEDDLAALTRAVGSLWATGRPINWKAFYADGFPGRVSLPGYPFEHQSFALDFTTEKAVDLGADPGERKPDLGDWFYELGWTRTASPEFLCPPAAEAIPQTGCWLLFDDNDALSQEIVTVLEGRGEEIVRVEQGSAFATSKGGFVIRPAVREDYDQLLTALKENNQRPTRILHLWNSCGADDHGWVDDPEAARILAFDSPMYLEQALIAQGLPGMVRLLVVTRGVHSVAGEPIWAPLRALAAGPCRVVAKEFPTIQGRMLDVSSHPDLAFQLINEAELDVDDTVVVYRGGRRFIESWNPLRLPPGEGLAKTLKAGGTYLITGGLGALGLFFSRIFAETVPVNLVLVSRSTVPPRENWERLLESGDGNPQLRDRLEQLLALEAAGAEVVIAQADVTDLHRMKEVVNQVYERFGRIDGVIHSAGNAGGGIIALKTPEMATEVLEPKVQGTRVIERLFGDRDLDFIWLFSSVTAVLGEAGRVDYCAANSYIDAVAQSWNQKRPGVFRSLGWAAWAEIGMASRWEDAKAKRQSGKRVQRVEAGDWLRLLSSEGHEEIYEVLIDPESDWIITEHLVSDTPTLVGASFPEFLWRFAAYRHSGEPVQIKNAYFIAPMMFTKGEQRRLMLFVKGQEGRYKFSFRSRPADSPTAWQDHFMGDLVITGIEPRQQNLAMLLAKFPPRETNPYNSLDCTAEDGTPLLTYSERWRTLSELAEVDGHWLAKLQLDPKYAVDFATFLCHPALMDVALACGGFRMAFSGEMKGFYLPYCYKQMKLWRPIPPVVWSQIRLTSPYTLGADTISFDVTVLETSGEICVEVEGFILKKVDISAPSLKSAASSVPSKNAEVKNEDITPTEALDLLNRLLEQAGRHGGTAPMAHLLITTKDLAWQIADASPRARAEVIREQMSATSSAVVQVFSRDDLLTPYEAPANEIETAIAEIWQGILGIQQIGVNDQFVELGGNSLLAIQMIAITSETFQIDLAVDSFFKEPTIRGLAEVVINQLIAMTDPEILETLISQLED</t>
  </si>
  <si>
    <t>gi|323447527|gb|EGB03444.1|</t>
  </si>
  <si>
    <t>gi|1398324899|dbj|GBL09889.1|</t>
  </si>
  <si>
    <t>MTHEKLSPNEQMNERILTILSAYFQQRGSFLAQVIRADLQSLGSNFKPSDIPNNGKSPTHSFSAPTLENPTIKPLVMIDSAPGKSVPTGASQPPANLETQLIVLVAQKTGFPENTIHLGARLLDDLNLDSIKGGELIADFAKQCSVAGKVDPTTLANASLQEILEAVREVMPTPMESSTPNSVVTTESRKDVQTISRLLLELVAGKTGFPGDSLSLQSRLLDDLNLDSIKTAELVAEAAKQLGVAGQIDPAQFANATLGEIAEILAKHSQSLGTDNPSPVPTAPSLASSSSPWVRNFVVEYSPEEAIELPAEERENWETANLFAYDNWPEAHILIVAESEETDWVQMLEKHWQDKGAMVEKITYEEMAQQGGIQNPKYTHFLGILPQKARGHGDSSARLLGAMSRLRAIATPLSAKQLEREYVTVAYLQFGGGHFGRLPGMSNLEQCGTMGFAASLHLERADLKVRVIDLPNQNPSPALTETIIGEIGRKEAYLAVGYDEQSIRRLPRPKVQDRTQYTSRSLSWSTEDVVLITGGAKGITAECAIAFARLTGVKTALVGRSPHPQDDPLDASAREIAQTLRAFAEERLICRYYSCDVTDAIAVRELVEQVRQELGPITGVIHGSALNKPRRVENSTLSEAKSEVAPKVLGVLNLMEALEEMPPRLFVGFSSISAVLGLPGNTWYGFSNESLDLLLRNFGERHPETSVLAIAFSVWSEVGMGARMGTVRNLNRMGIEAMPTEDGVNRFLELMFKDPGDSQVVVTSKLGGVETMRRGFDTWRTHRYEPPASFSFIENIHTIELGVEVGFRTRLTLAQDSYVRDHIYNGSYLFPTVFGLEAMAQAAFYVSQKTAFSRLRLQDIRLERPIVVDPEQGVEIEIWARVLEKKSPHDPLQVRAEIRTERTGFTIAHFAATLILDDQSAEVPLSTVTVPDRPLDLDPKQDLYGWLLFQGTRFQRLKNVYRLNSKEFLFSTQVGGERAEKETFDRADGPFLLGDPYYRDSLLQSVQPIIPQDICLPIRIDRIDLYQIPQNQSCFGLAINEGREGKEYRTTVTAVNEQGEVLETLEGYQLRILEHRGDNPTAEEIANPGQRDERRLQEQLKQSAEAFGIDAPTLALTYQPGLQNLPTSERRQQEVPLFAKTVGNFLNPS</t>
  </si>
  <si>
    <t>gi|1706033048|gb|TRU60064.1|</t>
  </si>
  <si>
    <t>MINDTQLNSSSVVIVSGGGRGITAQCVIYLAQQYHCKFILLGRSQILDPEPEWSLSCQDESELKKQIMQHLTTQNEKPTPKKVQALYQQLCQSREIKQTLSEIEKVGGKAEYCSVNVTDSQQLKATLRPIIQRWGQITGIIHGAGTLADKLIENKTEQDFDKVYSVKIDGLNSLLGSVEVNRLKFIALFSSFVSFYGNVGQSDYSLANEILNKYAYLLQQKYPNCHVVSIGWGPWDGGMVTPQLKQLFEQQNIKVIPQQTGAQMLAEELTQTKAKTPQIIVMSNPISPSPKLVTPQKHSYRLYRRLTLQGNPFVYDHVIGGNAVLPAMCALAWITNSCEQLYTGYHFLSCHNYQVLKGVVFDKSLANLYCLDLTEVEKTEDEIKFEALIWSETAKGIPLYHYRAIINITKQVIAERKLDESIQPVTEPSLNLQPYQEGVLFHQPRFQGIKKILEINKNELLFNCYLPPISTQDQGQFSVQSFNSYTADLLFQCLLVWVRKQYNSGSLPLKLNELKQFSSLPFNQEFWIKLSINEHSDTKVIANALSYHSQGKIYLEATNMEVTLSSCLNVLFLKNTVNSSNTVCL</t>
  </si>
  <si>
    <t>gi|255071123|ref|XP_002507643.1|</t>
  </si>
  <si>
    <t>gi|15223556|ref|NP_173376.1|</t>
  </si>
  <si>
    <t xml:space="preserve">FAE1/Type III polyketide synthase-like protein (104-393:290)  -- 3-Oxoacyl-[acyl-carrier-protein (ACP)] synthase III; C-terminal (410-490:81)  -- </t>
  </si>
  <si>
    <t>MDGAGESRLGGDGGGDGSVGVQIRQTRMLPDFLQSVNLKYVKLGYHYLISNLLTLCLFPLAVVISVEASQMNPDDLKQLWIHLQYNLVSIIICSAILVFGLTVYVMTRPRPVYLVDFSCYLPPDHLKAPYARFMEHSRLTGDFDDSALEFQRKILERSGLGEDTYVPEAMHYVPPRISMAAAREEAEQVMFGALDNLFANTNVKPKDIGILVVNCSLFNPTPSLSAMIVNKYKLRGNIRSYNLGGMGCSAGVIAVDLAKDMLLVHRNTYAVVVSTENITQNWYFGNKKSMLIPNCLFRVGGSAVLLSNKSRDKRRSKYRLVHVVRTHRGADDKAFRCVYQEQDDTGRTGVSLSKDLMAIAGETLKTNITTLGPLVLPISEQILFFMTLVVKKLFNGKVKPYIPDFKLAFEHFCIHAGGRAVIDELEKNLQLSPVHVEASRMTLHRFGNTSSSSIWYELAYIEAKGRMRRGNRVWQIAFGSGFKCNSAIWEALRHVKPSNNSPWEDCIDKYPVTLSY</t>
  </si>
  <si>
    <t>gi|424707721|gb|AFX86495.1|</t>
  </si>
  <si>
    <t>gi|1740633329|ref|WP_149107520.1|</t>
  </si>
  <si>
    <t>Cluster-13398.38219</t>
  </si>
  <si>
    <t>MENSVGDQAPDDYEGEEAALGFAPLEGSLVEVFGMDGVLVKSVEVQEEESEAQDVDVDGQRGRVVGWFAPERKYVVETFDGVLAAVPEDNVKEWIPPSAVEGGFDLAWPPGADSSEIFAEMVCQEIAVKGYCLIQTYMSDKEREEAKAAALQDGQRRFYRMKQEIDGAYMGFENYTKVGHMESDPEAEEAEPTDPLEICNRRMTTLGLLLTPLAPANLGFSCHGRLTGLIRMSIDKADEDELPVESIMDEEDAAEWTANIESWIRFQQRRKLSILSLIANEGGDLWLYPKEGLGPKSVHIPITQNKILVFRHDLMGYSYQVQGPSLALQTWVLNDPPLYQEIKEMQVNIGVPGEKGEVVVNPGPEVPEGPKASIMALTVRLPGEAWNPSQYWLMYASGSDTVSQWPYDRWETEPYYQEGADSTLTGKAYTCHGGFMTQEMITQFDNEFFGIDHKEARSMLPGQRIALEVGYQCLVASGFTKQSLAGRRMGLWFGDVGPDWHSFQTEWGRFCHDVCPATLGTSMNNSVTAARIAHTFDLRGPVSSYDTACSASLVAMNAAHLLMFDSNTPRKDNAEALVAGINTLLGPGSFIGNCMATMLSHQGRSFTFNRSADGYQRGEGCGSIYLKLFDGNKKEEEERVCALIGTATNQDGRSASLTAPNGPAQQQVIKKSMRFAAINPNTVSIAECHGTGTALGDPIEVGALMSVMHQREFPLLKTSAKSNIAHLEAGAGIAGLTKCIMMINVATAPPNCHLNILNPHLTTEGYPVFFDTEDVDTGFSSLYCGVSSFGFGGTNSRADVYGYASKGHKAVIRYELPKPNPPRVQPIGQALFICGTWSAWSEYEPMEGGRGGEYNCAIALGDCRWEKFYISCTEDTYEAIHPLIADAEQSAQIVGPDWDGKGLYWMIDGRKDGADVGAIYDITFQWTPEKKTISWKQAEDGLSDFKVLGAEYEHKYYLSGSWRHWEGFDEMQKVEGEDYYEGSFRIGFGFQEEFQIVRDADSQQCYYPSAARCKKVGIPVLGPDARGKGKNWLVKGPQHQIVTVRLGIDRGTAKVSIRSPTLGVRSWSCWESWVFSSSLRFYLTGSFNLGHFLLLEPSSIRGLHMCHLTLGPEGSASFQVVVDEDRSRVLYPNDELALEGPDADATNAWLIEGLPGSTYEIKLDMTERERTKMLTWQQVVLKALT</t>
  </si>
  <si>
    <t>gi|488864195|ref|WP_002776434.1|</t>
  </si>
  <si>
    <t>gi|424707625|gb|AFX86447.1|</t>
  </si>
  <si>
    <t>gi|1159276435|ref|WP_079209225.1|</t>
  </si>
  <si>
    <t>Unigene52693_All</t>
  </si>
  <si>
    <t xml:space="preserve">Beta-ketoacyl synthase; N-terminal (308-552:245)  -- Beta-ketoacyl synthase; C-terminal (573-687:115)  -- </t>
  </si>
  <si>
    <t>MATELAWKFVKYDTSFIREDAEDAGTVTAAIVEALAQKGFCVINAKGAVEALGDGDDVLKLAEDEVKDLDHQDRFDVPPREIVLGLLGEEGSARICEIETSNDSEAPDGVNLCKLDGIMNSLATLLSPAADTRLSSAYTGRTKALLHMAGDSGETPPELTEYAADLWASYFLNGKFLMLLFLGPGRAHLELQPRFQEDAKAYMVSTEPGMVVILRSDTLSHNFQSYQPSSVMSCWLVQQASPDAEASVKDVDLQVTHPIARELLQWIWDRMRDLKLKEVVGEDGQDWDPAIPRAWQTAMNHMYTRGPQVAVRGTSARFAVTWQTHPFWCGLSYGSDLAQKIPFTRWNHDDSYDENLSSWKWGKSYARHGIFIDGADLFDNKPFGLAVYECKGMDPCQRVILETGYEALRDAGLTKKALMRSLIGVYAGLSITEFGCVPVTGDIVGTSCAGAITSNRISFCLGLQGPSLSIDVGGAAMHAALSQAYNSIRFQTPQYKPNHTAMACCINLCLAPNYYVINCAAGLLSAAGRCFTFDTTASGYVRGEGCGAVVVDPSVEVVDGQAVRDDAKESYGNLCAVMMSHCGQAASLSAPNGPQERRLITDTLRQAPLSPLDVDALECWGEAGILSDAVEVASAVSSYRGDETRIPFGMSSVKSGLGFMHESCGAAQFFKLLYANRFGTQVPGLHIMELNPHVEAWDDTSLQFHQENLHFKGLSSFHAFGGRSQSGTMAHGILWGEVDQQVCVPRPRVRREGIVFWPGGGGELDPGAEAHQHYSIVGSWAEYEIAQPMEKEEDGVYGCTVTLGVNQFEHFRIWLDDNPEKILHAGVRNAPKNLPVVGPESNAASEGFYWMIDGRQGFHTVALPRRRPNDEILALENKDDPGNLPVQSGTEDIVYVQDDCQEVGDPGDRFRVRLFVAGKWRTVDWKKIEPEPGIKVVEDVGTYYVVASWNDWSFSQSMLQEKGSYSLEVTLDRDDGQFLIVRNRDWHQVFSPPNADATVVGGAADGPDWYADSLVWTLPSRAGKFFRILFQRDLPNHGDRGAPRVSWAQLG</t>
  </si>
  <si>
    <t>gi|424708179|gb|AFX86724.1|</t>
  </si>
  <si>
    <t>gi|1832768528|ref|WP_168502224.1|</t>
  </si>
  <si>
    <t>MTATVQVSPSSVFVVSGGAKGITAQCTIKLAQQQPCKFILLGRSEITREPEYVRDCLEDSALKKRIMENLISQGEKPTPMMVQKIFNQINSSREIKKTLAAIEATGGTAEYISVDVTDTVNLQAKLQEVSQKVGQITGIIHGAGNLADKLIEKKTEDDFEKVYTAKVQGLENLLSCVNPQQLQHLVLFSSVTGFYGNIGQSDYAIANEILSKSAHLMKQYNPNCHVVAINWGGWDSGMVTPQLKKAFAERGISIIPVEVGTQMLVNELHPAYQDHTQVVIGSSMKLPPAPLGSELRSYRIRRRMTLAENPFLHDHTIAGSPVLPATCAKSWMVNGCEEIYPGYTYFSCQDFKVLKGITFNSTLAKEHILEIQEVAKVDGDFVEFQTKILSKTPEGRTHYHFSSLIKLVKNMPEAPIYEAMDLREDNIVTDTAKDFYQNGDLSLFHGPAFQKITKVLNISPEKLTAECCWQEITAKEQGQFPVKWHNPYIIDLSTQTLWLWLNYIHKEVCLPGQLTYCEQYLAVPFNVPFYVSCEIITKTDTGATVNFIIHDSQGKIYSKILGAKAVIWPMKMLNKK</t>
  </si>
  <si>
    <t>gi|1706007360|gb|TRU36288.1|</t>
  </si>
  <si>
    <t>MNSSSNLNNLVQNWLVKQLADQLSLDTKTINVTEPLTRYGLDSIDAVTMVGDLEDWVGQELPSTLFWDYSTIEKASLFLVENYDLSNLSGEETPAEVALVTEKAEPAVSGSKGWSLFGRR</t>
  </si>
  <si>
    <t>Cluster-13398.21277</t>
  </si>
  <si>
    <t xml:space="preserve">Beta-ketoacyl synthase; N-terminal (291-547:257)  -- Beta-ketoacyl synthase; C-terminal (565-686:122)  -- </t>
  </si>
  <si>
    <t>MWNTQKPSSLSKVQAPQSIYDISSGHPPSLLGASIVENLFLKGFCTIDLGLENRLAEQAVKNVNALWEADRFEPTPPLLYDGLLGEQGSSQIAQLQPSDFTNPADSDAIQHLDNMITDIGAVIAPLIPQLDFELEDRTAGLLHQTGAEKPGSNATLTDLEAQKWLTQFWWQRILVLIFLGPDEGNLELVPYEDDEANSHDFKTMPGMMVITRPDALARYHTSKGRSITLSATFMQPVSQPKPQTCPCVKSLLDLITMRMKLHTAEDSLDKGVPREFQRMARHLFHKGPRTSVIACPGRFPTTWDSDAWLSSLTSGPDVLVHIPNMRWDHEVDHGNYDANPESWRWGLTNIRHGGFCDGLELFDNRFFNLSINESRGMDPGQRLILEVSYEGLWNGGLRKKDIHNSATSVYVGHTSAEWNWADRSEESRASPGSGSVMCIYSNRVNYALGLKGPSISVDQEGASAMTAVHLCCISVMDVWSNGEKKGGAICGHGVGLGSYLILANRSLSLQTAAGCLTAVGRCLTFDASACGIARSEGVSGCIVKPLATYVDGEPVIHQKGWPPQGVLASTGTNCSGMAANVRAPHGPAIQEIIGNALEEARIAPLDVDVAEVHGEGRLMSDVVDISTVLFSLRSTPDGAGVQQMPELVIGSVKSNVGHAKENAGAFGLIKAIMASQLSVATPNCHFRTMNPHLDARGMEDLALVSSELLLASGTASFSNVTAHGFGGSNSNAIVWNSVQMHGKVVKQPPPLDRQPFVFWPGGGGELDDEATDCQAYHIIGSWTNWEESEPMEPEGEGTFGFHVILGERGFEEFRILLDGDDQRILHPGQPFGLKNSNVYGPNESWECGANTWAIDGRKQLALNAPKDVVRALMAEDAAWDTVPANALVDTTDTAQPGEAFRVQLKIAGKWRVVTWDKIR</t>
  </si>
  <si>
    <t>gi|428241186|gb|AFZ06972.1|</t>
  </si>
  <si>
    <t xml:space="preserve">Alcohol dehydrogenase; N-terminal (33-92:60)  -- - (197-328:132)  -- </t>
  </si>
  <si>
    <t>MKSSSTMHALIVDDDRTAIFRTAEIPRPEPIANQVLVRIKASGVNPLDSKIRTGKAPHAQQVFPAVLGTDLAGIVEAVGQDVTAFSVGDEVYGFTGGVGGLQGSLAEFAAVDADLLAKKPTNLTLREAAALPLVFLTAWEGLVDRANVREGQKVLILGGSGGVGHVAVQIARARGAKVFATASPAKHDLVRQLGAVPIDYHSTPIAQIVQTFTDGQGFDVVYDSVGGSTLDDAFQAVRDYGHVVSNYGWGTHSLLPLSRKAATYSGVFVLLPLLTGKGRAHHGEILRQATQLAEANQLRPVVDPRHFTLETALSAHEAVEQGTAVIKIAIDL</t>
  </si>
  <si>
    <t>gi|1149076608|gb|AQS99276.1|</t>
  </si>
  <si>
    <t xml:space="preserve">Polyketide synthase; ketoreductase domain (324-510:187)  -- </t>
  </si>
  <si>
    <t>MMPMPTAYVSSTAERDTANMKRKIADPNMCWPVEWFLEDVPLENKEGTSLDKQVEAWYNETISVPGLFEKFVEAPKNLQPLELPAVEVAHRENVLVFADSLEICKGILEAAPEGRKGTVKMVENCSALVQDDVAQLINEQRSGWDLVIFGYGMDAPEKNNSSGVIGQQQKTAKLYMMVLQEILRTEVTTTRIAVITRGVFTEDPAHHRRYGVQIVTGAHLFGMSNSARLEMEVRIQYIDTEWMVGAVDTSLAREGEEGKEEKKSGPPDYYKLYPRLASEIFRQQTFGHNSVRILKSGRYVLRRVPSAPYEAARRDWELPTGGTIVISGCGMLGLVMGQFLLDSAARARTNGFKLRYLSYTGQVSDENFSMWQQLKETAEELDILVDLEKCDISEPEQVDKFLDRMQGSLTGFIHTASVVRDSMLANLTWLKCDDVFKPKHYAALHLHSALDRPGRENPNLSFFWLFSHTSVYGNLGQINYSGTNSCLDALARHRAGRGRPAVSIQWGTWANPTEREPSWKTPTEKMDKRTRSEGLPTPQFSQKEAIRGFRTGLKTGLPVFSVLRYNPVTLKDSLIPSDTCLQCYDRNFQAEVTQVAKVPTLDRKHIYTVFRECQGSYQNQPDMKRLVYDAYTAGFIEEYENEWGDDFRKWKK</t>
  </si>
  <si>
    <t>gi|332190048|gb|AEE28169.1|</t>
  </si>
  <si>
    <t>gi|148536487|gb|ABQ85803.1|</t>
  </si>
  <si>
    <t xml:space="preserve">Beta-ketoacyl synthase; N-terminal (105-336:232)  -- Beta-ketoacyl synthase; C-terminal (359-478:120)  -- </t>
  </si>
  <si>
    <t>VEPNMCVVLRADCLGHSFQAPSSSYAVSSWFCEHSGLGPGQKRAKGGVFHLGHCRDLEDWLVDRFEVLLKKRDEELKTDYVEPLPRRVEMYLSRFFDRGSNMKTVIRGMAHDFPGYSDRDEFYAGLMAGADVITELSSDRWDKGSYWDEDPAKGLCYSFHFGNTATVHWFDNKMFDLSANEAGGMAPEQRKALELSWTAFVEAGYTRKTLMKSLTGVYIGSPMSEWSLCPAQNGMGADNSSLCGRVSYVFGLMGPTMVLDTEGSSTLSSVYHGMTSLNARPKPMNDMAWVAGDYFSTWAGNWVFKAKLKWLTRMGRCFSYDENADGYCQSEGAGGFFCDMTTEEVDGQEIAKDGNVVATLINGATRNDGRSASMIAPNAPQLQELHYLLSERAGISPLDIDAVDLHGFGKLLCDSVEATATAKALRDENLYTIVDENVLGLAAMSTNNGNAVASHGAMGLLKIIMAMKWGTIHPSQHLRQLNPYIDFDSKPVVHGTELLEIKTDCSFHVVTNHGVGGTNAGILIQGQCEKAAAIAPPRFKMDVSPLLFWPGGGGELPEESLPQRIYTIAGSWNDWATPLHMQWEGDGVYGQTVTIGEQGYELFQIWLDGDSKKILHPVLEWSAEGTAVMGPDEEVESSSSWAIDTRDAAAVQDEEWSGEGDAKTTGKPGERYRVRLHVCGKFRMVDWSKI</t>
  </si>
  <si>
    <t>gi|1129198474|gb|OLQ02136.1|</t>
  </si>
  <si>
    <t xml:space="preserve">Beta-ketoacyl synthase; N-terminal (305-558:254)  -- Beta-ketoacyl synthase; C-terminal (573-685:113)  -- </t>
  </si>
  <si>
    <t>MVALPGDEEQESLQPRVDDVYDVVWPDADAGSRFGEVVMAALASKGYCVIQTSLSDEEREAAWRSAQEQDRYFFRMKQEVETGYMGFESNNKVAWLKERREEQSNPDGLNYPEDEELDNKAFDGSEKLFTDLATAIAPLTPTLGVSFSYIMNPLLRVSMTKNEEEDYLPESVRDMMQDPDSGWTVPVQEYLFFSRRRRLCVMHLIEAEGGEVWFYPKDGSFLSGGKRSMRVPAAPNKLLIFRHDIMDYSFQAVGRSLALQAWLMQDIGKSQAIREMYLNLGQMGDSGEVVCNPGPEVPDGPKASIMALTTRLPGEAWSPAQYWSMFSSGTDTCSQWPYSRWETEPYYEEGADSIATGKSYTCHGGFVSQDQITQFDNVFFGIDDTEARSMIPGQKMSMEVGYECLVAAGFNKNSLKGRRMGLWFGDVGPDWHSFQTEWARFCPDICPTMMGLSMSCATTAARIAHQFDIRGPVSSYDTACSASLVAMNAAHLCMFDSDPPKPDNAEALIVGVNTLLGPGSFIGNCMATMLSHQGRSFTFNRSADGYQRGEGCGSVFVKLYQGDKRDEEERVCALIGTATNQDGRSASLTAPNGPAQQAVIKKSMRFAGINPNTVSIAECHGTGTALGDPIEVGALMAVMHERKVPILKTSAKSNVAHLEAGAGIAGLTKCIMMINFGTAPPNCHFNIINPHLTIEGYPVYFDTEDIDVGLSSLYCGVSSFGFGGTNSRADVYGYATKGHKAAMKANLPTPSLPRALHIGQTLYISGSWDKFATYKAMDGGRYGKYTCTIELGESLCEEFQLSCTQDNLEVIHPLVKKADSTEQIVGPDYAGRGLNFFIDGRKDGVPPGTLYQIDFSWMDDKKTISWMPVEADANLEVQDGQPELE</t>
  </si>
  <si>
    <t>gi|424708059|gb|AFX86664.1|</t>
  </si>
  <si>
    <t>gi|1706141148|gb|TRV61528.1|</t>
  </si>
  <si>
    <t>gi|1149076432|gb|AQS99188.1|</t>
  </si>
  <si>
    <t xml:space="preserve">Beta-ketoacyl synthase; N-terminal (336-581:246)  -- Beta-ketoacyl synthase; C-terminal (594-709:116)  -- </t>
  </si>
  <si>
    <t>MAGLTQGMLVEITGLPEPAKPVAEAEGLAPRDLNGQKAQLVNFDRSAKKWTAATFDGEMVAIGDKYARVLKAEELTNYDFVFGPKSDFETVGAELADTLASKGYAVMKLLVSAEDSAEAISAANKLEDDDQFSRLAVEFERGYLGIEGSAKTLLLDPASSDAPDYVTVSPLKMLDHNFGAISQMIGPYTQEALGFDIYSRTNLLLRMPLAEGDEDKYPPADIDDGDAEGYLHTMARKRLTLMQFVGPSGGTLQLTSLTEGASNVVLDAEPGTVVLIVANRFDFSYEPTGESLALTCFFMAEPAVYEIFGSVKGDTEVLGMLGTGPPPPPGEQCTVDAMYCRYGTGADGKAQFWNGVGKAATDGLTEVPFVRWDHSPYWDPEQQYGGCYTRHGCFGIEGVDLFDCKFFEISPAEAKGMDPCQRQVMEVSYMALLQGGWDKRSLQRESQNIGHFVGIDKDDWMCMSAGGMLNLSGAHGAAAAANAITSNRFSYSLNLKGASMTIDTACSSSLVCTHVSKLHLRFKDFEPMPASIVNGLNLMLYPGPFIGCCAAGMLSHEGRSFTFNATADGYARGELCGAACFKIKQYINDGQVMACLAGSQANQDGRSASLTAPNGPAQEKCLNAVLRECHLTPTEVDCFECHGTGTSLGDPIEVGSFRKVMSATPRKEPLVITSSKSNVAHGEGGAGFCGFFKCVLQVSHCEGSPNLHLRVKNPHLDMEGFPCQMLTETVVMREDSAYTGVSSFGFGGTNAHAEAWGKNIITSRGSANQDTNTAFQKKLCKAPPAEITMNGNDVTEWETTGLDPRAEPGSRWKISLDEDGIVEWERDEDDLPEYGDEFFIQGTHNDWSADALDRHDSIQGLWVGSITLSSTGEEMFQVIADNDEEKVYHPGQSRCTLKATTIQGPAKVGKENTWLISGSPGETYTIEFFQQEKHLSILWHKQP</t>
  </si>
  <si>
    <t>gi|45535393|emb|CAF04412.1|</t>
  </si>
  <si>
    <t>gi|1039199933|gb|OBQ40840.1|</t>
  </si>
  <si>
    <t>gi|1129161624|gb|OLP75318.1|</t>
  </si>
  <si>
    <t xml:space="preserve">Beta-ketoacyl synthase; N-terminal (1-29:29)  -- Beta-ketoacyl synthase; C-terminal (65-153:89)  -- </t>
  </si>
  <si>
    <t>MLSPSGRCHTFSALADGYVRGEGGVLFLLHAGSGLLSRAQVLGSAVTQNSTQMPGSPRPYKRKPLSSVEPRAQERVIRLACASAQIAPGDLAALELHGTGTPLGDPVEISALARLGCAVTMTASKMHVGHLESAAGAVGLLKAMFVCENYRVPSFEVHGGLNPQVLAAMEGSCLKSPGVEAELPACAYVGVSSFGFAGSNAHTVLTPTPTARACPKYEAAAREPVLLRRYSPSLVESLSSTASSAPSPSQEHAAASAASDVPAEQIRIHVCWGNYAGPHHKDLTTLQPKIREIVPYILVEGANPRHRIDVAAFEERGVEDAVRKGYFKQHQVIAPGLVDSTTARVEDPKLIAESLLRYVRAVGHPSRVLASTDCGFASTAKSTAISADIAWMKLRSLDIPGLAEGAALATRLFIEERAPVPCRSPSFVPTPFRPVIFAKSSDAYALQLQAAFSGLTVHPASIFAEEAFEELRWVVDAPLAFVALGREGPPPHLWWFTYAVFEILTNGLQLAQATLDRLKADHGAVARRPATLSAALEDEAPVALAEEVRGLQQTGFDKRRSLVLPRSSPPASADVVVGLRSGLLGMLTAHRCSAAGFSVAVLEQRTLVGGIWSMYANSTSQVNSSEGGYCIKELLGEEDGKAPWDNRDHSTAAEVLKDFAKLGDRLKDHIFTSVRVVKILGEHGNYTVLFEDELARVLAFEKKLKPGGMDWRGKRVIIAGMGAFAVENVRTALEQGAAEAIDYLNFVKPWDEKYKHDTQTNVKQFLRWKQLYERSGCTVPECWPKQVKHDGHTISVSDIWFVAHFMKKLRTCAGEIQRLVKDGAILSSGDFLPCDVVVGCIGFERS</t>
  </si>
  <si>
    <t>gi|424707907|gb|AFX86588.1|</t>
  </si>
  <si>
    <t>gi|1909842691|ref|WP_190721077.1|</t>
  </si>
  <si>
    <t>Microcystis flos-aquae</t>
  </si>
  <si>
    <t>MKPIAIIGIGCRFPQANNPQEFWQLLSKGIDGITEIPKERWNIDEYYDENPETQGKMNSRHGGFLSQVDGFDPNFFGISPREALLMDPQQRLLLEVAWETIEDAGITREQLAGSKTGVFVGIATNDYSRIHAGYSHQPQGYDLTGNCTNIAAGRLSYLFNLKGPSLAVDTACSSSLVAVHLACQSLWNDESSMAIAAGVNLILSPIGHIALSKLKALSPDGRCKTFDESANGYVRSEGVGCIILKPLAQAIADNDSIYALIRGTAINHDGRSKGLTVPYGPAQESLIRSALKNAEIEPKELNYVELHGTGTSLGDPIEAIALGSVLEEGRDKDNPCLVGSVKSNIGHLEAAAGIASVIKMALSLKNKQIPPSLHFNKPNPYIPFDKLPLKLQSSLITWPQQETTAKVGISSFGFSGTNAHLILEEANLSHQEPISLTFPHLLPLSAHSQEAVRDLAQNYEDFLKDQALTAEFVQNLCYSAGLRRTHHAHRQAVLVHSPEELLKGLKELETIDLSTQSKPSKRKTNIAFVFSGQGPQWWAMGRELLATEPVFRSVIKQCDTLIQKYANWSLLAEFNASEAQSRLQETEVSQPALFALQVGLAKLWQSWGINPKSVVGHSLGEVAAAHFAGILTLEEAIHLICQRGQLMQQATGNGKMLAIELPVNEVENLIAAWENKLEIAAINSPYSTVVSGESQSIDQLIAELSQNRPDIFSKELPVNYAFHSQQMTTFADNLVKKLGELQPQKSTISIFSTVTGDQQEGTLFNAAYWGQNMRQTVRFNPAIEAMIKSRHTIFVEISPHPVLLGYIKSTLREQDTEGFVLPSLRREHSERGTLLNSLGKLYTWGHSINWEKLYPENCQFVKLPLYPWQHESYWVSDAKPQFKSVSSASSLLNLLVEGKTEQLTEQLNKSDQLSPEVKQFLPQLLQLLVGEDAIIAGQMPILQDVSKNCYKVEWQLSPLNLKNKPSQGERWLIFNDNQVVGKALATTLNDAYVLVSSGQTYQKLVSGHYQINPNNVKDFQRLLQDLTEPITKVVYLWGLDSDINSQPCQTRSYASLLYLTQALAQCKTKEPPKLWVITQQAQPVNDAVKPLKIAQTSLWGMGQVIALEYPNLWGGLIDLEEKQPSSQAIIAEITENLGEDRIAFRDHQRYVARLVPNKAIKSSNINFKKTEASYLITGGLGSLGLSLADWLIEKGANHLILTSRRALADHSTDKQVKIKALEDKGATIQVIAADVSDHQQTRQLFHQIQENCPPLQGIIHAAGVLSDRTIDKMDFHCFESVFNPKAAGAWNLHQLSQDLSLDFFVCFSSMSALIGSRGQIHYAAANHFLDGLMHYRRESGLTGLSINWGPWAKGGMATQGYEEGLKRLGINPLQPNLALDTLDALINGNVTQTMVAEIDWSKFKTIVAAKGRVAFLEALFKQDQDNFGQTVENFPQTIQKNPPHRRVTLLTTRLQQEVAQVLGIHGDTLPDTDKGFFEMGMDSLMSVELKHRLEGLFSVSLPSTFAFEYPTIGDVVQYFVQEVFAWQDNSENSHISSETESTDVVVLHQALAELELLSEVETEALVERELAELEALL</t>
  </si>
  <si>
    <t>gi|15225767|ref|NP_180232.1|</t>
  </si>
  <si>
    <t>gi|1706101972|gb|TRV24667.1|</t>
  </si>
  <si>
    <t>gi|1543232611|dbj|GCE62618.1|</t>
  </si>
  <si>
    <t>gi|1706158638|gb|TRV77892.1|</t>
  </si>
  <si>
    <t>gi|676386345|ref|XP_009036451.1|</t>
  </si>
  <si>
    <t>gi|488854338|ref|WP_002766648.1|</t>
  </si>
  <si>
    <t>CL10767.Contig3_All</t>
  </si>
  <si>
    <t>MASALALAGVQLADEPLHLEGRLVRVHGMQGKQLRVVPLQPDGELQPMYRDIEQLVGQCCDWIADTSEYVVVFFEGFEAAVPADNLREFSPESVEEGGFDALWPAERSALQQEQFPPRLAEALATQGFCVVQMSLPFSVRHEAAMEAEDLPDFDGVKAEMAADYMGAGESRTKLKRVADDDPDVLPQNSLGVCDRHLTDLGILVDDFAQEVFGSDLMGRTNGFVRLPFASDLEQSQLAPQPISSEAAGEAAQVREFLRFVQSRKLCLLLVLESEGGFLTLHPRPGGGDDIRLPLVENRLLVFRHDQMGYSYEPQGNTAALQAWVLGAMPDVELQDVRGRQKKLAELLKLTGPWQPEGAQGLVMSLMVRMPGRSWGYNNYWNMFIAGTDCVLEWDGTRWETDLYYEADRDAAMLTGKSYMHHGGFLDHLEFTRFDNDFFGLGVEEAQCMYPGQRIVMETGYESLHRAGYTRGSMGGENIGVHLGDVGPDWHSIDDAWPYMVEGDFNLKRHGVSAFVTCTRLSHFLNLVGPTTSVATACSSSLVALNIAHHAMVNAREDPERQKAKAPLYERALVVGINTLMGPVSFMGQCSSGGTTYKGRSFTFDTGADGYQRGEGCSGTFIQMNSKAPMNVEMLACVIGSAVNQDGRSASLTAPNGPSQAALLKAAMKMGGLQPAEVTAAECHGTGTALGDPIEIGALQNALSKRDRAILKTSAKSNMAHLEASAGMAGFAKCIMMILSSATPPNQHLKTLNPHLTVEGYPVYFTSEITPWGQNSGYCGVSSFGIGGTNARGEVMGRCLRGSEATMGGEELKSRALQELDHVCVPCPVCLGPMNWLDGAAVPKPATPGKHVPLIRQDGSDYTICSDCYVDAGGEFRYGVQPKGLRNPQGDIYIRGTWDAYSSTLKMEETRTGVYECQVMLGETRCERFQLFLEQARNLAIYPARDDGNQQTRVQGPDSDARGQHWLIDGRDDETPGGTIYQIIFEWRGERKKISWTPLDADDTTKTSSQEIAGGSFLHRYFISGSWNSFSLSEMVRDPKVVGLWQTTLRIGPYGREEFQIVRDRDTAAQTLHPAECTSTGMTPTRVPARGPDGFGAGKTFLVQGTESEQASVKLQVSDGLMTVTYSSPSCPSCTWRSEAGWARRSFHLTGSFNNWTFLEMFAVDGEPGVFGCHLTLLDEEAEFRVAVDRDPMQMMYPQTHAAGSGEGFLEGPAGLSPDEAEKAWLLRGWPGSTFDVRLDMLATDRRRMITWSQVS</t>
  </si>
  <si>
    <t>gi|1705995435|gb|TRU24980.1|</t>
  </si>
  <si>
    <t>MGSHHQKTELTPLQKAVIALKEARNKIEALERQKNEPIAIIGMGCRFPGGANSPEAFWELLSRGKETIVPVPSQRWDAEAYYDENPDLPNKTYARYGGFIDAVDQFDPQFFGMTPREAIALDPQQRLLLEVSWEALENAGIAPQKLTGTQTGVFVGIGLDDYAKRQIRQQIPIDAYTGSGNAFCFASGRLSYFLGLQGPSLAIDTACSTSLVTVHLACQSLRNRESNLALAGGVSLMLSPEVTLYLSKTRALSPDGRCKTFDKDANGYVRGEGCGMVVLKRFSDAISDGDNILGVIRGSAVNQDGPSSGLTVPNGSAQMAVIRQALENAKIKPEQISYLEAHGTGTALGDPIEVRGINNVLCKDRSTDNPLMVGSVKTNIGHLEIAAGMASLLKVILSLKNQEIPPHLHFKELNPDLAAAATALKIPTS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KEAINQIKADLESQSIEVRLLQVSHAFHSGMMQPILAEFKAIAAKISYKTPQLDWISTVTGEEISQAVTDDYWCQQVRQCVQFAPAIETLASQGYNLFIEIGSHPILTRLGQKTLANPDYLWLSSLQRGQDDWQILLQSVAKLAVSGVNIDWNGFDKDYARLRLPLPTYAFQKQPYWLTVEAPGLRPTQGTETVEEQDLHQSQERETVGVPDLRPTQKQDETKAESLESQLIALISQITGLNPQQLSLNVSLEADLGLDSIMMTQLMNGLLSLIPEEQRSQFSETFSLRHLMQVSNLQELLTILQSHTSSPKPQISNPKPQTKNLKTQPSNLVPILHSQIPLLMSYWSLNSNSLFTKVKIAGEFDLNIAQQAWKLLINRHPMLRAQFQIPEDAACFADYQLEVLENPIPPEIIVKDFTTLTPDEQGEKIEEEIYHWLNYNWSLTQWPLHGFSVLKLSDQIHQLFLGNEHLISDGLSNHVMMREFLEIYRAIVAKETPNLPPTLTVEDYRKQVQLMNDWQDIEEDRALAEYNNAVSGMSYRWQPKQQKNTQKFPLFYNQKYLLSAETTSQLIDKTRQWRVPMNALLLGAFLKTMSQIDSKAENIGISIPTSGRIYPEVDATGVVSSFAQNLALSFAKPQSEQDWPTFLSQIQQTVQQHIGTGLDRAQTRQMGTIFRDNITLEKGKIPPHSLSLIQEALKSNLYLPYTGQTHLQPQYDALSITDYQAGGMNATGTIDILQEIFNNRLHLFASYDYHHFDLLLIDQLMTAYVSQIEELANLPVQDQVIISHSSSISLNTEIEEMLRQITSEICHWTIEEDEISDDLEADLGLDSLERIRLVTKLEGIYGKQYRQDLLNCRTLQEMAAILAPSQPSILNSYR</t>
  </si>
  <si>
    <t>gi|1733571904|dbj|GCA78462.1|</t>
  </si>
  <si>
    <t xml:space="preserve">Condensation domain (6-429:424)  -- AMP-dependent synthetase/ligase (450-849:400)  -- AMP-binding enzyme; C-terminal domain (858-933:76)  -- Phosphopantetheine binding ACP domain (962-1025:64)  -- - (1084-1301:218)  -- Thioesterase (1390-1629:240)  -- </t>
  </si>
  <si>
    <t>MQSTFATFRLDGPLNLELVKRTLSEIWHRQETLRTTIGNDGNQISLWLSGDVSPALSWIDLEALPPQERDRAVEKKVNEAAALQFNLTNKQLVRVTLIRLDPNLHLLLLAAHPIACDGTSARLFGSEFARVYQALANGASTPPPQSGFQYRDFVKSHQGWLQDGLGKSDLAYWRTQLSGQLGQGKDFGDQAPSSPSGVTASAEKITIPTSLSQDLRRLAQVHNVDIETTLLVFFQLLLHRYSGDDEVPVGVVIPGRNQHQAQEIIGCLVNHLVLRAKFSPVPTLGEILNQVFTCRQLAAQHSTLSLQTVLEECLRSSETDGQLTAPNHRHLFRAVFSVQAPLVTQSFSGLVLTQLNLNEPILPSDLAMIVVDEGGEITVKLLYNTRVFSTDFAALMLRHLLKALSAAVEKPNLSVEQLPLMDRAEHQKVTVEWNDTDVDHRQEACLHDLFAAQVKRTPAACAIVHRQQQLSYQEIDQWANRLGRYLQQFDIKPDTKLAIYLEPSIELLVVIFAVLKAGGAYIPISPSMPRERVKFLLSDTKSSILITKEQFKEQLTEIDLESPCQTLLLDADAANIDRQLAEAPISQATPENLAYVIYTSGSTGEPKGVMVSHRGIGNTLLWRQKTFPFNAADRVLLTFSFVFDASLFQLFQPLLAGACLVIPDAEHGGDPKRIINDIRRHKITVLGLTPSLLALLLNEPDFEQCDSVRIVFCGGESLSEALWSKLHRRGGIEVHNMYGPTEASMEATYWTCVPGMRVSIGRPIANVQAYVLDQQLQPLPVGVSGELYIGGAGLARGYLNQPELTAERFLPDPFTSLPGKRMYRTGDLCRWLPSGCLEYLGRQDQQVKLHGQRIELEEIEACLQRNTAVRENAVVLEEDQPGDKRLVSYVVPYRKGETNSEELRRYLRRQLPTSMIPSTFVFLESLPRTPSGKLNRRALRAPRLAPSLRTIQDWSGRPLENFLANIMQEVLGIGEVGEHDNFFELGGNSLRAAILTHKLEEVLNEFVYTVALYDAPTIEKLSQYLRLNYPRSVVRLFGQEALNVVAPARSSAVDQTSITTLRSLIRTLPERRAVPGGAKNPSAVFILSPPRSGSTLLRVMLGGHPALFSPPELQLLNYNTLGERKAALSSERDNFWLQGTIRALMQIRGCQADEAAGQMKNFEDDNLSVKEFYRLMQDWLGQVALVDKTPTYSLDPQTLKRAEEDFEDALYIHLIRHPSAAIASFEEAKLHVFFPPFLKGRHDFTVWQLAELVWDVCHQNILEFLSTIPTERKQAIRFEDLVSNPKRTMEEVAKWLNLPFHPNMINPYKQDRETLMTDATHSMARMLGDVKFHQHGQIKVEAADRNYGRYPEELLGEVTRQLALTLGYEPQDRLNKTLVGLETRGGSPTFFGVHPTGGEILCYQELARQLGPDQPFYAFRAQTLNGATAIPRSVEELASAYVRELRNLQPHGPYQLGGWSFGGLVAFEMALQLAASGEEIALLALLSSYLSKSGVSMPPPRLRDFVLGFFHEYGLDVEPTKTDGLNRSQLLQYAFALARQAGIISQQLVFSDFCRVMEQKWRVYRLHLRLGRRYVPQARLERVILLEAEDTSLDGRGPFEDWNTFATQVSRHLVPGNHFTILREPQVRHLAALLRQYLQKER</t>
  </si>
  <si>
    <t>gi|167516226|ref|XP_001742454.1|</t>
  </si>
  <si>
    <t xml:space="preserve">Beta-ketoacyl synthase; N-terminal (56-303:248)  -- Beta-ketoacyl synthase; C-terminal (312-432:121)  -- Polyketide synthase; C-terminal extension (434-547:114)  -- Acyl transferase (586-768:183)  -- </t>
  </si>
  <si>
    <t>MLYHTKCRQRASRPLHFRRTQTKKRFPAPPAATPKSDLKSFGDDDAAPKSSGRFRRAAVVGYSFRFPGDVCSPEAFLELLLAKRVVTEPIPASKWSTHRFAAKASEIGRFCLAKVGLVASSDQFDPAFFSISAQDAYGMDNQQRVFLMCAIEALNRAGIPHESLRGSNTGVYVGTSVMEYLAANMGSPAALHAHTNPGLALCVIANRVSFFLGLRGPSMAVDTACASSITALDLATKAIEAGECEIAIVGGTNNLLLPDLTVGYTQMGVTAADGCSKSFDARANGYARAEGYGCVVLRAEQHARRANNPVRALVAACRSNANGDLTAGLTKPSTEAQKVLIEQTWAVAGIPLEAVTYVEAHGTGTAVGDPLEATAIGQTFGLAAKADGRPPVPISSVKSTLGHMEPAAGMASIVKACLMIENRLLFPQANFEVPHPDVNWSALHIAVPQAAVKVPAHERMAIAINGFGFGGSNSHAILVQPDFFADEDAALPLSDSVLLPVSADSGAALESLLEAWACYKNASNDARAVAAYAAVSRSHLVHRALVVANGPQSFRVAAAGTSTVPGFTQGALIRGKVSARNPAVVLIFAGQGTQDFDMGRDMYRTYPLFQETVDECDRLYNVCAGHSFLNHTGLFRGDACVDGLDINRPDVAQPAICFFQIAYARLLKSWGLQVTACLGHSVGEVASAHLAGLLTLKTTIRLIYTRGRLQQLTEGDGGMLAVLASAERTREILAARGYAATIELAAINSSNSITLAGPKAQILELKEILKHQ</t>
  </si>
  <si>
    <t>gi|488850440|ref|WP_002762846.1|</t>
  </si>
  <si>
    <t>MPLTVWDSGTLKKLGKVLAQGESIPRYLMQAQADPLPTGQWPLPQGLFLITEDELSVAPYLAESLRQRGLAVALIERASLQTPKALAEAVSREREKHGLIAGIVHLAALSQAAEPTTLSGWRQYTQIQAKSLFSLLQLCADDLRKGQQPGRVLMASCLGGQFGRDGNWGTSLPIAGCGNGLLKTLGAEWPNLHAKAVDLDPHLSPRVLAECLVSELLLPGGRIEVGYPQGQRTTFRTQLAPFSSRSTVAKFTPTPDWVVLITGGARGITAEITSDLASFGLTMILVGRAPLENEATAHIEDVTGLRQFLLAQARCQGKLPTPVEIERHIQLILREREIRANLARFRQAGAKVEYIVADVKDEQAFAAVIEGIYSRYGRLDAAIHGAGIIEDKLIVDKELASFERVFDTKVDSALILSRYLRPESLKWLVFFSSVAGRYGNRGQSDYASANEILNRLAWQLDQRWLNTRVVAINWGPWDTKGMASEEVKRQFRERGVIPISLVGGRRFFQEELSYGDKGTAEVIAGEAPWETHEAEAGKLALLPANRPFPFISTVPQLQPDSKVTLEHIFSLEADPYLEDHCLDGKAVLPATGALEWIAEFTQAAWPDWQVCEIVDLRVLRGVSMAVEGSRKVLFVARSSSHADATTLQVTAEILDPETRMPLYRALVILRPEIEAPPSLHPVKLKSGRSLDPQFAYLEYLFHGKRFQLMSEIVAVDEQGIDAWVKPSQPSAWVRQDSSTAVPPWLFDPGFMDTIPQMALVWSRLYQDSSALPSKLGRVIRYGSSPLTGRLRVAFRVVRSDAQMIVYEASVFDEQGQVRFYLENLESTCSAALNRLNVQWRESLENPS</t>
  </si>
  <si>
    <t>gi|914402334|gb|AKV70003.1|</t>
  </si>
  <si>
    <t>MDSHHQKTELTPLQKAVIALKEARNKIEALERQKNEPIAIIGMGCRFPGGANSPEAFWELLSRGKEVIVPVPSQRWDAEAYYDENPDLPNKTYARYGGFIDAVDQFDPQFFGMTPREAIALDPQQRLLLEVSWEALENAGIAPQKLTGTQTGVFVGIGLDDYAKRQIKQQIPIDAYTGSGNAFCFASGRLSYFLGLQGPSLAIDTACSTSLVTVHLACQSLRNRESNLALAGGVSLMLSPEVTLYLSKTRALSPDGRCKTFDKDANGYVRGEGCGMVVLKRFSDAISDGDNILGVIRGSAVNQDGPSSGLTVPNGSAQMAVIRQALENAKVKPEQISYLEAHGTGTALGDPIEVRGINNVLCKDRSTDNPLMVGSVKTNIGHLEIAAGMASLLKVILSLKNQEIPPHLHFKELNPDLAAAATALKIPTASLPWQRTEEPRRAGISAFGLSGTNAHIIIEEPPQLSFNPSEVDRPAHLLTLSAKSDDALDDLAQKWVNHLEKNPQLNLADLAFSANTGRGQFNHRLAILAKSTLEAKDSLTAFTQKQPCLNVFSQAVAKSRQNKIAFLFTGQGSQYADMGRQLYETQPTFRHALEECDRLLQPYLEKSLLEVLYSDSSLLDQTAYTQPALFAIEYALYKLWQSWGIKPDGVLGHSVGEYVSACVAGVYSLEEGIKLIAERGRLMQSLPQKGAMAAIFAPIETVKSVISPYGDQVEIATINSSENIVISGDKEAINRIKADLESQSIEVRLLQVSHAFHSGMMQPILAEFKVIAAKISYKTPQLDWISTVTGEEISQAVTEDYWCQQVRQCVQFAPAIETLASQGYNLFIEIGSHPILTRLGQKTLANPDYLWLSSLQRGQDDWQILLQSVAKLAVSGVNIDWNGFDKDYARLRLPLPTYAFQKQPYWLTVGEPSLRPTQETETLEGQDLHQSQERETVGVPDLRPTQKQNETKAESLESQLIALISQITGLNPQQLSLNVSLEADLGLDSIMMTQLMNGLLSLIPEEQRSQFSETFSLRHLMQVSNLQELLTILQSHTSSPKPQISNPKPQIKNLKTQPSNLVPILHSQIPLLMSYWSLNSNSLFTKVKIAGEFDLNIAQQAWKLLINRHPMLRAQFQIPEDATCFADYQLEVLENPIPPEILVKDFTTLTPEEQGEKIEEEIYHWLNYNWSLTQWPLHGFSVLKLSDQIHQLFLGNEHLISDGLSNHVMMREFLEIYRAIVAKETPNLPPTLTVEDYRKQVQLMNDWQDIEEDRALAEYNNAVSGMSYRWQPKQQKNAQKSPLFYNQKYLLSAETTSQLIDKTRQWRVPMNALLLGAFLKTMSQIDSKAENIGISIPTSGRIYPEVDATGVVSSFAQNLALSFAKPQFEQDWPTFLSQIQQTVQQHIGTGLDRAQTRQMGTIFRDNITLEKGKIPPHSLSLIQEALKSNLYLPYTGQTHLQPQYDALSITDYQAGGMNATGTIDILQEIFNNRLHLFASYDYHHFDLLLIDQLMTAYVSQIEELANLPVQDQVIISHSFSISLNTEIEEMLRQITSEICHWTIEEDEISDDLEADLGLDSLERIRLVTKLEGIYGKQYRQDLLNCRTLQEMAAILAPSQPSILNSYR</t>
  </si>
  <si>
    <t>gi|389833652|emb|CCI21652.1|</t>
  </si>
  <si>
    <t>Unigene17375_All</t>
  </si>
  <si>
    <t xml:space="preserve">Beta-ketoacyl synthase; N-terminal (554-799:246)  -- Beta-ketoacyl synthase; C-terminal (816-930:115)  -- </t>
  </si>
  <si>
    <t>MDDEALVAAGGSALLGRFVRLRGLSGTTVEAGPASGVEPSQLPGAHLDGKEGQCIGLDEAGDKFMVMTFDGLLASVPETGMEPFEPSGPEDGGFDLVWPMGEFDTDAFAYEVCDTLATKGYCVIQTFMSQEERDEAAKVAGKVVAPMPLMQETAPDYLGRSGGGSAPRALQLEQDTPNKVPRDALAVCDRQLTNLGLMLCPLTESLLGFEASGRTQGVLRLPYRTKAQEAESKPPPVTDADVEDGTIEKHITFVRTRQVCMLHMIENDGGELCLHPREAWKARSSVVAREIELVFEGSAEPRAKMVLGGGDHTVAAVRRSLAEASGVEEDQLSLQVSVKGAVRLLEDHERAPPCVLVRGPRKAAASIGVILGRKLTLDLLRELRDRYLSPSFQAALATALEGTKPRTPQRSLAVSDLALTEQLAVIPLYGFAADSAGVGDLNRMMANTFVQDPEVKAIKDEIDAALSGDLGTSSGQAVSSIVTLPLSKNKLVLFNHSKMDYEYRPKGSSLALQSWMLSPTLAFKLDLLEGSALAKSEVYGYSGPPAPEKNQAQIMSLATRIPGNGVDRMAFWAECIAGTDACILWPRTRMDLDMYYRDDPNETKFGFSYTCHGGVLQDEDVFGFDNDFFGINDKETFHMSMNQRLWLEVGYSALHMAGWRRDNLVNKHIGCWIGDVGSDWHGQDNYLSCFHYDPEYTAAGVTISATACRLGHIFGLCGPNMTFDTACSASLYAVHHAHIAMLNYYEGGYQVDGNLIGGVNTVGATGFVGNSMGNILTHVGRCFTFDQTADGYQRGEGCASGFIILSKDKKDLQSRLATVVGSCANHDGKSASLTAPSGPSQQACLRHCMRLGDYAVEEMTFTECHGTGTSLGDPIEMGAVLAVCEDREDPLPHATPKTNIGHLESGAGMTGLAKCCIGLLFHLCSPNIHLRVMNPHLEQEGFPRLFQNEAVDPCRTSGFAGVSSFGFGGSNGRVDLYGEALYGAFAPKDIKAEKLDVAVVQCPQCQGWMSWLDSVAVPKRAVHGQYKGSLVRASGDYSVCSHCYTGTYTYGEHFKMKDIDYGDGSESVYITGSWNAFTEMEEMEQSPDGLYICDIVVGDTRWEEFHLVLNRNPNDMMYPSVNHAGPLHRVMGPDDEGKGKNWLINGGGEMPAGTTYRITFKWTEEDRQLKWEVVWEPSPAALGLDYTHQLYLVGSFNGWSLKQMVLNEEDGMHESTFKVGGTGKEEFRFVRDRDWTQVIHPQEASCEDERIAVCGPDASGGDRNWLIRSLKHEVITVKLSLKDGLVKLLVESPSQGTKTWESRSVCVREASVYSLTGSFNNWTLTPMEPDLKTQGVYKVQVAIRDTDLPEVFQVVVDKDFSKVMHPTKANARGGAEGSLVGPDEEGEGLNWMITGDAGDVMEVKLDLNYLKVTWALANRSRLQAVPREEYMQRPYE</t>
  </si>
  <si>
    <t>gi|551622753|ref|XP_005791705.1|</t>
  </si>
  <si>
    <t>gi|1706066087|gb|TRU90612.1|</t>
  </si>
  <si>
    <t>gi|260841933|gb|ACX51027.1|</t>
  </si>
  <si>
    <t>Cluster-13398.35204</t>
  </si>
  <si>
    <t xml:space="preserve">Beta-ketoacyl synthase; N-terminal (331-574:244)  -- Beta-ketoacyl synthase; C-terminal (583-699:117)  -- </t>
  </si>
  <si>
    <t>MLGYSPVIGGLRVGQLVEVSGQGCGQLQDYLPEDDKFKVLIVNSGDVVEVYSEDLVPMEDCKGPGDGGEPDAFDIVVGPQTGKGPLGNSIAECLSTKGFCVIRTIQRTEELLASFEALKALEEGGKMGRLAQEVEEGYLGKASRAKVMWLDPDSSTIDANSSVSRNDGNISSIAEILLPYAENVLGAPITERTPALLCMSMSDADEAEYESPAASDRMIEELYSTWYRGILRVMHFMGPAAGKASLTLKSGSPLSGLEDEYSISLPANTILLVRQDTFDFTYMEPDMGEASWLTAFFLKPGPQWSVSELEGDTGLLGLVGEGPPPPTQDLVAVCGISIQACGKMTDHEKEWVAYTAGCDGQLEMPMARFDYRPYYSDEVDMPLGTTYVKHYAVQEGVELFDNRAFEISNMEAEAMDPLCRQVMEVGYLSVFQIGITKKYCNTNPIHASVSVGCDKQEWLSMPDVPRSVATNNQLAICANRFNYTFNLKGGSYLVDTACSSSLVAGHLGKVNLLERRWDPLEWHLGLGAGVTLTVGSFIGSCASHMLSPGGRCFTFNATANGYNRGDGTACMLLKVGPNDEQRYAYFRGSQMGQDGRSASMSAPNGPAQEKCVWGAIREARMTPPESTVWECHGTGTSLGDPIEVGAVRKVQIKMPRLEPLMIASSKSNFGHLEGSAAAMAMNKCVMVVIKITCAPTQHVKTLNPHLDHAAFDAIFITECNPYKYKQGHCQVSSFGVGGTNGHAIFWGEGVKPEPDYKKIFMGKFAKAPTQIIADGPDPSQWEYNGPSMEASADDQYRIVLRKDPLTDEETFSYEKVEVNEEPIEFYCTTGNHNEWAEDRMMEGDVPGLFYQEIDLPDSGSLEFRLLADGDVDKVIGPENSTSRKLDPIVGPSKDLRTSWTVTGEPGAAVRIEFFAPSKATRSITWLMLKDE</t>
  </si>
  <si>
    <t>CL3562.Contig2_All</t>
  </si>
  <si>
    <t xml:space="preserve">Chalcone/stilbene synthase; N-terminal (491-703:213)  -- 3-Oxoacyl-[acyl-carrier-protein (ACP)] synthase III; C-terminal (778-853:76)  -- </t>
  </si>
  <si>
    <t>MITSEKFATCKDKEGSSDVHFAYEGNLGNLMKALAESIPEQGGEPSNFIIDITKPKAIPDSEQHVAAFRRLVHVSPYPVIAHLHAGAVLYPVDVLIALTCDIVHCDEQKVTIKATSTKEKELLWSAQDHWEVYTGEKVEGVGEWSTKTLGLKSKESWDTLIGDFLPHYWMALRNCGMASTFSVQGMSIEEALKDMPKVSDMFTVGKNRGTTNVLDGAFNFYFGPKIASLFAATDAKNCRSNSVMCTRRAEKAALAEKQLLQNKEKVAEAAANAVDLKLTSDGSVTLKVTSDVLYASLEEVTKLLGALKDPNVRDVTVVLKDGIFTGAASILPRENRNHMQVYKWHRKWEQLLGLVKTKKVRCVIEGKKLCPPLMEVFFAADERVWSAQGEVVYWGEAPFAYSPGPEAMQGYLSSLPLATLRRLLLVGIPIQEAAELGMLTLGAGSKLKVPLGMQPAQQIVNVAFDPNGKRQVKLCNWIWGGGMLDLPERGSRPVCKAGSCSMLGYGLAVPEDHKATQEEIAYMLGVTPANKRDWSILTSSHIQTRYLAELARDLKDPASVGPERLHEKHLHWATTMLRSAIKKAVEDAKVDMKAIGHVSIVNSSGYLLPGLTAYVIQDEELLIPKSAGRSDIIGMGCHAGLNSLKSAAAWAVANPGKLALACGVEVLSAGYVWGETTKAQLNTVIVNSLFGDGCFAAVLRASPQGEEQVPDAYIDMPPEWWSQMCDTEALDDMIYHPEMSEGKTRFDLSELAPYHVGQGLFSLMNLALQSSIPVHYADHVVTHTGGKTVLDCSAVALGLEGVPKVSLPYTIGALRDYGNQSSCSIMFAFNNLVTSGEVLQGDVGLFVTMGPGAGLEMSLWSAGKKFPARQAAPAVRLARTMTFENLAIDGVDFQDPTVLDWTAEAEKEEKIAKRGRVGAKQLAVPVLGGALLLASVAALAKRR</t>
  </si>
  <si>
    <t>gi|966028666|gb|ALT22122.1|</t>
  </si>
  <si>
    <t>Anabaena sp. XSPORK2A</t>
  </si>
  <si>
    <t>gi|1705986471|gb|TRU16540.1|</t>
  </si>
  <si>
    <t>MPKTQSDKIAHPIAVVGMGCHYPGAKQLSELWENILARRCQFRQFPDQRLPLSEYYDPDPATPDKTYGTRGAFIDGFQFDWINRRVPKKTVDGTDIVHWLALEIADKALEDAGYRRDTVPTQKTGVILGNSLTGEHTRSNVMRLRWPYVRRALRAAAEVKGLSGTIVEELLETMEKFYKSVFPPITEDTLAGGLSNTIAGRICNFFNFDGGGYTVDGACSSSLIAVVTAANALSNGDLDMALAGGIDISLDTFELIGFAKTGALTSQDMKVYDRRASGFVPGEGCGFVVLKRLADAQADGDYIYALLDGWALSSDGKGGITAPSKVGQSKALLRAYEKAGYSPQSLHFIEGHGTGTPVGDRAEIEGVALAMNASKPAPPRSCGMTSFKSLVGHTKAAAGIGGFIKAVMAVNQRIVPPTVNCQEPNPVFEESAQCLYPVQLGEIYPETEVLRAGVSAMGFGGINSHVTLSSGDPATTRLKSGIAERALFVSNQDTELFVFGANSTTDLFKIVEKLKPRVEGMSLAEMPDLAAKLAQELPEHCSTRAALIAATPGELSTGLDRLSLLLTESPLRSGEMRVSPQKDLWLAEKVQRTKIGFLFPGQGSQRLNMARMLVERYPWAQDFLSQADQWLQEAGFVPIGPVIYRPLDRAINREEVENWFQALTQIAPQTVCFVSLLWQKYLQRLGIKPVAVGGHSLGELTAFQAADCYDEKTLLCFAALRGQVMTESSSTTGTMASLACSRSQAEELLRGVAGYVTIANLNSPRQTVISGEVDSVLAVLERALVRGIQGKKLPVANAFHSQMVAAAAEKLRQTCSFAEYPTPKLWLVSSKTGQQVSQVISLSEHFADQITAQVDFISLYQQIARQCDFLLEVGPGKVLSGLTAEIAEVPLCLPLESQVGNTRDLNTAIAAIFVQGTGINWNFFYENRLIRPFIPASERLFIDNPCERSFDFEREELDQIIPFPLQTTSKSASLENLPALSTEEMSDLLSHYFSQRSSFLAELIRADLENLSFL</t>
  </si>
  <si>
    <t>gi|428678812|gb|AFZ57578.1|</t>
  </si>
  <si>
    <t xml:space="preserve">Alcohol dehydrogenase; N-terminal (28-91:64)  -- - (186-310:125)  -- </t>
  </si>
  <si>
    <t>MKAVVIRRYGSAEVLQYEEVEQPKIKPEQLLVKVHASSVNPIDWKIRQGMLSLLTGNNFPMILGFDVAGEVVEVGSQVTRFQVGDAIYGSTSFPGGAYAEFAAIPENFAAPKPTNMSYEEAATVPLAALTALQALQDLGNIKLGQTVLINGASGGVGIFAVQIAKTLGAEVTGVCSTRNLDLVKSLNADLVIDYTQQDFTEGNVQYDIIFDAVAKRAFSNCRKVLKPNGVFISTLPNPEMILQSFLTMFMPGQKVKFVLERPNSKDLVYLKDLIEGGKMRTLIDSTYPLQDLAKAHRYSEGGRAVGKIAILTERIAIATLT</t>
  </si>
  <si>
    <t>gi|424708243|gb|AFX86756.1|</t>
  </si>
  <si>
    <t>IVVVEVPKLGKEAXXKAIKEWGQPKSXITHVVFCTTSGVDMPGADYQLTKLLGLRPSVKRLMMYQQGCFAGGTVLRIAKDLAENNRGARVLVVCSEITAVTFRGPSDTHLDSLVGQALFSDGAAALIVGSDPDTSVGEKPIFEMVSAAQTILPDSDGAIDGHLREVGLTFHLLKDVPGLISKNIVKSLDEAFKPLGISDWNSLFWIAHPGGPAILDQVEIKLGLKEEKMRATRHVLSEYGNMSSA</t>
  </si>
  <si>
    <t>Cluster-13398.42990</t>
  </si>
  <si>
    <t xml:space="preserve">Beta-ketoacyl synthase; N-terminal (288-539:252)  -- Beta-ketoacyl synthase; C-terminal (563-679:117)  -- </t>
  </si>
  <si>
    <t>MTASAVDLDLTGKTLDEISEEIEQNLWLKGYCTFDMKLEANLDDALDEVKDLRRAECFEAAPPQVVDGILGTEGTGEIAWLGVPKGEEEAVETPKLQQLTTDLFSIADCTRLFFASQGLGGMSISDSLIVQGGEALDGAGELTEASCSKWASTFLSARLMMVYFMGPGDGTLELEPIDEESEAMSIKTRPDMLVILRCDIVGRKHISSSSDYALCSWIMLPSVTGNRGWEALSTDASDLIPGVRDINEWAEARLEVLAQQDANDALDQSVPRAWQKMLRTKYFRNTHQPVAIKGMATHSPGTQDCEVLWKSLNVGVDYVGNVPFQRWNHEEYYDPDPQCYINSHAFTGGICKTSINHGQFIDGIELFDNKFFQISQSESTGMEPQQRHILETSYEGLYMAGYSKKQLMTSYIAVFTGCTNPEAMYINYTQGAGAGNVSQAITSNRTSFVLGIMGPSTSIDCEQASSHMALQVGASAVAPNHEWRNKTGGHSEASITGGVFLTVTPYMWPRFNAYMNPIGRCFTFDASAGGYVRGEACTSLCQKPYTDKIDGELVVSDSLCIGSMVGWKMTNNGRGASLTAPSAPAQQEAIHGSVADAGISVLDEHAIESHGNGILLDDSVEVSAISRLLRHEPGENDEPLLVGAVKTQVSAQCEACGMTTFVKAMLNITYAVFAPSLHLKQVNPHMEVNEHGVFMLNEHMAFREQYVFHGCSSRGFNGTNTHIIQWFRADAGKVRTERILSMEDQIAFWPAGGGVLDNASRPSEGYFIVGSFCQWDEPQEMDKISDNEFSFILTMGANSFENFQICLDQDVERVLHPRYPQASSGSTVTGPASSEEAAGYTWAIDARPMQALTIAGATSAAAIADKEASNAVVEATSKDKPGDKYEVKLSVAGKYRAVTWRKVEAAGADALKDPAVQGTYYVLGSWNDNRPQVMTADHDKALGLFTLDLGPLPIWASRCDFQIVRNKDVIQFFHPKYGSIASQDWDEAEVEGPDEGGLNKTWCIKGKGGDSFRIEFQRNLENGQDVRRISWHKKPVET</t>
  </si>
  <si>
    <t>gi|215959338|gb|ACJ71240.1|</t>
  </si>
  <si>
    <t>Microcystis sp. CYN06</t>
  </si>
  <si>
    <t>MVESIDYKKLMATTLSKMEVMQARINELETRQSESIAVVGMACRFPGGINSPEKYWSFCQAGLDAIVEVPKSRWDISKLYSQEPTLGKMNTAYGGFLQENITEFDARFFSISAKEAASMDPQQRLLLEVAWEALENANLPLKNLADNKVGVFVGITSIDHALKVYGTNYDQIDSFFGTGNALSAAAGRLSYFLNLHGPCLSIDAACASSLVAVHQGIRSLRNRECELALVGGVNLILEPAITISLSQSGMMSPDGRCKTFDASANGYVRGEGCGVLILKTLSEAQKNGDHILALLRGSAVNHNGAAAGLTVPSGPAQQELLRQALADARIVPEDVSYIEAHGTGTSLGDPIELNAIASVYGKRSDPLYVASVKTNIGHLEAAAGMAGIIKTILILQQGEIPSHLHFQSPNPLINWEDHPLKIPTQNIPWPNNNKVPIAGVSSFGFSGTNAHVIVQQAPVSKISEIQQQIPSHLLTLSAHNKTALKELATRFHTLLESHPAIGDICYSAAVGRIDLPERLAIVGDTCPELQQRLTAFAEEKPLDDLTFYQRFTSEKSPKIVFLFTGQGACYPGMGHQLYQTQPTFRQYIDQCAEILAKYLDHPLTEILFGEQTDLLNQTAYAQPAIFALEYSLTMLWKSWGITPSLLIGHSVGEYVAACIAGVFSLEAGLALVVKRGQLMQTTTSGKMASIFADEETVSSLIKNYTQTVSIAAINHPQQIVIAGESTSIEEVISTCKKQKIPAQYLPVTQAFHSPLMEPILKEFEKEARQISYQRPQILLLSGLDGELLENAPDAAYWSKQCREPVRFLSSLITAFNKGYNLFLEVGPRPILAEQGRRYKDEFIWLSSLNRGLDNWHTILSALGQLYLNGAPFNPEQFNRNYGYKKVRLPNYPFQRKPCQFQPNPRTENQSIDKIFLDAQTSNLTDTETTVFNMQKHQQEIRNQLKSILALLLKEDENDLPEDETLLNLGADSIILTDFSRKVEEKFQVKVKIDQLFTDLQTLVDIAEYLCQFVKEKPLENTSEITTKVINDETELSNYLQVIEQLQPIATAYIIKALESLGKKLNQGEQWTIETLRQTLPVAPKYHILLNRYLQDLEQANILQNQGNIWTVKNLPESFSLPQALQKLEKTCPSAKPELEMLQRCGENLAEVLKGNIDPLTLIFPEGSVAHAESIYGNSPVSRLMNQRVAQAINQILTNFSNSDCPYQILEIGGGTGATSEAILNHLNLDHVTYSFSEVSPFLLHQARQKFQKKYNLNFHQLDIEKSTISQGIPARNYHIVVAANVLHATRNITETLTHIRELLRPGGYLVLLETVENNSWLNLTFGLTPGWWRFQDQELRSDTPLLSGENWCSVLKRCGFATANSFSKQNNIPINNGQELILACVPDEPLSIPAIPKFTVSGESSGKEALMMAQLQSLKDLKDLHEKTIIKQLEVLQTATVSPSIAPEILTNQTQIIPTQSSKIETSLPVSQEKPKSPEKPSSPNLNPLALKLTENKSLTEQQQAFIQNLQSIYNQKTAKSKAYSQNSRKTMVDVKPTIDFRMALKEFQYPIVSESAQGAYFKDIDGNNYIDLAMGFGVNFFGHSPDFVIEAVQEQMNRGIGLGMQSNLAAETAALISEMGRVERVAFSNTGTEAIMAAVRIARSRTKRQKIVMFAGSYHGTFDGILARVGEDKTTA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LGSLDVYILEKTINQVINRHEALRTKIIEQGELQEVVNEVKIKLNLIDLKDEDNPEATALALRSQFSQKPFDLSIAPLFAVILMRLKSDHYLLSLKTHHIVADGWSLGLILQEIGQLYSSPNNTTKDVLKPPMQFRQYLTLRGQETQSPQMLEHRDFWLKTYQEELPTFELPTDFPRPAVKTYTGGQESQVIPSEVGQNLQKVGRKNKATLFMTMFAAYTAFLRRISGPKDLVIGIPISGRQIEGSDNLVGFCSQFLPLRIQVDATTSFIEHLQHTKQTLIDAFRHQSYTLEDLLAALQLPRDFSRSPLISVSFNMDPSLTLPEFKDLKVSLPPSPIGYTPFDLGFNLIELNDNLIIYCNYNTDLFKKETIKQFIESFEILLRGIIDDANHLLYQLPLLTPVQQEKLLRQLTGKTRKLPEKATIIDDFVAQVKLTPNAPALIAGKISLSYQELNEKVNRLTHYLQQEYQLGVGKVIGVMLQRDHNLIIGILATFKTGATYVPIDSQYPHSRIEFILKDSGCHVCLTESNFISKLPEKMKKICLDKIDPIVEKYDKDEPKIFRNSSQTAYIFYTSGSTGNPKGVMGRHISILNVIQSLRLTFDLDKHPEWRYIFTAAVTHDPSIRNIFLPLTIGASLYMYEIKYIGHLVSFLQENQINALHTTPSIYREILGLLEPGETISSLKYISVGGEKLDRETALALRKRFPAEIVSNVYGSTETCVGVSQYEIKENLDSEIPLGQVFHNNRLGVLDEFNNPVPLHVIGEICVEGAALASGYHNQPEMTQEKFKPSFLDETKTLFRTGDLGKQTAPGIIEFMGRKDNQVKVNGYRIDPGEIEYQLTRYAPIERAIVLPIQVNNQTQLSAYCQTEKTLEIAEIREFLAKFLPVYMIPSYFIFLKQFPLTRHGKLDLHSLRQLRETGKYLVNSNYVAPRNHLESNLVSIWEKILSKHPIGIFDNFFEIGGHSLLLSRVVTRVHKELNVSVKLADFFKVPTIAGLATLISQTQYNYQEPISAIPPQKSYPMSHGQRRLWALEFLDQNHNAYGMPSAYQFKGNLNIDAFENAFQQLIQRHEILRTTFTLINNQPRQVVHNQMNFVIKQIDLTAYVSTEQENLIEEAISHNAKTTFDLEVGPLLKVNLLKLSQENYIVLFNMHHIIFDGWSAGVLIKDFLTHYHAYGQENSQLMPPLRIHYKDYTSWQESQLETSKLQGQRDYWLAKLTPVPVRLNLPVDYPRPPVKSFQGNTITWQPEPELIDTFEKLVKAQEASLFMGLVSLVKSFLFRYTEQNEITIGSAIAGRNHPDLEDQIGFYVNTLVLRDQITDHDSFTDLLSKVKTTTLEAYDHQDYPFDQIVSDLNLQRDPSRNALFDVAIVLQNNQNVDLALDGITVNSIDPKMITAKFDLEFIFVEEEELYLKLIYNTDIFIHERILLIIDLFKNWLEQVVKFAHEPLINLSLASSENLIQEGQELFTEDFNF</t>
  </si>
  <si>
    <t>gi|443335150|gb|ELS49629.1|</t>
  </si>
  <si>
    <t>gi|501223614|ref|WP_012266632.1|</t>
  </si>
  <si>
    <t>gi|1149076590|gb|AQS99267.1|</t>
  </si>
  <si>
    <t xml:space="preserve">Polyketide synthase; ketoreductase domain (291-483:193)  -- </t>
  </si>
  <si>
    <t>MQRTSEEMWGRKLPEALITNLYKYAFEQLRPNMCFVVEWFKEDLPLEDADGSSIVGLLNMDPPPASQGPTPLPPVLPSVEIPASPAQDVLVFSDSYGYCNDIMETAPPGRIRSSKTVSKPPAKLTQQDVKEILGRGFDLVIYAYGIDTPPSNSVEDIMEHQDAVAKVFFYLLKEISLSANACKRLACLTCDAFSNDPEVHEENGLGVVTHSTLYGMCNVARLELDIPVQYIDTEWALLKENVPKLASDIFRVETFGHDTLRILNEGRYIYRKMLAAPYEKRFADFEFPGRGIIAITGGNGSLAQVMGGWVLHRVGQAHGWRADRKDLCIKFLSRSCKVSDQNMAGWKAIQAGAEALNITVEQCRCDVSDRASVDSFIAECSPNLTAFIHTAGILHDAMLLNVTWADFDEVWNPKSRGALYLHDALERHSNPDLNVFLMFSSMSVYGDMGQTNYAASNAFLDGLARHRQALGKPAVAMQFGGWGEAGMAANMSEPLKARAAAGPRPFFTNTEGIWGIETGLRTGLPHFAVLRYNPEVQAHLNRAELSTTQIYLRNWLSEFLPLEPPAPGQVDRKNLFKLYRAQQDEAREAVFCRDLSSTLVFGKLVEPWLSEEARWELAGREIPWDVQRPLPLGGSA</t>
  </si>
  <si>
    <t>gi|815964754|gb|AKE63899.1|</t>
  </si>
  <si>
    <t xml:space="preserve">Beta-ketoacyl synthase; N-terminal (2-190:189)  -- Beta-ketoacyl synthase; C-terminal (198-315:118)  -- Polyketide synthase; C-terminal extension (318-428:111)  -- Phosphopantetheine binding ACP domain (766-827:62)  -- Thioesterase (865-1102:238)  -- </t>
  </si>
  <si>
    <t>MTGWAGFLEGIDKFDAAFFGISSEEAIKMDPQHRLLLETSWEALEDAGLVPANLAGTDTGVFIGLSGSEYLNLLIEDSTFNTAIGTLDCMLANRISSYFDFHGLSLTINTACSSVLVAIDRACQSLWNEDICLALVGGTHLTFSPVIASRYVNAGLISADGLCKTFDAKADGYVRGECIGVVVLKLLSQAQADGDRIYAVIRGSGVNHNGSGNGLTAPNMQAQIALLQKVYQRAEINPNSINYIEANGTATPIGDALEMKALGTVVGKDRTADNPCRVGSVKTNIGHTEGASGIAGLIKVALSLYHRQIPPTLHCQEPNPAIPFAKLGLKVQQTLETLPEETGPIRAGVSSFSLGGTNAHLILESVPSQAKAEPNLSPLQVFTLTAKTSTALQALVQRYQSFLEDNPEVALSDICFMANTRRSQFSHRLAMITESKEQLQEQLNMIVRQEALSSVFSGQVIRQKSAPICFIFSGKSQKLKLIIKSLAQSHPAIYSLLEELQPLISSYSTRSFFQLIEEENLENPFLSQVVNFICEYAMTQLWQYWGIKPAICIGYGLGNYAALVLAGILTVEEAISLIIEDKNSESPPKFQAAKIPVILPISGKTIKIHETIDYKQWQKEFNVNNMNAENLPSLLSDSNVILLDLCSLEIKSHDYLKQLDDYNIKSSEQIKSFDYLYYLFSTLIKFWLMGVKIDWSKVSNYQQCYPISVPTYPFEGQSYWIDVSPKIPNQQSIHNQENYLKGQQSNNQENYLNVEFIAPRDNLEMQLTEIWREVLGIQTIGVKDNFFNLGGQSLVAVKLFAQIEKVFKVNLPLVTLFQAPTVEQIARILREKAVETDPQTHSLRLESQLNPQSSLVAMQSSGAKRPFFLVPGGGGGENELIIYAKLVYLFGQERPVYGFQARGWDGIENPHNTVEAMATDYIKEIRTVQPEGPYLLGGECIGGLVALEMAQQLVAQGQKVGLLVFLDTPVLTLPRKLRYQVEKFFQIPRIRYHLRELQFSAKGESLTYIFNQASKVKEKLAEDSFSRHRKKVAKNYIKMIMHYRPQTYSGGITWLVTESFYPKAQNQGWNHLARGGLEIHRIPGTHDSYLGDNVETTAERLKACLDEAQADD</t>
  </si>
  <si>
    <t>gi|226462414|gb|EEH59706.1|</t>
  </si>
  <si>
    <t xml:space="preserve">AMP-dependent synthetase/ligase (69-550:482)  -- AMP-binding enzyme; C-terminal domain (559-638:80)  -- Phosphopantetheine binding ACP domain (700-747:48)  -- Beta-ketoacyl synthase; N-terminal (800-1019:220)  -- Beta-ketoacyl synthase; C-terminal (1038-1154:117)  -- Polyketide synthase; ketoreductase domain (1692-1886:195)  -- Phosphopantetheine binding ACP domain (2028-2076:49)  -- Beta-ketoacyl synthase; N-terminal (2126-2356:231)  -- Beta-ketoacyl synthase; C-terminal (2370-2484:115)  -- Polyketide synthase; ketoreductase domain (3420-3596:177)  -- Phosphopantetheine binding ACP domain (3711-3772:62)  -- Phosphopantetheine binding ACP domain (3823-3885:63)  -- Phosphopantetheine binding ACP domain (3937-3999:63)  -- Beta-ketoacyl synthase; N-terminal (4069-4296:228)  -- Beta-ketoacyl synthase; C-terminal (4313-4427:115)  -- Polyketide synthase; dehydratase domain (4544-4802:259)  -- Polyketide synthase; ketoreductase domain (5005-5197:193)  -- Phosphopantetheine binding ACP domain (5322-5384:63)  -- Beta-ketoacyl synthase; N-terminal (5434-5679:246)  -- Beta-ketoacyl synthase; C-terminal (5691-5822:132)  -- Polyketide synthase; dehydratase domain (5936-6040:105)  -- Polyketide synthase; ketoreductase domain (6577-6755:179)  -- Phosphopantetheine binding ACP domain (6895-6954:60)  -- Beta-ketoacyl synthase; N-terminal (7018-7258:241)  -- Beta-ketoacyl synthase; C-terminal (7285-7410:126)  -- </t>
  </si>
  <si>
    <t>MTQRHNIPCSKSRSSPSTGVARIPMPPVSTRAEEVGSLWHALKVKTSDSGSASFSAIQEVSREQRKVTASLSPRTLLHETCALAAVLSTDGCVTRGDRVAVMLRNAPIHVVAQFAIAGVGGIAVSCNTRLTATELRTQIADSGANVIIADETFAHVVREALDDCVLNSRQIVILWAPHDQLSRHRRDESTFTGGTSFPNDQHHSRKQSQYRLILDTTDFEFVDNSNASALPWFPKATSAQLASNTFQFMFTSGTTGRPKGVVHTQWQVSVNAWRAVDMCGFIATDVWLHAAPMYHAMDAFAMYAGVFVGANQITIAAPTTTKRTSITFCAIDAVHAIADRRVTATAMTAMQLALLLDHLGGNSPADDIRTLRLVSCGGSEIDPELVAMFLAIAPSTVYFTDYGMTEAGGRVCVSLTSLSEEAILCALPARIQASFVSRAGRAATGVEVIVARRPIGISVADKNLSGKEAENQSDSNLELVHNDGEEVGEVLIRGATVFEGYWDSNLQAPCAATSAGAFESGGWFRTGDAAVVDAHGWITVVDRVKDIVITGGENVFCHEVETTLRSHPAIIEAAVYSRPDPLLGELVEAAVVTRKTQNSGRDVTERELLAHCGNTLASYKLPHVVLFVEALPTTSTGKVRKELLRDAAAKSSRALDLAKEAEEPDLAIPLPNRALLVQMIRKEIEDIVPFISNTVLYETEDIPLAHVGLHSAAAVELARRLSALLRKSLPSLLVFNHSTVGAIAEYLSSSQSGVSGSIHNQIHNKAMVKEDTPPTVVACHSSALPAMPMTDPSGMNDPQTSVPMTRWDIDQYVDHTGNFNISNVNTVRHAAFFQAHVGECDPDVIGMGTAEVLAIDPTHRLLTEHAMTALIGGEKYSQAIFPSCSDTISVYVGCMWQEYEHVVTNVLSIDLGPALTTGSSLSFLAGRVSFTLNLRGECAAIDTACSSSMVAMHFGHESMRTHLASLVSGVSLMLLLDTHAQICQLGALSPTGRCKTLDMTADGYGRGEGCVVFVVRALSDLISNVATVMLATHARCGIAGTAVNQDGRSSSLTTPNGASQQALLRIAATRANTERLSSVTIHGTATPLGDPIEVAALSAVFCIVSQNGDVTNFPLHIQAPKSVLGHLEGAAGTHAILKTISAMNAASVSPIAHLRTISTHVVSAFGGETLKVPSERAAYSLSSSNSSYGVSAFGMSGVNSHSVICLTTNGFPISFSSAHYALTFRQIIWPRKTVHTVLGEATCQNDKIIFTLSNKPEVIEGLMDHRVCGCAILPAAMSMSAALAATQAVYHEVKREFSDTSRALTNVTFVKPLFITGMTVMRCELSLHSIATLSTTFGENMAVGVRFAMSKYRCTATPPIATKLVSSRNITSLHSFHIHLRGNICRSHVHTRVSHGKMNGGCHPSDKYTYPRLIDVMMHAGVAAYVSLLSLAIPTAVAFFQTYENDIFSCPEWALTLARDQNVSNHALGDGYSKALGLITKKISASRYLSVDPNLVLTSEEAPVTSSSSCYYLKRLAIPSRVQMGYSDIESCQHLDSFSRYSSTVAASSPSHHMAATCSSIALLQQLASRGSIVVSSVDVLLRDSFTVNDTIHGIMRTATLEYSSYVSITTIPMKSCDDAGVIYQSQLCLLSNNSRVDRTHSQCLTLRDVVCCANSTKGVVMKANIREVHNYMRRLISNDTDLRDYQSSRAFFITGGVGALGSTVAFSMLKGNPTSCVTLPCRSGRTRNNMNKYAAVRHLYSKFRGDSAPSGVVILLKCDIASIEEFSEVTENARSNIAFYPRGISDVVHAAGALSDAYISRQCTETIRCVMAPKIPPVVNSERRLAGGGAEALNSCVFFSSIAALFGSMGQVGYSGANSALDGVTMRLRRGGRPVASVQWGAWSEDGMAARSPNMLNSVERMGIGLVTPLCGVAVFTMLLRNLSAIENCKDENGSNGIIAASNFDWSRIVRHLKPLPAVCQAVCADMVIPKSTVESVPSSFDVMQAGVSSGAISKNLLSHDHHVLVCHEHVEDVIIRTFTSLTGNHNVAIDEPLMSAGLDSLTGAELQTSIDTVFGTELPATAIYDYPTIYALTQKVCNDLGLEQSESFSSTKVLDHSRMRLQYHNSARVLLITGSSSRAPTRPFIPNTPATGDSITCIPRERWDMQAYQDKTQKLLPSLGGFMHYGIDFIDIGVFGVAQIEATLMDPQHRILLEMFEHARTSHTCTLRARPDDRDRNQCNTVGFGAYVGIADQGYQHSFVLSFWGTTHPYIATGNTLSCAAGRLCFVFAMHGPALSVDTACSSSIVSTHLASAAMTSTEIDRAAACGTHSILAVSGTATFSAAGMLSEDARCKTMDASADGYVRGESAGVLILEVSGTAEIVRDNDVAMILSTAVNQDGRSSGLTAPSGLAQQAVIRVALAVGSMLPENMSSLQLHGTGTSLGDPIEFGASLAVLRRSSGSPLVLEAVKSFIGHTECASGIIGLMQPLLSLNEMASSKILHLTDLNPHVVSVLKSSKYMPSLEADALTARQLVRISRQNAAAVNVGDDNVMACGVGSFAFQGTNGQAIMGIRFDSHKGPHNCAGAVNEHVLFDRQRHWVLPQPHAALRSFASPSFDVHIKYWAVHAKLDVRLHAHFWDHKVLGRVLFPGAGFLEAAVAGTLIALPTDYTNAADIAITKCILPLPMLLPIPPTCNDTSAEINHNQRTTIGLAWCMLNGSPKVEISSILPRSFGQISSTHFMATVTMLERTHTETMLKCGDGKIANDANFVTPQSLLSYFMAKTVISIQPVASGGIRAPAADNYLDYHIHPACIDNAMQLAGAISEKGGDDSTLKVPAGVEAFAAPLKTNRTTNLNACGENASSSSRSLQATNHELACALGGRLLMRLLGLGLKEMRAATKMLQRNMVATKTKKMVVKINPSKIPIITYSLEWLAYPPPVQLECCKETRPLAPPHSMTSSSRRAHPADAIALFQIGSTKTMVNRALVRTAGGVVAISNTPISSDLQTPTKRFITTAAMHGMARTVAQECRKCQIDSVDVDATSNLNREANIFAVSDYRLGVTREKTTRGGHWRSPNLTPLNHGASLSHTSSLRPAVVTSENVMVRILATSASIEDVTWHCLCGEDEDVDTAKRDQILVGFVGTVMESCNSFPTEVGTAVFGVMRSSSATTISSSALVSIAECRLLPQGIFFESAAALPGPHVLAHACLQVALSLDKKLDNIIVLQDYLNCPVSRAAAAQIDDEEANTDRVHWVSDPKELPLGHKATAVFGYFDTKKELVDAFDVLAFGGTLVKMSRATVRRVEAVREIIVGCGVSSGAFLREDGPELDISILLDTRPDIRVHNLVDLAGKSVQSSTAALDFIARSFANWGTSGGVLSHPYVTLHPAANRYSSVIDTGSKSMKSYLVRHIVSDSANLLCPALVTLSCDPIPFSYAGTRTAIVITGGLGSLSLETSTWLARHGSIDIRLLSRAGRGKITHELRNCSGVVTIDRADTSSLEECANVFADVSTGAINSHRLPAGSLIHAAGILRDAMLVRQKMDSVLDVFGAKSSTIVRLKAQIRPVPLYAIVLFSSVASLMGSAGQTNYAGANAALDRLAERTRGQGKPAISIQWGAWGEIGMAADNDHILSRIDAIGMGVLQPWQGVMSLFGMLENMGSIDTVAVSPFSWEKLGKVLNPLPDMCRDLVNHVTAKNVLTGSEIKGKIGTYELEPAASIANEPSFWSLPAIQFRVMTIINDMIARDVEPDEPLIEAGLDSLSGDELKSKIEITFGVEIPQTAVFDYPNSEAMSEFIYSELAGSADTKCRNVNHSGNFTKEQFEVDPQYNRITTAVGSSAVRIDIQPRVENIISELIGRDIGPDEPLIDAGLDSLSGLELKSQMENEFEVDLPETVIFDYPTTNALVTFIIEQQQDTGRGAKNVSMHGDIKPRHSQSSQVENCSHKGYRSSKDTDSTFVLSRVLAILSELIGRTIDQDEPLIDAGIDSLSGAGMKTQLESEFHVCLPETALYDYPSAAALSSFICKQVNSGNNEKETRSEENKTIRPYQVRSKNNVTSSGTMLNSAESFATSTAVSDASFVLPSTPRSGFIADVSGTGDAISRVPRERWDMQQFWDMYLEYEATSALVPPFGSFIDQGDIFDASLFGISRAEAIVTDPQHRWLLEGVLHVQAHAMPTKQQISDLEGEIPGIGVYVGISGTDYLIDQVLPTAMLLNAFILPGNVLSVAAGRISFIFGFRGPSLAVDTACSASIVSTHVATRAMQVGDIFAALSCGVSAIMSVLTSGLFTAAGMLSPEGRCKTLDASANGYVRGEARGVIFIECIGRHTFSRTMSFCVFVIGSSVNQDGRSSSLTAPNGPSQQSVICAALRDTNLDATDVTNLQMHGTGTPLGDPIEVGAVVTVYKRAIDTLHAPLKLEAVKSHVGHTETAAGMVGVAQPLNDMLHACTAAMSHLRSINPHVISVMLSAASKSSAETSAVSIQVLRQQSNQILAGPVTSTGPSCGISGFAFQGTNSHVVLQAQIVNVKSPIVYTYCSINVLDCKRQWVVPMSAHTLLSDIRCVSPQTSIQNVFLDPRKHHGLWDHRVMRHALFPAAGFMDLATSGVCTLGDCMIADCVAVVCGVMPVPLLLPETSKDNSQVMTTVIQLRTDSVGSNVEIVSERKTGNPHLCAHVHYLAHQPGACDATVQRTNDFLNMLNRITFPSITASPLRKGLFAHGSIEDLSDNYTPFRIEPSALDNMLQLAAASHVVSKASNQPRLIIPTGFSAFSARMNHPGGSSLRASVHVPGNDRDNFQKSKMSSHELTSPRSAALGRLRNMEVRAVHRHAFDEMTKQSKKHALKPTQKKHSSRRAFYRIIWDAQPRSVTHVSTADSCRIARLATPSKLAASLVRATAGSVQTLQARINTTKEVSISLSTRDAHPFRPATTVASNSNPGNLADAVWGVWTVAATEMPSSSSLNGMDYALVDTYSIHHGNNLEADNLHSGLNYGGACATPRLVSIEELNEDITVKRSLRAIAPPTPFALGCEKRALVTGGLGAIALNAAIWLVGHQSNHRHISDDDDKKCAYRPPGMHPILVSRTGRSAEQAFGYLVENCFRVIVAISADISVAEDAFYARVITGRDASLLFHAAGLLRDAILTRQTAGDIRVVAAPKSVAFLRHFRPSRDLLGTPLDASVSFSSIASFFGSIGQAPYAAANASLEGLAIIERVRGAVNGSCAFGAWKNTGMAANGGSEAAEKYGYGALSLDEGVRALAFAASSGGGVFPSEGRMIVTPIEWLTLSLSLDSRITSRMSVFNDFLPGSEKNIFGFSNMVSEGLHVKTQGLRRRTPPAAYAHLHGDLAVEAVTNRLLILLAESTNVNIQHDDPLMESGLDSVAGIELQQRAETEFNVKLEPTAALDNPTAAALGRHIVDVMGLLDKNEPDEHTGINPALVHFFDRGLDSKGVLLPSGRYGKLIPIATAAAVYAGGVDSTESFLCQLVHEGTDPQKLVPLARYDIERHYDPLSVREIGVVTVRHGAFLESTHTEHFDATLFRMSSTEALHMDPQQRLLLETCLRTCAVANLLSLEVKISSIRERTGVYVGCMYNEVPHLQREYGVDAGAYAGTGSGSAFMCGRMSYCLDLSGPCISTDTACSSSLVSTHLAWREVGMREADAGLVAGVNLTLLYINTSVICAIGALSRVGRCKTMDTSADGYGRGEGCGVFVIGGTESLVFIENAMLAGSAINQDGRSSALTAPHGPSQKLLLLDVAREEAATSVHGISDAATSTKYIATHGTGTNLGDPIEAAAIARYVIELADVNTNYSDTNAKLLLGAPKAHYGHTEGAAGVCGLLAAACALSHRDTPSVRHLRDLNPFVASAFETGRECGPGAPRTRCSSILFVRDSTVETAATSSFGMSGVNAHACICSRHQKPRLKFSASFIWVRDANQFSYRPCLHVMLMQWSALPTNGAHEDKIELDMDGTRVIPFLHDHQVLGRSLFPAAASLAVMVAATMCANDSELHGYVVIANVILSTPLVVSTIPYRNEAVPSTTVEVRKSADGSIRLLSTSPSPSSFIVTHVSGTVRRHFTGFASLVAFDATTLLAHVDFFPKGQSLPQSNTVAQLMSSANESGWINIEAVDNAIHLVASIADASDLFKSRDDQQGKIYRGHVPAAIDSCAFGYDASTSSMHVEHQFASAQQVASPEDRARRSNHSLGDGTRSLVSIKNILIKSSASKDASTMTTKVISKATSSMRMDVNHYIRWETIPGAPVIAHLAAKPYYMFIAENKRIPIRLRVVSEVASAVAASQTLLAERILTTFKVNTRGALPISSSISVMHMSSHPMNTRGSTLHALIRTLSQEVPGIEGVAIDGDPMDLIRLYQSTDTCTTNQADARQRHDTTIRGAAESMSKIVRMWQMRPSSLKVIEGERRFDIPAPQQGYAIHIIASSPSLHDIVGFTLGAKAANTLAACAFCAFVGSVVQVGARILKTSTITVGEAVVGLHYGHVSRAITAHDHYVAALPSNIANVPCIMAAQFSAALLERLDALRCSNMMDKHVMISQVVNITALEVADGLGYSKSAKKNLLTADDVHVAFNCVIRQQQTIKDILFILRTPSFDEAFTVSPKTALITGGSGALGARTGLWLATRSKANKIILTGQSGRALDSQMTLSNLVSTATIVSIAKADISNMEGVALQTDMVACNAAGFTTFHASGLLADRKLLSQHMETVRGVFAPKHSGAVRLVTSPPILFGASGPTIFFSSIASLLGAAGQSNYATANASLDSASRFHRFSGVPSMSVNWGGWSGGGMADEFILRRAARMGIATVSPTKGLNALFTTLEDNLADVSISPFEWHVFLSYLPKPTPPLFDYVADTTSTDIVFQLTGFVLDSITGSTRTTTLLSYIQNNNVSSTENFALSSSIPAKEKITLKTRNNSEVRLAAISNDILSVVREVAAVNIAPDEPLMDSGIDSLAGVELKNKIEELYGVELPATAAFDYPSVHALSVFLASQLDEDDAKQTFSSSPDIITRAPQIPTMASPNHHLSSSIVVMDWSGSAACTASPLSTIAASDDISTIPHDRWNHDIAGGSNPSESVTPASTSAARFGAWVPDVAYFDAVVFATSHVEAALMDPQQRHLLESCYALCTAPGSTIAFFTAAGLPGASSPSSDSIAVAIGLSVMDYSRIVPETFGCPPSPYLGTGNAVSVVCGRLSYTFGLKGPSFAVDTACSSSLVATHMAGNIIVEDGVSGLEMAGTTTGAVAGGVALIFAPQASTIFAAAGMLAPDGRCKTLDAKADGYVRTEAVWALILWNASPSNSSSQMMVDVAVVIRLTPTLLASSAVNQDGRSSSLTAPNGPSQQEVLTAAARTAHTLTNRPADMLEMHGTGTALGDPIEFGAAFTVAKEARDAFARLVRNGTSDSLVTPHDDCIITLSAIKGSVGHSEAAAGMWGLLNAICQLHTRGRGHPLHLRNLNTYILQVIKRRVDSCPTAAAGRQKSCAPVRHEENPGCICGVSSFAFQGTNAHSIVASRVLTMPPRSIAGGHRVSLFDQGQVWCFPLTKHVLNACISVEPDLVVIMSDLTAPRYLAWINDHMCYGRRTLHPTILMELTSAIAHATLQPMNFDVTYCRKVALPTLNCSLQGRISIDVDVRHGGLVVRETCRSQCLLACGVGQIHTFITNHIVSKILHQTKHATYTSYVMSSRWNDCSNSNTASSALVSTGLRQLISAVDALCFTVSPNAYNFSSEGDTVGLRAKGSNVFACCNRWILIGVKVSVINRVINCAQIESKMMGESMMSRAVSVARFSSTRVQQFLSHIFAVWPPSLSNKLPSHHPANARIQGVFASDTSNAISINILADVLRVLNAASRTEDAKPITKNTNLVDVGFGSLQVIEVRRQLEEVAPFGYNLIEFAAVDNATPASLVGHMMAFSDGGRNSIDTDLAPLRRKDILAFRIIPYIGLIFTFVFFTQISLFSKVMAG</t>
  </si>
  <si>
    <t>gi|676396703|ref|XP_009041629.1|</t>
  </si>
  <si>
    <t xml:space="preserve">Beta-ketoacyl synthase; N-terminal (3-157:155)  -- Beta-ketoacyl synthase; C-terminal (173-226:54)  -- </t>
  </si>
  <si>
    <t>ESRTVNPVQLQLLELSLASFVSRGSERSLLAYKLAGVYVGIFTILPGGPSSDPSSVRLDSNVSLYDGTANSASIASGRISYVLGLTGPCFPVDSACSASLVAAYLATCEQACVAAGGVLEQDMYAAFSVAGMLSNRGRCHSFDSRADGYCRGEGCCVPLDRWDIDAVDVRVNVRGSSARHNGQSASFTALNGMSQQLLIRASLNDAGAGTERFLEAHGTGTALGDP</t>
  </si>
  <si>
    <t>Cluster-13398.52896</t>
  </si>
  <si>
    <t xml:space="preserve">Beta-ketoacyl synthase; N-terminal (291-544:254)  -- Beta-ketoacyl synthase; C-terminal (569-687:119)  -- </t>
  </si>
  <si>
    <t>MASALDFDLSGKTLDEISQEIEHNLRLKGYCAFDVKLDETLDDVLEEVRELRRGECFEPAPQQIVDGILGTEGTGGIAWLNAPFKSSEEEEAIATPNLQQLNTRLFDIADCTRPFFASQGLEGMNISESVLVQGGEVLAGAGELTEDSCSTWAFTFLQAMLMVVYFLGPSDGTLELEPIDEEAEAMSIKTWPDMMVILRSDLIHRRHISSRGDYALCFWITLPHDPGSAGVDTSSTEGSDLIPGVRDLREWAEARMEVLAKQDANEQLDQNVPRAWQRVLRSRYFRNNHLPVAIKGMSTHSPASYECDELWNSLNGGFDAVTTVPPQRWDHEQYYDPDPQCYINSYAFSGGVMKTSINHCQFIDGVDLFDPKPFRISPSEVDDMDPQQRHILETSYEALLLAGYNKKQLMNAPIAVCTGCTNPEFEGRAGVASPCNISQAIISNRTSFVLGLKGPSYSIDTEQASSHMALIRGTSEIAPKHDLRGEEAAVDRTSGACEASITGGVYFAMSVRWWPMFNAYMNPVGRCFTFDESAGGYVRGEACTSLCQKLYTDKVDGQWVASESLCFGSMVGWRMTTNGRGASLTAPSGPAQQEAVHSCLTDAGINVLDEHAVESNGNGILLDDSVEVTALSKCLRPPHEPGADREPLWIGAVKTQVGAQCEACGMTSFLKAMLNIRHAVFAPSLHLRQVNPHMEYNDKAVAMLPEHIEFQQQYVFHGCSSRGFNGSNSHIVQWYGAGTGRVRTERIVSMEDQIAFWPAGGGILDNASRPSEGYFIVGSFGEWDEPQEMDKISDYDFSFIVTVGANNFETFQICLDQDKERVLHPRYPDAPSGSPAYGPVTDEEAAGYTWALDARPLANPANDEATTSRPGDKYEVKLSVAGKYRAVTWKKVESAAADAFKDPAVQGKYYVVGSLTDHQLQAMTAEHDKAVGLFTLDVGPLPLLRVTRCQFRIVRNKDTSQFFQAKPGTLAYEEREENDVEGPDEEALNAAWSIKTTGGDRFKIEFRRNLENGQDVRKVSWRKVPVET</t>
  </si>
  <si>
    <t>gi|424707789|gb|AFX86529.1|</t>
  </si>
  <si>
    <t>gi|260841935|gb|ACX51028.1|</t>
  </si>
  <si>
    <t>gi|1910040393|ref|WP_190907917.1|</t>
  </si>
  <si>
    <t>Anabaena catenula</t>
  </si>
  <si>
    <t xml:space="preserve">Beta-ketoacyl synthase; N-terminal (130-196:67)  -- Beta-ketoacyl synthase; C-terminal (218-311:94)  -- </t>
  </si>
  <si>
    <t>MKEFYQNQSQKMAIVGMDCYTGGCQELDAFERCIYEGKQYFVSANYANERLPLIDLCKLPISPEEINQLPLQQLLMLKVAARTLQDAKLQPETKIAVIMVSTPQGDKPNKLASYISRLWDATSPAFGEENSVFSALHLAQKLLINQQVDAVLVAAMDFAREKNHVTGVNTLSYDQKADGILVGEGAGAVVLQLHNTAKQKHHRIYAVIDGLSVVQNSLHNSEAVTQACEMAFNLADIQPQDIGYLELCANGVPQQDDAEIQGLIQAYGTTNAKLNCAVGSVKANIGHTYAASGIISLIKTALCLYHRYIPAVPQWSSPKQPEVWSESPFYVATQSKPWFVEPGADKRIAAVNSLELDGSYVHVILSEEPSQIERHSQYLEQIPYYLFALAAEDRSSLLEQLNRLQQTIQDSLSLSHTASQNFREFQKRQTATYALAILGRNQDELTREIQRAIPGVTVAFDTGKDWQTPIGSYFTPKPQGKIGKVAFVYSGSFTSYIGLCRNLFHMFPQLYEDTIVKSVYNRVANIEKLLYPRSINKLSNRQLEALEQQLIDDPVAMLESEVGFAGLITAILKNYFQIQNQCAFGYSLGETSMMLAQGVWTSFKETSDYLNSSPLFKTQLSGPKNAVRQSWGLPLDDQNPEFWSNYILMCPVSQVREAIKHEQRVYIPLINTPEEVVIAGETQACQRVIQQLNCDAFPTSIDHVIHCDPMRSEYKELQKINTLPVQNIPNLTFYSAAEYEPITIDSQTIGNNIAKCLCQELDFPRLINRVYQDNYRIFIEVGVGGNCSRWIRETLKQKEHVAVSINKRGVDDHTSIIRALGKILSHRVELDLSPLYVPSATDNQPNIKVEKNSVCQNQSLNFHPHKIWKSTSSPIPNLRKHHQQKLSDNNALMTKTHSFLLKSRQESLQQINLLIQQQIDFYKRTF</t>
  </si>
  <si>
    <t>gi|198444931|gb|ACH88380.1|</t>
  </si>
  <si>
    <t>PQERLLLECVWAAFEDAGYDLTQFKKKVGLFAGGALNMNWMNYVTLVNDGSSVDKFTASQLADSRFISSRTSFLLNFRGPSIHVDSACSTSLVAIQRATMSLLFQECNVALAGGVLVGNESVSGYFYEEGMIKSRDGHCRPFDVGATGTVGGEGVGVVVLKRLKDAMKDGDHIHAIIKGGSVNNDGYQKVGYTAPSISGQSEAIIKAQKMARVPSESISYIDAHGTGT</t>
  </si>
  <si>
    <t>gi|1705951030|gb|TRT83195.1|</t>
  </si>
  <si>
    <t xml:space="preserve">Polyketide synthase; ketoreductase domain (6-230:225)  -- Polyketide synthase; dehydratase domain (288-557:270)  -- </t>
  </si>
  <si>
    <t>MNYQLTVIVSGGGRGITAQCVIYLAQQYHCKFILLGRSQILDTEPEWSLSCQDESQLKKQIMQHLTTQNEKPTPKKVQALYQQLCQSREIKQTLSEIEKVGGKAEYCSVNVTDSQQLKATLRPIIQRWGQITGIIHGAGTLADKLIENKTEQDFDKVYTVKIDGLNSLLGSVEVNRLKFIALFSSFVSFYGNVGQSDYSLANEILNKYAYLLQQKYPNCHVVSIGWGPWDGGMVTPQLKQLFEQQNIKVIPQQTGAQMLAEELTQTQAKTPQIIVMSNPISPSPKLVTPQKHSYRLYRRLTLRGNPFVYDHVIGGNAVLPAMCALAWITNSCEQLYTGYHFLSCHNYQVLKGVVFDKSLANLYCLDLTEVEKTEDEIKFEALIWSETAKGIPLYHYRAIINITKQVIAERKLDESIQPVTEPSLNLQPYQEGVLFHQPRFQGIKKILEVNKNELLFNCYLPPISTQDQGQFSVQSFNSYTADLLFQCLLVWVRKQYNSGSLPLKLNELKQFSSLPFNQEFWIKLSINEHSDTKVIANALSYHSQGKIYLEATNMEVTLSSCLNVLFLKNTVNSSNTVCL</t>
  </si>
  <si>
    <t>Cluster-13398.44239</t>
  </si>
  <si>
    <t xml:space="preserve">RAP domain (464-514:51)  -- </t>
  </si>
  <si>
    <t>MRCAGTLIRRAGGTVPRCKWWAPVLRLGLAHYRTGRPQLRRPEPADERPPGPDVLEGEWKWQEDPETGSPVLTAVDSEAGETDEPAAEGEGNKKAGIFARKMWNCARRGVRDEAVWAKFAQRVLMTAAFTGAADIALMFFAFARIKYRDTKALDSISPFILRHINDFSVMELAMLLNAHKKLEYERVDSMQLLINAFCSLQDQWTGRSLSLAANAVAFFYVYQPRFWRKVAQALPKLVWTMNPLELSNTVSAMARVDRRETQILQLIGRMCRRFAERNLFNQQTLATTINSLAKLDFNQPRLSKALEDAAVVKLDCALALGPDYRKSSLRGVDVFDVQALVLLLHSLVCLVGTTDEVIAKLLTLISWSHKEVSPYQRRTLKITCRVLRKQHADLLRKLDLDVKQAIYAFEHSVVEVATYESRWSKELKQTLRKMDIILELKPLVDDQVLDIWLPGNNAVVYSIGPYGYYAGTTHRTAYSKLHQRLLEMEGYKCMLVPYYQWSELRTLEDKMVFLWSLGRRAAAKEPADDTEAAPAVVIEEQESQSDLGDLDAAPA</t>
  </si>
  <si>
    <t>gi|1705956297|gb|TRT88045.1|</t>
  </si>
  <si>
    <t>MNQQKQAFLEQYKHLDAMVKAQTEPIAIVGMGCRFPAGVNDSASYWQLLVNGIDAVTEIPLERWNIDDYYHQDADVPGKMYSREGAFLDKVDEFDPAFFGISPREAAAMDPQQRLLLEVCWESLENAAIAPESLINSQTGVFMGICRDDYAQLCFHQGVVNHIDAYNSLGNSRAIAVGRISYLFGFHGPTLQIDTACSSSLLAVHLACQSLRGQECNLALAGGVNLMLTPATAISNCKLKAVSPQGRSKTFDASADGYGRGEGCGVVVLKRLSDALRDGNLIFAQIRGSAVNHDGKSNGLTAPNGQAQEALLRQALERAKIQPKDLQYVEVHGTGSSLGDPIEVLSLGKIYGRGHSQDNPLILGTGKTNMGHLEGAAGIAALIKTVLQLQNQQITPNLHFKNPNPYIPWEKLPVKIPTTLTPWLVREGVRRAGVSAFGMSGTNVHLIVEESNFERLGDEKPHLERPCHLITLSAKSEPALRELAQRYYDFFGQNSQTVMANVAYTANTGRSHFEHRLAIPFVAQKQLEQALKDFIRGENRFSGQKSLLTSKKAPKLAFMCTGEGSQYPGMARELYETQPTFRQTLEECDGILRSYGVKSLLQVLYGDEKTSKLINQTFYSQITLFSLEYALAQLWLSWGVKPDALIGHSLGEYVAACLAGVFSLEDGLKLIAHRGRLMQTLPKNGIMAAIFTDSDTVTNHLRKIRGICTIAAVNSRENTVISGETEAINHLITNFNQRGIESQTLAVSHAFHSPLMTGMVGEFAKIAETITYHSPHLPLISNLTGDVIDAEIATSQYWVNHLLSPVEFARGIERLGELNTEIFLEIGPKTTLISLGQQNLPDQGLWLASLSPKQSNWETLLQSLATLYVKGVKIDWNGFDLDYLREKIPLPTYPFQRKRYWLDYIDSQLKTPTVAAFHPLLQQPLHLLGSKDVHYQSSLSPCYPSYLQEHQVFGQVVFPAAAYLEMIIVAAGQQYPNQQFTIGQLSLNRPLIFSENQSKKVQLSLLAGGQFQILSLGEGEVSLLHLSGNLTNENQDLPSCNWTDIRNRCHQKIEIAQHYQDCSSKGVNYGESFRVIQQLYRNQSEIVAKIQLSSHLLSQAVDYQLHPVLLDGCFHAMSALFPAGNSTYLPTNIDRLTFSGVKDTSIYCHGRFSHSNLQNGILIADLTIFSQSGQLISQIDGLTFQQARPETLFSQTNDLKDSLYEITWQATDLTGMDWTETGDWLIFADKKGVGQQLAEKLLQQGHRCQLITENNRQTWQYLLKKPYQGLIYLWGIDDDQALENNQNLAVTQERICGTLLEIVQELGKIEVNYSPRLYIVTQSAQYIPSQPTVIALAQSSLWGLGRTIALEHPELRCLCLDGDKFQDSHTLALEVFQSLQSSEEENQIVWRQGQSYVARLGRFIPKSSLKNREIAENATYLITGGLGALGQQVANWLRKKGAKSLVLLSRRGITPETQPIIDQWRQEGTNVEVFAADVSDFGQMRRAFEIIEQQLPPLKGIIHTAGVLEDASLSKQTWEKFERVFSPKILGAWNLHLLSQEVDLDWFINFSSMASVLGSSGQSNYASANAFLDSLAHYRQAQGLPALTVNWGPWAEGGMAENLGEKAKKRLIKQGFTPLDPQKCLHLLETLLTTSRTQVTVASLNWNSFFNSFENQKIPPLLRDFQSFSAQKLTPDNNFIDVLITVPIEERFAALTAHVQGIVAEILGIPAREFTKVDQGFFELGMGSLMTVELRNRLAKDLGKSLAATITFKYPTVTSLVDYLVAEVIDLDFSLKPLAIGANQDSNLDPLNEEDLSLEELSDLLLQELNSLS</t>
  </si>
  <si>
    <t>gi|424707751|gb|AFX86510.1|</t>
  </si>
  <si>
    <t xml:space="preserve">Chalcone/stilbene synthase; N-terminal (1-132:132)  -- Chalcone/stilbene synthase; C-terminal (143-242:100)  -- </t>
  </si>
  <si>
    <t>IVVVEVPKLGKEAAVKAIKEWGQPKSKITHVVFCTTSGVDMPGADYQLTKLLGLRPSVKRLMMYQQGCFAGGTVLRIAKDLAENNRGARVLVVCSEITAVTFRGPSDTHLDSLVGQALFSDGAAALIVGSDPDTSVGEKPIFEMVSAAQTILPDSDGAIDGHLREVGLTFHLLKDVPGLISKNIVKSLDEAFKPLGISDWNSLFWIAHPGGPAILDQVELKLGLKEEKMRMTRHVLSEYGNM</t>
  </si>
  <si>
    <t>gi|1706023183|gb|TRU51072.1|</t>
  </si>
  <si>
    <t>Microcystis aeruginosa Ma_QC_Ch_20071001_S25</t>
  </si>
  <si>
    <t>gi|260841918|gb|ACX51020.1|</t>
  </si>
  <si>
    <t>gi|1129180994|gb|OLP88440.1|</t>
  </si>
  <si>
    <t xml:space="preserve">Beta-ketoacyl synthase; N-terminal (765-950:186)  -- Beta-ketoacyl synthase; N-terminal (974-1033:60)  -- Beta-ketoacyl synthase; C-terminal (1042-1158:117)  -- </t>
  </si>
  <si>
    <t>MVHVWPFRKICSEEALEQQPMASTSFDGLPKRFVKNQVGPEGEELGWFAVKKLRINQSSASNPIHVNQIEIYGCDGINHALQTNGGQARQSSMHGTGEGYGPARLVIDGNRWGRVNHTAHADDGWLEVELARPTNVESFAIFNMSDDEYDHRMRLCGHTVQLLDESGRVVYQQQITLDGDSSLFDKELKCRQLWVNEDAKPVLANLTLEKDEAREGYAKISATQISGKHLATLCVDVAATGFVESLCYRIQEEVGIPAHSLRLLLPGDRVLRLHSDTEVSLEALLSDAGKAGPSTLARKKKEQERKIRLVDLVAQGIEQQDTVPEGAAVEFAGRIAKRSTQEPDLNESDTVVTPGDMLQLEGVEDSATAAVSQSPAAQPPWPWDGIPKTRDLNHMWWHRKVRVVTIYRDGFHYRVDKKSMEDSSLEEENTLRGTLLLLRLSSDMAETEEVAAVDEEPPLLDRADVEWPEDFNVSQRQREAMQMLNCLCEALVARGACVVRRAGVSPRRAEEALENAAKLEDVGWLRKETEQAYLGLENMTRIKELRAPDAPAIADEPDEADGAKPEIEDTKSESSWYDPELYGSESEPEKEEEKKPIVRKKDLPPDFTALKEFDEHVTAVVDLLSYSPEAFGAKSAHSKTGSILRIPHTAEGVSLVGQAGAMDERDRRMSEEFMSWVLSRRLCAFYEVEGQGILELRPKGPEVGLPMRLLLRAGTMVFFRHDQMEYRYLPDHDDCLVLQNWLMDKAEPLQFRQLPKCPGEQGCDRVHVKSMTERFPAGAENCDMSFALFSAGTDTLVEPPITRFDKDLYYSPERDAPMRGLAYIMHGSFVNEDQLIGFDNDFFGIDLEEAQAIAPSQRWVLEVGYEVLWKAGWTKRALRGKRVGTFMGDSGSEWNQIYLRQDQYCLTNNSGYVTCSRLSHCLGLTGPNVTVDTACSASLVATNAAAHMMVRRHTRIGEKIAPLSEDNMKDQAQLKYAVCMGVLVMLHPAGWIGECAATMLSYKGRAFTFDVGADGFIRGEGCCGVHLAAENDAERAAGERSLAIVMGSCANQDGRSASLTAPHGPSQQMCIRASLAEARLSPGEVQIGECHGTGTALGDPIEIGAMKSVQMGKRSDNPLLHASAKSNVGHEEANAGTCGFIKVVMLLNGGVSTPNPHLTTLNPHLDVSAYPVMFTNELTCSSHRAMCCGVSSFGFGGTNSRADMWADVEKGPYKDGTKKDLTPAEGGKWIKKLLDSEGTGTQHETLAHFG</t>
  </si>
  <si>
    <t>gi|56797559|emb|CAI30816.1|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</si>
  <si>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XDQVEIKLGLKEEKMRATRHVLSEYGNMSSACVLFILDEMRRKSAKDGVATTGEGLEWGVLFGFGPGLTVETVVLHSVPL</t>
  </si>
  <si>
    <t>gi|389767923|emb|CCI06831.1|</t>
  </si>
  <si>
    <t>gi|9715736|emb|CAC01606.1|</t>
  </si>
  <si>
    <t xml:space="preserve">Condensation domain (41-488:448)  -- AMP-dependent synthetase/ligase (508-904:397)  -- AMP-binding enzyme; C-terminal domain (912-995:84)  -- Phosphopantetheine binding ACP domain (1023-1085:63)  -- Thioesterase (1109-1370:262)  -- </t>
  </si>
  <si>
    <t>MTSEIKQAIGTRKSEILDFLKQAKTPTNTAELAIIPVSRDEDLPLSFAQQRLWFLHQLSPDSTAYNLLEALRLEGALNLVALEQSLTELIRRHEILRTTFPMVDGKPIQRIAPPSTVTWQIEDLQGLSTEEQTAQFRQMAIAAALKPFDLAGEPLVQFTLLKLSPYSYILLLKMHHIIYDGWSLSIFFGELSQLYEAFTQGLPSPLAELPIQYADFAVWQRQWLTGEVLDRQLNYWREQLAGLTPILELSTEYPRPPVQTFQGGVECFQLDRDLTQRLKQFSQESDATLFMTLLAAFLVLISRYSGQLDLVVGSPIANRNSKSVEPLMGFFANTLAFRGNLSGNPSFREFHEQVRQTTLSAYAHQDLPFEMLVEKLQLDRDLSRNPLVQVLFSLQNTPQSSSNLSGLIIENMPLPLDVRARFDLEVNYWEIPGGLEGVWCYNSDLFDATTITRIGEHFQTLLQAIVANQEMRISELPLLSPAQRHQLLVEWNDTQVDYPHDLCIHQLFAEQVERNPDAVAVVFEEQQLTYHELNCRANQLAHYLQSLGVGADVLVGICVERSWEMIVGLLGILKAGGAYVPLDPEYPTERLRFMWADAQVSVLLTQQHLVEKLPEHQVPVVCLDTDWLVICESSPESPITEVQPGNLAYVIYTSGSTGTPKGVVVNHQAVNRLVKNTNYVQLTPDDRVAQAANIAFDAATFEIWGALLNGAKLVMITKSVLLSPQEFAANIRDREVSVLFLTTALFNQLASFVPQAFSSLRYLLFGGEAVDPQWVQEVLEKGAPKQLLHVYGPTENTTFSSWYLVEELTTIATTIPIGRAISNTQIYLLDQNLQPVPVGVPGELHVGGAGLARGYLNRPELTQEKFIPNPFDNSKLYKTGDLARYLPDGNIEYLGRIDHQVKIRGFRIELGEIEAVLSQHEDVQISCVIVREDTPGETCTERSRSKQLVAYIVPQKDVTLTTSELRQFLGNKLPGYMIPSAFVMLDSLPLTPNGKIDRHALKAPAHTSNSDRFIEVRNQLELKLLQIWSNILKVDKIGVQDNFFDLGGHSLLAPYLMTQIKQQIGKDIPVKDLFQNPTIEQLAAIIQKESDDSSPSCLVAIQPNGSNLPFFCVPGAGGRPFYFYHLGRCLGDDQPLYSFENNLYQELGAITHIEDMASIYIEAMQAVQPQGPYFLGGHSYGGNVAFEMAQQLRNQGQEVALLAIVDSSAPTYKDKQMLIDYINWDHARWLVEVSKGIEVYLEKNVDISYDTLQSLTVDEQLKYVLQYFKMANMLPPNAEITQLTNIVQAYKNSCLCLVDYVPKQPYSGKLTILRANEDLPEDPNGYLNAEVSQDLSLGWSEFSSEPVDIHFVLGNHITIMVEPHVQVLAEKLKACIQQAQTNI</t>
  </si>
  <si>
    <t>gi|1706014035|gb|TRU42784.1|</t>
  </si>
  <si>
    <t>gi|307103518|gb|EFN51777.1|</t>
  </si>
  <si>
    <t xml:space="preserve">Beta-ketoacyl synthase; N-terminal (2-166:165)  -- Beta-ketoacyl synthase; C-terminal (180-231:52)  -- </t>
  </si>
  <si>
    <t>ALAVEPQSRILLEQVFLALADAQPATGPLLDSRTGVYVGCMYSEYTQLQHSLGYKMSPGIVTGNGISYLVGRVSYSFGLQGPSISTDTACSSSLVSAHQAHMGLLGHETVAAVAAGVNTMLLPITTTSICGLGALSPSSRCKTFDTSADGYGRGEGFGVVVLAHASSNANSRLQQHDALGLVCGSAINQDGRSSGLTAPNGPSQTALILVALAAGSLSSSLVSYMATHGTGV</t>
  </si>
  <si>
    <t>gi|1706056307|gb|TRU81556.1|</t>
  </si>
  <si>
    <t>gi|4455170|emb|CAB36702.1|</t>
  </si>
  <si>
    <t>gi|1706064895|gb|TRU89499.1|</t>
  </si>
  <si>
    <t>MDFQDKKNLSENEQSIQTRVFKALSEAKEKLKAFESQQSEPLAIVGLGCRFGHNIATPESFWSFLKAGKNHLRAIPNERWNQQDFYDSDRNKVGKIYVSQGGFLDDVSQFDAHFFGIAPKEAVAMDPQQRLLLEVAYEALENAGMATTTARRGKTGVFIGITNNDYARILTSNEDYNAIGAYHISGNHTNAAAGRISYLLNLNGPSLAVDTACSSSLVAVHLACRSLRSQECRQALVGGVNLVLTPEVVIALCRNQMLAADGQCKTFDESADGFGIGEGCGVIVLKRLSDALEDGDHIWAVIRGTAVNNDGASGGFTVPNGPVQRELIREALADARLNAEAIDYVEAHGTGTSLGDPIEIKAIAEALCVNRRKSNPLLVGSLKTNLGHLAAAAGISGLIKTALSLHYREIPAHLNLKKPNPHINWDALPISIVSQNCPWNVNNGKLKAAGVSSFGASGTNAHVILSEPPQPQTQTPKISPILVTFSAKEPERLRLFTTQFVDELEQKTALNVKDIALSLNTGRFPHKHRLALLVSNQENLRQGIQAFLNSNGDEKQFQNIQNNSFDIIYGEAQSHPKVAFLCNDEEEISPEIIENLLNNEPVFHEAFRQCEHLFKKYLEFSLQELLSSKKALDTQISLSVQPLLFAYQYALCELWKSWGISPAAILGSGLGEYLAAQQAGVFSLEDTVKLVAKRTRISPQNPNSEDLLSLLKSTPEVDSNSPDITLIYQGEVVKKSLTNLVNRGEKIGQKSDEIAQGISTLHQMGYQIFLEMGIGANLINIGRQKLGVNSILWLSSLGKDCHSDHHEQRVLGQLYVRGFNINWEAFHRSHPGQKISLPNSPFIRKRYWIDSGNKSESSSYKNPNYYSGHPLLGDHFPSPLALLQYRGSISQHKPAFLGEHQVFDQAILPASALIEMALAAGENQKVILENVEFKKALILKDTEDTLQLIIEQKSFKIYHALEPNWEVLVTGKIEELKSTNLTHCHLEEIAKNCSEEVDINSFYETYQKSGINYGSNFRLIHQLKRGENTAFAQIKLTDRLEREKYHFHPAMLDACFQGIAAILFKEESSVTYVPVRLDKLAFFHPPDEQVISAVRLKNSSPNPNIIIADIDIYSPQGQPLASLTNLELKAVQSQEIIPQEIPPQIYLEEWMPCEELLGNGRNTLIAPQVIKNQIHPPQLEQQLGEKLAQYERLMAALEKLSVVYIWEALTKLNGQPKLGQTYSEAQIANQGQIDDFYRPLLSRCLSILAEEKIVNQTKDGWLFIKKLEAPSSQSQVKILRQEFADYPAEISLMERCGSALAAVMSRQVEPLELLFPQGDLEAIASIYSEAAGAKLMNQLVATTISRAIANFPPYYPLRILEIGGGTGAATTGILPHLPKEHIEYVFTDISSSFLTRAKENFRNYPFIKYQTLDIEKNPFTQDFLPGSFDIIIAANVLHATANLQKTLENVRSLIAPKGLLILLESTGARRWVDLTFGLTEGWWLCSQDIRRNGYPLISTKDWQNLLIENQFEDINIIEPSQAKTRNLLKQSVIIGKSSEQLPSLPAKSYSHQIIWADSQGIANGLIPLFQQRGISCSCVFTQDINPEIAEDYLSILRNSITSETRQILYFWGLEKIPGEIDQQVEIHCQRFLFFLQALLQQENPPTLILVTQGAVPAKAIKTLTSPSQASLLGIAFSLVLEHPELNFKAIDLEPDEVNAADKLLQEIYSNPQENRVALRGEQRFYPRLVQRKLEDGKINFSPDAYYLITGGTGGLGLATTRWMIEKGARNLVLCSRRGAEGISPEILANFSSSGAEVTLKKLDITDAEKLHAVLDECRSKYPIRGIFHIAGTLDDTTLLRLTPESFNYVLAPKVKGTWLLHQLTLNDPLEFFVCYTSAVSLIGSAGQANAAAANAFEDAFIYYRQAHSLPGTVINWGPWSEIGAAVDRNVLERLAAKGYGAMKPDLALNALEKILLNQIIRAGVIKIDWQQFPYIHQSFYKNFLPQGKPQAAPSSEFLKQWQNLTLKERPNWLTNHIIMRVSTVLGRSNDETFSPQQGFFDLGMDSLTSTELRNLLQTDFNCSLPSTITFRFPNVEALANYLQQEVLDNCQPVFTPQIKAEISQKQPEKFSVEKSQF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YQALKSANLKPEQIDYIEAHGTGTALGDPIELESMSAVFGQRSPNRPLIIGSVKTNLGHLEGAAGIAGLIKTVLALQHHKIPPHLHFKNPNPRFDWSSHIFEVPVQGKPWNISERPRIAGVSSFGFSGTNAHVIVGEIDADLPQASENNFYLLPLSARSEKSLQELARNYQDILTESINLADVCFTASTGRGIFSQRICILADSITTAQRALIDYQDGEDSDSLIRPILSETPPKIAFLFSGQGSQYSGMGETLYNREVVFKETLELCDQILEPLLEKSLLDLIFQEQNSQLLEETQITQPVIFSVEYALAKLWQSWGIQPSALLGHSIGEYVAACWAGVFSLEDALKLVTQRGKLMGKLPHNGSMSAIYADYETVANAVTAYENQVNIASANGSITVISGFKEIVEQLEKNFIEQGYKTKRLAVSHAFHSPLMQPILDDFYQVLKTISFHEPSLTIISNLTGKAVGSEITTPDYWVAHLRNTVQFSQGFKSLIDQGYRCFLEVGSKPVLLSMARLISSNQDLLWLPSIVPGQDEQAQMYRSLATLFVNGYSLDWAKVFKQGKRIILPTYPFQRERYWLSNSEFSLGQIKTQLHPFIRDFKKLATGDIIFEGEVSSLNPSYLEEHKVFENIVFPATGFIEAILAASQKIFDGHFVTLENVSIHQGLLLSPTPSIIQIIFKPKKLSQLIYTFEIFSSDSAQEQWVLHVTGEVKLKDIQSLAASELTQTKLERENSKESISIREFYELYQQMGIRYGEQFQAIQELYSFKKGSEAKISINPSLADRRYHFHPVLLDACLQSIGAAFPEIHGQELHLPYGFSSLEIFLNPTSQVWTEVQVISDTNGEMRVNVNIYNEQEQLCARFTDLTARRINPDILQSLWQEKSNNCFYKVEWKKLSSMPTVAVDPQNSWLVLVRPETDLNSLINLYKKAGEKVITVEMGQNYQCHSQDSFAINPAQKSDFQRLYQEAYPSGEFPTGVVFCWESSEAEDVLDTVYQSSHAVLNLVQTLTNNWEKLPHLWLITRGANKMSNDTALSPQQSHLWGLGAVINQEYPKMGCVCLDLPIHKEANEAELLFNELKCFPHEFRLALRQGNRYAARLVSAYLPISEKRQFINQSGAYLITGGGGKLGGLVAQWLSEMGASHLVLCSRHVKSSTELIASLVEKGTKVTLIEADITSPTDMKNLFSRFGADLPVLRGIIHAAAVLEDGLISNQSWQKYQKVISPKVAGTLLLDRYTRSLSLDFFVSFSSAAVILGSPGQSNYAAANAFLDALMQQRQSLGLPGISINWGAWETGNQIDQQRFANWGLQMMSSEQGFQYLSQVILGDITQGIVLDIDWSIFNQTFNISQPFFSEVLTLNNQKQTSPAKLLEQLKSVSIDERITALVEGLEKILREVTGLNENKVIPQQTSFLDLGLNSLMVIEFKNRLERDLGCKLLSSIIFDYPNLLSLSTYLREEILANHLDFEIKINPIPDNHNPYDSLSEDELARLLNQKLTELDQYGG</t>
  </si>
  <si>
    <t>Unigene3704_All</t>
  </si>
  <si>
    <t xml:space="preserve">Beta-ketoacyl synthase; N-terminal (289-540:252)  -- Beta-ketoacyl synthase; C-terminal (562-679:118)  -- </t>
  </si>
  <si>
    <t>MRQLQPSSGDLQRSRGFDIAAGISQTRLGPAITEHLALKGFCVCDLGIRPELAEQALQDANAVVGRGGFFQPPREVLGGLLGEGSQEVAHLAGAASEEESGEEADGPGIQQLDVVMTTIAERLQPYLPSLGFSATERTYGLLHSSGGDPHSEEKLTEVVCQKWLTQFWWHRVMMLVFLGPEEGTLELEPFDDGDIHRVPTAPGTMVLLRADLMARTHVARGRSFVLSCFLRASCGEPKPPPTPTVQELVTWTAQRLQNQMGDETWDEQVPREFQRMANHLYHKGPRAAVSAVMCRLASTWDSDCYRCALTGGPDFVREAQTRWDTFNPAFYNADPDCIWYSSATFTKHGTFIDGVELFDNKQYTLSANEARGMDPGQRHILEVSYEGLWGSGLRKKEIHNSYTAVYVSVSSGEWLNTPKCAETAQSLGSGGVQCIYSNRVSYVLGLKGPSISIDQEAAGGLSAVHLGCGAVKEQWPHGESRGSTTSPHSLCLGSYLMLSFSDHYWQVKQGIFNPVGRCCSFDGDSKGIARGDAVAGCAVKSFLSYAEGEASPAEQPGAESRGMIAASGTNSSGMASTMQVPVGPSQQELIAKALRDARLSPLDIDFAEVHGDGRILSDAVDVMTALLALRSGDELSLNGLPCGTSKTGVSHTKEGAASVALVKALVGAQYGTIHPNVHLRTMNPHLDASGIEELALIVSESVSVGSPSTYTSIMAHGQGGSNAHVLCWNCTSEGKADPSRPALKRSQIVFWPGGGGEGEQTSGDDDDFHIVGTWSRWKDPIPMEAEGDGIFGFTITLGENRFEQFQIWVAGDSERVLHPEEPKAPKGTTAFGPAAFEDVAGYRWMIDGRKTTVHDGDEVYEMGTLDSGRIGDEYRVRLHIAGQWRAVSWEKIEIASVEDSGEALQVVRSSARYFITGSFNSWALLEMQQTESGSGFYVADIVLKGLGTDFQIIKDEDWYQVFHPSYNYAGPWFPEDVQGPDDDARAQMCWWLDGRPGEKAQVIFQRALEPESETRRVWWHWPDRGESQ</t>
  </si>
  <si>
    <t>gi|1733575045|dbj|GCA84314.1|</t>
  </si>
  <si>
    <t>gi|1705965111|gb|TRT96265.1|</t>
  </si>
  <si>
    <t>Unigene14542_All</t>
  </si>
  <si>
    <t xml:space="preserve">Beta-ketoacyl synthase; N-terminal (1-88:88)  -- Beta-ketoacyl synthase; C-terminal (97-213:117)  -- </t>
  </si>
  <si>
    <t>MKGPNFVCDTACSASLTATHCGKLMLMQREFDPLEFHVAIGTHLTLSPGPWIGCSMSHMVSPQGRCFTFNSSANGYLRGEGTSGMFLKYDSGEENRLAVYRASQVGQDGRSASLTAPNGPAQEEMIARAVKEARMTPPESTCWECHGTGTSLGDPIEVGAVRKIQIKMPRPEPLMMSTMKSNIGHLEGGAAMAGMVKCVLQVMYSQCLASLHVNQLNAHLEHAAFEAFFETECSKFKYQQGHSQVSSLGFGGSNGHAVFWGKKVAGDMPDTPELIRRRMKQMGPAEVKVIGDNPENWECEVPEQDSRIGDKYSIYLSSDDPVDVPIRWVKEGGNVDEDKEATFSITGNFNSWEEDRLAQGDVVGQYTTNVTVPESGILEFRFLKGGDPEQVICPETPGCSWKSAKILGPARSLTNTWTVAAAPDADMHIELMCVKGKFSVVWFTN</t>
  </si>
  <si>
    <t>CL4233.Contig2_All</t>
  </si>
  <si>
    <t xml:space="preserve">Thioesterase (28-154:127)  -- </t>
  </si>
  <si>
    <t>MAGVTVGSLSPNPWIGSYKHVEGARVRIYLFYGAGATSNLFRSWHGWLAKDFPEVELCVFEYPGRNNHKEDLCDDAVELMSDFDQKIIQSSNGMTEYFSCPFVLIGHSTGARFCYDFIHMMTKISCRTEKFYVVGRSPPTVPDMYWVDNQPDGTLPLLKWCAEKLVSSKTEKVIQLYEVMDEENRRQTEGLWRSDLRLNAGKIKANAIKYKVVNPEGKLIKKKEVESAKMIEIKKAFQGTVFTTGREFVGGSGGRWVEVDPEKGNLSAGWLLTHGKSIGQDKAFLEEIDDAGRVASLETDIFWKVPCPIQVHYSTGDVVQPYEDPTGRLAPQTNWAKLTEKEPEFVKHEGMHHDEFIMNEGVMRHICNDVIKVLKLR</t>
  </si>
  <si>
    <t>gi|1706049921|gb|TRU75616.1|</t>
  </si>
  <si>
    <t>gi|1183779242|ref|WP_084989864.1|</t>
  </si>
  <si>
    <t>gi|1149076696|gb|AQS99320.1|</t>
  </si>
  <si>
    <t xml:space="preserve">Beta-ketoacyl synthase; N-terminal (320-528:209)  -- Beta-ketoacyl synthase; N-terminal (549-606:58)  -- Beta-ketoacyl synthase; C-terminal (618-719:102)  -- </t>
  </si>
  <si>
    <t>MLNEQLSDWRREGPEPKEKKPPKKRNPLPELPRPGFDVSASSPRWCLDAMVPVESKGFCVVDATSTVSELDLTPIYRSFHPAWEEREANASVAAGLLGREGSRWIRELLPEDGEDQDEDQDPDEEERRQQRREVFQHLHEKDELLWDWAERMGSHLSDLRGDFCITSSLLHMSFLPGPSSTMWCKAAPLIRETALQFQNLFVQARLMIVLFLGPGRGDLELQLGHLEVPRTEKIRIPTRHGVMVVMRPQIIARCHQPESTEPSFAISRFVLPSVDPLTDAALLGRAFSQMPFVENLRRFARGAEDELGRTTRFNPGSRLQVMADACYLPGDCMTGTEFADVILPGLDSVLAIPAKRFNVDDYFDEVSKEECAANNMIYTKHCSFIDGFEFFSPGTFCMDPSEAKKLHASTLCGMEVALEAVRQAGFPVKPGSDWDFRSKYSSGAHRRPYKWDADLLVAMNCADAGLSDACIGEINDPSWREDQEGHSPVPSHVDPHRIKFILGLKGQSRVFETDDSSSLVALSWAVSSWWGDSFDLSSERELKPSPPKDFSLVVASDWNLSILMFVHACARGLLDKTGRCRCFNRDGHGHVRAEGIAALVLTTKQQRNSSSIMALGDLMSAAISSTGGRGASLTRHPSRIMEAAMDSAVMKGGVATTDISVVECHALGSEIPDSWEVAAVAKIFPLFLPDEVLQLSATKSNMGSGRAGSGLFSLLRVLREYRSVGPALHLNVLNPYIDNEAEFHGHLLFGTEPTYQLESPGPMACINSFGNSGIYASVIVRGEPPDYPLDDFPPVTFWPAGGGRLPPFAVPNDGYYLAGSFNEWKLLRMQEQETGVWEATITLGDRFELFRIYVDDKNRALHPPMRQGLISYCDGPDKLDDSDFRTWQIGADESDEDCPDPSRRERGQPGDRYEVQFCVAGNWRNVKWRRVPALTEDGAVGVPPSNYYVVCNWNRVPTKMTQDPNTDGLWVYEADVRKEAKSAGVPDLTAFMFYIIRNEDFNFAFFPGKDCEEDPSVQMRGPCFNNELLCWMLDPNCWKREGSEGNEIKIEFQRTFGFADDVRKLSWTYPSVSRVADTSAAESANEGRAADAGAADSPNEGCAAETSAAESPNEARLADSSAAESPNKGRAADTSAAESPNGARSAESSSAENPKGGRAADSSAAEDLD</t>
  </si>
  <si>
    <t>gi|1951873853|ref|WP_199332662.1|</t>
  </si>
  <si>
    <t xml:space="preserve">Beta-ketoacyl synthase; N-terminal (2-266:265)  -- Beta-ketoacyl synthase; C-terminal (274-388:115)  -- </t>
  </si>
  <si>
    <t>MFPDANNPEEFWQNLSAEKDSTSSVSVAELGVDPAIFYDANKGKPEKIYFQKGGFIRNFNFDASEYNLPATFVQGLDNTFKWSLYAAKQAIVHSGYWGNKSALSKCGVILGTLALPTKASNQLFAPIYQQTIEPAIGELLQEKDFRLGGSLTATKASPYNAMVSGLPAAIISRAFSLSGTHCCIDAACSSAFYAIKLASHYLQSGKADLMLAGAISCADPLFLRMLFSGIQGYPENGISRPLDKASRGLITSEGIGMVMLKRYSDAVRDGDKILATICGNGLSNDGKGKHLLSPNAHGQTTAYQRAYAEAKLNPQAIDYLECHATGTLLGDTTECNSVEGFFGQYQATPLVGSAKTNVGHLLVAAGMVGITKTILSMSHGVIPATINVSEPVGSENNVISPQNIVRTATPWPSKGNKYVALSAFGFGGNNSHLILEQGEVSK</t>
  </si>
  <si>
    <t>gi|1705982258|gb|TRU12524.1|</t>
  </si>
  <si>
    <t xml:space="preserve">TubC; N-terminal docking domain (10-61:52)  -- Condensation domain (80-525:446)  -- AMP-dependent synthetase/ligase (545-947:403)  -- AMP-binding enzyme; C-terminal domain (955-1029:75)  -- Phosphopantetheine binding ACP domain (1059-1120:62)  -- Thioesterase (1146-1403:258)  -- </t>
  </si>
  <si>
    <t>MNQSTNHTTIIEFLANLRSNNIKVWVEGNRLRYHAPKGTMTSDLLSELSAKKGEIIEILGQNQENKPSNSGIYPLPRVGDIPLSFTQQRLWFLEKLIPNSSIYHICGGIRLQGLLNIIALEQSLNEIISRHEILRTGIQVVLGKPKQVIFPSLNLNLNQVDLRSIPKLQKQAEVELLSQKEAQTSFNLAQAPLMKASLFQLEEFDYVLILIFHHLVFDAWSMNVLIKELGILYEAKCQESPSALPKLPLQYADFAIWQRQELQEDLIRQQLSYWKQKLGGKLPLLQLPTDYSCPSSPSFEGESQSFILSQSLSQALKQLSQKQGVTLFMLLLAAFKTLLYRYTNLDDILVGTATAGRAYPELNDLIGCFVNTLVLRTALAGNPSFITLLQRVRDTAIAAYASQDVPFEKLVEELQPERDLSHSPLFQVGFAFYNVPSSHLNLQGLTLSSFSVETKQAKLDLILSLKEIETGLAGRLEYRTDLFKATTIKRIIGHFKTLLNSIVKNPEQPLNQLYLLTKKERQKLLYDWNQTQKEGGGQLCVHRLFENQVKRTPEAIAVMFEDQLISYQELNRQANQLAHYLSNLGIKSGERVGVYLERSPLVIVSILSIFKAGGVYVPLDATYPQERLSFMASDANIAVLLTQTNLKHYFLKKTVSIVYLDQEKGKISQFSPLNPSLTVNPHDLAYIIYTSGSTGQPKGVLLAHQGLSNLAEAQSELFAVETDSRVLQFASISFDASISEIFMSLVKGARLCLISQDTFLNYHKLIEVLQDYEITVLTLPPSILAMLPEGQFPDLQTLIVAGEACSGYLVKRWSNQCRFFNAYGPTEATVCATIAECTQSLDAPSIGVPIANTQVYLLDSYLQPVPIGIIGELYIGGIGVAQGYLNRPELTDEKFIPNPFIQDYDREKFPRNAFYQTKIYKTGDLARYLPDGKIEFLGRIDDQVKIRGIRIELGEIEARICQYPLVKDCVVAAYQADTGQHLVAYLVAQDALSINQKQLKAYLQNYLPISMIPSQIIILDAFPLTSNGKVNRKALPIPAQCQTLSSEKSVIPRDNLELKLTQIWEHLLKRQPISITDDFFDMGGHSLLALQLMAIIEQEFNIELPLSILFSRGTIEQLAILLRQSSSISSSPSPLVPIQTVGSQPPLFCPHPIGGNVLGYIALGRYLSPDQPFYALEAPGLDGKQAPYTRIPDLAAYYIKAIQTIKPIGPYFLGGHSFGGLVALEMAQQLQKQGHEIAFLVLMDTPAPIRGNKTEVIDDATWLVKRAKVLERFFGIKIGVNEIEINSLTPQAQFSYFLAKLRQANLIPPDAGENMIHSLLAVQKASHQALIDYVPSIYQGKITLLRATDRLIEDAQGVYADCFCKSDLGWCELTTEPVEQYNVPGDHITMLTEPYVKALASQLKTMIKLGYHVSG</t>
  </si>
  <si>
    <t>gi|1149076540|gb|AQS99242.1|</t>
  </si>
  <si>
    <t xml:space="preserve">Beta-ketoacyl synthase; N-terminal (353-600:248)  -- Beta-ketoacyl synthase; C-terminal (615-730:116)  -- </t>
  </si>
  <si>
    <t>MVKATELWPGKLVRIHDVGAKLRTVAVRHAPDAEEFRYRLEEGQCYDCLLDGQTGQCLESWDAEAYIVRTVEGHVASVPVENLDEFEPEPATYGGFDVAWPADDDGGAGFGIMVGQVLDSQGYCVVQMFTGSEEQQEAMDDSGKVGELSEFKEELEVDFLGRDNYTKAKKLKPDNLDEEPSDALGQYERQLSQIGMMVGPLTPALFGFETIGRSASFLRTRFSNKAEAERLKPQPLERDDIEDGAVSNHVRFVQSRKLCMLYTIHSEGGELWLYPREGQDVMIPVIKGRIVIFRHDRMSYSYKPLGNSLALQSWIVRDVPGFQVEEVTGGGQEVDRVMEVEGPPRQDGRKFHIMSMHTRFPGESTEPDKYWSMVSQCTDSVTDWPFMRFEHSLYYSNDVNAALMGKSYTNHGGFLTYAQLTEFGNEFFRISEAEAWSMSWNQRNSCEVSYEALWQAGWTRETLHGKHIGFYVGDVGSDWHSMTPFASIMAYNPDTTATAVSSAIVPTRISFVFNLIGPTMTFDTACSASLVGTHHAHVNMINFWEWGMPCDGSICGGTNTLAPAGFVGNCSANMLSHIGRSFTFDRTADGYQRGEGTAFMFCKLTAEYKDSVDRLAVLAGSCANQDGRSASLTAPNGPSQQAVLRHSLRFAGIEPEAVTVVECHGTGTALGDPIEVGAVMAVMEGERDDPLPHTSAKSNIAHLESAAGIAGLLKCLVILLHSCATPNVHLRALNPHLESAGFPQLFEVEIVHTQLNAGYCGVSSFGFGGTNSRGDLYGKAIVGPSAKTEILPQRIDVISIPCPRCMGDMCGRCAVAVPGFSMKQRHFCELVRDDLADYEFCSNCYNGEFRYGSTIEDVAKCDPNYQICITGSWSAWLVSDEMEMVDYGVYVCAVELGETKIEHFQLNVFQNSNNAIYPATPEADTTIRIEGPDDGGKGKHWVIDARGDENVASGTIYQVTFTWGEKKEIKWEVMDEKPMFALGQEFQHSYSITGSFIKWGLQEMKPGPTEGTWEVSFSIGPSGREEFQFVRDRDSSQTIYPAKPRTEIVGVPVRGPDALGGGKNWLVRGTRRETITVQLQVVNGQITVTTSGLSEETAWTNKTDESYHTYCLTGGFNNWSSTKMTPDEKRHGVFTSRLLLEDNIELFQVIRDEDPQQTLHPSNADALCGQDLVQGPDDKGSGLNWMILGEPGSAVEITVDPYQQDKRLLVSWKPVASAMLDDS</t>
  </si>
  <si>
    <t>Cluster-13398.7325</t>
  </si>
  <si>
    <t xml:space="preserve">Beta-ketoacyl synthase; N-terminal (255-513:259)  -- Beta-ketoacyl synthase; C-terminal (521-634:114)  -- </t>
  </si>
  <si>
    <t>MVLEPCGGQGSPQEQPRQGGFDAAWPRNSAGQASFAHTAVDALVRQGYCLVEMPETVLELGDLRMSAMDVAGYSRFRLEFESAFFGQSDPCVALWLEPDEGELSAAILSPAKALAAVGGFVVSKPLLRTPLGMGARHASPKPVSDEDIAEGLVEAHLDFVQRRRWCLLRPLGDGGFVDLIGKESTRARVDLPRGRLLVFCHGELDYRYNPSSDEDLLIQCWLLAEPQRLLLDAAEGDAKAMEAVFGGPPQPRHKQVHIMSGPCRFPGSARQLQRQWLVFTAGVDLHTQVPLSRFDILPYFHAEGGQFAPPGRTIIMHSAFLLDEELRCFDNEFFGIEASVAALMAPSQRMHMETSFEGLAMAGHTRKSLRGSKLMIAVGEGVSGLDWDWKPGLRNDPTAWLQANAVQGTSTVNRLAYTFGTIGPTLQVDCACSSVLVAANFVHAILKHHDPDQPTMGLAVGGQAIITPWPYIGGSMAGLHGDLGRCATFNATANGFVRGEGSGGVVLSSCEDAETVQQRLCCIVASFNNQDGRSATLTAPNGMSQAACIRQSMHEAGLGPSDICMSETHGTATAIGDPIEVGSLVRVFKRHETSLAIMAGKSNVGHTEPVAGCYSLLKLMASLLHSSVSANVHFRVLSKNIASFSMANETDFPGYFPDEPCDVLGIDYAIGGVTSFGYGGTNARTEVWAPGRRVRNPVEAANRGVQGLRIDRFGGSSSRFPKELRSLDCITVACPSCLGPMCWLCATAVSGSMLPSRHRCSAVREDADYEHCSDCYTGRYSLGGAAGEPLEPNQVVYLVGTMSAWGAFTEMEELSPGSYVGAILMGETRMEQFHLVLGQNRGRSIQPVTAKADHTARIVGPQEELEGQHWFIDGFEDGASEGAVYQVRFDWNSKRRSISWKVVDVGEYVRAMLESHEHSYFIARKHNGWKPERMLRVGEAWEWTGPASGSEEQFQFLRDRDVAQAIYPSNRGLVQGPDDGGSGRGWTLPGSGGEALTVSLVVHDGVITVAARTASRTRTWASTRRPPHERYFAVGSWSGWRRQPLEPDADAAQVQRLRFHMGQAGRSEFQLVEHGGTRMFPAAAHARPGQVPLCCGDNVEGLCWEVVGPPGQTVEIRLDLSAEDAYEMLASYVVVV</t>
  </si>
  <si>
    <t>Cluster-13398.30792</t>
  </si>
  <si>
    <t>MPSKLKAGQLVEIGESKDAFETPLEWRKAGSDGTVQVSGEKGQVTEYDEETGKWMVATFGATMVTVGEDLLRPLTSDDVKGFDLVLGPASNAEIMGQELTEHLARKGHVLCRLFVSPEDLVGMVATADRCVEEGAFARLATELEPGYLGKHGTGKTLSIDMEGEDTADFVKESPLKIVEDAISTVGLLLRPFCEGELGFDVYSRSNSMLALPFDGDEDSYVPPDLENEDAASFLSMMWRAKLQVVVNAGPGIAKMTMLPKQAGDAEVPLTVQPGMLAIVATDRYRFQYEPQGKALMIASWFLDQPKEYTISDVSGDLSYATGSSGPALPNVRQVPVVSLSDRYAFGVDEPWKLWTGYAKAGWDTQTRHPFQRWDCDIYYEPDADVASGKSYTCHGGFSDGIELFDCRFFDISPAEAKGMDPTQRQVLEVSYVALQGAGWTKKQLQMKPANIAAFVGLDKNEWNSIPKDIAGGFGASSSANAITSNRFNYCMNLKGASMTIDTACSASLVCTHTGKLYLLHDEYDAVEAVVVCGVNLSMSPFTYIGGCGAGMHSHLGRCFTYNFSADGYARGEATAAIAIKQKPYDKEGGDFALMAGSQVNQDGRSASLTAPNGPSQERCNRAVLKEVKCKPREVDTTECHGTGTSLGDPIEIGAYRKVMAEDPRSEPVTITSSKSNLGHCEGSAGVSGFTKCVLLCMYGEGTPNCHLNCLNPHLDMDGFPGIITSEGLTFKAEHSYNGVLSFGFGGTNACALCWGPNVMTSRAITTKDVYSQIMDKIMNAPAQEVTITGDDWDEWEMGGPERDAKPGDQWDIEIDEEGIVEYTKKEKEVPELGDTYFVTGTFNEWGFDAMDPDESLAGLHAFSFEIGTTGSEEFQINADQDPAMTFYPDTTQCTMRSAPVKGPGYIARENAWLIKGEPGDKFRVEFYTSEAGTVSISWIKES</t>
  </si>
  <si>
    <t>gi|1705947151|gb|TRT79686.1|</t>
  </si>
  <si>
    <t>MKASPQIAIVGMACLYPDADSPQELWENVLSQRRAFRRFPSERLSLSDYYSPDKSAPDVIYSTQAAVIEGYEFDRIAYKVVGSTFRSADLAHWLALDIASQALNDAGFPDGKGLNKETTGVLLGNTLTGELSRANTLRLRWPYVRHTVEEQLLKQGLSDKERQIFLNELENRFKEPFEPIGEESLAGNLA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HLVGAQGLHSLIPPGQNLDNIFTNHEKQINKIGFLFPGQSAPVYLHGGLWERRFPVIKQLYNKAQLAKGKDNTVTNIAQPAIITACLGGLQLLENLNIKADLAIGHSLGELCALFWANAYDNTQLINLAKIRGQAMAQLGHPTGRMASINADAETVKSLLNGRIVEIAGLNSPYQTIISGEALGIKDVVEKAQNQGIKTVYLPVSHAFHSPLVARAVQPLEDYLQTYPLNSLEKTVISTVTGEKLPLNTDWRSLLLEQITSPVRFIDAVKSAEKEVDLFIEVGSGSILSRLVADITDIPVISLDSSSESLQGLLKTVAVMFVNGVKVNYQGLFEDRFSRPFNLDYQPHFIANPCEIKAKGKSQQAKVENIDLLLPNHSQKLKPETSNLKPETSKIEVIRQLVAQKTELPLETIENHHRLLADLHLNSISVSQLVIEAARQLDLSPPHSPTDYANATIQDLAAALEELGKNNPQIPQESIPMGVDNWVRAFTVELIEKPLIKSDKKQINREKAGNWHIIAHADHPLLPNLSVLQPTLKHEQEKGIIICLNPHPDESEIDLLLKGAKLSIKEKKPLILIQQGGGYASFARTFYLENRQIPTCVIDIPFHHPNAVNIILSEITATDSYTEVYYDENGKRFVRQLNLLGLEKDTDNPKQKKALKRPNKSKIKELLLVTGGGRGIASECALSLAKENKATLAILGRSQPEDNRELAENLARMKSANIQVHYYSCDVSDAESVQQTIAEIKTNLGEITGILHGAGVNTPKLIQHLEPEDFLATLAPKVKGLQHILTEINPDSLNYLITFGSIIAETGLKGEADYGLANEWLGNIVAEFSRKYPNCRCLNLEWSVWSGIGMGERLGTVEKLRNEGITPISPDIGIKYLHLLLNQSLTTASVIIAGRFGEPPTLSLKPQELSFLRFLETKKVHYTGIELITEAELSLDNDPYLQDHVYQGEYIFPGVLGLEAIAQVATALLPTLARKEDQTLNKGENQDPPSVPLNKGETGGLRFESVKFNRPIVVSADQPLKIQIATLITDSGKVKAVIRCANTGFSIDHFEAIISHSSVGAPDCRPLIPPVPLKEGKNNPQINPDTDLYGHLLFHKARFQRIKGYSHLKATECIAEIKIEQKTAWFSRYLPQSLILGDAGARDAVIHALQACVPHATILPTGIERLTVYSVNLGENQFVSAKERLHQGDTFVYDLEVFNNDGNLLEVWQGLELKVIKHRNPQDPWIPALLPCYLERKIKEVMPNVDLTLILDRDATVERRVRSDRSLGMLTSSPSVIQRRGDGKPELSDNEAVSVSHAEDLTLVLKGASGCDLEPIIPRDVQMWRDLLGENSFNLAEVISQENHEDFNIAATRIWSAKESIKKAGLSLDIPLTLSSFSQQLTPLSPILWLSSGKDLIITLPVSFREIKTAFILAIFVQTVPEKSDLLQTEPLKVF</t>
  </si>
  <si>
    <t>Cluster-13398.26820</t>
  </si>
  <si>
    <t xml:space="preserve">Beta-ketoacyl synthase; N-terminal (316-556:241)  -- Beta-ketoacyl synthase; C-terminal (579-693:115)  -- </t>
  </si>
  <si>
    <t>MSDREWKFVPYDVDISATSGPREASATAEAAVDSLKQKGFCVLNAKSLIEALAEGGDLLKEAEHEVRLLEESGVFQKPPAQIIKGLLGEEGSGAICELEEVEEGEEEDSPSIRKLDRVLTAVTSILRPVSEPLLGLSFGGRTAPLLHLAGESGDDEYEVEQDPRLSEAEADTWLSHFVNQRLMLLLFLGPGKGHLELQPFRHEDTPLFVVSTEPGTCVVLRTDSLLQRFYSYDRSVVLTGWLAKTAHDAERTDAGADEAMLSPPAVELMKWISDRMKILKEKEVMGSSGAIYGQDEIPREWQCAMNHTYVKGVTCAVRGMAAKLPGTWSPYNTWNAMCYGADMASEVPMTRWKHEDTYNPDLESWKFYKSYTKHGIFIDGAELFDPKPFGLAVYEAKGMDPCQRHILETSYEALMDGGFSKKSLMRSLIGVYIGAAVTEFQFAENCNEGVGTSCAGAITSNRISFCLGLQGPSFTIDAGGASSLSALSCAVNSVRFQTDLYKANHTALSGAVNLILAPQFYVLGCAAGFLSANGRSQSFDVSASGYVRGEGVAALVTTPFAEVVDGVPVRDASRPFHGNIPAISVSHCGQTASLTAPSGPQETALINETVRQASLSPLDVDMVEVWGEAGILSDAVSVKSVENALRKDDQTSTVLGLSSVQSGFGFMHESVGMAQIYKIIFSGKCSTQAPGIHLCELNPHIDAWEGEPLNFHTECVHYRHVSAFCGIASRSSSGTMGHTVAWGEMDYQRFTPRKQVKRDMIAFWPGGGGDLPDGAEPKRNYWIIGSWSESTWETAEAMKMESDGVFGCTITVGVNLYAHFQIWLDWDSTRVLHPGVADGQKNMPVQGPDLSTDCEYMAWVIDGRERAVELIPALASGTETLTDGEEGEAEPLPPAGLPGDKYHVRLHVAGKWRTVDWVLEERGVSWEEVKDDSRYYVAGSWDGWGFTAMTCDSPDSGIYHAEVEVSAYVNEFMIVCNKDYRQSFFPAAYDSQEVEGPDLSPDFASWPLTGRPGDVFRIEFQRSWKDGVESRSISWQSVKM</t>
  </si>
  <si>
    <t>Unigene31262_All</t>
  </si>
  <si>
    <t xml:space="preserve">Phosphopantetheine binding ACP domain (723-786:64)  -- </t>
  </si>
  <si>
    <t>MAATKITYQWHAPWKGELDRQVLSGDQSEGYSSIADDAEQNSKKREASLLLSVAEQRFDDDEDWAAAAQTAKNAVESFRMLGDKQGVADALRVQIDALRLNAGKFGLKPDEAVQLASSELAAAKQSGDECLQAATLLALGKLNANRLGNKFRDEGLRQVKESIRMYREASNKRMEATALVASVEILVNGNSPAEAIGGANKALELFQELHDKRGEGRCLHELGVARCSNEQYEAALQAMEGALQIARELGSKKMEALELHTIAQLRLKEGAPREALAAATEAITLCENLGYGHGFHTEALCTLIRGLLANEEPDAAVKTARKFLSGVRERRNQVAEVEALDILSNTLLENDDPDVALPRAEEGVALARELKDPRREATLLLTVSQVQLRRKEFGDALAASKEAIPLFHDLDDPVGEGNAHQIIMELHFARERVADAMKAAREARSFFGKGGDGHSEARMLLAMASLHRIQEEDSEAVSAATEAQFLFQKEKDRAWEAKALAEVAEIHAFNDNYSSALRAAKKALALVQELDDKTNLAALLSMAGLVKLSAFVDHAVVLSTEKKTQTWDRDMANDTMKSLESAKVASDKIGDRRLTIANLLGIAQALIVTRRLGEANVQISDAEDLCLKVAGGKDKDRDLVFFQEGQVICMILATYCSVLENDDKKGAEMAEKALKLAKDINDVRGEFLSNNIKEIIAKRAGAGEAGEGEEELAVDPEMLKLKIQDVANSLMGIESLAGDTPLMDAGLDSLSMVEFRNELVKEFPGVDLPGALLFDYPTVNALTEYVSEGIKRTGSALK</t>
  </si>
  <si>
    <t>gi|1832771531|ref|WP_168505204.1|</t>
  </si>
  <si>
    <t xml:space="preserve">Beta-ketoacyl synthase; N-terminal (1-250:250)  -- Beta-ketoacyl synthase; C-terminal (258-375:118)  -- Polyketide synthase; C-terminal extension (379-491:113)  -- Acyl transferase (532-659:128)  -- Phosphopantetheine binding ACP domain (883-931:49)  -- Luciferase-like domain (973-1275:303)  -- Thioesterase (1354-1580:227)  -- </t>
  </si>
  <si>
    <t>MEAIAIIGMGCRFPKAQDIESFWKLLREGVDAITEIPLERWDINDLYTPTAGTPGKTVSRWGGFLDKIDHFEPDFFDISASNAQRIDPHHRLVLEVAWESLENAGIVPKTLAGSKTGVFIGMSQSDHNRLIYKDISTIDAEDGPHTFLCFVANRLSYFLNLQGPSLAIDTACSSSLVAVHLACQSLRSGESNLAITGGVSLRLSPEESIALSLKGMLSPQGRCQTFDAGANGFVRGEGCGIIILKRLDDALKDQDNILAIIRGSAVNQNGLSHGITSPNGIAQQTLLSQALENAGVEPTEISYVETHGTASGLGDAIEYKALKAVLMQNRESHQPCWLGSVKTNIGHLEAAAGIAGLIKTTLSLQHQQIFPNLHFKQLNPYISLAGTTFSIPTALQSWHSITQTRFAGVSSFGFGGTNCHIILEAAPLSSQQNIATRERPLHILTLSAKTEKALLDLANLYLEKLQNRDLNFSLADLCFTANTSRTHFHHRLAVVAESREILIEKLAAIVSATNTFGKDQKRSLNGKQPKIVFLFPDQSSQYLNSCRQLYETQPTFRAILERCQEIIRPYLDQPLLEILYPDNQPTTTNLLNQTVYTQFALFALEYALAELWKSWGIIPDAVMGYSMGEYVAACVAGVFSLEDAFELIAQRENLRSSLSHEEATVTYSSPKIRIISPVTAQPITAEIATPEYWCHHIKQPVQFADSIKTLHNQGYQVFIEVSPESLLLEMGSQFLDHGVGIWLTGLNANQEDWPQLLQNLETLYLQGVSINWHGFDQDYPRRRVKIPTYPFQRQRYWFDQNANSFYQTTPSSNHTSNTSTPEITCANSLETLSNTELQTATNNDSPESAPVILTHTAASIENWIVNWLHKNLEVPTKLTENSKSEQSFLDYGLKSIEAVKLAKDLEKLLGRSLEAIIVWNFPTVETLALHLAGELENPVSTPKEEQRSLIKQLPITNYQSPKKAMQFSLLYFASNEAEFNSDKYRLLIEGSKFADKYGLTAVWIPERHFHAFGGLYPNPAVLGSALAMVTDRIRIRAGSVVLPLHNPIRVAEEWAVVDNLSQGRVDIAFARGWNPNDFVFAPDNFANSAEVMFSGIKTVQKLWQGESISLQNGIGKETQTRIYPLPKQKEIDIWITCTGGKERFMEAGAMGANVLTALLFQPIEELAEKIASYRESRAKNGHDPEAGQVTLMLHTFIGEDMNLVRHKVRKPFTNYLESSVNLWRHGITSLDGLDEKDKEHLLAYAFERYFQSSALIGTPESCQLMVEKLQAIGVDEIACLIDFGIDADAVMASLYSLKKLKEQSELMIVTDEDNINQSLTVKDKQSVNLQTSQTLQISAKWIINPQRKANAKLRLFCLPYAGGDISVFKNWSNNLPADIEVYPLQLASQKSPGSKQHFDCLTSLVADLAEFLLPHLDQKFAFYGHSLGALINFELCRYLRRHHHLQPIHFFVGAQHAPQLPYPYPSLENLSRSELLNFVKDLTNLELSASVGEDDTFLQLLLNSLKAASVIQKDNYSYTEEVPLDFPITSFFGSEDKFLNQEHLSAWSVHTNSSFRLHKLDGKHLFLESHREQILQLISQDLRLFGEKSG</t>
  </si>
  <si>
    <t>gi|1129178878|gb|OLP86752.1|</t>
  </si>
  <si>
    <t xml:space="preserve">- (302-422:121)  -- </t>
  </si>
  <si>
    <t>MIRQLLSRKVTWVLVTALTLCLCYALARPVLCSDIEKCQLHHDDAADLIPYSRYITSALSAVLLHELVSVILTHRTAKKAIHLIPNIRESLLPSALLCTTFAVLLAENAAFLIGDTAWFAHAASVGDADLDGLPVYSVFYAEWLINVPILLILAGTCALSRPAPEVAEPLVITNVYMILAWCANFISSTPVRYCVVCVPWLLLAVSFWASFLMYFWASRDMILWVLRWKKENPEGLMFFPWASERIAFAEDLRLHTLLWILLWGDLVLQDYWEEGNAIVFHAVVEPPGIADLADLPAPHEALNCFGPLWLSRAAMPFLKKGNGSIVMIGSVAGVRPVGSSVPYSMTRAAMHQLTRLLAKSCGPVRVNCVAPGLIETRITAGSEWDGSYEAVKRMAPMKRVGKPDDLTDAVVCCIRSEYMTGQPREEKAREYAAFVPWWRQAGRQAACWPSILLGPASGEDGRLQAFQQAADANSLQLQVEALHAAAGLRRLGASCQLWPPGAGEIDARVVSEMQQNVASYALEGVCGPHDFIVTLVLQRKEERKAEEDDSAKKDGRKAEDDEDESTKRVVVVGTRFFLRALSDQGHEAMERAAKDAGGSSRSFDSRQSLLEFFERLSRRHAANASRVWASN</t>
  </si>
  <si>
    <t>gi|428243652|gb|AFZ09438.1|</t>
  </si>
  <si>
    <t xml:space="preserve">Condensation domain (28-471:444)  -- AMP-dependent synthetase/ligase (491-897:407)  -- AMP-binding enzyme; C-terminal domain (905-984:80)  -- Phosphopantetheine binding ACP domain (1015-1074:60)  -- Condensation domain (1091-1532:442)  -- </t>
  </si>
  <si>
    <t>MTVHFSEKPPTDTRDSANASEEEVFAFPTSFAQQRLWFIDQLEPGNPFYNLPAAVLLKGRLNVIVLERSFKEIVRRHEALRTTFATADGQPVQVIRQQFNFGLQVLNLQQLAETEREEKVKQLAAEEASKPFDLTKGPLLRASLLQLDAEEYVLLLTLHHIIFDGWSIGVFLQELAALYEAFSIGKPSPLPELPIQYADFAIWQREWLAGNRLQTQLNYWKKQLSGAPPLLELPADRPRPPVQTYRGAKESFLIPKTLTAALKKLSRQENATLFMTLLAAFKTLLYRYTGQADIPVGSPIANRNRAEIQGLIGFFVNTLVLRTDLSGDRTFRQLLDRIREVSLEAYAHQDLPFEKLVEELQPDRNLSYNPLFQVAFVLQTAPVAAESIAGLNLTLLDVENQTAKVDLTLYLEEKQEEISGQFEYSTDLFDAVTIRRMAGHFLTLLEGIAANPDRRIEELPLLGEKERHQLLVEWNDTRADYSSDRCIHQLFEAQVDRTPDAIAVVFEDQKLTYRELNERANQLAHYLQKLGVKPEVLVGICTGRSLDTIVGILGILKAGGAYVPLDPANPRDRLAFILEDAQVNVLLTEEKLLQTLPKCSAQILCIDRDKSAFSQHSKENPASATTAENLAYIIYTSGSTGIPKGVLVPHSNVVRLFAATQSWYNFNEQDVWTLFHSYAFDFSVWEIWGALVYGGRLAIVPYSVSRSPQDFYSLLCKEKVTVLNQTPSAFYQLIKTEESVGIGENLSLRLVIFGGEALDLQSLKPWFDRHGDRHPQLVNMYGITETTVHVTYRPLTAADLSKNASLIGRPIPDLQVYLLDRNCQPVPIGIPGEIYVGGAGVARGYLDRSELTADRFIPNPFNDSLKARLYKSGDLARYLPNGDIEYLGRIDHQVKVRGFRIELGEIEAALGQHPDVARAVVVVREDVPSDQRLVAYIIANSATQNKHSILIRELRCFLKEKLPEYMIPAAFVTLETLPLTNNGKVDRKALPAPDRDRPELEEAFAAPSTAIEKILAEIWAQVLGLEQVGIDDNFFELGGDSILSIQVISQANRAGLRLTPKQLFQHQTIAQLAAVADTAETPQSEQGLITGEVPLTPIQHWFFEQNLSDPHHWNQAVLLELRQPLEPALIESVLQELLKHHDALRLRFARGEFGWQQAISHPEKVAPLTCIDLSPLPPEEREAAFQTAATQLQGSLNLSEGPLLRAALFDFGKHQPNRLLLVIHHLAVDGVSWRILIEDFQTAYGQISRGETVALPPKTTSFKQWAERLHEWARSPELQAEFDYWFALSHQPISRLPVDFPNAGNLVASEKTVSVALSVEETKLLLQEVPAAYRTQINDVLLTALAQAFERWTGNNSLLLDLEGHGREDIFEGVDLSRTIGWFTAVFPVLLNLEKPAEIGAAIKSVKEQLRAVPNRGIGCGVLRYLNREIAEKLHKLPQAEVSFNYLGQFDQVLPKSSLLMLSSEPSGSIRSPRGNRRYLLEINGFIASGKLQLDWTYSESIHRRESIENLAAGFIESLRSLIQYCQSPDAGGCTPSDFAEFKWSQWSQDDLDNITAILGDM</t>
  </si>
  <si>
    <t>gi|15237422|ref|NP_199441.1|</t>
  </si>
  <si>
    <t>gi|198444925|gb|ACH88377.1|</t>
  </si>
  <si>
    <t>PQQRLFLESSWKALEHAGYVPDNYPGLIGVFGGVDFSKYLIPLFTNPQLLESMGAFQVLMGNDKDHFTTRVAYKLNLNGPAVTVQTACSTSLVAVCLACQSLLQYQSDIALAGGSSINLPQTTGYLYQEGGINSPDGHCRPFDARAQGTNVGSGVGTVVLKRLEDAIEDGDTIHAVICGHGLNNDGANKVGYTAPSIEGQSEAIASAHAMAGFPPESVSYIEAHGNGG</t>
  </si>
  <si>
    <t>gi|1705997215|gb|TRU26664.1|</t>
  </si>
  <si>
    <t xml:space="preserve">Beta-ketoacyl synthase; N-terminal (37-286:250)  -- Beta-ketoacyl synthase; C-terminal (295-408:114)  -- Polyketide synthase; C-terminal extension (411-522:112)  -- Acyl transferase (564-859:296)  -- Phosphopantetheine binding ACP domain (968-1020:53)  -- Thioesterase (1086-1307:222)  -- 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</si>
  <si>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KTANGYVRGEGGGIIVLKSLSAAIRDNNLILGLIKGSAVNHGGMSSGLTVPNQLSQEQLIRQALKNAQVKPEDISYIEAHGTGTSLGDPIELGALSTVFAKNPQPVWVGSVKTNIGHLEAAAGIAGLMKVILCLQHRQIAPHLHFQQPTPHLDWENQPLKVPTKNREWVSENSSRLAGVSSFGLNGTNAHIILEEYSYEAQTTAAADLSPYLFTLSAKTESALIKLAQKYANYLENANNIALSSICATSNRSRSQLPHRFTCIVSSHCQLQEKLTAFVQGEPSSFRQKSEFSGKNRAKIAFLFPGQGSQYPGMGRELYQSYPLFRQTLDRCAEILRQYGDYCLTEIIDQENHLNQTFYSQPALFALEYALFKLWESWGITPHGVMGHSLGEYVAACVAGVFSLEDALKLVFYRAKLMDSVGKSGSMVVISASEAEISPLIVPYQSQVAIAAINGQDNIVLSGAAETIETLVKQLQVKNLKITPLNVSQAFHSPLMEEILDEFRQIAETITYHPPQRALISNLNGNLVNFEVTTADYWCRHLRSSVRFADGIKTLLDNGYELFVECGSHPVLSAMGSLLDKNYSCLWLPSLRRQTSDRQQILESVSQLYLRGFALNWQEITANQDSKPCILPTYSFERSSYWLKTGDLTPEEAQLLPKLSKYLLETPPQPPEVVKTTTASSSGHLITLDSLLATPAEKQLKQLETYIIGVLEQITGLSMVKLHTKQPLSSLGLDSLMSSQLRRQLEEDLKIIVPVEYLTGLSIEQFLPQIFNLITQNSQPATSNKTPLPSKPKKPIRTTKAENISNDPQLWLIRKQANPNARIRLFCFPYAGGGASVFQNWLNYCPKQVEFWAIQLPGRETRLQETAITSLKSLINRLIPILTPYLDQPYAFFGHSMGSLISFELTRELAKTRQNLPQHLFMSGFRAPHIVNPDLPIHRLGDEQFLTALAHFQGTPETLLKNPDLMAAFLPILRADFKLLETYSYQQGQPLNCPITVFGGDNDAKVSADQLQQWQLQTNQDFVLHTLPGGHFFINQHTEKIMKIVCQSLREFPEQMTA</t>
  </si>
  <si>
    <t>gi|516324300|ref|WP_017714959.1|</t>
  </si>
  <si>
    <t xml:space="preserve">Phosphopantetheine binding ACP domain (34-93:60)  -- Thioesterase (119-221:103)  -- </t>
  </si>
  <si>
    <t>MDEVKTDRHSQPAPEPKRYPQKLIAPRNAVELHLLAIWEKILGVRRLGIRDSFFDLGGTSLQAARIVNQIQLKFDRVIPVTALIHGASAERMALFLTLETAPASWQALTPIQREGTEPPLFCIHGQNGSVFSYKPLADYLGKEQPVYGLQAGEVAPETRVEDMAAEYIKEIRTVQPVGPYFLAGYSSGGVVAFEMAQQLTRAGEKVALLALFDTLNPALLDDTPTLGAQLRTHWINLSRLNPLQKLNYIVERGKWKSFELVKKMSGKFSEPDRHSNSDEIPDIFQRIEETNRQAFINYIPQVYPGKLTLFLAIERPAAQSSDSLLGWGELAAGGVEIQEVPGHYKTLMQEPRVRVLAEKLSASLRKAQVVGD</t>
  </si>
  <si>
    <t>gi|389733880|emb|CCI02399.1|</t>
  </si>
  <si>
    <t>MVESIDYKKLMATTLSKMEVMQARINELETRQSESIAVVGMACRFPGGINSPEKYWSFCQAGLDAIVEVPKSRWDISKLYSQR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IASVKTNIGHLEAAAGMAGIIKTILILQQGEIPSHLHFQTPNPLINWEDHSIKIPTQNIPWPNNNKVPIAGVSSFGFSGTNAHVIVQQAPVSKISEIQQQIPSHLLTLSAHNKTALKELATRFHTLLESRPEIGDICYSAAVGRIDLPERLAIVGDTCPELQQRLTAFAEEKPLDDLTFYQRFTSEKSPKIVFLFTGQGACYPGMGHQLYQTQPTFRQYIDQCAEILAKYLDHPLTEILFGEQTDLLNQTAYAQPAIFALEYSLTMLWKSWGITPSLLIGHSVGEYVAACIAGVFSLEAGLALVVKRGQLMQTTTSGKMASIFADEETVSSLIKNYTQTVSIAAINHPQQIVIAGESASIEEVISTCKKQKIPAQYLPVTQAFHSPLMEPILKEFEKEARQISYQRPQILLLSGLDGEVLENAPDAAYWSKQCREPVRFLSSLITAFNKGYNLFLEVGPRPILAEQGRRYKDEFIWLSSLNRGLDNWHTILSALGQLYLNGAPFNPEQFNRNYGYKKVRLPNYPFQRKPCQFQPNPRTENQSIDKIFLDAQTSNLTDTETTVFNMQKHQQEIRNQLKSILALLLKEDENDLPEDETLLNLGADSIILTDFSRKVEEKFQVKVKIDQLFTDLQTLVDIAEYLCQFVKEKPLENASEITTKVIDDETELSNYLQVIEQLQPIATAYIIKALESLGKKLNQGEQWTIETLRQTLPVAPKYHILLNRYLQDLEQANILQNQGNIWTVKNLPESFSLPQALQKLEKTCPSAKPELEMLQRCGENLAEVLKGNIDPLTLIFPEGSVAHAESIYGNSPVSRLMNQRVAQAINQILTNFSNSDRPYQILEIGGGTGATSEAIINHLNLDHITYSFSEVSPFLLHQARQKFQKKYNLNFHQLDIEKSTISQGIPARNYHIVVAANVLHATRNITETLTHIRELLRPGGYLVLLETVENNSWLNLTFGLTPGWWRFQDQELRSDTPLLSGENWCSVLKRCGFATANSFSKQNNIPINNGQELILACVPDEPLSIPAIPKFTVSGESSGKEALMMAQLQSLKDLKDLHEKTIIKQLEVLQTATVSPSIAPEILTNQTQIIPTQSSKIETYLPVSQEKPKSPEKPSSPNLNPLALKLTENKSLTEQQQAFIQNLQSIYNQKTAKSKAYSQNSRKTMVDVKPTIDFRMALKEFQYPIVSESAQGAYFKDIDGNNYIDLAMGFGVNFFGHSPDFVIEAVQEQMNRGIGLGMQSNMAAETAA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DASASYNVTTSLELLGSVDVYILEKTINQVINRHEALRTKIIEQGELQEVVNEVKIKLNLIDLKDEDNPEATALALRSQFSQKPFDLSIAPLFAVILMRLKSDHYLLSLKTHHIVADGWSLGLILQEIGQLYSSPNNTTKDVLKPPMQFRQYLTLRAQETQSPQMLEHRDFWLKTYQEELPTFELPTDFPRPAVKTYTGGQESQVIPSEVGQNLQKVGRKNKATLFMTMFAAYTAFLRRISGLKDLVIGIPISGRQIEGSDNLVGFCSQFLPLRIQVDATTSFIEHLQHTKQTLIDAFRHQSYTLEDLLAALQLPRDFSRSPLISVSFNMDPSLTLPEFKDLKVSLPPSPIAYTPFDLGFNLIELNDNLIIYCNYNTELFKKETIKQFIESFEILLRGIIEDANHLLYQLPLLTPVQQEKLLRQLTGKTRKLPEKATIIDDFVAQVKLTPNAPALIAGKISLSYQELNEKVNRLTHYLQQEYQLGVGKVIGVMLQRDHNLIIGILATFKTGATYVPIDSQYPHSRIEFILKDSGCHVCLTESNFISKLPEKMKKICLDKIDPIVEKYDKDEPKIFRNSSQTAYIFYTSGSTGNPKGVMGRHISILNVIQSLRLTFDLDKHPEWRYIFTAAVTHDPSIRNIFLPLTIGASLYMYEIKYIGHLVSFLQENQINALHTTPSIYREILGLLEPGETISSLKYISVGGEKLDRETALALRKRFPAKIVSNVYGSTETCVGVSQYEIKENLDSEIPLGQVFHNNRLGVLDEFNNPVPLHVIGEICVEGAALASGYHNQPEMTQEKFKPSFLDETKTLFRTGDLGKQTAPGIIEFMGRKDNQVKVNGYRIDPGEIEYQLTRYAPIERAIVLPIQVNNQTQLSAYCQTDKTLEIAEIREFLAKFLPVYMIPSYFIFLKQFPLTRHGKLDLHSLRQLRETGKYLVNSNYVAPRNHLESNLVSIWEKIISKHPIGIFDNFFEIGGHSLLLSRVVTRVHKELNVSVKLADFFKVPTVAGLATLISQTQYNYQEPISAIPPQKSYPMSHGQRRLWALEFLDQNHNAYGMPSAYQFKGNLNIDAFENAFQQLIQRHEILRTTFTLINNQPRQVVHNQMNFVIKQIDLTAYVSTEQENLIEEAISHNAKTTFDLEVGPLLKVNLLKLSQENYIVLFNMHHIIFDGWSAGVLIKDFLTHYHAYGQENSQLMPPLRIHYKDYTSWQESQLETSKLQGQRDYWLAKLTPVPVRLNLPVDYPRPPVKSFQGNTITWQPEPELIDTFEKLVKAQEASLFMGLVSLVKSFLFRYTEQNEITIGSAIAGRNHPDLEDQIGFYVNTLVLRDQITDHDSFTDLLSKVKTTTLEAYDHQDYPFDQIVSELNLQRDPSRNALFDVAIVLQNNQNVDLALDGITVNSIDPKMITAKFDLEFIFVEEEELYLKLIYNTDIFIHERILLIIDLFKNWLEQVVKFAHEPLINLSLASSENLIQEGQELFTEDFNF</t>
  </si>
  <si>
    <t>gi|68637527|emb|CAH04262.1|</t>
  </si>
  <si>
    <t>LSSYPPSASLRILEIGAGTGATTQQVLKACNSRQITYTFTDVSPFFLEKARDNLAEFFGLEYKVLDIEKDPKLQGFCCHSYDLIIAANVLHSTANLQEETLPHIQSLLRPGGHLLLLELTQQSSWIDLIFGVTQGWWRFSD</t>
  </si>
  <si>
    <t>gi|1149076552|gb|AQS99248.1|</t>
  </si>
  <si>
    <t xml:space="preserve">Polyketide synthase; ketoreductase domain (306-497:192)  -- </t>
  </si>
  <si>
    <t>MFDDLQEELHYGRLSYEFIYNRDAGQCVEQMNGHCTFVIDWFSENVPLEDKDGTSLDASVRKTILDSCYRDVVPPTPKEEAQGKEDILVFADQAGLCQKVLEIAPEGRIGTKKVVTKPPALLTAEDCESVIGAKTWDMIVIGCSLDPPKSDAVTDIIEQQSHVAKFMLLLMQRIFRNEGCCKRMCVLTHDIFSVEEETNKRRGLGGMCNATMFGFCNTARLEMEFPIYLIDTELVDEEEMYPHIATEMFRWCTFGVNTVRLCYPYPVRNGIRTGRPTGRYILRQLPSITYEVAQKPFELLSEGVIGISGGNGALALVMGEWLLRTAKQRQAESGGEYVPKFSILFLSRSMKISDLNMGRWKSIEAEAAEMGVHVEQARINMGTQEQVDTWVKGVSPKLIGFIHSAGVLKDSMLPNQTWEKFEEVYDGKHRAALYLHDAFERFANPNLKFFWLFSSTSVYGNMGQLNYSSSNSFMDALARWRLSQGKPCCAIQWGAWGEVGMAATMDDAMRRRVMMGPMPYFTVAQGLEGLEGGLRTGLPGFSVFIVNPPMMFGMIQSDQGTTACYNRNFYSEYVPNPAPSSYDHWSTYNIYRMYRYILDPYSANGSEYYWGKIVKPMLKDEEEEEDNPFCDHAMF</t>
  </si>
  <si>
    <t>gi|424707927|gb|AFX86598.1|</t>
  </si>
  <si>
    <t>gi|1805638651|gb|QHU84192.1|</t>
  </si>
  <si>
    <t>Cluster-13398.52863</t>
  </si>
  <si>
    <t>MAWVWEPLINGLRPGCLVEIHGLDAAQIQELEKDVNGEVGQLVCYSGDKEKFWVNLICGVEGYFNPANVKACADHKRPGEGGSDSSFDMLIGPRTETESLGHEISMCIFEKGFCVLRFCQSSKDTEKTIEMLRDMSADGGLARLPEEVEEGYLGLNCRGKVTWLDYANKELTSDRGLVKTDENLSYIAAAFQPYSVDVLEEAIDERTPALICVSLDDDEEPEFPYPEADNSTLGTFLRTWKRTLLRAVSFSGPGTPDITLDVKDNSKVAQVPKKQESISISAPANTVVLFRPDIYEYTCEAREETLMLVTNYLTQAAELTLTKIEGETAWLAEVGEGPPPPPGAEHIHVLNSVARLPGMMDCQWSYYAALMAATDAVIKVPLARGDVDPYWTPNEETYESWQTTSKHQSYCEGVDMFDNKHFEISNAEAAGMDPVQRLVLETGAQSLAMIGLTKKITNRKSVHAGCAVGNDKLDWGRIPKEVQIGAACGGTSTVLAIISNRFSFCFNLKGPNFVCDTACSASLTSTHCVKGMLKDRIVDPLEWFLSMGAHLVLDPVGGLIGGTQSHMGGPYGRCLTFNASASGYLRGEGVCGMMLKWGNFKGESDSILRATQVGQDGRSASLTAPNGPAQYEMIARAVKEAQMTPPESTVWECHGTGTSLGDPIEVGAVRKIQVRVPRSEPLMLTSNKTNIGHLEGGAAMGGLVKCVLQCKYGRCLPTLHLRTLNPHLEHEAFDAIFETEGASYHYNQGHSQVSSFGFGGSNGHGILWGGKNEVLNDHHRLLMGKIKRMAPAEVRVTGKDPDEWEADFPDPRCKHGDQFVMEISQDDPKDKAAKWEKVLDDEEDDSDTFYCITGNFNAWADDRMVMGDVDGVHTVTVEVPPSGTLEFRFLQDGDTDKVICPEAPTCSRKMGKIIGPKKDLTHKWVVQAKPGSEVRIELFIKDRKKSVLWLLEKTD</t>
  </si>
  <si>
    <t>CL7918.Contig2_All</t>
  </si>
  <si>
    <t>gi|424707661|gb|AFX86465.1|</t>
  </si>
  <si>
    <t>gi|424708025|gb|AFX86647.1|</t>
  </si>
  <si>
    <t>gi|1928438510|ref|WP_193958714.1|</t>
  </si>
  <si>
    <t>MPKTQSDKIAHPIAVVGMGCHYPGAKQLSELWENILARRCQFRQFPDQRLPLSEYYDPDPATPDKTYGTRGAFIDGFQFDWINRRVPKKTVDGTDIVHWLALEVADKAIEDAGYRRDTIPTQKTGVILGNSLTGEHTRSNVMRLRWPYVRRALRAAAEVKGLSGTIVEELLETMEKFYKSVFPPITEDTLAGGLSNTIAGRICNFFNFDGGGYTVDGACSSSLIAVVTAANALSNGDLDMALAGGIDISLDTFELIGFAKTGALTAQDMKVYDRRASGFVPGEGCGFVVLKRLEDAQADGDYIYALLDGWALSSDGKGGITAPSKVGQSKALLRAYEKAGYSPQSLHFIEGHGTGTPVGDRAEIEGVALAMNASKPAPPRSCGMTSFKSLVGHTKAAAGIGGFIKAVMAVNQRIVPPTVNCQEPNPVFEESAQCLYPVQLGEVYPETEILRAGVSAMGFGGINSHVTLSSGDPATTRLKSGIAERALFVSNQDTELFVFGANSTTDLFKIVEKLKPQLEGMSLAEMPDLAAKLAQELPEHCPTRAALIAATPRELSTGLDRLSLLLTESSLRSGEMRVSPQKDLWLAEKVQRTKIGFLFPGQGSQRLNMARMLVERYPWAQDFLSQADQWLQEAGLAPSGPVIYRPLDRAINREEVENWFQALTQIAPQTVCFVSLLWQKYLQRLGIKPVAVGGHSLGELTAFQAADCYDEKTLLCFAALRGQVMTESSSTTGTMASLACSRSQAEELLRGVAGYVTIANLNSPRQTVISGEVDSVLAVLERALVRGIQGKKLPVANAFHSKMVAAAAEKLRQTCSFAEYPTPKLWLVSSKTGQQVSQVISLSEHFADQITAQVDFISLYQQIARQCDFLLEVGPGKVLSGLTAEIAEFTLCLPLESQVGNTRDLNTAIAAIFVQGTGINWNFFYENRLIRPFIPASERLFIDNPCERSFDFEREELDQIIPFPLQTTSKSASLENLPALSTEEMSDLLSHYFSQRSSFLAELIRADLENLSFL</t>
  </si>
  <si>
    <t>gi|166086398|dbj|BAG01106.1|</t>
  </si>
  <si>
    <t xml:space="preserve">Beta-ketoacyl synthase; N-terminal (6-291:286)  -- Beta-ketoacyl synthase; C-terminal (299-412:114)  -- Polyketide synthase; C-terminal extension (422-534:113)  -- Acyl transferase (620-841:222)  -- Polyketide synthase; ketoreductase domain (1219-1397:179)  -- Polyketide synthase; dehydratase domain (1473-1760:288)  -- </t>
  </si>
  <si>
    <t>MKASPQIAIVGMACLYPDADSPQELWENVLSQRRAFRRFPSERLSLSDYYSPDKSAPDVIYSTQAAVIEGYEFDRIAYKVVGSTFRSADLAHWLALDIASQALNDAGFPDGKGLNKETTGVLLGNTLTGELSRANTLRLRWPYVRHRVEEQLLKQGLSDKERQIFLNELENRFKEPFEPIGEESLAGNLS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HLVGAQGLRSLIPPGQNLDNIFTNNEKQINKIGFLFPGQSAPVYLHGGLWERRFPVIKQLYNKAQLAKGKDNTVTNIAQPAIITACLGGLQLLENLNIKADLAIGHSLGELCALFWANAYDKTQLINLAKIRGQAMAQLGHPTGRMASINADAETVKSLLNGRIVEIAGLNSPYQTIISGEALGIKDVVEKAQNKGIKTVYLPVSHAFHSPLVARAVQPLEDYLQTYPLNSLEKTVISTVTGEKLPLNTDWRSLLLEQITSPVRFIDAVKSAEKEVDLFIEVGSGSILSRLVADITDIPVISLDSSSESLQGLLKTVAVMFVNGVKVNYQGLFEDRFSRPFNLDYQPHFIGNPCEIKAKGKSQQAKVENIDLLLPNHSQNLKPNTSNLKPQTSKIEVIRQLVAQKTELPLETIENHHRLLADLHLNSISVSQLVIEAARQLDLSPPHSPTDYANATIQYLAAALEELGKNNPQIPQESIPMGVDNWVRAFTVELIEKPLIKSDKKQINREKAGNWHIIAHADHPLLPNLSLLQPTLKHEQEKGIIICLKPYPDKSEIDLLLKGAKLSIKEKKPLILIQQGGGYASFARTFYLENRQIPTCVIDIPFHHPNAVNIILSEITATDSYTEVYYDENGKRFLRQLNLLGLEKDTDNPKQKKALKRPNKSKIKELLLVTGGGRGIASECALSLAKENKATLAILGRSQPEDNRELAENLARMKSANIQVHYYSCDVSDAESVQQTIAEIKTNLGEITGILHGAGVNTPKLIQHLEPEDFLATLAPKVKGLQHILTEINPDSLNYLISFGSIIAETGLKGEADYGLANEWLGNIVAEFSRKYPNCRCLNLEWSVWSGIGMGERLGTVEKLRNEGITPISPDIGIKYLHLLLNQSLPTASVIIAGRFGEPPTLSLKPQELSFLRFLETKKVDYTGIELITEAELSLDNDPYLQDHVYQGEYIFPGVLGLEAIAQVATALLPTLARKEDQTLNKGETGGLRFESVKFNRPIVVSADQPLKIQIATLITDSGKVKAVIRCANTGFSIDHFEAIISHSSVGEPDCRPMIPPVPLKEGKNNPQINPDTDLYGHLLFHKARFQRIKGYSHLKATECIAEINIEQKTAWFSRYLPQSLILGDAGARDAVIHALQACVPHATILPTGIERLTVYSVNLGENQFVSAKERLHQGDTFVYDLEVFNNDGNLLEVWQGLELKVIKHRNPQDTWIPALLPCYLERKIKEVMPNVDLTLILDQDATVERRVRSDRSLGMLTSSPSVIQRRGDGKPELSDNEAVSVSHAEDLTLVLKGASGCDLEPIIPRNVQMWRDLLGENSFNLAEVISQENHEDLNIAATRIWSAKESIKKAGLSLDIPLTLSSFSQQSTPLSPILWLSSGKDLIITLPVYFRETKTAFILAIFVQTVPEKSDLLQTELSKFF</t>
  </si>
  <si>
    <t>gi|323448426|gb|EGB04325.1|</t>
  </si>
  <si>
    <t>gi|198444915|gb|ACH88372.1|</t>
  </si>
  <si>
    <t xml:space="preserve">Beta-ketoacyl synthase; N-terminal (6-162:157)  -- Beta-ketoacyl synthase; C-terminal (170-224:55)  -- </t>
  </si>
  <si>
    <t>PQQRVFLEALEHAGYVPDNYPGLIGVFGGVDFSKYLIPLFTNPQLLESMGAFQVLMGNDKDHFTTRVAYKLNLNGPAVTVQTACSTSLVAVCLACQSLLQYQSDIALAGGSSINLPQTTGYLYQEGGINSPDGHCRPFDARAQGTNVGSGVGTVVLKRLEDAIEDGDTIHAVICGHGLNNDGANKVGYTAPSIEGQSEAIASAHAMAGFPPESVSYIETHGTGT</t>
  </si>
  <si>
    <t>gi|424707821|gb|AFX86545.1|</t>
  </si>
  <si>
    <t>gi|1706125797|gb|TRV47191.1|</t>
  </si>
  <si>
    <t>gi|1149076642|gb|AQS99293.1|</t>
  </si>
  <si>
    <t xml:space="preserve">Beta-ketoacyl synthase; N-terminal (369-615:247)  -- Beta-ketoacyl synthase; C-terminal (623-738:116)  -- </t>
  </si>
  <si>
    <t>MQPCSAACGRPPRKHLAAAQGPQCTPAVPMLGWSPVVNGLHLGELVELRGLDGPEPGVGSDDADFVLYGQLVEYLPDREKFAVALIDTGAVLHVDTASVAPAGTEHGLGFDAVLGPRTEQGALGSVMSNSLSEKGYCVLRLVRGSGEPAACLACLLEHELAGRLGRLALEVEEGYLGRGARAKAMWLDPEDPALNVDSALTRCDATLTSLAELLQVHAEDALRAPLEERTPALVCMSMTDVEEAEYESPALTDQILQDYYSTWCRALLRVVLFTGPANSSIVLKLKESAPISSLDRIIRVAAPANTVVIVREDSYEYSCSCADGGEACWLQSFIMKQAPQWTLSELEGDLGLFDTVGEGPPPPSEEAKNRIAVVGMSIQACGRMTDHHKEWSAYIAGTDGQMEMPMSRFDYRPYYNDDVDTPLGTYVKHFSVQEGIDMFDNRVFEISNNEAAALDPLCRQVLEVGYLSILQIGITKKHCNTNPIHASVSVGCDKQEWLNMPNVPTSVAANNQLAICANRFNYVFNLKGGSYVMDTACSSSLCAAHLGKVNLLERRWDPLEWHLGLGAGVTLTVQCFFGNCAAHMLSPSGRCLTFNATANGYNRGDGTSCMCIKAGSHDSERIAYFRGSQIGQDGRSASMSAPNGPAQEKCVWGAIREAQMTPPESTVWECHGTGTSLGDPIEVGAVRKVQIKMKRTEPLMVATSKSNFGHLEGSAAQLAMNKCIMQVIMLVCCPTQHLKTLNAHLDHAAFDAIFISEHCPYKYRQGHCQVSSFGVGGTNGHAIFWGEGKDKVSVDVRKAFLLKVKKGPPSIIADGPRPSDWEFSGIAPDVRPGEKYRVTFLRDQLTKDETIRYEKVEDTEEIAEYYCTTGNHNDWDKDRMIEGDVPGLFYQEIEMPKDGVLQFRFLADGDPAKVIGPEVSTSRKTTRIIGPAAGLDTYWLVSGEPGSEVRVEFMVGTSPALGGLRTILWIPIRE</t>
  </si>
  <si>
    <t>gi|45535403|emb|CAF04417.1|</t>
  </si>
  <si>
    <t>gi|424708039|gb|AFX86654.1|</t>
  </si>
  <si>
    <t>gi|1706011987|gb|TRU40712.1|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</si>
  <si>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SDEKPHLERPCHLITLSAKSEPALRELAQRYYDFLGQNSQTVMANLAYTANTGRSHFEHRLAIPFLAQKQLQQALKDFIRGENRFSGQKSLLTSKKAPKLAFMCTGQGSQYPGMARELYETQPTFRQTLEKCDEILRSYGVKSLLQVLYGDEKTSQLINQTFYSQITLFSLEYALAQLWLSWGVKPDALIGHSLGEYVAACLAGVFSLEDGLKLIAHRGRLMQTLPKNGIMAAIFTDSDSVTNHLRKIRGICTIAAVNSRENTVISGETEAINHLIANFNQRGIESQTLAVSHAFHSPLMTGMVGEFAKIAETITYNSPRLPLISNLTGDVIDAEIATSQYWVNHLLSPVEFARGIERLGELNTEIFLEIGAKTTLISLGQQNLPDQGLWLASLSPKQSNWETLLQSLATLYVKGVKIDWNGFDLDYLREKIPLPTYPFQRKRYWLDYIDSQLKTPTAAAFHPLLQQPLHLLGSKDVHYQSALSPCSPSYLQEHQVFGQVVFPAAAYLEMIIVAAGQQYPNQQFTIGQLSLNRPLIFSENQSKKVQLSLLAGGQFQILSLGEGEVSLLHLSGNLTNENQDLPSCNWTDIRNRCHQKIEIAQHYQDCSSKGVNYGESFRVIQELYRNQSEIVAKIQLSSHLLSQAVDYQLHPVLLDGCFHAMSALFPAGNSTYLPTNIDRLTFSGVKDTSIYCHGRFSHSNLQNGILIADLTIFSESGQLISQIDGLTFQQARPETLFSQTNDLKDSLYEITWQATDLTGMDWTETGDWLIFADKKGVGQQLAEKLLQQGHRCQLITENNRQTWQYLLKKPYQGLIYLWGIDDDQALENNQNLAATQERICGTLLEIVQEIGKIEVNYSPRLYIVTQSAQYLPSQPTVIALAQSSLWGLGRTIALEHPELRCLCLDGDKFQDSHTLALEVFQSLQSSEEENQIVWRQGQSYVARLGRFIPKSSLKNREIAENATYLITGGLGALGQQVANWLRKKGAKSLVLLSRRGITPETQPIIDQWRQEGTNVEVFAADVSDFGQMRRAFEIIEQQLPPLKGIIHTAGVLEDASLSKQTWEKFERVFSPKILGAWNLHLLSQEVDLDWFINFSSMASVLGSSGQSNYASANAFLDSLAHYRQAQGLPALTINWGPWAEGGMAENLDEKAKKRLIKQGFTPLDPQKCLHLLETLLTTSRTQVTVASLNWNSFFNSFENQKIPPLLRDFQSFSAQKLTPDNNFINVLRTVPIEERFAALTAHVQGIVAEILAIPAREFTQVDQGFFELGMDSLMTVELRNRLAKDLGKSLAATITFKYPTVTSLVDYLVAEVIDLDFSLKPLAIGANQDNNLDPLNEEDLSLEELSDLLLQELNSLS</t>
  </si>
  <si>
    <t>gi|332660988|gb|AEE86388.1|</t>
  </si>
  <si>
    <t xml:space="preserve">FAE1/Type III polyketide synthase-like protein (69-368:300)  -- 3-Oxoacyl-[acyl-carrier-protein (ACP)] synthase III; C-terminal (385-465:81)  -- </t>
  </si>
  <si>
    <t>MTSVNVKLLYRYVLTNFFNLCLFPLTAFLAGKASRLTINDLHNFLSYLQHNLITVTLLFAFTVFGLVLYIVTRPNPVYLVDYSCYLPPPHLKVSVSKVMDIFYQIRKADTSSRNVACDDPSSLDFLRKIQERSGLGDETYSPEGLIHVPPRKTFAASREETEKVIIGALENLFENTKVNPREIGILVVNSSMFNPTPSLSAMVVNTFKLRSNIKSFNLGGMGCSAGVIAIDLAKDLLHVHKNTYALVVSTENITQGIYAGENRSMMVSNCLFRVGGAAILLSNKSGDRRRSKYKLVHTVRTHTGADDKSFRCVQQEDDESGKIGVCLSKDITNVAGTTLTKNIATLGPLILPLSEKFLFFATFVAKKLLKDKIKHYYVPDFKLAVDHFCIHAGGRAVIDELEKNLGLSPIDVEASRSTLHRFGNTSSSSIWYELAYIEAKGRMKKGNKAWQIALGSGFKCNSAVWVALRNVKASANSPWQHCIDRYPVKIDSDLSKSKTHVQNGRS</t>
  </si>
  <si>
    <t>gi|1002988656|ref|WP_061433183.1|</t>
  </si>
  <si>
    <t>gi|1514753528|gb|ROI12280.1|</t>
  </si>
  <si>
    <t xml:space="preserve">Beta-ketoacyl synthase; N-terminal (11-296:286)  -- Beta-ketoacyl synthase; C-terminal (304-421:118)  -- Acyl transferase (597-837:241)  -- </t>
  </si>
  <si>
    <t>MPKTQSDKIAHPIAVVGMGCHYPGANQLSELWENILARRCQFRQFPDQRLPLSEYYDPDPATPDKTYGTRGAFIDGFQFDWINRRVPKKTVDGTDIVHWLALEVANKAIEDAGYRRDTVPTQKTGVILGNSLTGEHTRSNVMRLRWPYVRRALRAAAEVKGLSGTIVEELLETMEKFYKSVFPPITEDTLAGGLSNTIAGRICNFFNFDGGGYTVDGACSSSLIAVVTAANALSNGDLDMALAGGIDISLDTFELIGFAKTGALTAQDMKVYDRRASGFVPGEGCGFVVLKRLADAQADGDYIYALLDGWALSSDGKGGITAPSKVGQSKALLRAYEKAGYSPQSLHFIEGHGTGTPVGDRAEIEGVALAMNASKPAPPRSCGMTSFKSLVGHTKAAAGIGGFIKAVMAVNQRIVPPTVNCQEPNPVFEESAQCLYPVQLGEIYPETEILRAGVSAMGFGGINSHVTLSSGDAPSPRLKPSLDQRSLLVSNQDSEIFVFGANSLAQLLEYLQIFSEQAKGMSLADMVDLAAQNAQTLSPQTSIRAAIVAENPRELLERLEHLINILHSQPPAAGETYISQRKDIWLAHQVQRSRVAFLFPGQGSQKLNMARTLVERYSWARELVQQADLWLIESGFEPISPLIYRPLDRAVNQQQVEQWFNALTDVAPQAICLTSLLWKHYLKRLGLEPVALGGHSLGELTAFEAAGAYDEKTLLCFAAMRGKAMTVKGDSIGTMASLACSDATAQKLLQGISGYVTVANINSPQQTVISGEKTSVAAVCDLALAQEIQVRQLPVANAFHSQMVAKAAEYLRKEAPIPEILEQVSLPLFTSVNGQIVNSGLNLKEHFAHQIVAQVNFVSLVENLKNKCDLIVEVGTGKVLSGLVGAIVPSPLCFPLESKPGIARDLNTFLAAYFVQGGEVNWQALYEQRLVRPFVPAAERLFVDNPCERSFPVSLEEIESSSAFSWREIQQSSPNTALAHSSNFSQPESLFADDELTTVLANYLLERGSFLSELISADIQSLPFVNTHNA</t>
  </si>
  <si>
    <t>CL2868.Contig3_All</t>
  </si>
  <si>
    <t>gi|495482334|ref|WP_008207021.1|</t>
  </si>
  <si>
    <t>gi|1772288194|gb|QFZ13258.1|</t>
  </si>
  <si>
    <t xml:space="preserve">AMP-dependent synthetase/ligase (18-462:445)  -- Phosphopantetheine binding ACP domain (605-670:66)  -- Beta-ketoacyl synthase; N-terminal (696-944:249)  -- Beta-ketoacyl synthase; C-terminal (952-1069:118)  -- Polyketide synthase; C-terminal extension (1073-1184:112)  -- Acyl transferase (1226-1507:282)  -- </t>
  </si>
  <si>
    <t>MITNDNVEFSTLVDLLRYRAQNQPTQTAYTFLVDGETESISLTYQELDQKARAIATQLLQRGVPGSRALLLYPPGMEFIPAFFGCLYAGFIAVPAYPPRRNQKMSRLQAIVSDAEAVVALTTSTELTSMALQLAENPTLTAIPWITTDNLNANIAEDWQQPNINSDTLAFLQYTSGSTGTPKGVMITHGNLLHNSQLIYNFYQHTPNSQGVIWLPPYHDMGLIGGVLQPLYGGFPVTLMAPVAFLQKPFRWLQAISHYKATTSGGPDFAYDLVCRQITPEQLASLDLSSWEVAFTGAEPIRAQTLDRFAETFAPCGFRREAFYPCYGMAETTLIVSGGWKSEAPIVRHIDTTALLQNQVIDTTTAAGGKAIVGCGKSSPDQTVLIVNPESLTSCADGQVGEIWVSGSSVAQGYWNRPEQTQHTFHAYLADNTTGPFLRTGDLGFLQDGELFITGRLKDLIIIMGRNHYPQDIEFTVESCHPALRPAGGAAFAVEVNNVEKLVIVQEVERSYLRKLNADEVIGAIRKAVAEHHDLQTHTIALIKTNSLPKTSSGKVRRSNCKAELEAGSLDIIAQWSADAQNHSPSEKLIAPQVEKTVNTEAVATWLLTKVSEQLQVPAQTINVNEPLAQYGLGSLAAVRISGELQEWLGRELPTTLLYDYPSIAALAQYLGDGVPQPKVVSQQPTDNHAIASGGAAPIAIVGIGCRYPGANNPEAFWQLLRNGVDAISEVPQQRWDVNSFYDPNRATPGKMNTRWGGFISEVDQFDAPFFGISPREAESLDPQQRLLLEVCWEALENAGKAPSKLAGSNTGVFVGISNFDYSQLLAKQVSGLDAYSGTGNAFSIAANRISYLLDVHGPSWAVDTACSSSLVAVHQACQSLRQGECEMALAAGVNLILTPQLTVTFSQAGMMAGDGRCKTFDADADGYVRGEGCGVVVLKRLSDAYRDGDRILAVIKGSAVNQDGRSNGLTAPNGLAQQAVIRQAMQNAGVAPHEIGYVEAHGTGTFLGDPIEVNSLKTVLAPGRAPGDTCVIGSVKTNIGHLEAAAGIAGLIKTVLSLHHEEIPPHLHLKQVNPHISLADTNLSIATTLLPWNRGNKRRLAGVSSFGFGGTNAHIILEEAPLVSPKDTVSDERPLHLFTLSAKSENALRDLAKDYENYLGNHPDASLTDICFTANTGRSHFDHRLVAIAQSNIQLQTVLGAYATGKKTSQLVSGKIENKQQPKIAFLFTGQGSQYINMGRQLYATQPTFRAAIDQCEQVLRSYLDQPLLSVLYPDTESSCIDETAYTQPAIFAVEYALAQLWKSWGVEPTAVIGHSFGEYVAACIAGVFSLEAGLKLVTERSRLMQALKSMGAMAAVFASEEQVQAAIAEYSPEVTISAVNAPDNITISGTVAKIAAAIAKFTAQGIETRRLNVSHAFHSPLMDEMLDAFEQATNLVNFQAPQIPFVSNVTGNFLPVGQVPDAQYWRSHTRQSVRFMDGLNTLLAEGYELFIEIGAKPVLCSLGKRCHGGENSVWLPSLNAKRDNWQTLLESLSTLYLRGVEIDWAGFESDYSSQLVALPTYAFQRKRYWIQSPNRVDNIPVNHHSNNSQPVTSASSDSAKLPSQALVEKMLKQQLQIMSQQLEVLRTHNLTKGQFLPLQHGHLPKPPKLNHQPSI</t>
  </si>
  <si>
    <t>gi|1832805667|ref|WP_168538628.1|</t>
  </si>
  <si>
    <t xml:space="preserve">Beta-ketoacyl synthase; N-terminal (35-285:251)  -- Beta-ketoacyl synthase; C-terminal (293-410:118)  -- Polyketide synthase; C-terminal extension (413-524:112)  -- Acyl transferase (567-877:311)  -- Thioesterase (1032-1259:228)  -- </t>
  </si>
  <si>
    <t>MNQPKIDNAALMKKALVELRETKAKLQSLEKAKIEPIAIIGMGCRFPGGADNPEDFWQLLKNGVDAITEVPQDRWNIDDYYDPEKETPGKMYTRYGAFVDKLKEFDPSFFSISPREAKALDPQHRLILEVSWEALENAALNPQKLAKTQTGVFVGICSSDYYQLLLTQEEIEIDSYFGTGNSHSSAVGRLSYILGLQGPSLAVDTACSSSLVTVHLACSSLRNHESDVAIAGGVNRLITPEVSINFSKARMLSADGRCKTFDVSADGYVRGEGCGIIVLKRLSDAIANNDNILAVIRGSAVNQDGHTSGLTVPSGPSQQAVIRKALENGGVSPEAVSYIEAHGTGTSLGDPIEVGSLGAVFGKNHSSQNPLMLGSVKTNIGHLEGAAGIAGLIKVVLQLQHQEIAPHLHFHQPSSYINWEELPVVIPTTAIPWQIEGKNRIAGVSSFSFSGTNAHIVLEEAPEQLKNEDLLERPLHLLTLSAKTEKALEKLVNRYQEHLEKNPEIAIADICYTANIGRAHFNYRLAVVVNNKKELAAKLQQFSLQEEIAGIFQKQLPSNAGIPKVAFLFTGQGSQYINMGKQLYETQLVFRKTLDECDQILRNYLEKSLLEILYPETENNPLLNQTAYTQPAIFAIEYALVQLWKSWGIKPDIVMGHSVGEYVAACVAGIFNLEDGLKLIASRGKLMQQLPPNGEMVSLIASESQVRQLLEPDINQVSIAALNGPESVVISGDKAAIDAICKIAANQGIKTTRLQVSHAFHSPLMNPILEEFAEIASQVTYNNPRIPIISNLTGKRADDHITKPEYWVQHIVQPVRFADSMQTLHEQEYTVFLEIGPKPILIGMGRQCLPEDFGIWLPSLRPQQQDWQQILQSLGQLYIHGVSVDWSGFDSNYSRRKLELPTYPFERKSYWLEVNNTKQQKITSSSPENGMNTNGNGLNPTVNGNGVKSPQPTIPVPTNISRQTQKKVPVNLVQQQLEVMSQQLETLRINRLRTKGNNYISPQPQSITNQLSKREIPNLIAYHKPRHNASLRLFCFHELGGSAYIFREWAENLPSEIEIVPIELPGREGDSQNQAFTQFANVIHCLEQIIPAYLDKPFAFWGQSLGAFIGFELAHLLQQKYGLQPLHFFVGGALTPHALVSNLPTLSSLSPEEILHKFLAVSGIPQSLRSDEFLMEIISTRLKLDIQILLSYNQQYSQGKPLNCPLSAIGGLEDSEITPEEISLWSKYTFSNFKLHLVPGNHGSFLSNNLTMVWNTISAGLIGTNMIKHQDS</t>
  </si>
  <si>
    <t>gi|1706062697|gb|TRU87451.1|</t>
  </si>
  <si>
    <t xml:space="preserve">AMP-dependent synthetase/ligase (2-184:183)  -- AMP-binding enzyme; C-terminal domain (192-267:76)  -- Phosphopantetheine binding ACP domain (296-356:61)  -- Thioesterase (381-641:261)  -- </t>
  </si>
  <si>
    <t>SVLFLTTALFNQLANLVPQAFSNLRCLLFGGEAVEPKWVEEVLEKGAPQRLLHVYGPTENTTFSSWYLVENVASTATTIPIGKAIANTQIYLLDNYLQPVPIGVVGELHIGGAGLAKGYLNRPELTQEKFIPNPFEKDEVIPPTPLNKGGNRPSKLYKTGDLARYLPDGNIEYVGRIDNQVKIRGFRIELGEIEAVLSQNQAVQSSCVIVREDNPGEKQLVAYIVPKLGVKLTSGDLHQFLSHKLPGYMVPSAFMMLEFLPLTANGKIDRRALKAPSNTSDSDRFIEARNQLELNLVQIWSKVLKIDKISVQDNFFDLGGHSLLAPYLITQIKEQLGKEIAVTTLFQNPTIEQLATIIQTDADSSNQSCLVPLQTLGSKPPFFCVPGAGGRPFYFYHLGRYLGKDQPFYSFENDLYQQFGEITRIEDIAEIYIKAMQDLQPQGPYFLGGHSYGGNVAFEMAQQLVNQGQKVALLAIIDSSAPTYKDKQILLDYINWDHARWLAEVSKGIEVYLDKTIDISYETLQVLTVEEQLKYALNFFKLANMLPPNAETKQLEKIVQAYKTSCLCLIDYLPQQIYPGKITIIRAGEELADDPNKDLIAGDCEDSSLGWSEFSTEPVEIHFVLGNHVSIMVEPHVQILAEELKVCLEI</t>
  </si>
  <si>
    <t>gi|1797777173|ref|WP_159247366.1|</t>
  </si>
  <si>
    <t>MTQI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MSSGLTVPNQLSQEQLIRQALKNAQVKPEDISYIEAHGTGTSLGDPIELGALSTVFAKNPQPVWVGSVKTNIGHLEAAAGIAGLMKVILCLQHRQIAPHLHFQQPTPHLDWENQPLKVPTKNREWVSENSARLAGVSSFGLNGTNAHIILEEYPYEPQTTAAPDSSPYLFTLSAKTESALIKLAQKYANYLENAKNVALSSICATSNRSRSQLPHRFTCIVSSHCQLQEKLAAFVQGEPSSFRQKSEFNGKNRAKIAFLFPGQGSQYPGMGRELYQCYPLFRQTLDRCAEILRQYGDYCLTEIIDQENHLNQTFYSQPALFALEYALFKLWESWGISPHGVMGHSLGEYVAACVAGVFSLEDALKLVFYRAKLMDSVGKSGSMVVISASEAEIIPLIAPYQSQVAIAAINGQDNIVLSGAAETIETLVKQLQVKNLKITRLNVSQAFHSPLMEEILDEFRQIAETITYHPPQRALISNLNGNLVNFEVTTPDYWCRHLRCSVRFADGIKTLLDNGYELFVECGSHPVLSGMGSLLDKNYSCLWLPSLRRQTSDRQQILESVSQLYLRGFALNWQEITANQDSKPCILPTYSFERSSYWLKTGDLTPEEAQLLPKLSKYLVETPPQPPEVVKTTTASSSGHLITLDSLLATPAEKQLKQLETYIIGVLEQITGLSVVKLHTKQPLSSLGLDSLMSSQLRRQLEEDLKIIVPVEYLAGLSIEQFLPQIFNLITQNSQPATSNKTPLPSKQKKPIKTTKAENISNDPKLWLIRKQANPNARIRLFCFPYAGGGASVFQNWLNYCPKQVELWAIQLPGRETRLQETAITSLKSLINRLIPILTPYLDQPYAFFGHSMGSLISFELTRELAKTRQNLPQHLFMSGFRAPQIVNPDLPIHRLGDEQFLAALGHFQGTPETLLKNPDLMAAFLPILRADFKLLETYSYQQGQPLNCPITVFGGDNDAKVSAPQLQQWQRQTNQDFVLHTLPGGHFFINQHTEKIMKIICQSLREFPEQMTA</t>
  </si>
  <si>
    <t>gi|924287662|gb|ALB39426.1|</t>
  </si>
  <si>
    <t>MSCPPQKIDTIKSSLTELEAQINSFEQAVLKFIEEGKMNSGNLENSINSMSTNEINRKLHTTPIAIIGMASLMPQSRTLRDYWQNIVNKIDCITDVPSSHWSVEDYYDPNPRTAEDKTYCKRGGFIPEVDFNPMEFGIPPSILEVTDVSQLLSLVVAKETMEDAGYSDSREFSRENIGVILGVAMGKQLGMPLAARLEYPIWEKVLKSSGLSDEDTKKIVDKIKSAYVKWDENAFPGMLANVVAGRIANRLNFGGTNCVVDAACASSFGALKMAISELVEHRSNMMLTGGVDTDNTIMAYISFSKTPAVTPSDNVKPFDAKSDGMMLGEGIGMILLKRLEDAQKDGDKIYAVIKGIGTSSDGRYKSIYAPRKEGQVKALERAYDDAGFSPATVGLMEAHGTGTMAGDPIEFSSLQDFFGKYDSQKQHIALGSVKSQIGHTKAAAGTASLIKTALALHHKVLPATINITEPNPKLDIENSSFYLNTQTRPWIKAEGETPRRAGVSAFGFGGTNYHVVLEEYEPEQQSSYRLHGAAGEVLLFGATHAELISKLEATLNNLQANDGERYYSQLLLDCQSLAIPKTALRIGFVSENLQEACKLLEVGIGLLKSKPDAISWEHPQGIYYRSAGMDLAGKVVALFSGQGSQYLEMGREAVMNFPSLRQLYGKMDHLFKQGNLQPVSEVVFPRSTFDEVEKKAQVATLQRTEYAQPAIGVFSAGLYGILQQAGFKADFAAGHSFGELTALWAAGVLSEADYLFLVKARGQAMAAPKDPDHDAGSMLAVKEDISKIEPLLKQFPKVSIANFNSPTQIVLAGPKLEIQKVQDACQKLGYSAVLLPVSAAFHTPLIAFAQKSFAIATKSVTFQNPQIPVFSNVTGRHYPHDATAIQKNLESHLASSVLFKQEIENIYGAGGYCFVEFGPKRVLSNLVKDILGDRPHLTISLNPSASKNSDRSLREAAVQLRVIGMNLGNLDPYKLPAILPPIATKKTLSVKLTGINYISDKTKNAFTEALQDGHKISRGAGPAPNSAEPAPKVAQVQEFKSLEIETPVIAKIPTTNGHNGNGNGHKKQPLIETQFQLQHQMTTTATIQKQSSPELFAPQSSEKMQTPDKLINCQQILTSLEQLLSQFQHNQSENLEVHSTYLNHQIEYAKTFFQLMQQQNTLFANAKSSAQAAQIKQVIMESLERSMIQFHSQQGETLRIHEQYLREQIEYTKHFFQLIQEEYSQLISDTQEIAPANVSVTPEEAPVPPTATITPPQPLPVIEPKVQIAEPVIAAQVIEPEPIIIPQSPVAFVPEPTPVTSNLNLDDLANNLLSITSEKTGYPIEMLELDMDMEADLGIDSIKRVEILGGLQELYPNLPKPNLEELAEKRTIGQVVEYLQGQKQVTTEIAPEPAIIPQVQTQVIEEVIPEPVIIPQVQTQVIEEVIPEPVSSNEYADLGQTLLNITSEKTGYPVEMLELDMDMEADLGIDSIKRVEILGAMQEAYPDLPKPNIEELGDLRTIGQIVNYLQSLVGGEKKKPHIDVNPVTTTTVGAQGLRPLLDLTPPPIVDINLPRRPVQLRTLPRPDFLEAQLPEGHIALITDDGSLTTSKVVHALIEQGWKVVVLSFPQSLVPEQLPLPASVTRVTLANMSEQHLQLLLQSVTTKHGPIGAFIHLHPQFTPEKPGHISYPEAEKAILKQVFLMAKHLKATLNNAASLPGRTSFCTVAHLDGEFGLGHQGNFSAIAAGLFGLTKSLRWEWPQVFFRAIDLNPSLDHHESAQYIVAELHDSNRYIGEVGYGNQGRVTLVAKAE</t>
  </si>
  <si>
    <t>gi|424707711|gb|AFX86490.1|</t>
  </si>
  <si>
    <t>gi|1039174466|gb|OBQ19025.1|</t>
  </si>
  <si>
    <t>MNKIDYSDHESKPLENPHEEPIAIIGMGCRFPGKADTPEAFWQLLRNGVNAVTDISSSRWDLERYYDPTPTPGKIYTRAGGFLDTNEIEDFDAEFFRMASREAASLDPQQRLLLEVSWEALEHAGVPPTSLAGSQTGVFVGIHWDDYSAERFYTVKPSEINAYPTLSNLRSLSAGRIAYLLDLHGPTMQTDTACSSALVSVHLACQSLHNRESNLAIAGGVSLLLSPKLAVGFCQMNVLAKDGRCKTFSDSVDGFVQGEGCGIVILKRLSDALRDRDPILATIKSSVVNHDGYSLTLTTPASVSQEALLRQAVENAGIEPKQMQYVETHGTGTPLGDPIEVIALAKVLGQDRQDPLIIGSMKTNMGHMGAAAGVGSLIKVVLSLQHNHIPPNLHFDKPNRRIPWHKLPVTVPTELMPWPEHEPKLAGVSAFGMSGTNVHVIVEAAPQLQQVELSSQGIEPSSHLLTLSAKSEKALNDLAHRYLTFLEKTEDALANICYTATTGRSHFAHRLAIVARSKEHSREQLDSFIKGEKITGTIQGDAYQAAPKIAFLFTGQGAQYVDMGRELYETQAVFRQALQRCDEILRSHLDRPLLSILYPDQAENIIDLTAYTQPAMFAFEYALAELWNSWGIVPDVVMGHSVGEYVAACVAGVFSLEHGLKLIATRGRMIQQLPQEADGKMVSTMANEDLINSAIASYGTKVSVAAVNGLQSIVISGDSLSIDSIVAELKTKQIKTHELIVSHAFHSPLMEPVLQPFSQVAAEVLYSVPKIPLISNITGDQVTDDIATADYWVRHIRQPVRFADGMNTLQKMGIECFIEIGPKPILLGMGASCLIDEEKRLTWLPSIRPGAESSTIAESLAQLYVRGVNINWQEFFPDEHRWKVVLPTYPFQRERCWVEVKQERVARKSSEISAHPLLQERIYSSVLKQGEVQFEAYLSTDDLPYLSEHRAFGQAIMPASAYFEMVLAAGNQLFGNRPITFKDVAIEKALKLEEPQTVQLVLTPDQDGYSWQIFGLVFINEEPTWTRYAAGKIAIGKDISISELNANLTALQAGLEEYKDIKAFYQKVATQEMVYAGSFQTVRRLWRSDGEALGQIHLSKNFLNQPYYWHPTLLDGCFQILLAALPADFSETYLPIGYPHFTFWQHPNKEVFSYVKLHSQPGQEILKADLQLIGKDGQVYAEALGLQLKKARSQALQQKDPWKDWLYKVDWKEVKKTAGTANPKTKGDWLILADRTSLAETLAELLNASGERSHLVYTKKANGKYQPEQHTINWTDPSDWQQLLANRSYQGVVYLWGLDENDSCDSSCEQILHLIQALTSAKISPQLWLVTQGAQLALKDDDIAVWQAPIWGLGKTISLEHPEFSTTCLDLPSGQHSHETAKSLLQELLAPDREDQIAYRNGTRYVARLEPFHPIQAPSIAPVALKLTSYGTLDNLTLVPLATSTLAPDEVEIKVQASGLNFRDVLRALGMMREIEESLGIAATASDILFGFECAGTIERVGKQVSGFKVGDAVIAYASGSLASVVKAKAKLVVPKPPELSFAEAATIPVTFLTAYYGLIKRAQIGPTDRVLIHNAAGGVGQAALQLAQLKGAEVFATASPPKWDFLKSLGIKHIYSSRSLEFAEQVMTDTNGKGVNVILNSLAGKFIDQSFDVLAQGGRFVEIGKLGIWDEQKLQALRPDAAYFPFDLGEMNGSEIIPAMLLELMTLFKEGKLKPLPAKVFPITEFVNAFRYMQQAKHIGKVVLSFQNPENCSVRQDGSYLIAGGLGALGLKVAEWLVEQGAKHLVLTGRSSVKQAANEAIRKLEQAGAKISVINADISNQEDVKKILNECPNLRGIVHTAGVLDDGLLKEQTPTRFKKVMASKVQGAWNLHTLTQDLLLDFFVCFSSVASLIGNAGQSNYAAANTFLDALAHYRRSQGLPSLSVNWGPWGEVGMAATLAGRLKAQGWGIIPTEQGLQALNYLVKNEESAQVGVLPMNWPKFLERLPEITPFLENFQTNITSSQERPALVSQLKATLAHERRTILMEHIRAAIRNVIGLNASTRIEPRQSLFDLGLDSLMAVELRNYLEKSVEHSLRSTLLFDYPTLEALVNYLLQEVLVLEDMSVQQTEDQTTSTQVFEELPEEEADILLASKYEELSKLLGNI</t>
  </si>
  <si>
    <t>Cluster-13398.49552</t>
  </si>
  <si>
    <t xml:space="preserve">Beta-ketoacyl synthase; N-terminal (369-620:252)  -- Beta-ketoacyl synthase; C-terminal (627-735:109)  -- </t>
  </si>
  <si>
    <t>MEEWQEQAWTWQDDTEEWEQEEEEIRSLKPLEGVIVEIHSLEDPIWPQGLEGAAEPVDANGLRGRVRVWNEESDLYIVRTFEGLLLGVPEENLRQYDPEDAENGGFDVVWPEHPDVYEAFAGMVYEDLLEKGYCLIQMFHPDSVRTAACELASARSDYTCLKREMEEGYLGREAYSKVAWLEEDALETQDALAECLWRLQELCSILVPDAPEQLEFPPLENVVGAFLRMPIANTVEEVELDAGQVFQHDINDGKVEEYIDFIRRRRLCMMYLIDGQEGASIELEPSEGGGSTRTLPLSSGKVLIFRHDQMRYSYRPTGTDLVLQAWMAKEPNSLVISGGLKGQTQHSTLDPIFGLEVGVKSPEGLTDNVVSLACRFAASGDDGDLDWTSIAAGTDTFTSVPTLRYDIDVYYSPDNLPGMTAVKHAGFRSTQDWMEFDNDYFGMTSESANLVSPDHRVALETSYEALHRGGFTLETLRGKPVWTYVGDSGNDFSEYEAPVESTNGGIIQSGVRLMYTLGLTGTPLVVDTACSSSLVASGLCHHGLRERRYEAGAEAPHEPRGLMGLAVGICAILGVGSFIMLSGGGFLSPEGRCFTFDHSANGYARGEGVGVVYLKGSDDAGEALERLACLAGSDVNQDGRSASMTAPNGPSQQQCILASLRMARLAPSEVTNAEMHGTGTALGDPIEVGAICNALSGRGERPLLQSSAKALTGHLEASAGIKGLVKCILMALSSAGSANCHLKQLNAHLSVAGFPTHFLTELCDARDNSSVAGVSSFGYGGTNARADVWARCRRGPRKTADLELGIDRINLEALDLVTVPCPRCMGPMCWLCSTAAQPLLPGKHHCFAVREDFASYDLCSECYEGSYRHASPTEGEKDPGEGVYIIGTWCAWKEYEEMTRLPSGEYVTEVSLGEACREKFNLAVNAAPEFSIHPVEDDAGPLSRIVGPEPMQPGAHGKHWLLDGRRDGVEAGTVYRIFFSWERKRKTVRWEATDVRRPVRVENKQRKRRYAVIGSWTAWKFRNMVADPDDLDSWMTIVSIGLSGTEEFHFARDQDTSQAIYPAEHKTLQARVPVCGPDGRCNGRNWVVHGAAGETATIKLRVAEGMITVSTRSRTGGERLWSSVTGREALADHIAGSQNGHGDRGQHR</t>
  </si>
  <si>
    <t>gi|1733592554|dbj|GCA73646.1|</t>
  </si>
  <si>
    <t>gi|1372033625|ref|WP_106909048.1|</t>
  </si>
  <si>
    <t>MKASPQIAIVGMACLYPDADSPQELWENVLSQRRAFRRFPSERLSLSDYYSPDKSAPDVIYSTQAAVIEGYEFDRIAYKVVGSTFRSADLAHWLALDIASQALNDAGFPG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PQARLTEDKARLQVLKEGQIWPNSLPLRAAVSAMGFGGINSHIIIEGLSQIRRHTLTPQEQKLIHSPQDAELFLLSANSQEDLQAQVNRLLNIVPRISQSEMTDLAVELAKKVNPHLPYRLAIIASSPDSLTNHLVGAQGLHSLIPPGQNLDNIFTNNEKQINKIGFLFPGQSAPVYLHGGLWERRFPVIKQLYNKAQLAKGKDNTVTNIAQPAIITACLGGLQLLENLNIKADLAIGHSLGELCALFWANAYDKTQLINLAKIRGQAMAQLGHPTGRMASINADAETVKSLLNGRIVEIAGLNSPYQTIISGEALGIKDVVEKAQNKGIKTVYLPVSHAFHSPLVARAVQPLEDYLQTYPLNSLEKTVISTVTGEKLPLNTDWRSLLLEQITSPVRFIDAVKSAEKEVDLFIEVGSGSILSRLVADITDIPVISLDSSSESLQGLLKTVAVMFVNGVKVNYQGLFEDRFSRPFNLDYQPHFIANPCEIKAKGKSQQAKVENIDLLLPNHSQKLKPETSNLKPETSKIEVIRQLLAQKTELPLETIENHHRLLADLHLNSISVSQLVIEAARQLDLSPPHSPTDYANATIQDLAAALEELGKNNPPIPQESIPMGVDNWVRAFTVELIEKPLIKSDKKQINREKAGNWHIIAHADHPLLPNLSVLQPTLKHEQEKGIIICLKPYPDESEIDLLLKVAKLSIKEKKPLILIQQGGGYASFARTFYLENRQIPTCVIDIPFHHPNAVNIILSEITATDSYTEVYYDENGKRFVRQLNVLGLEKDTDNPKQKKALKRSNKSKIKELLLVTGGGRGIASECALSLAKENKATLAILGRSQPEDNRELAENLARMKSANIQVHYYSCDVSDAESVQQTIAEIKTNLGEITGILHGAGVNTPKLIQHLEPEDFLATLAPKVKGLQHILTGINPDSLNYLITFGSIIAETGLKGEADYGLANEWLGNIVAEFSRKYPNCRCLNLEWSVWSGIGMGERLGTVEKLRNEGITPISPDIGIKYLHLLLNQSLTTASVIIAGRFGEPPTLSLKPQELSFLRFLETKKVHYTGIELITEAELSLDNDPYLQDHVYQGEYIFPGVLGLEAIAQVATALLPTLARKEDQTLNKGENQDPPSVPLNKGETGGLRFESVKFNRPIVVSADQPLKIQIATLITDSGKVKAVIRCANTGFSIDHFEAIISHSPVGAPDCRPLIPPVPLKEGKNNPQINPDKDLYGHLLFHKARFQRIKGYSHLKATECIAEIKIEPKTAWFSRYLPQSLILGDAGARDAVIHALQACVPHATILPTGIERLTVYSVNLGENQFVSAKERLHQGDTFVYDLEVLDDDGNLLEVWQGLELKVIKHRNPQDPWIPALLPCYLERKIKEVMPNVDLTLILDQDATVERRVRSDRSLGMLTSSPSVIQRRGDGKPELSDNEAVSVSHAEDLTLVLKGASGCDLEPIIPRDVQMWRDLLGENSFNLAEVISQENHEDFNMAATRIWSAKESIKKAGLSLDIPLTLSSFSQQLTPLSPILWLSSGKDLIITLPVSFREIKTAFILAIFVQTVQKKSDLLQTEPAKVF</t>
  </si>
  <si>
    <t>gi|1706108126|gb|TRV30495.1|</t>
  </si>
  <si>
    <t>gi|1706068112|gb|TRU92511.1|</t>
  </si>
  <si>
    <t>gi|552813144|ref|XP_005843879.1|</t>
  </si>
  <si>
    <t>gi|1706135262|gb|TRV56017.1|</t>
  </si>
  <si>
    <t>gi|56542078|emb|CAI30402.1|</t>
  </si>
  <si>
    <t>gi|166087898|dbj|BAG02606.1|</t>
  </si>
  <si>
    <t>gi|424707761|gb|AFX86515.1|</t>
  </si>
  <si>
    <t>gi|305387492|gb|ADM52204.1|</t>
  </si>
  <si>
    <t>Microcystis aeruginosa AICB689</t>
  </si>
  <si>
    <t>SPGQSNYAAANAFLDALMQQRQSLGLPGISINWGAWETGNQIDQQRFANWGLQMMSSEQGFQYLSQVILGDITQGIVLDIDWSIFNQTFNISQPFFSE</t>
  </si>
  <si>
    <t>gi|1149076594|gb|AQS99269.1|</t>
  </si>
  <si>
    <t xml:space="preserve">Beta-ketoacyl synthase; N-terminal (353-599:247)  -- Beta-ketoacyl synthase; C-terminal (612-727:116)  -- </t>
  </si>
  <si>
    <t>MGLSAFLCTAPPCTLIMAAEDRLFREGTLVAVCGLKDLVSDIGEGVADDEGFCDVNGMRAQLLRFERSESVWVAMTFNGIEFKIGTDNLRPLEKDDLPHVDLVIGVKCDEELALQEMLDNLTTKGYCVSQHLIPRKSLEGLRKVSHGLKFTRLPADFEPYYLGRDSKEKHVLIDFDSEDVPLDILDSALAAQDNMFAGLCATLSPYLEDSLGIHIASRTNLMVRMTFQDEEEEAEFPSPGEPTNAERENFVSLMKRKRVCIMQFLGPFTGKLTLLPKGNVEEGDDIEIDAAPGVTVVFLTERFQYSHTCAEGATVTTQSWLLGQRLEFALGDFGGDMEVLGASSVGASPPPGETVAVNGMGVCLGADSKDYTCYWLMFNKAGGDTFVEIPMMRWDVNIYCFTYDMQTAQLQGQSYTKHQGYVDGIEFFDNKFFGVSNSEAGSMDPNQRKCLENTYEALVMGGHDLRSLQREPQHIGVFVGISGSEWGAVPHPMDAAGCGSAEAIISNRCNFSMNLKGPSQTINTACSAGLVAMHTAKLHLKYKDFDPLHAVIGAGINFAYSPGPFVGCCGGGMLSYKGRSFTFDVAADGYGRGEGVSSVYMNLMQYSRDVFALVAGSQANQDGRSASITAPNGPSQEKCIKAAFREASLKPPEVDCFECHGTGTALGDPIEVGAFKRIYNQGGRAHSLLVTTSKTNLGHLEGGAGMAGFIKCCLQVMRGEASPNLHLRECNPHLDSEGFPAQFITEPLTCHYDSAYSGVSSFGFGGTNAHAMAYGKNTTTSRGTAQRDFRKAMRDRIASAPAPDILMLGDDPEEWESNGMPVDEDTIGKLYQVEVFEGGKAIWREVVGTQALKRGERFYLSGTFNSWGMDALEQHPEIPSLHSAEVTVGIMGEELFYIVCDENPDMVYYPTQPRCTRKVVPIAGPEPVACDPEQASWCIVADPRTRVRIEFHLAETTVSVAWIKCREAISS</t>
  </si>
  <si>
    <t>gi|1315913640|dbj|GBD52548.1|</t>
  </si>
  <si>
    <t>gi|1706041433|gb|TRU67710.1|</t>
  </si>
  <si>
    <t>MLKELQKSVVEEKMLYLSVESKSQGEGEIFQDISTFVDILNHRALQQAEQTAYIFLANGETETARLTYQQLEQKAKALAAQLQLQMSPGERALLLYPSEEEFIIAFFACLYAGVIAVPVYPPRRNQKLSRLQAITKDAQAKLALTTTSLLNTIEEKFSSDPELVTVPCLATNNIPDKQAENWQKPNLSLEDIAFLQYTSGSTGMPKGVMVSHKNLLHNEKLIASAFGHTSETIGVGWLPLFHDMGLIGNVLQPVYVGFPCVIMPPEAFVQKPLRWLQAISRYNATSSGGPNFAYELCADKINPQERENLDLSCWDVAFTGAEPVRAATLEKFANTFADYGFKREAFYPCYGMAETTLFVSGGIKNQSPVIAAVDKLALLENSAVTINSQHPNAQLLVGCGHAWLSEKIVIVNPESLTECRDGEIGEIWVSSDSVAQGYWNRPEQTAETFKAYLADTQVGPFLRTGDLGFLLAGELFITGRLKDLIIVQGRNHYPQDIESTVEKSYPGLRQGCGAVFSVEIAGQERLVVVQEVERSYLRKLDSPAVIEQIIRSVAEEHQLDVYAVALLKTASIPKTSSGKIQRQACRASFLAGTLNVIGDWSKNPEHKNGFKQLKSDINSLLKQVKSYQVVEEFSEVSQNQIVSDTQEAIEEWLIKKVADILQIAPEKIDIQQDLASYGLSSLAAVSLSGELEQWLGKSVSPMLVYEYPSIHAVARYLALNGLSSEALATTVSTVARKTSSQPQNEPIAIIGIGCRFPKAKDPETFWQLLRQGGDGITEVSSQRWNYQDFGHLNTRWGGFLENVYDFEPQFFGIAPREAVDMDPQQRLLLEVSWEALENACIAPETLAGSQTGVFIGISTNDHARLLSQDNESIDAYYGTGNAFCVAANRLSYFLDFHGPSLAIDTACSSSLVAVHEACKSLTDGECHLALAAGVNLLLSPQLTINFSKAGMLASDGHCKTFDESADGYVRGEGCGVVILKRLEDAIKDGDRIYAIIRGSAVNQDGHSNGLTAPNKQAQKAVIHQALAKAQVNPQDISYIEAHGTGTSLGDPIELNTLKEVLMQDRQLSNPCWIGSVKTNIGHLEAAAGIAGLIKVCLALQNREIPPHLHFQKLNPYISLEGTSLSIPTQLQPWKKGKKGRLAGVSSFGFGGTNAHVILEEFVPETLEQEQHEPSLAILTITAKTKSSLRELVSSYHSYLQANPQINLQDFCFSADVGRSHFHHCLAIQTESLTQLQSQLEAIIEGKEAKGILTGELSHQKHQKIAFLFTGQGSQYINMARELYETQPTFRRTLEHCQEILSIYLDKPLLSILYPQEGENSPIDETAYTQPALFAIEYALAQLWKSWGIEPSAVMGHSVGEYVAACIAGVFSLEDGLKLIAYRGRLMQSLPSNGKMVAVTTDEETVRRAIISYEKQVSIAAINGPSSIVISGDSQTVDAVVANLDTEWVKTKTLQVSHAFHSPLMEPILAEFAKIAREITYSKPNISLISNVTGKIATAEIATPSYWVNHIRQTVEFAAGMNTLASHGYEVYLEIGPQPILIGMGSHCIPEGKGVWLPSLRSRKSDWQQMLQSLAELYVKGTPVNWTGFSKDYSYHRLSLPTYKFSRQLYCHESILSDCSTTRVESTNGKGHISDNNPHGTQQFELYSSNGNGHFHPLIGKRLHSPLKPIIFASQISQDCPNYLQDHRIQETTIFPATAYLEMAIVAGINVFKSDSIRIEDVTLEQPLFLEGNQVKNIELILTPQDSQTYTFEIFSLNPVEDSWTLHTFGKIIKVTELIQPSHSNLENLSIDSLESVNVEDYYQQLQQRGMDYGASFQAITDLWQDQGIALGKIQLPESLVNEVSNYKLHPVLLDASLQVLGAALSRQDQLDAYLPVGLEKYQVYGSVPLHLWSQVKLNQDYSQPSQTITADVDLFDDSGLLVAQIQGLSVKRVSSQILGRFLQKEEAENWLYEIVWRPQNRDLNLPLTGAENLGTWLLLTTGDGIGSSLANQLTQLGEYCIMVSVGSHYQKLTSQSYTVNPLVADDFTKLFQESLENKPPLKGIVHLWSCESHSSTDLSLEALQQAQVIGCGGVLSLVQALLQKQGSKLPRLWLVTQDTQSLDSSAKSLELQHAPLWGLGRAIALEHPELQCVCVDLEASENQIQSPLLAEILAPDSENQVIYRQGIRHVARLVQHSTKTSSTSKLEKIRSDSSYLITGGLGALGLKVADWMVSQGAKYLVLTGRSEPTAETQAVIEQLQQTGTQVLVLKADVSKQEDVIKLLNEIKSSLPPLGGLVHAAGVLDDGLLSQLDWPRFDSVMSPKVAGAWNLHCLTENLPLDFFVCFSSMASLLGSAGQANYAAANAFMDALAHYRRSLGQPGLSINWGPWALVGMAATLDTRFTSQGINPIGIEQGLQIFGELINQDLAQIGVLSVDWSKLLSSSPFILPLLAQLAQDVGENDALASTQSPILSEWQEADSNDRILILLTHIQGVVAKSLGIDAEQIHLEQPLKTMGFDSLMAVEMRTKLSVDLGVDLPITKFSEDVTVITLAVFVNEQLTEKISISPVSVINSVDEESIFEELLAQLNQLTAQEIDALLNSVSS</t>
  </si>
  <si>
    <t>gi|71089807|gb|AAZ23760.1|</t>
  </si>
  <si>
    <t>MVMAAGASSLDEIRKAQRADGPAGILAIGTANPENHVLQAEYPDYYFRITNSEHMTDLKEKFKRMCDKSMIRKRHMHLTEDFLKENPHMCAYMAPSLDTRQDIVVVEVPKLGKEAAVKAIKEWGQPKSKITHVVFCTTSGVDMPGADYQLTKLLGLRPSVKRLMMYQQGCFAGGTVLRIAKDLAENNRGARVLVVCSEITAVTFRGPSDTHLDSLVGQALFSDGAAALIVGSDPDTSVGEKPIFEMVPAAQTILPDSDGAIDGHLREVGLTFHLLKDVPGLISKNIVKSLDEAFKPLGISDWNSLFWIAHPGGPAILDQVEIKLGLKEEKMRATRHVLSEYGNMSSACVLFILDEMRRKSAKDGVATTGEGLEWGVLFGFGPGLTVETVVLHSVPL</t>
  </si>
  <si>
    <t>gi|1832802492|ref|WP_168535463.1|</t>
  </si>
  <si>
    <t>MKTIEEFLSKLANLDVKLWLEGERLLCDAPQGILTPDIRTQLAAIKPEIISFLKQVNLQKDFYLQPILPAPRTGDLPLSFAQERLWFLDQLEGQNSTYNIPGMLRITGNLQISALEQALKEIVNRHEVLRTNFKAVNGTPIQVIDDKKTFTLTIEDWQHLNKTEADIQLFSQQETEKTFDLTTDTLLRATLLQVSNHEFILLATMHHIISDGWSIGIFVEELSHLYQSYIQGKNSSLPKLPIQYADFAIWQRQRLSGEILETQINYWKQQLANAPALLQLPTDRPRPAVMTNAGKSHRFTINSELTQQLQKLSRENETTLFMTLLAGFSTLLYRYSYQEDILIGSPIANRNRGEIESLIGCFVNTLVLRTKFDNNPSFQELLNQIKEVTLSAYSHQDVPFEQVVEVIKPERSLSHSPLFQVLFILQNAPMENLKLPGVNIKIFSSDIVRAKFDLTLSMMETEKGLIASYDYNSDLFDERTIIGMAEHFQNILTAIVENHQIQVNTIPLLTTTEKQQLLFDWNNTQVEYPQYKCIHQLFEDQVIKTPNAVAVVFENQQLTYQELNQKANQLANYLKTLGVKTETLVGICVERSLEMVIGLLGILKAGGAYVPIDPNYPAERIAYMLSDANVQILISQKSLLSSLSAHQTKIISLDQDWEIINQQNSENPDSEIKPKNLAYIIYTSGSTGKPKGVQIEHQGVVNFLTTMSQQPGITEKDTLNAVTTICFDIAGLEIYLPLIVGAKVIVVSREIATDGNRLLKQMQESGVTVMQATPATWQMLLSAGLSTEKLKIKVLCGGEALTTELANQLLGTGAELWNVYGPTETTIWSMVKQVEKIDDVAIIPIGKPIANTELYILDSYLKPVPIGVSGELHIGGDGLARGYLNRPELTAERFINSPFNPEQKIYKTGDLARYLSDGNIEYLGRIDHQVKIRGFRIELGEIEAVINDYIQINQSVAIAKADKLGNQNLVAYLLVKDGFELQELRNFLKSQLPDYMIPSGFVILESFPLTPNGKIDRKALPEPEFTRENLQQSYQAPRTASEVILCEIFSELLNINPVGVQDNFFDLGGHSLLAVRLMALIQDRFKINLPLAILFQSPTVEQLALLVDDPNFNVSSPTLIPIQSKGNKLPLFFVPGAGGNVIYLNSLAQFIGTERPFYGLQPNGLDGQGKLDESVEAMAFTYIQSMKQVQSEGPYFIAGHSFGGWIAYEIGRQLLQKGEKVGLIFEVDTLAPKPKKYHIPKHMEEWQWLEMTLNQAEGLYGKEIGVKGEELQQLNSEDEQYAYALDKLIKAGILPPGSLVRQLRGIIKVYKANNEIEYVVKEDEGDKLPIVLFRSQGGFTEEVSAVKEEWFAREDWGWQEYASIPLAVEWIPGDHHTMMAVPHVEILAQKFRQYLD</t>
  </si>
  <si>
    <t>gi|1747416468|ref|WP_149987700.1|</t>
  </si>
  <si>
    <t>MDKNEWISRFDDLICSPSIREFYGEREFFNVGYWLSHTQDQQQASCTLMEKLLEFIPNKQGTILDVGCGLGATTHYLLKYYPLTAIVGINISPTQIARSLLNFPEGKFLLMDAVEMDFADHSFEQIICVEAAFYFNTRRQFLQEAWRVLKPGGTLILSDLSFATTELLGDWTVPQANTVKDMAEYQNLYQQAGFKDVQFVEVTEECWFRHFRHLKSWLTEELQSGKLDEETYNLNIKPLDNLLSSSAITYWLVAAQKPVNIL</t>
  </si>
  <si>
    <t>gi|148536485|gb|ABQ85802.1|</t>
  </si>
  <si>
    <t xml:space="preserve">Beta-ketoacyl synthase; N-terminal (42-289:248)  -- Beta-ketoacyl synthase; C-terminal (302-421:120)  -- </t>
  </si>
  <si>
    <t>MLREELPGEVAVRPDYGLADWDASQFPVPPAYGASGETVDCMAMAPLNGGGVSKPEEYWAMLQEGADVVIPVPVQRWDTNMYYDPEGGDKMYVNHFGMITDFEYFDNEFFGLSLEYSNTIEPASRKSLESGYYALASAGWTKKSLNNAEIGVHYGSGGTDWAILYASGITAQKPDPQGLMNPRIDFCNNRLAWLLGLRGPVINMDTACSASLSATAICHSKMRPQEPNSMMAACARQIKCGLVQGINGIFEPTFPTNLCKAGMLTHKGRCFTFDQSADGFGRGDGCSAMYWEAHSRETLTRYAMLSGTCINQDGRSASLTAPNGPSQQECIRHSLREADITPLDIHMQELHGTGTALGDPIEVGALRATMMKVGGKIREHPLVKTSSKSNLAHTEGNAGISGLMKCVLMGCHSVASPGLHLRMYNSHIEYAGYPVLFNPDTVDQNVDWGYVGVSSFGFSGCNARGDVYCAATMGHRKTLPLGREFGVGRHLQMMPKIEHPAVHSVLDRKEDDHEVSNDWAGFFQAGNPINLGTTFQLSGSWSSFQDMDAMLYKDGAYEWYFFMGDTLVEEFRIHTDYFYDSIICPATKKAGKDGIILGPGTAPKGYTWRIDGRSEGAEPGDLYSVKFLWDEQERKKKIEWEIVRGEARAEIESAVDVPVYEHRYFVKGTWTAWTCIELSPILGLGYIHETTFRIGGNGYEDFYLVRDLSEDQQIYPATSTIKDTKVKVRGPDGNRKERCWRVQGACGDQITLRLRVRKGEISVSVISPSSKENTWSRAAPGMDDGVYFVDGSWLSPDERLTAMQPHRSKPNVFSAQMKISQRGSEAFRILVDEEQEQAFYPEMSGAQSGQSVALGPDHLGPGLSWNIEGDPGATVRITLDLTKADKRQRVTWDFI</t>
  </si>
  <si>
    <t>gi|198444921|gb|ACH88375.1|</t>
  </si>
  <si>
    <t>PQERVLLGSSWKALEHAGFVPDNYPGLIGVFGGVDFSKYLIPLFTNPQLLESMGAFQVLMGNDKDHFTTRVAYKLNLNGPAVTVQTACSTSLVAVCLACQSLLQYQSDIALAGGSSINLPQTTGYLYQEGGINSPDGHCRPFDARAQGTNVGSGVGTVVLKRLEDAIEDGDTIHAVICGHGLNNDGANKVGYTAPSIEGQSEAIASAHAMAGFPPESVSYIEAHGTGT</t>
  </si>
  <si>
    <t>Unigene14719_All</t>
  </si>
  <si>
    <t xml:space="preserve">Beta-ketoacyl synthase; N-terminal (350-590:241)  -- Beta-ketoacyl synthase; C-terminal (601-709:109)  -- </t>
  </si>
  <si>
    <t>MAVPGEAALVDGLRLGSLVEIKTREKTSGDAGISDSWGQLLSYDRSLDQFEVMLLSGEVTTAAPSSLSAPDAWKKPGVGGDETSFDVLFGPRTDEVALAEEIATCIFEKGFCVIRLCQARKELEASLEAVRSLADQGLLGRLPQEVETGYLGTDGRGKVMWMDPDGLGAVRDEALRASDEGFSHLASMLQPYSEDCLGQTIDERSPSLVSLSLLDEEEDDYPYPMADDKTLGDYLGTWQRGLLRAVHFLGPNNVPVTLESLGGPKTSALPNQVDSVTLTASPHTLLVFRTECYGYKCRSDEETLTMMATFLAAPPRFELVGWTGDKRTLALVSGGPPPPRRDGINIMHTQVKLPGNWDAAEMYRAGLQGGIDCVVEIPVQRFDATFYYCDDPAELLNGPPRTVQKHTSLVEGAELFDNTYFEITKAEAQAMDPLQRQILDVGGELLFSMGITKKISNRSSSHAGCSVGLDKADFPTLNLNCGASQGGNALAIIANRFSFVFNMKGPNYICDTACSSSITATHLAKPLLLDRVFDVLDFHIATGTHLCLSPGPWIGCSTSSMVSPQGRCFSFDASANGYLRGEGTSGMLMKYGAVEDKDRLCIFRASQCGQDGRSASLTAPNGPAQEMIIAKALKEADISTPETTVWECHGTGTSLGDPIEVGAVRKIQVKEERPEPLIIGTVKSTIGHLEGGAAMTQLVKAVQMVSHTESFSSQHLRSLNPHLENSLFDFFIENECNDFRYNQGHADVSSFGFGGSNGHVIFWGENIGRVPSVSKQIMKRLSKMSPPEVRPLGDDPAEWESDLPDPDSRPGDKYSITINPEDPPDAPLKWVKEEAAPEDDDDSAFYGIVGNFNSWEDERMMPGEARGQHRIVVEVPDTGVVEFRFLKDGDLDKVIAPATANCTKKSAPVKGPTAGLSNTWSVAAQPGSDLQVELLAIRGKFSVLWFAS</t>
  </si>
  <si>
    <t>gi|1120049975|ref|WP_072923798.1|</t>
  </si>
  <si>
    <t>MVESIDYKKLMATTLSKMEVMQARINELETRQSEAIAVVGMACRFPGGINSPEKYWSFCQAGLDAIVEVPKSRWDISE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VASVKTNIGHLEAAAGMAGIIKTILILQQGEIPSHLHFQSPNPLINWEDHPIKIPTQNIPWPNNNKVPIAGVSSFGFSGTNAHVIVQQAPVSKISEIQQQIPSHLLTLSAHNKTALKELATRFHTLLESHPEIGDICYSAAVGRIDLPERLAIVGDTCPELQQRLTAFAEEKPLDDLTFYQRFTSEKSPKIVFLFTGQGACYPGMGHQLYQTQPTFRQYIDQCAEILAKYLDHPLTEILFGEQTDLLNQTAYAQPAIFALEYSLTMLWKSWGITPSLLIGHSVGEYVAACIAGVFSLEAGLALVVKRGQLMQTTTSGKMASIFADEETVISLIKNYTQTVSIAAINHPQQIVIAGESASIEEVISTCKKQKIPAQYLPVTQAFHSPLMEPILKEFEKEARQISYQRPQILLLSGLDGEVLENAPDATYWSKQCREPVRFLSSLITAFNKGYNLFLEVGPRPILAEQGRRYKDEFIWLSSLNRGLDNWQTILSALGQLYLNGAPFNPEQFNRNYGYKKVRLPNYPFQRKPFQFQPNPRTENQSIDKIFLDAQTSNLNDTETTVFNMQKHQQEIRNQLKSILALLLKEDENELPEDETLLNLGADSIILTDFSRKIEEKFQVKVKIDQLFTDLQTLVDIAEYLCQFVKEKPLENASEITAKVIDDETELSNYLQVIDQLQPIATAYIIKALESLGKKLNQGEQWTIETLRQTLPVAPKYHILLNRYLQDLEQANILQNQGNIWTVKNLPDSFSLPQALQKLEKTCPSAKPELEMLQRCGENLAEVLKGNIDPLTLIFPEGSVAHAESIYGNSPVSRLMNQRVAQAINQILTRFSNSDRPYQILEIGGGTGATSEAILHHLNLDHVTYSFSEVSPFLLHQARQKFQKKYNLNFHQLDIEKSPISQGIPARNYHIVVAANVLHATRNITETLTHIRELLRPGGYLVLLETVENNSWLNLTFGLTPGWWRFQDQELRSDTPLLSGENWCSVLKRCGFATANSFSKQNNIPINNGQELILACVPDEPLSIPAIPKFTVSGESSGKEALMMAQLQSLKDLKDLHEKTIIKQLEVLQTATVSPSIAPEILTNQTQIIPTQSSKIETS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QENSPTIQEKVNQLTHRLATEVNQFFQEIGIPIRVVNFGSLFRFEPFGAYSIFLQPIELPLFYYLLNLQGIYTWEKRVCFLSTCHTNEDIDKVIVAVKEAITELQQAGFFANAKRPQVKKEEKKPLSEDEDGRGHLPSLNQSFPTSEAQRQLWLLAELDRNASASYNVTTSLELLGSLDVYILEKTINQVINRHEALRTKIIEQGELQEVVNEVKIKLNLIDLKDEDNPEATALALRSQFSQKPFDLSIAPLFAVILMRLKSDHYLLSLKTHHIVADGWSLGLILQEIGQLYSSPNNTTKEVLTPPMQFRQYLTLRAQETQSPQMLEHRDFWLKTYQEELPTFELPTDFPRPAVKTYTGGQESQVIPSEVGQNLQKVGRKNKATLFMTMFAAYTAFLRRISGHKDLVIGIPISGRQIEGSDNLVGFCSQFLPLRIQVDATTSFIEHLQHTKQTLIDAFRHQSYTLEDLLAALQLPRDFSRSPLISVSFNMDPSLTLPEFKDLKVSLPPSPIAYTPFDLGFNLIELNDNLIIYCNYNTELFKKETIKQFIESFEILLRGIIEDANHLLYQLPLLTPVQQEKLLRQLTGKTRKLPEKATIIDDFVAQVKLTPNAPALIAGKISLSYQELNEKVNRLTHYLQQEYQLGVGKVIGVMLQRNHN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KTLFRTGDLGKQTAPGIIEFMGRKDNQVKVNGYRIDPREIEYQLTRYAPIERAIVLPIQVNNQTQLSAYCQTEKTLEIAEIREFLAKFLPVYMIPSYFIFLKQFPLTRHGKLDLHSLRQLRETGKSLVNSNYVAPRNHLESNLVSIWEKILSKHPIGIFDNFFEIGGHSLLLSRVVTRVHKELNVSVKLADFFKVPTVAGLATLISQTQYNYQEPISAIPPQKSYPMSHGQRRLWALEFLDQNHNAYGMPSAYQFKGNLNIDAFENAFQQLIQRHEILRTTFTLINNQPRQVVHNQMNFVIKQIDLTAYVSTEQENLIEEAISHNAKTTFDLEVGPLLKVNLLKLSQENYIVLFNMHHIIFDGWSAGVLIKDFLTHYHAYGQENSQLMPPLRIHYKDYTSWQESQLETSKLQDQRDYWLAKLTPVPVRLNLPVDYPRPPVKSFQGNTITWQPEPELIDTFEKLVKAQEASLFMGLVSLVKSFLFRYTEQNEITIGSAIAGRNHPDLEDQIGFYVNTLVLRDQITDHDSFTDLLSKVKTTTLEAYDHQDYPFDQIVSELNLQRDPSRNALFDVAIVLQNNQNVYLALDGITVNSIDPKMMTAKFDLEFIFVEEEELYLKLIYNTDIFIHERILLIIDLFKNWLEQVLKFAHEPLINLSLASSENLIQEGQELFTEDFNF</t>
  </si>
  <si>
    <t>gi|1706101381|gb|TRV24114.1|</t>
  </si>
  <si>
    <t>MPLTVWDSGTLKKLGKVLAQGESIPRYLMQAQADPLPTGQWPLPQGLFLITEDELSVAPYLAEFLRQRGLAVALIERASLQTPKALAEAVSREREKHGPIAGIVHLAALSQAAEPTTLSGWRQYTQIQAKSLFSLLQLCADDLRKGQQPGRVLMASCLGGQFGRDGNWGTSLPIAGCGNGLLKTLGAEWPNLHAKAVDLDAHLSPKVLAECLVSELLLPGGRIEVGYPQGQRTTFRTQPAPFSSRATVAKFTPTPDWVVLITGGARGITAEITSDLASFGLTMILVGRAPLENEATAHIEDVTGLRQFLLAQARCQGKLPTPVEIERHIQLILREREIRANLARFRQAGAKVEYIVADVKDEQAFAAVIEGIYSRYGRLDAAIHGAGIIEDKLIVDKELASFERVFDTKVDSALLLSRYLRPESLKWLVFFSSVAGRYGNRGQSDYASANEILNRLAWQLDQRWLNTRVVAINWGPWDTKGMASEEVKRQFRERGVIPISLVGGRRFFQEELSYGDKGTAEVIAGEAPWETHEAEAGKLALLPANRPFPFISTVPQLQSDSKVTLEHIFSLKSDPYLEDHCLDGKAVLPATGALEWIAEFTQAAWPDWQVCEIVDLRVLRGVSMAVEGSRKVLFVARSSSHADATTLQVTAEILEPETRMPLYRALVILRPEIEAPPSLHPVKLKSGRSLDPQFAYLEYLFHGKRFQLISEIIAVDEQGIDAWVKPSQPSAWVGQDSSTAVPPWLFDPGFMDTIPQMALVWSRLYQDSSALPSKLGRVIRYGSSPLTGRLRVAFRVVRSDAQIIVYEASVFDEQGQVRFYLENLESTCSAALNRLNVQWRESLENPS</t>
  </si>
  <si>
    <t>gi|485615596|gb|EOD13144.1|</t>
  </si>
  <si>
    <t>gi|1705986472|gb|TRU16541.1|</t>
  </si>
  <si>
    <t>MTHEKLSPNEQMNERIVKILSAYFQQRGSFLAQVIRADLQSLGSNFKPSDIPNNGKSPTHSFSASIPENPTIKPPVMVDAAPAKSVPTVASQPPANLETQLIVLVARKTGFPENTIHLGARLLDDLNLDSIKGGELIADFAKECRVAGKVDPTTLANASLQEILEAVREVMPTSMEPSTPNPVVTTESRKDVQTISRLLLELVAGKTGFPIDSLSLQSRLLDDLNLDSIKTAELVAEAAKQLGVAGQLDPAQFANAPLSEIAEILAKHSQSLGTDNPSPVPTAPSLASSSSPWVRNFVVEYSPEEAIELPAEERENWETANLFAYDNWPEARILIVAESEETDWVQMLEKHWQDKGAMVEKITYEEMAWQGGIQNPKYTHFLGILPQKARGDGDSSARLLRAMSRLRAIATPLSAKQLEREYVTVAYLQFGGGHFGRLPGMSNLEQCGTMGFAASLHLERADLKVRVIDLPNQNPSPALTETIIGEIGRKEAYLAVGYDEQSIRRLPRPKVQDRTQYASRSLSWSTEDVVLITGGAKGITAECAIAFARLTGVKTALVGRSPHPQDDPLDASAREIAQTLRAFAEERLICRYYSCDVTDAIAVRELVTRVRQELGPITGVIHGSALNKPRRVENSTLGEAKSEVAPKVLGVLNLMEALEEMPPRLFVGFSSISAVLGLPGNTWYGFSNESLDLLLRNFGERHPETSVLAIAFSVWSEVGMGARMGTVRNLNRMGIEAMPTEDGVNRFLELMFKDPGDSQVVVTSKLGGVETMRRGFDTWRTHRYEPPASFSFIENIHTIELGVEVGFRTRLTLTQDSYVRDHIYNGSYLFPTVFGLEAMAQAAFYVSQKTAFSRLRLQDIRLERPIVVDPEQGVEIEIWARVLEKKSPLEPLQVRAEIRTERTGFTIAHFAATLILDDQSAEVPLSTVTVPDRPLDLDPKQDLYGWLLFQGTRFQRLKNVYRLNSKEFLFSTQVGGERAEKETFDRADGPFLLGDPYYRDSLLQSVQPIIPQDICLPIRIDRIDLYQIPRNQSCFGLAINEGREGKEYRTTVTAVNEQGQVLETLEGYQLRILEHRGDNPTAEEIANPGQRDERRLQEQLKQSAEAFGIDAPTLALTYQPGLQNLPSSERRQQEVPLFAKTVGNFLNPS</t>
  </si>
  <si>
    <t>gi|1149076596|gb|AQS99270.1|</t>
  </si>
  <si>
    <t xml:space="preserve">Beta-ketoacyl synthase; N-terminal (319-539:221)  -- Beta-ketoacyl synthase; C-terminal (559-678:120)  -- </t>
  </si>
  <si>
    <t>MAMTKAQAVPKGVDVDLQVEKMAPEVLGLTVSQALSVKGFCVLSPSFDASHLDDVLKDIDAIEQQGRFVQPPEEILEGLLSMAGSSRIAEIELPSADEADRPDGESVRYFDGLMTEMSLAVAPYLPSLQIEVKTRTVGIIHEAGMPPSEGPQLDEETCAKWITVFAHHKIMCLWALGPDQGTLELQPFDDESNGHAVPMQPGTFVFLRADALSHRFSAAGKAYCLSCWLQKDSRACKHRDNTKLEITPCCKALEEWAEAKIREYKESFPEEQARIHLPRHWELVMNHTNFVGQHIAVRSCSIKQCACYEPGPWACSFTSGPDYCQEIPLLRWNHEWHYDPNPEGWNWNKTNCKHGSFIEGSELFDNTLFRISRAEAAGMDPGHRLTLETGYEALVRDGYKISSIMNSRGGVYVANPPPTEWGCADKDCIASGVCGGGGSIACGRFSFVHGMKGPCISIDVEAASSLVAVNFCSTNLSRTGKWEPIPYGLCQSWNLVLTPLFLVHGSAGGRLSPEGRTFAFEASANGFVRGECAISLCLKAMTSIVDEQIVINDGKVIGALAASATNQSGRRSHITAPDGHAMQEVIYEAVRQAEISPLDIDAVECASDGKILEDALESAATAKAYRPEGIPGVEDTCPIAMVCSKTSWGNHIEANGLSTILKVLLAGHWGSNQPFVHLRLLNPHMDIEVCDRPAYIGTEALEFRMASSYLGVTNRSIAGTNCHCVTWGQVTDGCSKPLPEPSFQREKIIFWPEGGGALEEDMMPKRGYSIRGSWNRWEAESMESEGNGVFSYVLILGENRWERFQILLDADKRRVLFPSRDRMEQATKGAPVGGPEDAFQSDSWTIDARPYLTYSQDGEAPAVADTGVLDRQDAGEPGDRFKVRFLLKGKWRMVDWDNLDKGREQGAQPAAAVTLGSYQISGSWNHGVLQEMSPDSAAVPGLFSIEVTLVTRGTSTFQIFRNRDWGQAIFPEYPMADSSADILGPDEQIGHQWAIDGRVGDVFRVEFQRSLERAKDDKTVSWTLLRNVELTTAQRDMALRPMFFVVGTWDDLTGLHRMHWTGEYFQFYVQLGARAKESFQIQQNGNRFQCVYPGTPDAHPFEKHELKGPDRLSAGLMWTIGVHEADDAAPGKRYEIRLRISDEDYSPEKVDWMPVKGIEGLEDAKGRGFLVLGQ</t>
  </si>
  <si>
    <t>gi|1323299805|dbj|GBE97192.1|</t>
  </si>
  <si>
    <t>gi|424707781|gb|AFX86525.1|</t>
  </si>
  <si>
    <t>gi|1733581094|dbj|GCA69881.1|</t>
  </si>
  <si>
    <t>gi|1149076692|gb|AQS99318.1|</t>
  </si>
  <si>
    <t xml:space="preserve">Beta-ketoacyl synthase; N-terminal (343-587:245)  -- Beta-ketoacyl synthase; C-terminal (597-711:115)  -- </t>
  </si>
  <si>
    <t>MNMLNRYDPVINGLRLGELVELAGDTPFSGLHGQVQEYLPDSKQLSILVLSEGNCINVDPSCAIPAQSCKSPGDGGAADGFDVVVGPRTSRIPLGEALSDSLGRKGFCVVRTVQSAQELSKAFDALKQLDAQGEFGRLSQEVEGGYLGNGGRAKVMWLDPENSPLPTDSLILKSDGNISTMADILLPYCEDCAGQVIAERTPALVCLSMTDEDEVDYATPMATDQVVEEYYSTWCRAVFRVIHFMGPSKGQAILKLKDGSPLGNLDETYAVSASSNTILIVREDTFHYRYEEPDDGEACWLTSFFMRQAPEWSVVGQVDGDTSFFETTGAGPPPPSADAGNLVAVCAISLQACGKMTDHEKEWAAYSAGTDGQLEMPLCRFDYHPYYSDEVDMPMGTTYVKHFAVQEGIDLFDNRIFEISNMESEAMDPICRQVMEVGYLSVFKIGITKKYCNTNPIHASVSVGCDKQEWLHMPGVPQSVATNNQLAICANRFNYVFNLKGGSYVCDTACSSSLVAAHLGKTNLLERRWDPLEWHLGLGAGLTLTVGSFVHSCAAHMLSPGGRCFTFNATANGYNRGDGTACMLLKAGSCDDQRMCYFRGSQMGQDGRSASMSAPNGPAQEKCVWGAIREARMTPPESTTWECHGTGTSLGDPIEVGAVRKVQIKMKRLEPLMVASSKSNFGHLEGSAAAIAMNKCVVVVMKITCSATQHLKTLNPHLDHAAFEAIFTSEANPYKYRQGHCQVSSFGVGGTNGHAIFWGEGAKPDVDYKVMFVSKVRKAAAPIIVDGPDPADWEYSGPDYNAVPGVKYNIILNRDPFTDEETVSYERVEDEPLAVEFYCTTGSHNEWSEDRMLEGDVPGLFYQEIDVPESGTFEFRILADGDHERVIGPETTTARKLAPILGPLAGLQASWVVKAKPGSSVKLEFLAPVGGPRSIMWIPTREEE</t>
  </si>
  <si>
    <t>gi|257356502|emb|CBC11470.1|</t>
  </si>
  <si>
    <t>gi|640535235|ref|WP_024968867.1|</t>
  </si>
  <si>
    <t>MKVGEFLAYLKGLDIKLWLEGEKLRFQAPKGVMTPEIKEEIAAQKTEILDFLKAAKIPTNTVDLEIIPVSRDQDLPLSFAQQRLWFLQQLSPDSHSYNLLEALRLEGSLNLLALEQSLSELIRRHEILRTTFPMVEGQPIQRIAPPSTVSLPLEDLQNLSKNEQTEHLQEIAIAFSLKPFDLAKESLVQFKLLKLGSQEYVLLLKMHHIIYDGWSLSIFFDELSQLYAAFVRGLPSPLPELSIQYADFALWQRQWLTGEVLERQLNYWQKQLQDAPTILELPTDYPRPPIPSFRGDGQVFRLNQDLTQRLKRLSQESGATLFMTLLAAFFVLISRYSGQLDVLVGSPIANRNSSAIEKLMGFFANTLALRGDMSGNQSFLELLERVKQTTLSAYAHQDLPFEMLVEKLQLNRDLSHNPLIQVMFSLQNTPQSEASLSGLKMESLPLSVELKARFDLEVNFWEVSDRLESVWCYSTDLFAAPTINQMGQHFQNLLTAIAANPNMGIFELSMLSDEERYQLLSLWNETHTDYPSDKCIHQLFEEQVKRTPDAVAVVCSEQKLTYNELNCRANQLAHYLRKLGVKPEELVGICLERSLDMIVGLLAILKVGGAYVPIDPDYPQERISFMLQDTQVKIILTCESLQNSLPNHQAIVICLDKDWPQINQTSQENLNSAVSAANLAYVIYTSGSTGKPKGVEVIHRSVNRLLFGVNYAHLDATQRFLQMAPIAFDASTFEIWGALLHGARCVIFTEDIPTATSLRNAIDKHGITILWLTAALFNKIIDDNSQALSGIKQLLIGGEALSVAHVHKALETLPLTQIINGYGPTESTTFTCCYPIPKQLEATIKSIPIGCPISNTQVYILDNYLQPVPIGVVGELHIAGAGLAKGYLNRPELTQEKFIPNPFEKDEVIPPTPLNKGGNEPSKLYKTGDLARYLPDGNIEYVGRIDNQVKIRGFRIELGEIESVLSQNQAVQSSCVIVREDNPGEKQLVAYIVPKLGVKLTSGDLRQFLSDKLPGYMVPGAFVLLEFFPLTANGKIDRRALKAPSNTSDSDRFIEARNQLELKLVQIWSKVLKIDKISVHDNFFDLGGHSLLAPYLITQIKEQLGKEIAVTTLFQNPTIEQLATIIKTGLDSSNQSCLVPIQPHGSKPPFFCVPGAGGRPFYFYHLGRYLGQDQPFYSFENDLYQQFGEITRIEDIASIYLKAMQDLQPQGPYFLGGHSYGGNVAFEMAQQLVNQGQQVALLAIIDSSAPTYKDKQILLDYINWDHARWLAEVSKGIEVYLDKTIDISYETLQVLTVEEQLKYALNFFKLANMLPPNAETRQLEKIVQAYKTSCLCLIDYLPKQIYPGKITIIRAGEELADDPNKDLIAGDCEDSSLGWSEFSTEPVEIHFVLGNHVSIMVEPHVQILAEELKVCLEI</t>
  </si>
  <si>
    <t>gi|424707693|gb|AFX86481.1|</t>
  </si>
  <si>
    <t>gi|1705969226|gb|TRU00159.1|</t>
  </si>
  <si>
    <t>gi|428678066|gb|AFZ56832.1|</t>
  </si>
  <si>
    <t xml:space="preserve">Beta-ketoacyl synthase; N-terminal (9-252:244)  -- Beta-ketoacyl synthase; C-terminal (261-375:115)  -- </t>
  </si>
  <si>
    <t>MMMINKNLRRVVVTGMGAITPLGNTVKEYWEGLISGSSGIGLIDQFDTSLHTCKIAGAVKNFDPYDYLERKDVKHTSRFAQFAVSASLQAIANAGLEINDSNATQVGIILGNGIGGLAVIEEQQKSFLAHGPRRCSPFTIPMAISNIAAGMTAIYTGAKGPNFCTVTACAAGSNAIGEAFRLIQTGQVQAMICGGTEAAITPLCIAAFASAKTLSTRNDDPTRASRPFDATRNGFVMGEGSGILVIEDLEHALRRGANHIYAEIVGYGITCDAYHITTPIPNGEGATRAMELALKDARLFPNEVSYINAHGTSTTANDVTETLAIKQALGNRAWQIPISSTKSMTGHLLGASGGIEAIATVLTVGLDLIPPTINLDLPDPKCDLDYVPHESRSQRVDIALSNSFGFGGHNISLAFKKFED</t>
  </si>
  <si>
    <t>gi|389767390|emb|CCI07189.1|</t>
  </si>
  <si>
    <t>MNQQKQAFLEQYKHLEAMVKAQTEPIAIVGMGCRFPAGVNDSASYWQLLVNGIDAVTEIPLERWNIADYYHH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RGHSQDNPLILGTVKTNMGHLEGAAGIAALIKTVLQLQNQQIAPNLHFKNPNPYIPWEKLPVKIPTTLTPWLVREGVRRAGVSAFGMSGTNVHLIVEESNFERLGDEKPHLERPCHLITLSAKSEPALRELAQRYYDFLSQNSQTVMANLAYTANTGRSHFEHRLAIPFLAQKQLEQALKDFIRGENRFSGQKSL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SLGQQNLPDQGLWLASLSPKQSNWETLLQSLATLYVKGVKIDWNGFDLDYLREKIPLPTYPFQRKRYWLDYIDSQLKTPTVAAAFHPLLQQPLHLLGSKDVHYQSSLSPCSPSYLQEHQVFGQVVFPAAAYLEMIIVAAGQQYPNQQFTIGQLSLNRPLIFSDNQSKKVQLSLLAGGQFQILSLGEGEVSLLHLSGNLTNENQDLPSGNWTDIRDRCHQKIEIAQHYQDCLSKGVNYGESFRVIQELYRNQSEIVAKIQLSSHLLSQAVDYQLHPVLLDGCFHAMSALFPAGNSTYLPTNIDRLTFSGVKDTSIYCHGRFSHSNLQNGILIADLTIFSESGQLISQIDGLTFQQARPETLFSQTNDLKDSLYEITWQATDLTGMDWTETGDWLIFADKKGVGQQLAEKLVQQGHRCQLITENNRQTWQYFLKKPYQGLIYLWGIDDDQALENNQNLAVTQERICGTLLEIVQELGKIEVNYSPRLYIVTQSAQYIPSQPTVIALAQSSLWGLGRTIALEYPELRCLCLDGDKFQDSHTLALEVFQSLQSA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PKLTPDNNFIDVLITVPIEERFAALTAHVQGIVAEILGIPAREFTKVDQGFFELGMDSLMTVELRNRLTKDLGKSLAATITFKYPTVTSLVDYLVTEVIDLDFSLKPLAVGANQDSNIDPLNEEDLSLEELSDLLLQELNSLS</t>
  </si>
  <si>
    <t>gi|1149076576|gb|AQS99260.1|</t>
  </si>
  <si>
    <t xml:space="preserve">Polyketide synthase; ketoreductase domain (308-493:186)  -- </t>
  </si>
  <si>
    <t>MVKRSTCGPSRVSMAMSWDDGSLSMIAQQDPQKMMQAYEHLMHDRTQQMSGHMCWPVDWFPEHLNVESAPGNSVHFQLEAMANPLGTVSQWPPVDQSGPKQEAVLVFSDSYGFCKELIEQAPPGRISISNVQTKTAERYTKADVKNLLGMHRWDLIVFASGIDPPAENTVASVIKQQDAVLRLYLHILQCICDDASRCKRLCVMTVDTFADERQIHEECGLGLITNSTLFGMTNTARLEMACPIQYIDTEWALESENTKALVSEVFRNQSFGHNSVRILNRGRYVLRQVPSTPYENLPDFEVPSSGIVGISGGNGGVGLVFGIWLLHKARQQKDKHFTIKFLSRSAKINSRNMANWKEVERMAEELNMTVEQVRCDCSKREEVDEFVRGASPHLAGFVHSAGVLQDSMVFNQTWEKFDTVLEAKPRAALFLHDALERMENPGLEFLWMFSAGAVYGNMGQLNYSAANSFLDGLARHRRALGRPALAPQWGAWGDVGMAAEMDEAGRNRMANSPMPYFSSAEGLHGFECLLRTGLAYGWVFKFNPPLMFGMIQPDDSSLQCYMRNFSSYVVPPPPGDPYKNPYTTIAYESRRACHHLPSGLVFSHVWPTKAEKMQYEREADGE</t>
  </si>
  <si>
    <t>gi|1832768527|ref|WP_168502223.1|</t>
  </si>
  <si>
    <t>MEKIAIIGLSCLFPDANNPEEFWQNLTAEKDSTSSITVADLGIDPAIFYDETKGKPEKFYFQKGGFIRDFKFDANEYNLPGAFVESLDNTFKWSLYAAKQAIVQSGYWGNQTALAKCGVVLGTLGLPTKASNSLFAPIYQQNIEPAIGELLQEKDFHLSGSSTSTKVSPYNAMVSGLPAAIVSKAFSLSATHFCIDAACSSSFYAIKLASHYLQSGKADLMLAGAISCSDPLFIRMLFSGIQGYPDNGISRPLDKSSRGLITSEGIGMVMLKRYSDAVRDGDKILATICGNGLSNDGKGKHLLSPNPQGQTLAYQRAYSEAELNPQTIDYLECHATGTLLGDTTECNSIEGFFSPYKAAPLVGSTKTNVGHLLVAAGMVGITKTILSMSHGVIPPTIHVTQPIGAENNVVSPKNIVRTPTKWPSQGTKRVALSAFGFGGTNSHIILEQGK</t>
  </si>
  <si>
    <t>gi|323454724|gb|EGB10593.1|</t>
  </si>
  <si>
    <t>gi|50253508|gb|AAT71956.1|</t>
  </si>
  <si>
    <t>gi|198444919|gb|ACH88374.1|</t>
  </si>
  <si>
    <t>PQERVFLESSWKALEHAGYVPDNYPGLIGVFGGVDFSKYLIPLFTNPQLLESMGAFQVLMGNDKDHFTTRVAYKLNLNGPAVTVQTACSTSLVAVCLACQSLLQYQSDIALAGGSSINLPQTTGYLYQEGGINSPDGHCRPFDARAQGTNVGSGVGTVVLKRLEDAIEDGDTIHAVICGHGLNNDGANKVGYTAPSIEGQSEAIASAHAMAGFPPESVSYIETHGTGT</t>
  </si>
  <si>
    <t>gi|1279571831|gb|ATX68110.1|</t>
  </si>
  <si>
    <t xml:space="preserve">Methyltransferase type 12 (186-289:104)  -- Phosphopantetheine binding ACP domain (413-469:57)  -- Beta-ketoacyl synthase; N-terminal (526-761:236)  -- Beta-ketoacyl synthase; C-terminal (769-887:119)  -- Polyketide synthase; C-terminal extension (891-1000:110)  -- Polyketide synthase; ketoreductase domain (1398-1576:179)  -- Methyltransferase type 12 (1848-1952:105)  -- Phosphopantetheine binding ACP domain (2077-2142:66)  -- Beta-ketoacyl synthase; N-terminal (2185-2421:237)  -- Beta-ketoacyl synthase; C-terminal (2429-2546:118)  -- Polyketide synthase; C-terminal extension (2549-2655:107)  -- Polyketide synthase; ketoreductase domain (3025-3219:195)  -- Phosphopantetheine binding ACP domain (3315-3378:64)  -- Beta-ketoacyl synthase; N-terminal (3431-3672:242)  -- Beta-ketoacyl synthase; C-terminal (3681-3794:114)  -- Polyketide synthase; C-terminal extension (3803-3909:107)  -- Polyketide synthase; ketoreductase domain (4286-4470:185)  -- Methyltransferase type 12 (4749-4853:105)  -- Phosphopantetheine binding ACP domain (4986-5050:65)  -- Phosphopantetheine binding ACP domain (5104-5168:65)  -- Beta-ketoacyl synthase; N-terminal (5222-5457:236)  -- Beta-ketoacyl synthase; C-terminal (5465-5582:118)  -- Polyketide synthase; C-terminal extension (5586-5680:95)  -- Polyketide synthase; ketoreductase domain (6001-6190:190)  -- Phosphopantetheine binding ACP domain (6276-6341:66)  -- Beta-ketoacyl synthase; N-terminal (6393-6651:259)  -- Beta-ketoacyl synthase; C-terminal (6659-6774:116)  -- Polyketide synthase; C-terminal extension (6784-6894:111)  -- - (7069-7198:130)  -- Phosphopantetheine binding ACP domain (7368-7435:68)  -- Beta-ketoacyl synthase; N-terminal (7475-7712:238)  -- Beta-ketoacyl synthase; C-terminal (7720-7837:118)  -- Polyketide synthase; C-terminal extension (7841-7951:111)  -- Polyketide synthase; ketoreductase domain (8252-8437:186)  -- Phosphopantetheine binding ACP domain (8533-8597:65)  -- Beta-ketoacyl synthase; N-terminal (8641-8894:254)  -- Beta-ketoacyl synthase; C-terminal (8902-9019:118)  -- Polyketide synthase; C-terminal extension (9023-9131:109)  -- Polyketide synthase; ketoreductase domain (9486-9677:192)  -- Phosphopantetheine binding ACP domain (9773-9837:65)  -- Beta-ketoacyl synthase; N-terminal (9882-10112:231)  -- Beta-ketoacyl synthase; C-terminal (10120-10233:114)  -- </t>
  </si>
  <si>
    <t>MKASSTHPRKLTDVLIIHGIFQALKTLGVLESMRNLSDIEALRKQSGVLDKYRRLWGEIIQILIRAEKIEDHGRAILLKEEYDLLEQQIDSIDIDGEADRLCASYPRLKPQLDVLIPCLKELPKILTGRKQATEVLFAHSSMARVEAIYKEHPSAEYFNLRVADFVKATVEQALPSLTHGQKIHILEIGAGTGGTSTFLFKALNIYADKLHYIYTDISKSFLIHAEETFCKEYSFIETQLLNIEQAVAKQGFEPASIDIVVAANVLHATRNISITLQNAKTLLKCNGLLVLNELTEVSSFLTMTFGLLDGWWLYDDENIRLPGSPALSAKNWQLMLEKEHFHQVMLLDEKAQMLGQQIIIAKSDGNIKDAPLMTHKVATPINPVREEVKATLSSLEIAASVEASLMTQLSLCIKIEQSRLNTHTTFSDYGVDSILMLAFVDKINETLGINLNPSELFNYTTVERLTEFIVDRYSNELSLLQEIPEKQPAQIHKNNTEIKVTEKVKNNNSDHSLPALSDRKDNQNLRDIAIIGISGQFPGANNTQQFWQNLQAGIDSVGILPESRLDSQMYSPQPEAGKCYCKWGGILEEQSFFDPLFFEISPKEAAEMNPSQRVFMQEAYRALEDAGIVNEKLSQLQCGIYVGCEPNGYSQQGFTGASEALIASRISYFLNLQGPAVVINSGCSSSLVAIHLACESLRHGENDIALAGGVFTNLNSELLVCLSSIEMLSSSGKCRAFDATANGTVLGEGVSVLVLKKLQAALDDGDLIYGVIKGSGINQDGRSNGITAPNGLAQEKLIKQIYQKYNIDASKISYIEAHGTGTKLGDPVEANALKKVFSAINPESGFHCGVGAVKSNIGHAAAAAGAIGVVKILLCMQHRQLPGLVHFHQLNPLIDFNDTGLYIVEQLQDWEAEPGEPLMAAINSFGHSGTNAHVVIQSSPMQMMSDSNKPFYLICLSAKTEEALKHKISDLSEYLTRNDKQVTLGAIAYTLNTGRAHFKKRCAFVVDSLAALHAALTQPLDGLVSNAEKMSLQEQAFCKKVFDLTVADLNHTGNLESGIDQTAYKDHLMTLSGLYLKGFDLDWQRIYTGQFYHRVSLPTYPLAKDAYWIHKPIINSTEPVVTKPETASENHQPPEQEQRTLGGQFYLPQWKRLDQKISLSSSSDNTKPGVASSTVVIFYPPTMSGVKDEIQKCHEQAASQVVSFEVGNTPESELNVCDRNAFKLALASPHLGLAALLEQGQALTVYFIMPEPDQAVGLELNLKRLEHNQSLGLMALFHLIQTLLDYHCYASELTLKIVTQQTQVCKPCEQIAPYGADVVGFVQSLTKEYDLWQVSCVDINRQTLWTSEQSQNFAQALTALKPPQNGRVLCWREGRFYDNVLTQAHLSSIQGSSFKTNGVYLIIGGAGGLGFVLSQYLLETVQAKLIWVGRRSVEALSEEALKLLKIQSAEILYQQADICDIESMQRVLEQSKANFGHIDGVIHSALVLEDRAIADMDEKTLHKVLAPKIQGNVVLQQVLADEPLDFLLFFSAGQSFMSHAGQSNYAAACTFEDAWAQYQNQHQNYPVKIINWGYWGEVGIVATADYRQRMAKQGVLSINPQEGMQVVERCLASDATQVAYFKAQPSTLSRLGLDDTIIMSASQKSASPAMMDTVIAATQFPSISLQDRQHYQQAMQQLDRLGCYLLLRAFQTMGVFCQPGEQYQQQALASKLAIPESYHQLYREWLNLLEKAGFIAINGLHIAVKNTLPTDNNENHNWLKPYPELTSHEKLLRTCLQAYPDIIHGSVAATDIMFPEASMELVEGVYQGNTAEALNTKARDAVVAYVKARVAECQKLSGAVMPEKIVLLEVGAGIGGMSSDIFQGLAPYGQYIEYYYTDISEHFVHYGRSRYGNDYPFVRFQRLDIEQEPQLLSDVLPSACDIVLAANVLHATQSIRQTIQHVKFLLKRHGLLILNEVTMPTSFATLTFGLLEGWWRYQDAEVRMPGGPLLSESLWHTLLEEEGFTNVVSLGEQSEGEMLGQNIIVGQSDGWSLRKNTLDDKTQEKQTEPQISEPESIVTQVKNAYSPAQLVKKVTSEIVETLSETLDIVSTRVELDVPFSEYGVDSILSVSIINQLNKRLGIRLKRPDLFNYTTIESMATHIVTTFSDRLTQSLAEKVEKPTPAATPQNIQTAVKPQNQPQTSQEPIAVIGMSACVPGADNVHTFWENLVAGKNSVTQLPRERQQRESDISQRPAGYMDNIAEFDPLFFAISPQEAQWMDPQQRLFLQQAWSALEDAGYNPRSLEGSSCAVFVGCSATGYGVKEGERAGYVPYAMTNSEAILPARISYFLDLKGPSIPINTACSSSLVAIHLACEQIRSGQSDMALAGGASALIGSALHIGLKGAGMLSPDGLCKAFDQEANGFVLGEAVGVVVLKSLSAALADGDSIHGVIIGSAINQDGKTNGIMAPNGPSQTALVESVYRKFQIDPNTISYIETHGTGTQLGDPIEVNALADAYTKFTSKTQYCAIGSVKTNIGHTTTAAGVCGLIKTLLCLKHQKLVPSLHYNQPNENIQFEQTPFYVNTQTKNWPGNQQGIRRAAVSSFGYSGTNAHIVVEEFVETRTNTAGHHNPVLIVLSARNEACLKNLASNLKDHLNRKESHLQLVDVAYTLQIGRQAMSERLAFVAKSVQDIIQHLSDFVDGKANTENLYRGKVKPTGDKTDLLLEGDAGQAFIDTILKQQDYRKLAALWVAGTGLDWNLLYIENRPRRISLPSYPFARESYWLDAVEATKVENLTKNQLKAEMPTTQIVQNTELMTFEEIWCEQPFSDTSGSVSYKNVIYFLSQSENQQIMLQAIQAIDPNINVIFIAQGDAYTKHSASSYTINSEDTQSYRQVFADISQNQGKVDALVYLWPTEDLHCLYNSSAIAHILQALGKSTLKPSRLLLVAAFTTALERCYLESWIGFERSLKLIMPGIQVAGLYQENPGQGQTISMTEWSQNIHSALKTPKAQTVLIQKQRRYICQIQKTVLTKPDNDIASAIKPGGTYLITGGCGGLGFLVAQHLAAYFHQPTTSIAGTAVNLILTGRSSLDEKIQNKIKQLEKLGAKINYIQADVCDSIAMRNGIASAKNRFGDIHGIFHIAGIAASATILDTNMDDFQQVLSPKIAGTLMLDDLCRDEPLDFVCYFSSAAAILGDFGACNYAIGNRFQMAYATYRNQLQQQGMRQGKSLVINWPLWQEGGMGFSTDENTQMYLRSSGQRVLETGEGLAVLDKILSQNKTQHLVLVGQPSRIHSFLGLTQAPLNPSPVNPIPVNKVLKRPELRGLSLEESVLWDLRNIIVQQLKVPWEQLERETNLADFGFDSISLLNFATRLSEYYQLEITPALFFGYSTLEHLTEYFLSEHSDFIPAFYQEQTKTQEHSAQLPAEANAFIPSLPEEVRAEKTDEPIDNEPIAIIGMSGRFANAYDIEQMWNILAEGKCAVAEIPPNYFDWRKYYGNPNQDTNKTNSKWCASIPGVAEFDPLFFQISPREAPNIDPRQRHLLQESWNALENAGYGAHHLNNQKIGTFVGAEEGDYHLRVKEGNVTSNHSGILAARLAYFLNLKGPTMTINTACSSSLVAAHQACLSLRQRECDTAIVAGVNLMLTPYGYISMAQAGMLSNDGHCYAFDERANGLVPGEAVVVVVLKRLRQALADGDPIQALILASGINYDGKTNGITAPSGVSQTELVKDVYQRAKVSPQDIDYIVTHGTGTKLGDPVELNALNEVFKGSDRPCAITSSKTNFGHTFSASGLVSLVSLVQALRYQTLPQSLHFAEKNDFVLWDKSPLYVNTANQPWPYQPGKKRIGAVSAFGMSGTNAHLLVQDYQCNRKEQPASPYALLVLSAKTAEALQLKVKAMIQFLQKGLVDNVTLADISYTLFAGRHHFQYRLAIVVEDIADAIYTWSQSGNSEQKPHIFQGKVPTEFSGQKVIRNYINELLQKIRLCADNDNLYRENLFGLADFYCQGYDIPWSTLYGDTPPRRINLPGYPFSRQHFWLDFSPESHDEPVTTKIPVVEPQKSTVDAQKTFKEFSYLLQWEQQAQLKPEIKANQVVLLVYFESTSQFEKTLANFLQVQCTSLVIEIQLGLETKQVSENKWYCDVNAPNGFGICLQAYTQTIDSFYFICADSPQSSKQQTEIQLLRLVKTIKQRLQNNAFIDCTLLTLDNYRVDNSVTSPHNGGISGLGYSVAQGDHRFRVRNIDLSREDMANVEKQRLLPAMIFSEAPSNRGEITKLQAGWRYKQRFSKLDWQSLLAAYPQAAGLKTGGVYVLMGGAGTVGTILSRYLIQKYQAKVVWLGRSPLTSASVQEKLQAFQTIDASNVPIYIQADVTDESSMVQSVEKIKQHYPVINGAIFSALVFKFDNSIAQTTEVDFNQVLDTKKKGAPHFYTAFKNEALDFICYFSSVQAFSFLSSRDSAGYAAGITSADTFAHSIDNSAAFPVGMINWGYWQASLAGTETEKRLAGHYDLISDHQGCQFFDEFVTLLRAGVVKQTLYLGASKAVEGLMGCNPQQIITLNKPAADSFIHYLFNENQADKDAGEQPEIASLLDRDFRNELNDWLLRLLFSQMRQLGIFLTSGEQKESKHWQTQAGVIEKYGRWWQECCLGLLEEYGYVQCQDEWVKVATHINIDEAEKLWQGWENYQNLFLDQPEKKTALELLDSCLRNLPQILRGSIQATDILFPKSSMEKVENMYQRNSLSDYFNTFVAKSAEAYIRQRIQAVPQTRIRILEIGAGTGGTTALVLPQLRQVQDAIDEYCYTDLSKAFLMHAKKTYGVHYSYLNYQQLNVEQPLAPQGIEPGTYDIVIATNVLHATKNIRETLRHAKTALKRNGLLLINEVVEKSLIGTLTFGLLDGWWLYQDEELRIPGSPLIELESWLKILKAEGFHSILLPAQAAYELGQQVIVAESDGLVRLERKNLPDQVESSANSAINVVQAVTLTQQQPLAPRKPVQEMPPEILREQVAQIILKYLAATLDMAETNIDPQLSFSDYGIDSILGVGFIEQIAKALGISMNTAILFDYTNIKRLSHYLVDTYTAEIQNQLTKNSGRSLDNKINTNNIGTHPEPKPEISVSPAILREQVAQIILKYLAATLDMAETNIDPQLSFSDYGIDSILGVGFIEQIAKALGISMNTAILFDYTNIKRLSHYLVDTYTAEIQNQLAKNNGQSNHDKDTSNLSIYTEEHPENPPLKMTSNEHKAEIGKEIAVIGMSGQFPQAQDIDAFWQNLIQGHDGVAELPANYLHPDLFSPHKQPGKTDCKWGGILEQRDCFDPLFFNITPREAESMNPHQRLVLSESWKAIEDTGCNPQDLENSRVSVFIGAEPTNYTHETFTGASDAIVASRLSYYLNLKGPAVVVNTGCSSSALAIHLACESLRSGESCMALAGGVFAAMQAKALITLSQIDMLSTTGRCRTFDRFCDGTVLSEGVGIVVLKRLSDAIRDKDPIYGVIQASGANQDGASNGITAPSGLSQEELITSVYRQYQINPETISYFEAHGTGTRLGDTVEANAIKRAFKQFTNKTQFCALGSAKSHIGHTGAASGVIGLIKVLLSIRHRQLPKLLHFQEINPAIELANSAFYINTQNAEWTNKEGLLTAALNSFGHSGTNVHLVIREHQSGERVKMAADSVLIPLSAKTPECLQAYAEKLAVFLENRLLSNMTNEEISLTDLAFTLQLGREAMRERCIFLARNIPDLIAQLNAFAKDKTLKDLSWYGRVRHGQNSDHQSQQIISQWIEQGQLEKVAAAWIEGQNIDWSVFYRDRDRIPNKIHTPTYPFAQEHYWKPEEQSITQKTTTSETSHVNCGTLLLQPSWIEQSIENSNSITQYSRHLVILCEPDGINQASITSRMDTVDCLVLQSSSKNIAERFHSYASQLFTEIQQLLKDKQETKILLQLVIRDLPEQQIFAGLGGLLMTAHLENPHLVGQIINVGANDNAKIIVDKLKANAQTPLDQNINYHNEKRRIARWQEIPISHEQVSIPWKEKGKYLITGGLGGVGLIFSQEIAQQICDGTIILAGRSSLDETKQQILQNLQQFCLQNRTHLEYRQVNVCDPQEVAKLIGDINQDFGHLDGIIHAAGVIHDNFIIKKTPQELDKVLAPKVIGLVNLDQATKDQPLDFFFFCSSLAGGIGNVGQADYACANAFMDAYAQYRNHLLHSHQRQGRSLSINWPLWQEGGMRVDEATEKMMAQSIGLIAMPTKFGISALYQAFASNQERVMVLWGDLAKLKPSFLNWPEKTVPSTRGDVKSVLGADQLPQKTLDKLKALFAETTKLPLHRVDEEEPLESYGIDSIMIAQLNQRLTEGLGSVSKTLFYEFPTLADLAQHLAVNYSNACLKWTDLDTSPAAPDVKVESVKTATIKSHLSNENSAQISNVDTQQPIAIIGLSGRYPQAKTIADFWQNLKNGTQCISEIPSQRWDWQLHYHANRSEAVKLGKSYSKWGGFLEDCDRFDPMFFNMTPREAANIDPQERLFLQESWKALEDAGYSPSNLPADLRPRTGVFAGITKQGFNLYRTQPQQSDQNAPRQIDCPATSLASLVNRVSYFLNLQGPSFSVDTMCSSSLVAIHEACEYIRSGKGDMAVVGGVNLYLHPSSYFELSLGQFVASGSTCAAFETDGDGFVPGEGVGVVILKSYERALQDRDRIYALIRGTAVNHDGKTNGYKTPNPGPKADVIRQALQHSNIDPRSISYIEAAAQGSDLGDAIEATALTEVFSDRTNVEGTYRIGSVKPNIGHSESASGMSQLTKVILSLQHQTLVPTLRSRELSSSIDFERLPFELQPDLSEWQPVRVDGIEVPRRAGVMNIGAGGVNAHIIVEEYLGNPKPVNNQQEPVLFVLSAKNQECLEQYVQDWLIYLKNNHSLDLPSIAYTLQVGRESLACRLAFVIKQTIEIEQHLTRWLKTRELSELGFYGDVTQEKIKNPAAVAALVQAGDANHASELALLWVQGNTIPWDQWHGGQTLGRITGLPTYPFAQRTCSIIRHHNEHPESEPSLEKSDVTQNINQSLDENKAVEFYTRMSRDCDEEFQEEYLTFGAFPQRIPGFSMTRLAMNAHQYPEELEMIKERQREVRQVLFYREHFDRIHTFLDIGCGHGTDVIQVAALYPHIQTHGFTITESQAILGNRRIENMNLGSQARIYHKDSSKDKFPDNCDIILGVEVTFHIRDKDALFQKMADALSDNGKILLMDYIGNLRGSIIDPSVEISIPTQQQWIDLLSVHGLIIDEIIDVSTEIANYLYDPEHAEHTKHLPKVSQDSYRNYANQAISLEKGWISYCLLKLKKDTRLSEQARREHNAQQIAHQTPYAQALKEMLQIGHIPYPPIGGIKRVNLAVNKSVQIQQPPALDQSLYNPEQLKNTLKGIFVNVLGFAAGELASIERLQLSELGINSVNAVELLEAINTEFDLYLPTSLIFECHSLQDLVGHIQIELDQKPIAPITPKASVPIPKTAAPTDAPTEKKAPITNDDIAIIGISCRCAGAKDQEQFWQVVSQGKDCIQDLNKPQWLDYIAAHCSETFPIRYGIMPDLDYFDPLFFHISPREAEAMDATQRLLLEECYRALEDAGYQPSSLKKQAVGTYIGAMGGSALGKGFSHLDMLGSETSILSARIAYFLDLKGPALTINTACSSSLVAIDVASQALKSGEINLAITGGVTLYQHPGTFIAMHNAGMLSPTGQCRPFDNAADGIVVGDGVGVVILKRLQDAERDRDTIYGIIRSCGINQDGQTSSMTVPSFLSQSELETSVYQKANINVEDLQYIEAHGTSTKLGDPIEIHALNKTFQALTSKQKFCAIGSLKANVGHTTAAAGVLSVIKVLLSIKHQQLPPSIHFNEANRHIDFENSPVYVNTKLKPWPQNAQGSRLAAVSSFGFSGTNAHLVLEQYIPKSDVNISLLTSQVFLLSAESEQTLQDYAHNVKRYLEDHPGIQFEQFLYTFQMGREAFTYRLALIVDNQQDLIEKLAQWLADGGKTTGNSEKPDIDNSKDKKAFLQSLISAQKVNQLAQLWEQGVSVDWSVFDQLGLFPRLAGLPTYPFAREYFGDVQDREAKQAPSHERSNILSSAETLICYPYWQEKTVATTGASWEFSRHLVLLYGIDHISAAVIQAQMPGVECVHFDAAKTLPNVGLEKIYQDSFTQTFETIREILLSKTKGKIFIQCVVPQQTKQQCCSAISGMLKTAQLENPKVSGQLIEVSVSETEGSLLHKLTENVQCPEDKQIRYHQGQRTVLTWQELTVADDVCKTPWREGGVYLITGGAGGLGLIFAEEIASKTQNSTLILSGRSDLSLEKKKSIFNRLQTLGARVEYWQADISNKKDVDTLIKRITTEYGSLNGILHCAGMARDNFIIKKTAAEFQTVLAPKVAGVVHLDTASQDLNLDFLLLFSSISGTMGNAGQADYATANAFMDAFSAYRNDLVNAGQRCGQTLAINWPLWQFGGMQLDAHSKAAMKQSVGLEMLDTASGVEALVQGLASGQSQILVAVGDLPTLRQWLFPEPSAHKTSNQPKDNVNSRQHSLASVEKQRLHEKTLLQLKSLLGETFRLAPDRIKTHDAFERYGIDSVMITQLNQELAKVFPEISKTLFFEYQTSQALVTYLVDEYPQECMVWTGLKTEAALPESQVINETVGLTLLPSSNPQVQEAIAIIGVSAHFAQSDTLSAYWQNLQAGKDCVGEIPANRWPLEGFFVEDADKAIAQRKSYSKWGSFLESFADFDPLFFGIPPRDAFSIDPHERLFLQSSWEALEDAGYTRDTLREIYQQQVGVFAGITKTGFDLYGPELWKRGEQAFPHTSFSSVSNRISYFLNLQGPSMSIDTMCSSSLVAIHEACERLRRQDCQLALAGGVNLYLHPSNYVQMCALRMLSKDGKCKAFGQGGNGFVPGEGVGVVLLKPLSAAIRDRDNIYAVIRASHVNHGGKTNGYTVPNPNAQADLISKTLKKAGIDARSISYIEAHGTGTELGDPIEITGLTQAFKKETADTGFCAIGSAKSNLGHLEAASGIAGLCKILLQLKHRQLVPSLHTDNLNPHIAFDKTPFVVQQTLSEWKRPIIEINGQTKEYPRRAGISSFGAGGSNAHLIVEEYIETDEYTQENVNEPVVIVLSAKHPDQLMKMAENLRSFLITTTATQPTLLAEIAYTLQTGREGMAERLALIVSSLEELDHKLKSFIEGQENIPSLYHGHIRQDQELWSDFATEEEFSPIIDEWMRSKKMNKLLNLWVKGFTIDWQKFYTQLQPRLISLPTYPFAKEYYWFDQPGFAQSNSDHNQNATEDSQASGIVHYLQKQWMADEPQPDQCQKTVTGKIAILSTHETRLLATLLAEELPNSHVIELDHIGLYREQSDTDENEYSGCIDLSGCGQGEAARDALDWMPWLQRLIEKGSKTGITLLGVTRGLESFQNSKMNLSGASRVGLYRMLQSEYTHLQSRHIDTDPHLKTAALAEQIAHEFWLKDDNCEICYRDQKRYVAYLAETSLKVTNRQNPELQFVEEEVLLITGGTGGLGLLFAQHFVEHYGVKRLVLTGREALPPRDQWTAPQTDKVKQKISAIQALEAQGVRVQVLSLTLSDPIAVQERLHQITTNFGTISGLLHCAGIVDSETPAFVRKSMASVAQVLEPKVAGLRSLLMQCQQQPLKFAVLFSSVSAIIPSLASGQSDYAMANTYMDYVAEAMTGVLVSIQWPSWQETGMGAANSRAYQETGLLCQSNRQGLQMLDNILANKTASVILPAFVNGGLWNPQQLMQHQRRRLSDLQVLSQNHQVSLKGESFIHSNADSQLSLDGLIDLFSQELGIAVQKLDLDQSFADYGLDSIWLSQLASKINQQLVAPMSPSVLYEYSSLNALAAWLSSKHAPALKAKTHNQAVQISPPMQTGQSPASGSALPISSSKKALDIAVVGMSCRFPGAKNLDEYWALLSAGKNAIRPVPVDRWSSQVSFYAGLIDNVSDFDPAFFLIPPEDVKVMDPQALVMLEESLNLFYHAGYTLEEIKGRAIGVYLGARSQHHIDESDLYQARNPIVAAQNYLATNISQFFDLRGPSLVIDTACSSALVGMNFAIQSLLSGEIDSAVVGGVSLLANENAHRIFQQRHLLNQDSSFHIFDQRAGGVTLGEGAGLVLLKTLEQAQRDGDQIYAVIKGLAINNDGRTAGPATPNIKAIKEVMQRALVQSAKQPQDILHIEANGSGSEVTDLLEIKAIEAVYRRENQAPCSVGSIKPNIGHPLCAEGIAGFIKLVCMLKHQQRVPFLSGQIPMAHYDIDASPFYFCRQSSAWTEASPLVVALNCFADGGTNAHIVMENWSQVESGKQRQPLKSPELNRVNIRGDMLIHEAVANKKVSQETEEVNHNPWWGA</t>
  </si>
  <si>
    <t>gi|1706106540|gb|TRV29013.1|</t>
  </si>
  <si>
    <t>gi|297326838|gb|EFH57258.1|</t>
  </si>
  <si>
    <t>gi|1190998582|ref|XP_020872042.1|</t>
  </si>
  <si>
    <t xml:space="preserve">Chalcone/stilbene synthase; N-terminal (13-230:218)  -- Chalcone/stilbene synthase; C-terminal (240-389:150)  -- </t>
  </si>
  <si>
    <t>MGSIDAAVLGSVKKSNPGKATILALGKAFPHQLVMQEYLVDGYFKTTNCDDPELKQKLTRLCKTTTVKTRYVVMSEEILKKYPELAIEGGSTVTQRLDICNDAVTEMAVEASRACIKNWGRSISEITHLVYVSSSEARLPGGDLYLAKGLGLSPDTHRVLLYFVGCSGGVAGLRVAKDIAENNPGSRVLLATSETTIIGFKPPSVDRPYDLVGVALFGDGAGAMIVGSDPDPICEKPLFELHTAIQNFLPDTEKTIDGRLTEQGINFKLARELPQIIEDNVENFCKKLIGKAGLAHKNYNQMFWAVHPGGPAILNRMEKRLNLSPEKLSPSRRALMDYGNASSNSIVYVLEYMLEESKKVRNMNEEEDEWGLILAFGPGVTFEGIIARNLDV</t>
  </si>
  <si>
    <t>gi|428243647|gb|AFZ09433.1|</t>
  </si>
  <si>
    <t xml:space="preserve">Condensation domain (11-445:435)  -- AMP-dependent synthetase/ligase (465-862:398)  -- AMP-binding enzyme; C-terminal domain (870-945:76)  -- Phosphopantetheine binding ACP domain (975-1035:61)  -- </t>
  </si>
  <si>
    <t>MQKETIEGFRLSPQQRHLWELQQNNPKHTYRVRGAILITGNLDREILKSALQNVVNRHEILRTSFHCLPGMTLPLQAIACTCEIAVLEHNLSGLSPEEQEAKIAALFQQLNLLPFDFERGPLWHISLVTLAPDKHLLLANFSALIADSVTLKNFTRELSLSYWGCACGEEFSDESMQYADIAEWQNELLESEETAIGKEYWRKLNLESLDLLTLPWEKKNSEAEFGPLVERVEIRGDLFDSLEAIAQKHHSDISTFLLACWQILIARLTRQPNPIVGVTGNARKYEELERSLGLLSTYLPLQCDLQDEFSFAKIWRQVELNLQDIHTWQEYFTWEETLESDKSNAFLPICFEYETKPEKYGESGVSFFLDRQDACVEPFKLKLSCLSRGNCLIAEFRYDSALFEAEDVKRLSEHFQAVLESALKNPQIPISQLNILSDRDRHQLLVEFNQTQKDYPTDKCVHQLFEEQAERNPDRIAVVFESEQITYRELNDRADRLARHLQNLGVEPEAIVGICVDRSLETIVGILGILKAGSAYLPIDPATPADRKTLMLEDARVQVLLTQQQLAESLPKTQVNIVCIDTEIPAVSASYTPRASSDNLAYVIYTSGSTGTPKGVAIEHRQLLNYLYAIQERLNLPSGASFATVSTFAADLGNTAIFPALCSGGCLHIVSQERATDPEALAQYFRRHSIDCLKIVPSHLAALLTSSVAEYILPRRRLILGGEAASWELIENVRKINPDCLIFNHYGPTEATVGVLTYQVYGEELKGISETVPLGRPIANTQIYLLDSHLQPVPVGVPGELHIGGHSLARGYLNRPELTAEKFIRHPFDAQAHLYKTGDLARYLPDGNIEFIGRIDSQVKIRGFRIELGEIEAALGQHPDIAQAVVVAREDAPGEKRLAAYLVSNQKQAPSSSELRRFLGTKLPEYMVPWAFITLKSLPLTPNGKIDRRSLPAPDEMRPELTENFVAPRTNIEEVLAAIWAEVLKIEKVGIYDNFFELGGHSLLATQVISRVRQAFQVELPLHRLFESATVADFAVAIAQKQAEQTDSEMLARVLADLDRLSEAQIQEILAQQGVNRF</t>
  </si>
  <si>
    <t>gi|297330003|gb|EFH60422.1|</t>
  </si>
  <si>
    <t xml:space="preserve">FAE1/Type III polyketide synthase-like protein (67-362:296)  -- 3-Oxoacyl-[acyl-carrier-protein (ACP)] synthase III; C-terminal (377-459:83)  -- </t>
  </si>
  <si>
    <t>MANVKLLYHYLITHFFKLWLVPLLALVAIKASSLNHEDIQNIWFYLQHNIVTLTILSAVLTFGSAIYFVTRPRPVYLVDYSCHLPPPHQKVTVQKIVDNINKIRELSKRLIVAEEHSLDFFFRILERSGLGEETYVPDALLNIPPLQTMAAAREETEQVIFDAIDNLLANTKVNTRDIGIIIVNSSMFNPTPSLSAMVVNKYKLRSNIKSFNLGGMGCSAGVIAIDLAKDLLQVHKNTYALVVSTENLSRSMYIGNNRSMVVSNCLFRVGGAAILLSNKSGDRRRSKYKLLHTVRTHTGADDKSFRCVQQEDDETGKTGVSLTKDITSVASRTITKNIATLGPLVLPVSEKILFLMTYIHKKFFNNKIKHYVPDFKQAIDHFCIHAGGRALIDELEKNLGLLPIDVEPSRSTLHRFGNTSSSSIWYELAYTEAKGRMKKGNKAWQIALGSGFKCNSAVWVALRNVKPSVNSPWEHCVAKYPVKLDF</t>
  </si>
  <si>
    <t>gi|1053309299|gb|OCY12319.1|</t>
  </si>
  <si>
    <t>gi|424707763|gb|AFX86516.1|</t>
  </si>
  <si>
    <t>gi|1149076476|gb|AQS99210.1|</t>
  </si>
  <si>
    <t xml:space="preserve">Beta-ketoacyl synthase; N-terminal (316-534:219)  -- Beta-ketoacyl synthase; C-terminal (555-673:119)  -- </t>
  </si>
  <si>
    <t>MAIKAVPKVDVNLQYEKMSQEVLGLTVSQALSVKGFCVISPEYEASHLDDALKDIAGIEQQGRFWQPPEEILEGLLGMAGSSRIAQIELPNAEGGARPDGESVRYFDGLMTEMSLAVAPFLLNLQIEVKTRTAGIIHEAGTPPAEGPELDEETCAKWISVFAHHKIMFLWALGPGDGTLELQPFDDESNGHAVSMKPGTLVILRADALSHRFSTAGQGYCLSCWLQKESRACKHRDISSLEISPCCKALEEWAENKIREYKESFPEEQANMHLPRLWEHVMNHTSFVGQHIAVRSCSIKQATTYEPGPWSCSFTTGPDFCTEIPLMRWNHEWHYDPNPEGWNWNKTNCRHGSFIDGQDLFDNTLFRISRAEAAGMDPGHRLTLETGYEALVRDGYKISSIMNSRGGVYVANPPPTEWGCAEKDCTSSGVCGGGGSIACGRFSFVHGMKGPCISIDVEAASSLVAVNFCSTNLSRTGKWEPIPYGLAQSWNLVLTPLFLVHGSAGGRLSPEGRTFAFEACATGFVRGECAISMCLKAMTSVVDEQIVMNDAKIIGALAASATNQSGRRTHITAPDGVAMQEVVYEAVKQAEISPLDIDAVDCASDAKIMDDALEAAATVKAYRPEGMPGIHDTCPISLFCSKTCWGNHVEANGLSTILKVLLGAHWGCNGPFVHLRLLNPHMDIQICERPSYISTESLEFRIASSYVGITNRSIAGTNCHCLTWGQVTDGCSRPLPEPAFRREKIIFWPEGGGTLEDDMVPRRGYSIIGSWNRWEPETMESEGSGVFSYVVTLGENRWERFQILLDSDKRRVLFPSYDRVQEATKSAPVAGPQEVFQSDSWMIDTRSYLAYSEELRGSEEDAALALGDAGGVLDRQDLGNPGDRFKIRFSVKGKWRLVDWENLDKDKGAAAAVPGGSYQISGSWNHGVLEEMKPDTAVPGLFSTEVTLVHRGMSTFQIFRNRDWGQAIYPDYPMADMSTPILGPDEQIDHSWAIQGRVGDVYRIEFQRAVEETKDNKTVSWTFQRNVELTKAQRDTARRPMFFVLGSWDDLSGLHRMHWTGEYFQFYVQLGARARESFQIQQDGNRFKCIYPGTPEANPFEKHELRGPDHLSAGLSWSIGSHDGDDAAPGKRYEIRLRISDEDYSPEKVDWMPVKGIEGLEDARGRGFLILGQ</t>
  </si>
  <si>
    <t>gi|1181759165|gb|ARI82519.1|</t>
  </si>
  <si>
    <t>gi|56542108|emb|CAI30417.1|</t>
  </si>
  <si>
    <t>gi|424707835|gb|AFX86552.1|</t>
  </si>
  <si>
    <t>gi|1706046112|gb|TRU72057.1|</t>
  </si>
  <si>
    <t>gi|1733575998|dbj|GCA83361.1|</t>
  </si>
  <si>
    <t>MSAQSSTSSLTALQKTPIAIIGMSALFAKAKNLQEYWENILGKVNGITEVPESAWNLEDYYDPDQKAPDKTYAKWGGFLPQIDFDPLEFGLPPDTLEALDSAHLLGLVMAKQALEDAGYDQGKEFNRETTGVILGGSGLWKSITPLTSRLQYPLWKKICQKSGLSQEQTDKIIENMKAAYVPWQENSFPGMLPNVVAGRITNRFDFGGTNCVVDAACASSLSALKMAISELIEGRCDMMLTGGFDTDNSILNYMCFSKTPAFSKKDCLNPFDATSDGMMVGEGLGMLVIKRLEDAERDGDRIYAVIKGIGTASDGRFKSIYAPRPEGQVRALRRAYQEAGFSPATLGLVEAHGTGTPAGDFCEFTALNEIFSENNAEKQTIALGSVKSQIGHTKAAAGAASLIKTTLALHHKILPATINITEPNPKFKIEDSPFYLNTETRPWLPKGETPRRAGVSSFGFGGTDYHVVLEEYTPKLPQGENRIHHRPQSILLWGQNPEELRQTCQKALEQLQSPQGSQVYIELQNQSKSAQLPLKVARVGFVATSLAEAIKLLQAAVKQLQKQPQADAWEHPQGIYYRKTGLLLEGKVVALFPGQGSQYLNMGREIALNFPEIQTAYQKLDTLRAKAGLTPLSERVFPIPTFNEVDEKRQTSLLQRTENAQPAIGAFSVGLYKTLQKTGFKPNFVAGHSFGELTALWSAGVFTDDDYYYLIQARGQSMAAPKGATPQGAMLAVTGKVSQIAQWVEGMANVQIANYNAPEQVVLSGLASEIATIEKILSSQGYQVTPLPVSAAFHTSLVRHASQPFGKALDQVKFHAPQLPVYANVTAAPYPKDLSGMRQLLEAQLLNSVQFVQQIENIYAQGGYCFVEIGPRQILTNLVKQILGDRPHLAIALNPSRQKDSDVQLSQGVMQLRVLGLPLNDLENAALTVKTPSSKRKGMTLKLNATNYISDKTKALIGAALQPDSPAEIKPSVDSQTVESKCEEVKGSENEEILASIPFVNPYPSDSQPLSEEIPTLNLSIVSQDQTVTMTMNEAISNNINPLLQAFYQYQQSLAKVHEEYIKHQSQSFQSVLQLFKQKEMTAVAQIDELSTPAAASENSKFDQQNSEVSSVSFPDPTPFKSEPQPLRTPEPQPLNTAPQPLPTPEPEPVHISPIVNYLEPRQPIAPISIPEPVSEVSESSLDSIQDDALSQALLEVVSEKTGYPTEMLELEMDLEADLGIDSIKRVEIMGSLQEAFSGLPKLSPEALAEKRTLAHIVQYLREKMMVTEKKIA</t>
  </si>
  <si>
    <t>gi|1706031471|gb|TRU58635.1|</t>
  </si>
  <si>
    <t>gi|1054613307|ref|WP_066381190.1|</t>
  </si>
  <si>
    <t>Anabaena sp. CA = ATCC 33047</t>
  </si>
  <si>
    <t xml:space="preserve">Polypeptide-transport-associated; ShlB-type (174-246:73)  -- POTRA domain; BamA/TamA-like (263-324:62)  -- Bacterial surface antigen (D15) (352-666:315)  -- </t>
  </si>
  <si>
    <t>MRVSSTTILTLATLAAGNVTQQAIAAPATTSTQAENKQNLVVPVVEENTAPITTIAVPETEITPQFSQSTVIAQKPIVLSPVPPVTVSAPKPTTAESGLVVIATDVQIVGATPELQQIIRQVIKTQTGGETSQSQLQKDVEAILQTGLFVNANVNSRTTASGLNVVYQVQPVIVRSLQLNEAKALTYQIALKPFQSQIGKPISPAGLKQAVAQVNKWYADNGYNLARVLSIKPNAEGILTVNVAEGLVNDIQFRFFDEDGKTITGRTKTEFLKQQLQLKTGQVFQENLVRQDVQKLYRTGLFQSINVSFEGDASNLDVIYELKENGARAINLGGSYNGDVGLIGTLNYQDQNIGGRNDTLNVNVGLSSRDLQFDSKFISPYRANNPNRLGYSVKIFRNRELSQTFDDEIKLANGDKVREGKIGGSISLQRPMDDWDTSLGLNYTRTSIRDRQGNISPTDSKGNPLSASGTGVDDLATVSFTATKDQRNNPINPTQGSVLRLSTEQSVPIGQGNISMNRLTADYTRYVPVQLFNTEQPQVFALNVQAGTVLGNLPPYETFKLGGSNSVRGYNAGDVGNGRSYVLASAEYRFPILPIVGGVVFADFASDLGSGDTVVGDPAGVRNKPGTGFGYGAGVRLNSPLGLIRADYGINDQGESRVHLGIGQRF</t>
  </si>
  <si>
    <t>gi|1787576831|dbj|GCL48918.1|</t>
  </si>
  <si>
    <t>Microcystis aeruginosa NIES-3804</t>
  </si>
  <si>
    <t>MSNQECIPDLKTEAILNPDISFDSPLKDNFDEPKSIFLTGATGFLGAYLLRELLDQTTANIYCLIRCHTLETGKQRLKENLQSYQLWQQHFEARIIPMLGDLAQPLLGLSEKEFCQLATEIDVIYHNGSQNDPIPPYYQMKAVNVLGTQEILKLAGLRKTKPVHFISTLAIFFSQAHRQDTPIRETEFPRFSPSLNTGYKQSKWVAEELIHLAQKRGLPVSIYRPTRIMGDSKTGIYRKSNNFFFRFIQICIKSEKFPTFDVDINIIPMDYASKAIVYLSRQKQLLGKTFHLVNPESISWQRLFELINACGYATEAVSDKNWLVMVENYLFERGGEKAVSSWFPIILKSAKMISQTKPRFDACQTMEGLASSSIVCHPLDLSLISTYLLAWKKYETKMLN</t>
  </si>
  <si>
    <t>gi|424707657|gb|AFX86463.1|</t>
  </si>
  <si>
    <t>gi|257356408|emb|CBC11423.1|</t>
  </si>
  <si>
    <t>gi|914402711|gb|AKV70380.1|</t>
  </si>
  <si>
    <t>MSKHSISFGGQLEDNWRTLSEVLETATKHNNHGITYIKNDATEYFQSYQDLYQDALVILNGLEQKGIKLGHKVILQIAKNQDFIPALWACFLGGIIPVPLTVAPSYDLENSAVKKLENVWKILDNPLILSDSELITEIEKLGTSSHLEGWQVISVNELRKAPSKVHQLPILDPQAPALLLFTSGSTGMPKGVILTHHNILSMTAGTVAMNHFTQQEVTLNWMPLDHVGAIVFLGIMAVDLACDQIHVPMELVLRQPLQWLELIQKHQVSISWSPNFAFSLINQQAEELKHVSYNLSSMKFLVNAGEQVSVKTIRLFLEILEKHQLRERAIKPAFGMTESCSGITWSAGLSKNELTEENSFVSLGKPIPGATIRIVDQENNPLPEREIGKLQIQGNSVTKGYYNNTELNQEVFQEGWFTTGDLGYLFKGELFITGREKQEIIINGVNYFAHELETTIEELEGVKVSYTAAFAVFDQSRETDLLIITFSPESEQFEQGIKVVRKIRSHVTQKFGIAPAYVIPIDRNLVPKTSIGKVQKSKLKKDFEQGLFSSRIQEIDQYLAKERQKNQTLPQSENERQIAAVWSEVLQLTSVGLEDNFFELGGHSIHLIRVQNELEKLFNRQLSLAEMFKNPTVATLARFLSEESNTNQVIAQKSRQRAENRSRRHNQTHDIAIIGMAGQFPGAKNLTTFWENLKNGIETISFFSEEELQESGVSPELS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SLKYKIIPPTLHFQNPNPQINFSQTPFYINNEAISWTTKQDKDEKLPRRAGVNSLGIGGVNAHVILEEAPPIIPQDNQSKRPYHLLTLSARTEPALKELVSRYIDFLESQPEKDMSDVVFTANTGRVHFSNRLALTGYKNSDFIEQLRQFKQLDYQSTIHGIVDEKRPPKIAFLFTGQGSQYAGMAHQLYQTQPTFRKTLDAGEKYYQKLTGKSLLNVVFADTDDPLNQTAYTQPALFLIEVALAQLWHSWGIQPAAILGHSLGEYSAACFAGVFDLESGLKLVSHRGNLMGQLPQNQGEMAAIFLDKNSVIEHCQSQGIKIAIAAINAEQHTVISGEKNVIQKLCNHFTNSGVKVRQLKVSHAFHSPLVEPMVAEFKTILQEISFSQPQISLVSNLTGEIADDSIMTPQYWLQHLLNTVQFHQGALFLQSLGCDTFIEIGPQPILSGIVQSSLSSSEPLTLPSLRSGFSDWQVLLESLGKLYVRGAKIDWFSFDQDYHPRRCALPTYPFQKRQHWIPLKTPSATVPQESNLVKMLSEKDKNTLLQTLLETGHYSEDEKPTISAIVQQLIKLYYQEKEDFDFAKLLYQVAWLPWDLANGKLENLTSLKTDLEVYLEPQLQSSELMGVSRAFSEMEKLAADFVVKALKDLELFQMNTFLDPDQSFIQAGLKQEYKSFWNYVLEILAKVGILEKQNTRWKIVKEPEQSNPDLAVEDLINHYPNAQIELNLFRQVATNLAAIITGKISPLSILFSQDGQGGASEFYKNTSSAKILNLGISKTVELLLSSYAPSASLRILEIGAGTGATTQQVLKACNSRQITYTFTDVSPFFLEKARDNLAEFSGLEYKVLDIEKDPKLQGFCCHSYDLIIAANVLHSTANLQEETLPHIQSLLRPGGHLLLLELTQQSSWIDLIFGVTQGWWRFSDYHLRPNHPIITASTWESILLKSGFSQVEFVSPDQKIGSVLFQQSIILAQSSEIPPNLAKNWLIFTEVDPEQDTFPLGIQEQLLKKCDSCRIIYQGQKNTQISSSESCLNANQLQQLEEWFASNPSPDRIIYLLNSDGKDQPESILLNRCNYLLNLLKAIQKIPNPPQLFLVTQGAQPFELEQPSLGFQSPLWAMGRVIALENPQLWGGMLDLDPDVDITQNITALLLGLTHAHDEDHLVFRKGQGYVARLLPLKSLETTTVKIQPEATYLITGGIGHLGLELAEHLVNLGAKHLILTTRRSLPARFLWDSATELAQISEKIRKLEEKGASIEVISADVGNFEAMQAIFTQIEKTAYPLRGIFHLAGISGRQAQLKDCTLQDLEAVFQAKVKGSWNLHQLSLGSQLDYFVLFSSAGAIWGAKEQGLYDTVSHWLDALAHFRHLQGLPATTLNWALLAGHGIVSQDYEDWLKQIGIREIAPDLALRVMDAIMASNQTQVLIADVDWVRFKNIYQFKGEKPLLKNLGLSEIPIKSVQESDSVLHLLEEMPFGERREYLLEYVSKQVRMILGIKSMPDTEQGLIEMGIDSLSSIELKNRLEKRLEVLLPTSLVFDFPNIRRLVDYLLDRIFGEKVQKTAEKKMINFTEVQQEISEDLILQELTDLEAFLGD</t>
  </si>
  <si>
    <t>gi|424707937|gb|AFX86603.1|</t>
  </si>
  <si>
    <t>gi|1706008124|gb|TRU37020.1|</t>
  </si>
  <si>
    <t>gi|424707705|gb|AFX86487.1|</t>
  </si>
  <si>
    <t>gi|817700115|ref|WP_046662634.1|</t>
  </si>
  <si>
    <t>gi|424707801|gb|AFX86535.1|</t>
  </si>
  <si>
    <t>gi|1129204708|gb|OLQ07141.1|</t>
  </si>
  <si>
    <t xml:space="preserve">AMP-dependent synthetase/ligase (20-419:400)  -- AMP-binding enzyme; C-terminal domain (428-504:77)  -- Protein of unknown function DUF1796 (651-809:159)  -- </t>
  </si>
  <si>
    <t>MEGEDEEDGLTQLLRLVLDRRDERPAVLHCAEFLSFAELEERVAELSMRLGDLEDRISGFVGICVHRSFALVVSLLACLFSKKAFICLDPAFPAKRLGFILDDSGPGALLLDEAAVQQHSHLLSFCRHFLLLDRQGQVRQTGTQPQRPRGEDIPDGVAYAIYTSGSTGQPKGVVVSRSNLYPRLKRGRHNLLSFFLELLGFRLESFVWVAVTTFCFDIALLELILPLMCNCMLDVVETEISKQGPELKARLAKYPRLAFQATPSSYNLLRSCGWAPPAGSVLLCGGEPFPPWLSEFGTDVYLHNVYGPTETTIWSTAQHVDALAAGASVPIGPPIRETTLRLSSEGGERADRAEKFESGEIIIGGAGVSLGYWKRDHLTLERFTPAPSGGKEFRTGDLGRRDASGKTFCLGRIDEQVKVNGFRLELCEVDAALRGCPEVEFGACDVRRNRLDQVVLVAYVVWREGEGQDGRGKLHSHLREHLPEYMWPQKTVVLDKLPVTLNGKLERKRLPDPWQLQSELLQDKGKDQPLKLPEVCAASMPTADALRILVFQVIEELIEGTCPGVMHQKTGECDRREEWRHLGLTSSMAAAFAVALGRSLSLQWPQRRWPALGAATMFECATVSRLVAKLLQEEKAAEAAPASLDRRGAARHVVSLGSLCMTAQAMEHLGFRRWPGPFDWVFSAPEMVTHCLKDGFAAFLDQSRYVATACKKAGHTVYSPMLNRDVIFNHHNPMIPADYEFLQSCVRSLQHLLKGWTATPVNISLDDFVLFLLFNLERRVELQDAAVLELFEELVRQSQLPFRLLVVKVVTKAADAPQESLLMQRSVEEAGQKSKVQELYVHQLKCQGSHDGWRFSDDADFHALERIICRLCSELKLFAGAPTMPLLPCSSEGCPYLCTWLAGHCCHRCSSKAGWHGPRCDRHRGEGQDQQGPVEPARGYKPSGHFLGTVSRAERFRSSLSQAQTQGPQGPSLSLQTSALRRLERCLRADIEAETDETRVCESGESFEPLGQPIHEGPSWKLWCPLEANLSTSLQLLRAALLQAAQRRDSLQDDASPRRLQIPWELCFLAR</t>
  </si>
  <si>
    <t>gi|1158729227|gb|OPF15007.1|</t>
  </si>
  <si>
    <t>gi|1706087513|gb|TRV10937.1|</t>
  </si>
  <si>
    <t>gi|1149076614|gb|AQS99279.1|</t>
  </si>
  <si>
    <t xml:space="preserve">3-Oxoacyl-[acyl-carrier-protein (ACP)] synthase III (229-308:80)  -- 3-Oxoacyl-[acyl-carrier-protein (ACP)] synthase III; C-terminal (362-450:89)  -- </t>
  </si>
  <si>
    <t>MTSDPSRLPRGWGAMRGWNSLPVALGTIVVARSVTAFLGPRVVHCGSLAQTGSGVRIDDRRRQCPAHEPGVGIGSGLGALVAMLCAARLARLRQHPVCGDHVCPRKVAVPCSRRHCSLVSLRSGAGIAFAGTGSATPTAIVSNDDLSEVIDTSDEWIVQRTGIKRRHIMKPEESLVSLSAAAAQRALESASMSPEDVDLVVLATSTPDDLFGSAAPVAAELGARNAVAFDLTAACSGFVFALVTAAQYIRAGAATSVLVIGADCLSRWVDWSDRTTCVLFGDGAGAVVLRATAPEQDALIGFELGSDGHGSRHLGLSGSCVPVPLGGANQGGAGTFAPLTMNGKEVFRFATSRVPEVLKSLLARHNIESDAIDWLLLHQANRRIMDSAAKRLKLPKEKIICNLDEYGNTSAASIPLALDEAIRDGRVKPGHLVACAGFGAGLSWGGLLLRL</t>
  </si>
  <si>
    <t>gi|428681946|gb|AFZ60712.1|</t>
  </si>
  <si>
    <t xml:space="preserve">Oxidoreductase; N-terminal domain (7-113:107)  -- Alcohol dehydrogenase; C-terminal (160-288:129)  -- </t>
  </si>
  <si>
    <t>MQKLINRQWRLASRPVGEIKESDFEYREEPIPSPKDGEILVRNIYLSLDPTHRIWMSDRPQYMPPIGIGEVMRGLVIGVVEDSKNLKFQPGDLVSGALGWQNYAIASSGNLIKLPQPLAVPLTAFMGPLSFIGCTAYFGLLDIGKPQAGETVVVSAASGAVGSLVGQIAKIKGCRVVGITGSEEKCQWLLEELGFDAAINYKTADLIPALAKFCPHGIDVYFENVGGAILDAVLTQVNLNARIPLCGLISTYNAEEAVPGPYNFSQILMKRVLVQGFIVNDYVSQWDVAFRDIGQWLQEGKIKYTQEIVPGLENAPQAILKLFDGRKMGKLIIQISDEP</t>
  </si>
  <si>
    <t>gi|779876934|ref|WP_045359217.1|</t>
  </si>
  <si>
    <t>gi|1705957673|gb|TRT89316.1|</t>
  </si>
  <si>
    <t xml:space="preserve">Polyketide synthase; ketoreductase domain (2-84:83)  -- Phosphopantetheine binding ACP domain (183-245:63)  -- Beta-ketoacyl synthase; N-terminal (278-526:249)  -- Beta-ketoacyl synthase; C-terminal (534-650:117)  -- Polyketide synthase; C-terminal extension (653-752:100)  -- Acyl transferase (801-1076:276)  -- Polyketide synthase; dehydratase domain (1157-1437:281)  -- Polyketide synthase; ketoreductase domain (1679-1854:176)  -- </t>
  </si>
  <si>
    <t>LLRLTPERFNYVLAPKVKGTWLLHQLTLNDPLEFFVCYTSAVSLIGSAGQANAAAANAFEDAFIYYRQAHHLPGTVINWGPWSEIGAAVDRNVLERLAAKGYAAMKPDLALNALEKILLNQIIRAGVIKIDWQQFPYIHQSFYKNFLPQGNPQAAPSSEFLKQWQNLTLKERPNWLTNHIIMRVSTVLGRSNDETFSPQQGFFDLGMDSLTSTELRNLLQTDFNCSLPSTITFRFPNVEVLANYLQREVLDNCQPVFTPQIKAEISQKQPEKSQLDDDPIVIVGMACRFPGGAKNLQSFWELLEQGKDAITEIPQERWDQETWYDPNPDVPGKIYAPYGAFLEQIEEFDGEFFGIIPRESVAMDPQQRLLLETTWQALESAGQNPQKLRNSQTGVFIGCMTQDYAQLSYSPQAINAYTGSGTSVSMAAGRLSYVLGLQGPSMTIDTACSSSLVAIHLAYNALLNGECDLALAGGVNIILTPIISLIESRAHMLAPDGHCKTFDESANGMVRGEGCGIVVLKRLSQAVKNGDQILAKIYGTAVNHDGPSSGLTVPNGQAQEQLLHQALKRANLKPEQIDYIEAHGTGTALGDPIELESMSAVFGQRSPNRPLIIGSVKTNLGHLEGAAGIAGLIKTVLALQHHKIPPHLHFKNPNPRFDWSSHIFEVPVQGKPWDISERTRIAGVSSFGFSGTNAHIIVGEIDADLPQPSENNFYLLPLSARSEKSLQELARNYQDILTESINLADVCFTASTGRGIFPQRICILADSITTAQRALIDYQDGENSDSLIRPILSETPQKIAFLFSGQGSQYSGMGETLYNREVVFKETLELCDQILEPLLEKSLLDLIFHEQNSELLEETQITQPVIFSLEYALAKLWQSWGIQPSALLGHSIGEYVAACWAGVFSLEDALKLVTQRGKLMGKLPHNGSMSAIYADYETVANALTSYENQVNIASANGSITVISGFKEIVEQLEKEFIDQGHKTKRLAVSHAFHSPLMQPILDDFSQVLKTISFHEPSLTIISNLTGKAVGSEITTPDYWVDHLRNTVQFSQGFQSLIAQGYRCFLEVGSKPVLLSMARLIAANQDLLWLPSIVPGQDEQAQMYRSLATLFVNGYSVDWTKVFKQGKRISLPTYPFQRERYWLSNSEFSLGQIKTQLHPFIRDFKKLATGDMIFEGEVSSLNPSYLEEHKVFENIVFPATGFIEAILAASQKIFNGHFVTLENVSIHQGLILSPTPSIIQIIFKPKKSSQLIYTFEIFSSDSAQEQWLLHVTGEVKPKDIQSLAASELTQTKLERETPKESISIREFYELYQQMGIRYGEQFKAIQELYSFKKGSQAKISINPSLADRRYYFHPVLLDACLQSIGAAFPEIHGQELHLPYGFSSLEIFLNPTSQVWTEVQVISDTNGEMRVNVNIYDEQGQLCARFTDLTARRINPAILQSLWQEKSNNCFYKVEWKKLSSMPTVAVDPQNSWLVLVRPETDLNSLINLYKKAGEKVITVEMGQNYQCYSQDYFVINPAQKSDFQRLYQEAYPSGEFPTGVVFCWESSEAEEVLDTVAQSSHAVLNLVQTLTNNWEKLPHLWLITRGANKIINDTALYPQQSHLWGLGAVINQEYPKMGCVCLDLPIHKEANEAELLFNELKCFPHEFRLALRQGNRYAARLISASLPISEKRQFINQSGAYLITGGGGKLGGLVAQWLSEMGASHLVLCSRHVKSSTELIAPLVEKGTKVTLIEADITSPTDMKNLFSRFGADLPVLRGIIHAAAVLEDGLISNQSWQKYQKVMSPKVAGTLLLDRYTRSLSLDFFVSFSSAAVILGSPGQSNYAAANAFMDALMQQRQSLGLPGISINWGAWETSHQIDQQRFANWGLQMMPSEQAFQYL</t>
  </si>
  <si>
    <t>gi|1706092657|gb|TRV15860.1|</t>
  </si>
  <si>
    <t>gi|1705996854|gb|TRU26321.1|</t>
  </si>
  <si>
    <t xml:space="preserve">Phosphopantetheine binding ACP domain (125-192:68)  -- Phosphopantetheine binding ACP domain (225-293:69)  -- Polyketide synthase; ketoreductase domain (552-735:184)  -- Polyketide synthase; dehydratase domain (814-1092:279)  -- </t>
  </si>
  <si>
    <t>MTYSSDSKQAIGNQEIVKLLSHYFSNRSQFLSQVIKADLQSYILLKSPANNLIPFQSTDQVNKPVNNNSHSTVNSNSHSTVNSNGHSTVNSNGHSTVNSNGHSNGHSKRIPETTVIQTNLTVEKRLIELVAEKTGYPVASINLDAKLLDDLNLDSIKAGELVATAAKTFGVSGKIDPSALANATLQEVKQAIDAIVAVGMPTEIPQQTEIAPVASPPSDSLDVTQKLLELVEEMTGFPKDTLSLDLRLLDDLNLDSIKAAELIATAVKQVGATGKLDPSALANGTLADVIAALEKVSNQLSVKTATSEKTPIPQASQNNSPPFVNWVRNYAIEYVPQPLTPSTIATDWSQAQVLIVSDVLDLGNLSNAGTSIAQTLTKQLEQLGAQVQQKTYAEIAAAEPASIGSFSHYLGILPDISPLPSELPLAAMVTRLSSVATISHTNPSATLAYIQFGGGRFGTGEGEYHPEVASAAAFARSVHLERQETRVRVIDLAVEIEPTQASKLVIEELAGSEAITTVGYDATQVRLIPQARLQQPIDYTPRSLTWSASDVILVTGGAKGITAECALALGQKTGVKMALVGRAPAPETGDSNSEIAQTLKRLADLGLTGAYYRCNIANPTEVEQLVNQVTQELGPITGVVHGAGLNQPRRVEQVSPQDAQTEVSPKLLGAYNLLQALASNPPKLFIAFSSIIGVTGMPGNAWYAFANESLSLLLQQYQRQHPQTQVLALAYSVWDEIGMGARLGSVKHLERMGIKAIAPSEGVSRFLKLFQNAPNTSQVVITARLGGLDTWLPTPLPSPAGLRFIENVQYVEPQVALTVRTHLSLGKDLYVKDHLWRGSYLFPTVFGLCAMAQAVAYLTGTSTPPIVRLEDISLRRPIVVNPETGVEIQIEAEIAEATSNGERRVKVGIYTEQTGFSLAHFSANLILGELTSASQEKPELGQPLPIAPKTDLYGDLLFQGERFQRLGEIYTLSEKQSVFRSHAQLSGEDLSNQSFSQGLNHSLILGDPYFRDVLLQSVQLTIPQDICLPVEIAKIERFKPASSDQGRRLVTVNLLAREEREYISEVIATDEQGNLIERLSGYRLRILEEHPENPTAAELGNPETRDRQHLRQVLQTTCQGFEIPPPTVALGYAPNLQGKSLEQRRQQEKPIVERALKTKLGLKPEQKLVFELESLPSGKPQLSGTQVSGLNVSLSHCDRYCLCTVAETPQGCDIEAITPRSTEDWVALLSDRRSQLMEQLVRQGDNQERAGMRIWSATEAVRKALNGSDPQFSLVAKQGDGVLLSTSTPEGESQVLTVPVKLTRPPERMVAIVVSHTPGSVPTEANFQSPQATEAAIIPATPGKIDSHSSRYTHDGPQGQLVYEQRYQVSFKDSGSISRHVYFAQYFRWIGKIRELPMESIAQQMLADFLTGDWGMVTNSVSLRVVGEATSYDVIQARAWVGNIVGSSFETYIEFCKVLPDNSLERLAIAEVKATWVRLVSYGVPAPMPFPPYLQDYLARFAADKPASLDLKHPETLPLAPLPAGLASLKPGAVIDDIPQQESRYGRLLRSEVFQTTLEESNLVGNVYYGNYFIWQGRILDLFLYSVAPEYLRISNPCGEMVCLYTRMDYLREAMPFDRVRTLLYVRSVSECGASFNFEFFREQPDGTLEKLHVGQQDVAWVERQEDGTAVAAPWPEAVKQSLVARATTREAALLMV</t>
  </si>
  <si>
    <t>gi|45535385|emb|CAF04408.1|</t>
  </si>
  <si>
    <t>gi|257356410|emb|CBC11424.1|</t>
  </si>
  <si>
    <t>gi|1733591796|dbj|GCA74362.1|</t>
  </si>
  <si>
    <t xml:space="preserve">Fatty acid synthase subunit PfaD; N-terminal (13-48:36)  -- Nitronate monooxygenase (86-345:260)  -- </t>
  </si>
  <si>
    <t>MLTNHNPLTTSPKSSISFESEGIREKLANLEQPCYVYVKNNQIGLSHEPNADILPRSMINALSPQQLGDRTFCDFHGLDYAYAAGAMAGGIASEDLVISLGKAGFLASFGAAGLVPQRVEKAIHTIQEALPNGRYAFNLIHSPSEEALERGSVELYLKYGVRTVEASAYLDLTPHIVRYRASGLHLNSQGDIETQNKIIAKISRTEVAQKFLKPAPPKLLKALVEQGQITALQATLAEKVPLADDITVEADSGGHTDNRSLVCLLPSIIALRNEIQQQYQYERSIRVGAAGGISTPESALAAFMMGASYIVTGSVNHACIEAGTSEHTKQLLAQAAMADVVMAPCADMFEMGVKVQLLKRGSLFPMRAQKLYDLYQTYEGIDAIPTEVRQTIEKQIFQKPLEAVWQETLAYFQERDPEQIERANNNPKRKMALIFRWYLGLSSRWATSGQPQRTMDYQIWCGPAMGSFNDWVRGTYLEFSENRKVVDVAMHMMRGAAYLYRLQSLKLQGVNLPSPYHFYRPTPL</t>
  </si>
  <si>
    <t>gi|1129175709|gb|OLP84418.1|</t>
  </si>
  <si>
    <t xml:space="preserve">AMP-dependent synthetase/ligase (7-372:366)  -- Phosphopantetheine binding ACP domain (831-894:64)  -- </t>
  </si>
  <si>
    <t>MRPPNDALVAVCLPRGPALPMALLGVWYAGAAYVPLEPSQPVARLRFLLEDSQACLLLAERRTEPKELATFSSATLRLLWPSGELEEDHPSPFSEPATQAPGHLAYVIYTSGSTGKPKGVRVAAGAVTNVLHAFEAIVRKAAASEDDVLVAVTTFCFDISVLETFWPLCYGFRLVLCSAATARSGRSLEALLSARRPGSRQGRLIFQATPTSFRSLLQAGWKGGENVAAICGGEAFPGQLVLPLSRLCGAGVWNAYGPTETTIWSAAHRLRGDELVVPIGRALPGTKLLLLPEKGSSSDAGLEANCEGELLIAGVGVAGYLRRPDLDAAKFLHLELSDGSKSLVFVTGDRIRLTAAGELEFLGRKDHQVKLRGFRVELGEVESKLAEHPEVATAVVLLSEQGLVVSHTAEFLRLELFAWKGQYFSINNRRTYCLWKHQEKNPTLDVRIHPWKVHQPLSDGHVPRYESKVNSLFWRMFSTTSGGCEVLIGGRPGQIYRLPLKPLLLPRLPSSIPEDKEMEDEDEDIVKKELGLEEDARCLGLVNLPQSGSVAADDAASACDFEEFGQSVPGICLRDVLMEKLPKQASGPSVWFICPRTPYGTSLANKVELFWRRHCGKAAAKRLLPALTENAIERQTVRQVKAIVASSTAALKYVRELQGMQLRTVLLVPCKEDAEHQLKLVQHISAAAELVLLPRQALEPDRQMVTKLQAAAGPALAVTVHWATPEGLEQYTVPLHDRCDSPELWAFVATAPTASMQGYQSTLRSSLRNRCAEELPSHAIPQRLAILDNLPLLPSGKIDRQKLLAGPPPPPLADATSKTSSTEVEGSLRQTVAELVERATGVAVEDSDELTALGIDSVSAVPLAELLSTSILHGAAVPLEDLYVYSTMASLCVYLEGRLEEIGKSKRPGTGRRYAEIKKGARLSFGACARFAVSR</t>
  </si>
  <si>
    <t>gi|1909833358|ref|WP_190711821.1|</t>
  </si>
  <si>
    <t>Anabaena lutea</t>
  </si>
  <si>
    <t xml:space="preserve">Beta-ketoacyl synthase; N-terminal (10-288:279)  -- Beta-ketoacyl synthase; C-terminal (296-407:112)  -- Polyketide synthase; C-terminal extension (417-517:101)  -- </t>
  </si>
  <si>
    <t>MSLQENMTAKMAIVGMDAFFGECDQLDAFESSIYDGKQHFIPLPEKRWHGINEQETLLQEYGLEAGKVPQGAYIRDFEVDTLAYKIPPNEVEKVNPQQLLLLKVCDRALKDAKIPEDGNVAVIIAADTELSVHQLQQRWNSAWQVKDGLNAAEIALPPEKIAQLETIIKDSIHHQVDLGEYLSYVGNIMASRVSSLWNFSGPSFTLSAVETAAFKALELAQMLLATNEVDAVVVGAVDLAGGVENVLLRSQFGKINTGINTLSFDQNADGWTVGEGAGAVVLKRHDTALENSDRIYAVIDGISIGQSPSMAVDEATISQICKQAFQQAGIQPTEVNYLEVCGSGIPAEDEAEINGILQAYPPVGNGLHCAIGSVKANIGNTFVASGIASLIKTALSLYHRYIPGTPNWSGVKTPQVWEGSPFYVATESRPWFSPKEGRCRISAINSIGCDGSFAHVILSEDTHQEERVSRYLESRPFYLFPIAADDYATLFAGLDNLQQNIENADNLQATASQTFVKFQQHSNAKYALSITGRNHKELLKEINSARKGVNIAFEKGTDWQTPLGSYFTPKPLGKNGEIAYIYPAAVNSYVGMGRTLFRLFPKSFDDLIIKSLYKRAADVELLVFPRSLSKLSTRQLETLEKKLLDDSLAMFEAEVLFTRMITTIISQDFQVKPKYIFGYSLGETSMMVAQGVWSNFYEVSHTFNSSALFGDRLSGPKNAVREYWGLPKASSTSDNNFWSNYVLIASPTQVKECLKDENRVYLTQINTPEEVLIAGEPAACERVIKKLGCNAFPAPFDHVIHCQTMQSEAQELEKLYTLPAQTIPGITFYSAAEYQPTTLDSQVIAHNIAKGLSQQLDFPRLVNRVYADGARIFIEAGAGGVCSRWIDKILGNQEHITVSLNRRGMDDHTSLVKGLAKLLSHRVNLNLDPLYNLSSKTGNQNQATLKKITLGGNSMTTAILSDENRKLFSHSNFQNQQPNLSNYREYKIINSLQSNNQISPSEIYPQPENIVMKTIIDNCFESRENVQSSELTATLQPTNQLIQDSEPTISMNDFKTHQYQKLSINNSKLTKAHISFLEARQDFSKQMSEIIQLQLTCAQNLLNEET</t>
  </si>
  <si>
    <t>gi|15238194|ref|NP_196073.1|</t>
  </si>
  <si>
    <t>Cluster-13398.44673</t>
  </si>
  <si>
    <t xml:space="preserve">Beta-ketoacyl synthase; N-terminal (244-496:253)  -- Beta-ketoacyl synthase; C-terminal (510-620:111)  -- </t>
  </si>
  <si>
    <t>MSVAEVQPFATWPADTDEIEPFTTEVCAALRVKGYSVISGVPDPEAEILQWAAQGDYVVPGPEFEEAYLGRQSESKLAWLEMGEPAQLTELMSLLSPLFLEFLGFEAWGLTGSLLRAPLAGSWEREELAQGRLDEAAVAAGVVEQHLDFLQRRRLCLMQFLGSVTVELQPREDMGMRSASLSLSRGQLLVFRHDVIGYAYAGDGLVLQSWIVEPPQQLRLDNFDGDQLGLEELMGAPPIPPEKEVHIMCGHCRFPGRGYHLDRAWLVWSSQTDTFREIPVTRWDVTAYYSEETGVPGKACAKHCAMLDFEEMLEFDNALFGFSDEESKIIVPGQRILMEISLEALHMGLRTTSMRELRGQPIACVIADIGCDWSPFQGMNSPQEWLSVGGTGHSISSSARLGYLFGLMGPMHQVDTACSASLVGANILHSLMRKPEKGVSTGFMMGYMNYFSPFPFVGLSAAGMLGRYGRSLTFDNSANGYARGEGVGGLVLKTGSEVRNVQDRVGCYISSFVNQDGRSASLTAPNGPSQQACIRSSMRDSQLKAEDVAITENHGTGTALGDPIEVGSIRAIFRNRGEIPIPVTSGKTHMGHLESGAGSVGLLKTLTSLLHSGEPPNVHLRNLNAHIEAEGFPAQFPTELMDIRRTRAVGGLNSFGFGGTNSRAELWARCDTGPRKAANWTASVAKLDFVTVPCPRCLGPMCWLCGVAVPASTPKGKHHCSVIRESLASYEYCSNCYAGAYVSGEALDDSRDTGRRIYMTGTWSSWADFTELEAVGGDVYAGEFTLGEALRERFKLVLDRDRSCEIYPAVSRAHQHIRVLGPDGLSQGKDWLVDGHRDGATAGAVYRVEFEWGRLCKRVSWRPVQRCEPLRHEHSYFISGSLTQWRPREMERTGTSSWEYASRIRTKGGADFVFLRDNDPTQALYALDGQVLGPGDGTSEFRVTGGIGVSVTVKLNVQDGVVQVSAGSATWQSPKNGCDRYFAVGSWNGWSFSEMEADGDVHTLLFEIGPKGCEEFQLVANKSWQMRLFPPHSRAAPGRSVVCGPAPQGGGQNWMVFGPVGQLMEIRLDLAAEDHCCKLVCEPYE</t>
  </si>
  <si>
    <t>gi|1039166655|gb|OBQ11943.1|</t>
  </si>
  <si>
    <t>MNNNLSHSLPDNQDNATKIQAWLVSEISSLLGVNPEEINIREPLDSYGLDSAQTIIIASRAEKFLGFKLSLIHLWYYPTIEELSLRLSEELENSQSEIIQI</t>
  </si>
  <si>
    <t>gi|4115364|gb|AAD03366.1|</t>
  </si>
  <si>
    <t>gi|71089811|gb|AAZ23762.1|</t>
  </si>
  <si>
    <t>MVMAAGASSLDEIRKAQRADGPAGILAIGTANPENHVLQAEYPDYYFRITNSEHMTDLKEKFKRMCDKSMIRKRHMHLTEDFLKENPHMCAYMAPSLDTRQDIVVVEVPKLGKEAAVKAIKEWGQPKSKITHVVFCTTSGVDMPGADYQLTKLLGLRPSVKRLMMYQQGCFAGGTVLRIAKDLAENNRGARVLVVCSEITAATFRGPSDTHLDSLVGQALFSDGAAALIVGSDPDTSVGEKPIFEMVSAAQTILPDSDGAIDGHLREVGLTFHLLKDVPGLISKNIVKSLDEAFKPLGISDWNSLFWIAHPGGPAILDQVEIKLGLKEEKMRATRHVLSEYGNMSSACVLFILDEMRRKSAKDGVATTGEGLEWGVLFGFGPGLTVATVVLHSVPL</t>
  </si>
  <si>
    <t>Unigene3917_All</t>
  </si>
  <si>
    <t xml:space="preserve">Beta-ketoacyl synthase; N-terminal (337-520:184)  -- Beta-ketoacyl synthase; N-terminal (543-602:60)  -- Beta-ketoacyl synthase; C-terminal (612-727:116)  -- </t>
  </si>
  <si>
    <t>MEDCVELPEPGEARGLEGKLVEITGLTAELSPNEGTRVAEPELSSEDFNNHRGRCLRWDEEAEKYLVQTFEGRLVGVPEANLTEYSPPFAEEGGFDVVWPLADAATCNLFAASVADCLASRGYCVVQMFTSPRVRQSALEEASRRPSFENLRAEMEVGYLGDNNCTRCGVMEEDSPETPVEDALSYCDRALTNMGLVLAPFTPEACGFETYCRSNALVRTPFHDGGSQQAPSLQDHDMHGGMVEQFVSWVLRRRLCILYIIESEGGHLELFPKEHLKLDSVKLPLTESRMVLFRHDLMGYSFQPEGASVALQTWLMGVPQAIQFRQLPTPPGPQGCRRIHVAAATERFPGDCTGCDMTFNMFNAGTDCLCDCPITRWDKDLYCMEDKDAALYGKAYIMHGSFCAQEVLVGFDNEFFGYSVEEAYAISPPQRWVLEVGYETLHKAGWSKHELLGKRIGTFIGDSGDEWLSVRHGYDRHTTTCRAGSVTPCRLAHVLGMTGPNISSDTACSASLVSASVAIHWMQRFSVRGSEANPLAFQSEKTDMSAALAMGLLVLFHPGGWIGECGATMLSYRGRCFTFDSSADGFIRGEGCCSSYLKSKDDDQSKAADRSLAVVMGSCVNQDGRSASLTAPHGPSQQECIKGSLREGHIQPEEVIVAECHGTGTALGDPIEVGAVRGVMFNKRQTSLLHSTAKSHVGHTEANAGACGFLKVVMQINAGVCTPGPHLRLLNPHLDTKGYPVYFCNELTDTRKGQQVIGVSSFGFGGTNARADCWGDCDKGVNQDGTRTLLSKEEAPYWINRVLENVGTDKEEMAMLGPKVGH</t>
  </si>
  <si>
    <t>gi|297802516|ref|XP_002869142.1|</t>
  </si>
  <si>
    <t>gi|424708073|gb|AFX86671.1|</t>
  </si>
  <si>
    <t>gi|676377677|ref|XP_009032117.1|</t>
  </si>
  <si>
    <t xml:space="preserve">Beta-ketoacyl synthase; N-terminal (1-173:173)  -- Beta-ketoacyl synthase; C-terminal (181-240:60)  -- </t>
  </si>
  <si>
    <t>EASAMDPQQRLFLECAAEALEVGGRPCAPAPPGGSGADVGVFAAWETSDYAFLHQRAVDAAEASPDAYCGTGWHGCVGANRVSYLLDLRGPSLALNTACSSSLTCVAVARNSVERRECAAALVGGANLQLMPHWSAAFAAAGMLSPTFRCRFGDDAADGYVRGEGVGVVLLEAAGRAPGAAAVAGVGVGQDGRSNGLTAPNPAAQGAVLARAYADAGGEAAKGDVAALEAHGTGTRLGDP</t>
  </si>
  <si>
    <t>gi|1706069644|gb|TRU93975.1|</t>
  </si>
  <si>
    <t>MTQT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TESALIKLAQKYAHYLENAKNIALSSICATSNRSRSQLPHRFTCIVSSHCQLQEKLAAFVQGEPSSFRQKSEFNGKNRAKIAFLFPGQGSQYPGMGRELYQSYPLFRQTLDRCAEILRQYGDYCLTEIIDQENHLNQTFYSQPALFALEYALFKLWESWGISPHGVMGHSLGEYVAACVAGVFSLEDALKLVFYRAKLMDSVGKSGSMVVISASEAEIIPLIAPYQSQVAIAAINGQDNIVLSGAAETIETLVKQLQVKNLKITRLNVSQAFHSPLMEEILDEFRQIAETITYHPPQRALISNLNGNLVNFEVTTPDYWCRHLRSSVRFADGIKTLLDNGYELFVECGSHPVLSGMGSLLDKNYSCLWLPSLRRQTSDRQQILESVSQLYLRGFALNWQEITANQDSKPCILPTYTFERSSYWLKTGDLTPEEAQLLPELSKYLLETPPQPPEVVKTTTASSSGHLITLDSLLATPAEKQLKQLETYIIGVLEQITGLSVVKLHTKQPLSSLGLDSLMSSQLRRQLEEDLKIIVPVEYLAGLSIEQFLPQIFNLITQNSQPATSNKTPLPSKQKKPIKTTKAENISNDPKLWLIRKQANPNAHIRLFCFPYAGGGASVFQNWLNYCPKQVELWAIQLPGRETRLQETAITSLKSLINRLIPILTPYLDQPYAFFGHSMGSLISFELTRELAKTRQNLPQHLFMSGFRAPQIVNPDLPIHRLGDEQFLAALGHFQGTPETLLKNPDLMAAFLPILRADFKLLETYSYQQGQPLNCPITVFGGDNDAKVSAPQLQQWQLQTNQDFVLHTLPGGHFFINQHTEKIMKIICQSLREFPEQMTA</t>
  </si>
  <si>
    <t>gi|1706147656|gb|TRV67546.1|</t>
  </si>
  <si>
    <t>gi|676387115|ref|XP_009036836.1|</t>
  </si>
  <si>
    <t xml:space="preserve">Beta-ketoacyl synthase; N-terminal (27-224:198)  -- Beta-ketoacyl synthase; C-terminal (243-293:51)  -- </t>
  </si>
  <si>
    <t>MGRLPLDRVHSSLTSTGLEGLDLPHTATYGGFIQTKHWIDFDGDFFGVAVAEAKVMDPQQRQLMEVGFEALDAAGITKQAIRAHDDAWTVGNFVALQTNDFARAIVRSPRLMQSTYAVSGANPAIAAGRLPYALGLRGAAFTVDTACSTALVCLHEARLADATTDRHEPALVSAVNAMIDASVTEVVERAGMLSPRGRCHTFDGRADGYARGEGVVAVLIRRQEALDGVADVALHGGVLLPATSLRSDGRTASITAPSAVAQRELLALALDQAPKLTLTNVETHGTGTALGDP</t>
  </si>
  <si>
    <t>gi|424707775|gb|AFX86522.1|</t>
  </si>
  <si>
    <t>Cluster-13398.58879</t>
  </si>
  <si>
    <t xml:space="preserve">Beta-ketoacyl synthase; N-terminal (341-585:245)  -- Beta-ketoacyl synthase; C-terminal (595-709:115)  -- </t>
  </si>
  <si>
    <t>MLSQYDPVINGLRLGELVELQGDTAFSGLQGQLQEYLPDTHQLSVLVLGEGSRITVDPSCVAPAQHCKSPGDGGAADGFDVVIGPRTSRVPLGEALSDSLGCKGFCVVKVIQPAQDLSRTFDDLKQLDAQGKFGRLSQEVEEGYLGTNGRAKVMWLDPEGSLLHKESLVLKNDGNISTLADILLPYCEDCTGQMIAERTPALVCLSMTDEDEVDYETPVATEQIIEEYYSTWRRAVFRVVHFMGPSKGRAILSLKHGSPLGNLEETYEVSASSSTMIILREDTFHYRYEEPDDGEACWLTSFFMRQAPEWTMDGQVAGDMSFFDATGAGPPPPSADAGNLVAVCAISLQACGKMTDHEKEWAAYSAGTDGQLEMPLCRFDYHPYYSDEVDMPIGTTYVKHFSVQEGIDLFDNRIFEISNMESEAMDPICRQVMEVGYLSVFKIGITKKYCNTNPIHASVSVGCDKQEWLNMPGVPTSVATNNQLAICANRFNYVFNLKGGSYVCDTACSSSLVAAHLGKTNLLERRWDPLEWHLGLGAGLTLTVGSFIFSCASHMLSPGGRCFTFNATANGYNRGDGTACMLLKAGSCDDQRMCYFRGSQMGQDGRSASMSAPNGPAQEKCVWGAIREARMTPPESTTWECHGTGTSLGDPIEVGAVRKVQIKMKRLEPLMIASSKSNFGHLEGSAAAIAMNKCVVVVMKTTCSATQHLKTLNPHLDHAAFEAIFTTEANPYKYRQGHCQVSSFGVGGTNGHAIFWGEGVRPEQDYRALFLNRVRKAAAPIIVDGPDPAEWEYSGPDYNAGPAVKYNIVINRDPFTEEETIRYEKVEEEPVSFEFYCTTGTHNEWSEDRMLEGDVPGLFYQEVEVPESGTFEFRILAEGEHDKVIGPESSTTRKLVPIKGPLEDLQTSWVVKGAPGSSMKLEFLAPLGGPKSIMWMPVREEE</t>
  </si>
  <si>
    <t>gi|323452827|gb|EGB08700.1|</t>
  </si>
  <si>
    <t xml:space="preserve">Beta-ketoacyl synthase; N-terminal (6-239:234)  -- Beta-ketoacyl synthase; C-terminal (250-368:119)  -- </t>
  </si>
  <si>
    <t>LQLSSLALRLPGDANSPEALWANLIAEKDAVLDDVPGDRPHNGRPSAYLSALTVRGFDRVAFGISAAEATAMDPQQRLVLECCAEALELGERRATPAPPGGDGEDVGVFAAIETSDYAYLHQRAVDEGAASTDAYCGTGWHGCVGPNRVSYLFDLRGPSVALNTACSSSLTCVSVARHSLDARECGAALVGGANVQLQPHWSCAFTAAGMLSPTFRCRFGDDAADGYVRGEGVGVVLLECADASRGRAICQIGGVGVGQDGRSNGLTAPNPAAQGAVLAAAYADFSAADAAAARATVAVIEAHGTGTRLGDPIELGALGGADLGAGATLRCASIKASIGHLEGCSGLAGLAKAALTLKHATAPRSLHFRTPNAHVNWAKLNVTVLAAAEDLGAKTTAGVSSFGFGGALGHVAVTRAAVSE</t>
  </si>
  <si>
    <t>gi|389825949|emb|CCI23892.1|</t>
  </si>
  <si>
    <t>gi|1706068115|gb|TRU92514.1|</t>
  </si>
  <si>
    <t>MSKHSISFGGQLEDNWRTLSEVLETATKHNNHGITYIRNDATEYFQSYQDLYQDALVILNGLEQKGIKLGHKVILQIAKNQDFIPALWACFLGGIIPVPLTVAPSYDLENSAVKKLENVWRILDNPLILSDSELITEIEKLGTSSHLEGWQVISVNELRKAPSKIDQLPILDPQDSALLLFTSGSTGMPKGVILTHHNILSMTAGTVAMNHFTQQEVTLNWMPLDHVGAIVFLGIMAVDLACHQIHVPMELVLRQPLQWLDLIQKHQVSISWSPNFAFSLINQQAEELKHASYNLSSMKFLVNAGEQVSVKTIRLFLEILEKHQLRERAIKPAFGMTESCSGITWSAGLSKNELTEENSFVSLGKPIPGATIRIVDHENNPLPEREIGRLQIQGNSVTKGYYNNSELNQEVFQEGWFTTGDLGYLFNGELFITGREKQEIIINGVNYFAHELETTIEELEGVNVSYTAAFAFFDQSRETDLLIITFSPESDQFEHWIKVVRKIRSHLTQKFGIAPAYVIPLERNLVPKTSIGKVQKSKLKKDFEQGLFTSRIQEIDQYLAKERQKNQTLPQSENERQIAAVWSEVLQLTSVGLEDNFFELGGHSIHLIRVQNELEKLFNRQLSLAEMFKNPTVATLARFLSEESNTTQVIAQKSRQRAENRSRRHNETHDIAIIGMAGQFPGAKNLTTFWENLKNGIETISFFSEEELQESGVSSQLFNQPNYVRARPILEQFEYFDSEFFGYTDREAELLDPQQRLLLECSWECLENAGYNPNTYQGSIGIFAGASMNTYLINNCYPNRGQLDSNDELQPFTLDSTGGFQTMVANDKDYLTTRISYKLNLHGPSVNVQTACSTGLVVVHLACQSLISGESDMALAGAASINSPQKIGYLYQEGLIMSPDGHCRAFDAEAKGTIFGSGVGVIMLKRLSDALADHDHIYAVIKGSAINNDGGQKLGFTAPGGEGQIAAATEALAFAGVDANTISFVEAHGTGTPLGDPIEVDALAKVYQGANEGECALGSVKTNIGHMQIASGIAGLIKATLALKHRVIPPTLHFQNPNPQINFSQTPFYINTEAISWTTKQDKDEKSPRRAGVNSLGIGGVNAHVILEEAPPIIPQNNQSQRPYHLLTLSARTEPALKELVSRYIDFLESQPEKDMSDVVFTANTGRVHFSNRLALTGYKNSDFIEQLRQFKQLDYQSTIHGIADEKRPSKIAFLFTGQGSQYAGMAHQLYQTQPTFRKTLDAGENYYQKLTGKSLLNVLFAPTDDLLNQTAYTQPALFLIEVALAQLWHSWGIQPAAILGHSLGEYSAACFAGVFDLESGLKLVSHRGNLMGQLPQNQGEMAAIFLDKNSVIEQCQSQGIKIAIAAINAEQHTVISGEKNVIQKLCNHFTNAGVKVRQLKVSHAFHSPLVEPMVAEFKTILQEISFSQPQISLVSNLTGEIADDSIMTPEYWLQHLLNTVQFHQGALFLQSLGCDTFIEIGPQPILSGIIQSSLSSSEPLTLPSLRSGFSDWQVLLESLGKLYVRGAKIDWFSFDQDYHPRRCALPTYPFQKRQHWISLKTPSATVPQESNLVKMLSEKDKNTLMQTLLETGHYSEDEKPTISAIVQQLIKLYYQEKEDFDFAKLLYQVAWLPWDLANGKLENLTSLKTDLEVYLEPQLQSSELMGVSLAFSEMEKLAADFVVKALKDLELFQMNTFLDPDQSFIQAGLKQEYKYFWNYVLEILAKVGILEKQNTRWKIVKEPEHSHPDLAVEDLINHYPNAQIELNLFRQVATNLAAIITGKISPLSILFSQDGQGGASEFYKNTSSSKILNLGISKTVELLLSSYAPSASLRILEIGAGTGATTQQVLKACKSRQITYTFTDVSPFFLEKARDNLAEFSGVEYKVLDIEKAPKSQGFCCHSYDLIIAANVLHSTANLQEETLPHIQSLLRPGGHLLLLELTQQSSWIDLIFGVTQGWWRFSDYHLRPNHPIITASTWESMLLKSGFSQVEFVSPDQKIGSVLFQQSIILAQSSAISPNLAKNWLIFTDVEPQQNTFVLGIQEQLLKKCDSCRIIYQGEKNTQISSSESCLNANQLQQLEEWFASNPSPDRIIYLLNSDAKDQPESILLNRCNYLLNFLKAIQTIPNPPQLFLVTQGAQPFELEQPSLGFQSPLWAMGRVIALENPQLWGGMLDLDPDVDINQNITALLLGLTHADDEDHLVFRKGQGYVARLLPLKSLETKTVNIQPEATYLITGGIGHLGLELAEHLVNLGAKHLILTTRRSSPVRFLWDSAAELAQISQKIRKLEEKGASIAVISADVGNFEAMQAIFTQIEKTAYPLRGIFHLAGISGRQAQLKDCTLQDLEAVFQAKVKGSWNLHQLSLGSQLDYFVLFSSAGAIWGAKEQGLYDTVSHWLDALAHFRHLQGLPATTLNWALLAGHGIVSQDYEDWLKQIGIREIDPDMALRVMDAIMASNQTQVLIADVDWVRFKNIYQFKGEKPLLKNLGLSEIPIKSVQESDSVLILLEEMPFGERREYLLEYVSKQVRMILGIKSMPDTEQGLIEMGIDSLSSIELKNRLEKRLEVLLPTSLVFDFPNIRRLVDYLLDRIFGEKVQKTAQKMINFTEVQQEISEDLILQELSDLEAFLGD</t>
  </si>
  <si>
    <t>gi|1706088132|gb|TRV11527.1|</t>
  </si>
  <si>
    <t>gi|1583944642|ref|WP_130757518.1|</t>
  </si>
  <si>
    <t>MMDKFNCFSLSPIELEHPGLAIASIRAGGIGILDREFCQPENLERAISNLEQVLALKNAPGAAGLRLNLIQIEQSSQLLARLELESHWLILSGWQEATAETLREKLQLLSGENRLILLEITDANQLALLASLFPFLAGLVAKGQESGGWVGEDPAFILTQKLLKTSSPPIYVQGGIGIHTAAACRAAGAAGVVLDDQLWLMPESPLPGEWQEYLRYLNGQEAIAIGERLGRACRVLSRPGFAAVAKLQEMAAQIEIQEETSVSGQIWRQRATSLIGWANPATQAWPMGQASGLAADFRKRYQTTGKFLQALIKGSQEQVQTALELKPLQAETPLAVSHGTKYPIVQGPMTRVSDTAEFAHAVARSGGLPLLALALMRGKQVGELLQKTQALLGELPWGIGILGFVPQAIRQEQLQEVQKIKPPFALIAGGRPDQAAKLEAQGIATYLHVPVPALLKMFLEQGARRFIFEGRECGGHVGPLSSFVLWESMIATLLDKVPAGAEQQIHAIFAGGIHDALSAAMISAMATPLAVRGMKIGVLMGSAYLFTEEAVACGAILPEFQAQALSCQSTINLETGPGHASRCAVTPFAREFYDTRRQMAARGSSAEEIKNVLEDLTLGRLRIATKGLRRDETGQIVSVNQEQQVSEGMYMIGQVATMRHQVISVSSLHQEVAEGSGQLLTSLSPAGEEKVPAPTRPSDIAIVGMATLVPKADTPETFWKNILSRVKAIGEIPAHRWDWRLYYDADPQTRDKVYSKWGGFIDEVPFDPLRFGIPPVSLKSIEPLQLLTLEAVRRALEDAGYGGGDFDRERTSVILGAGGGIGDLGGQYAARAEVPRVVENPSPQIWDRLPEWTEETFPGLLLNVAAGRVANRFNCGGSNFTVDAACASSLAAIDLAVTELETGRSNLCIAGGIDTGQSPFAYFCFSKTHALSAQGQPRSFDKAADGIVISEGIAIVVLKRLADAERDGDRIYAVIKAVAGSSDGKALGLTAPLPAGQKRALQRAYDKAGFSPASLGLYEAHGTGTVAGDRAELETITSSLQASGAGQKSCAIGSIKTLLGHTKSAAGVVGLMKVALSLHHQVLPAHFGVDTPLDPIVEPESPVYLLKDNHPWLTNPNQPRRAAVSAFGFGGTNFHAILEEYGGAVQRPAVGGDNWPWELVILAAENRQELLPKVRSLLTALQGGAKPRLGDLAYSCALTATNHLGRGATLAIVTSNLSELVASLSSALSYLAGDSASPLPPEIQFSEGHTPTGTKALTAFLFPGQGAQYPGMAREVALYRQEMRQALEFADSHLDHRFPKLLSQYIYPPSAYSEAAEISNEQQLKQTQVAQPALGAVESGYLALLANLGIKADLAAGHSYGEYTALYAAGVLSQAQFLNLSALRGQIMSQACQGVEGAMAAVQITREELAQYLDSFPGVVVANHNAPLQSVISGPQAAIEQAINSLNANGITARKLPVAGAFHSPLLAEVQEELTRQLNSGCFESPQFPVYANATALPYPSDADGIRGQLSQQALRPVEFVSQIQALYEAGARTFIEVGPKSILTKFVGQILGDKEHTCVSLDGQGGGLRGFLLGLGTLITRGQEVQLLSLFAGRQVQQLELSRLAELTGPSQLAPTTWLVNGGGVRSLGATNSYSGKLPPLSLATSILGRQEKKGQNGNTEAKPDLGIERFEPVKPPSPAPHAHSPSQLTGLNPIVPTNSNPQPKIQRTMSEQNFPPLSQPATPQTYSNSQEPSVAGSVALQAYQAYQQTMRQFLTLQEKVMLQFLQASQVEGMTPSRSVAMPERSLPAAQPVLSLGSNGGGSANLSPASPPVPPRISSPPSRPAAPPQISVSPTPVSPTIQQQEPMLKPQPATASPNLPTAADAVVPSVLLERESVTKTLLQLVSERTGYPIDMLGLDQDLEAELGIDSIKRVEILGAIQKSLPAAVAEGMQSQMENLTKVKSLNGIVQQVLCLSPSGTVEPSKSLGKF</t>
  </si>
  <si>
    <t>Unigene20079_All</t>
  </si>
  <si>
    <t xml:space="preserve">Beta-ketoacyl synthase; N-terminal (1-92:92)  -- Beta-ketoacyl synthase; C-terminal (101-217:117)  -- </t>
  </si>
  <si>
    <t>MNLKGASMTIDTACSASLVGTHTGKLYLMHKHFDPCEAVISCGVNLSISPWTYIGGCAAGMHSHMGRCFTYNFSADGYARGEATAACGLKNKTWDKDAGDYCLMAGSQANQDGRSASLTAPNGPSQERCSQAVMAEVGIRAPEVDTSECHGTGTSLGDPIEIGAYKKVMTRDPRFDPVVITSSKSNIGHCEGSAGISGFLKCVLLCMWGEGSPNVHLNVLNPHLDMEGFPAVITTESVPFRAEASYNGVLSFGFGGTNACAQCWGLDTMTTRYKSGKDLMGTVIRKLKIAAAQEVQITGDDWEDWEMDGPGKDIKPGDEWEVEIDEDGEVTYMKKEKESADVGMSYDVSGSFNTWSYDSMDPDDTIPGLFYYILELGPAGQEDFQVVADQDPSMTFCPRMQRCSYKSVEVTGPKEADKADCWCLRGEPGDRFRIEFYKSDVDAVSLTWRKER</t>
  </si>
  <si>
    <t>gi|424708075|gb|AFX86672.1|</t>
  </si>
  <si>
    <t>gi|30697701|ref|NP_849861.1|</t>
  </si>
  <si>
    <t xml:space="preserve">FAE1/Type III polyketide synthase-like protein (81-350:270)  -- </t>
  </si>
  <si>
    <t>MPQAPMPEFSSSVKLKYVKLGYQYLVNHFLSFLLIPIMAIVAVELLRMGPEEILNVWNSLQFDLVQVLCSSFFVIFISTVYFMSKPRTIYLVDYSCYKPPVTCRVPFATFMEHSRLILKDKPKSVEFQMRILERSGLGEETCLPPAIHYIPPTPTMDAARSEAQMVIFEAMDDLFKKTGLKPKDVDILIVNCSLFSPTPSLSAMVINKYKLRSNIKSFNLSGMGCSAGLISVDLARDLLQVHPNSNAIIVSTEIITPNYYQGNERAMLLPNCLFRMGAAAIHMSNRRSDRWRAKYKLSHLVRTHRGADDKSFYCVYEQEDKEGHVGINLSKDLMAIAGEALKANITTIGNKHTSFYFTYIYTLTMIYTVKTISRGGH</t>
  </si>
  <si>
    <t>gi|505028085|ref|WP_015215187.1|</t>
  </si>
  <si>
    <t>gi|389767926|emb|CCI06834.1|</t>
  </si>
  <si>
    <t xml:space="preserve">Beta-ketoacyl synthase; N-terminal (40-291:252)  -- Beta-ketoacyl synthase; C-terminal (300-416:117)  -- Polyketide synthase; C-terminal extension (419-529:111)  -- Acyl transferase (595-703:109)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(2495-2596:102)  -- Acyl transferase (2643-2918:276)  -- Polyketide synthase; dehydratase domain (2999-3279:281)  -- Polyketide synthase; ketoreductase domain (3521-3696:176)  -- Phosphopantetheine binding ACP domain (3792-3857:66)  -- </t>
  </si>
  <si>
    <t>MDFQDKKNLSENDQSIQTRVFKALSEAKEKLKAFESQQREPLAIVGLGCRFGHNIATPESFWSFLKAGKNHLRAIPKERWNQQDFYDSDRNKVGKIYVSQGGFLDDVSQFDAHFFGIAPKEAVAMDPQQRLLLEVAYEALENAGMATTTARRGKTGVFIGITNNDYARILTSNEDYNAIGAYHISGNHTNAAAGRISYLLNLNGPSLAVDTACSSSLVAVHLACRSLRSQECRQALVGGVNLVLTPEVVIALCRNQMLAPDGQCKTFDESADGFGIGEGCGVIVLKRLSDALEDGDHIWAVIRGTAVNNDGASGGFTVPNGPVQRELIREALADARLDAEAIDYVEAHGTGTSLGDPIEIKAIAEALCVNRRKSNPLLVGSLKTNLGHLAAAAGISGLIKTALSLHYREIPAHLNLKKPNPHINWDALPISIVTQNCPWNVNNGKLKAAGVSSFGASGTNAHVILSEPPQPQPQNPKISPILVTFSAKEPERLRLFTTQFVDELEQKTDLNVKDIALSLNTGRFPHKHRLALLVSNQENLRQGIQAFLNSNGDEKQFQNIQNNSFDIIYGEAQSHPKVAFLCNYEEEISPEIIENLLNNEPVFHEAFRQCEHLFKKYLEFSLQELLSSKKALEPQISLSVQPLLFAYQYALCELWKSWGISPSAILGSGLGEYLAAQQAGVFSLEDTVKLVAKRTRISPQNPNSEDLLSLLKSTPEVDSNSPDITLIYQGEVVKKSLRNLVNRGEKIRQKSDEIAQGISTLHQMGYQIFLEMGIGANLINIGRQKLRVNSILWLSSLGKDCHSDQHEQRVLGQLYVRGFNINWEAFHRSHPGQKISLPNSPFIRKRYWINSGNKSESSSYKNPNYYSGHPLLGDHFPSPLALRQYRGSISQHKPAFLGEHQVFDQAILPASALIEMALAAGENQRVILENVEFKKALILKDTEDALQLIIEQKSFKIYHELEPNWEILVTGKIEELKSTNLTHCHLEEIAKNCPEEVDINSFYETYQKSGINYGSNFRLIHQLKRGENTAFAQIKLTDRLEREKYHFHPAMLDACFQGIAAILFKEESSVTYVPVRLGKLAFFYPPDEQVISAVRLKNSSPNPNIIIADIDIYSPQGQPLASLTNLELKAVQSQEIIPQEIPPQIYLEEWIPCEELLGNGRGTLVAPQVIKNQIHPAHLEQQLGEKLAQYERLMEALEKLSVVYIWEALTKLNGQPKLGQTYSEAQIANQGQIVDFYRPLLSRCLSILAEEKIVNQTKDGWLFLKKLEAPSSQSQIKILRQEFADYPAEISLMERCGSALAEVMSRQVDPLELLFPQGDLEAIASIYSEAAGAKLMNQLVATTISRAIENLPPYYPLRILEIGGGTGAATTGLLPHLPKEHIEYVFTDISSSFLTRAKENFRNYPFIKYQTLDIEKNPFTQDFLPGSFDIIIAANVLHATANLQKTLENVRSLIAPKGLLILLESTGARRWVDLTFGLTEGWWLCSQDLRRNGYPLISTKDWQNLLIENQFEDINIIEPSQVKTRNLLNQSVIIGRSSEQLPSLPAKSYSHQIIWADSQGIANGLIPLFQQRGISCSCVFTQDINPEIAEDYLSILRNSITSETRQILYFWGLEKIPGEIDQQVEIHCQRFLFFLQALLQQENPPTLILVTQGAVPAKAIKTLISPSQASLLGIAFSLVLEHPELNFKAIDLDPDEVNAADKLMQEIYSNPQENRIALRGEQRFYPRLVQRKLEDGKINFSPDAYYLITGGTGGLGLATTRWMIEKGARNLVLCSRRGAEGISPEILANFSSSGAKVTLKKLDITDAEKLHAVLDECRSKYPIQGIFHIAGTLDDTTLLRLTPERFNYVLAPKVKGTWLLHQLTLNDPLEFFVCYTSAVSLIGSAGQANAAAANAFEDAFIYYRQAHHLPGTVINWGPWSEIGAAVDRNVLERLAAKGYGAMKPDLALNALEKILLNQIIRAGVIKIDWQQFPYIHQSFYKNFLPQGKTQAAPSSEFLKQWQNLTLKERPNWLTNHIIMRVSTVLGRSNDETFSPQQGFFDLGMDSLTSTELRNLLQTDFNCSLPSTITFRFPNVEALANYLQQEVLDNCQPVF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LGFSGTNAHIIVGEIDADLPQASENNFYLLPLSARSEQSLQELARSYQDILTESINLADVCFTTSTGRGIFPQRICILADSITTAQRALIDYQDGEDSDSLIRPILSETPPKMAFLFSGQGSQYSGMGETLYNREVVFKETLDLCDQILEPLLEKSLLDLIFQEQNSQLLEETQITQPVIFSLEYALAKLWQSWGIQPSALLGHSIGEYVAACWAGVFSLEDALKLVTQRGKLMGKLPHNGSMSAIYADYETVANALTSYENQVNIASANGSITVISGFKEIVEQLEKDFIDQGYKTKRLAVSHAFHSPLMQPILDDFSQVLKTISFHEPNLTIISNLTGKAVGSEITTPDYWVAHLRNTVQFSQGFKSLIDQGYRCFLEVGSKPVLLSMARLIAANQDLLWLPSIVPGQDEQAQMYRSLATLFVNGYSVEWTKVFKQGKRISLPTYPFQRERYWLSNSEFSLGQIKTQLHPFIRDFKKLATGDMIFEGEVSSLNPSYLEEHKVFENIVFPATGFIEAILAASQKIFNGHFVTLENVSIHQGLLLSPTPSIIQIIFRPKKSSQLIYTFEIFSSDSAQEQWLLHVTGEVKPKDIQSLAASELNPTKLERENPKESISIREFYELYQQMGIRYGEQFKAIQELYSFKKGSQAKISINPSLADRRYYFHPVLLDACLQSIGAAFPEIHGQELYLPYGFSSLEIFLNPTSQVWTEVQVISDTNGEMRVNVNIYDEQGQLCARFTDLTARRINPAILQSLWQEKSNNCFYKVEWKKLSSMPTVAVDPQNSWLVLVRPETDLNSLINLYKKAGEKVITVEMGQNYQCYSQDFFVINPAQKSDFQRLYQEAYPSGEFPTGVVFCWESSEAEDVLDTVDQSSHAVLNLVQTLTNNWEKLPHLWLITRGANKIINDTALSPQQSHLWGLGAVINQEYPKMGCVCLDLPIYKEANEAELLFNELKCFPHEFRLALRQGNRYAARLVSASLPISEKRQFINQSGAYLITGGGGKLGGLVAQWLSEMGASHLVLCSRHVKSSTELIASLVEKGTKVTLIEADITSPTDMKNLFSRFGADLPVLRGIIHAAAVLEDGLISNQSWQKYQKVISPKVAGTLLLDRYTRSLSLDFFVSFSSAAVILGSPGQSNYAAANAFMDALMQQRQSLGLPGISINWGAWETGNQIDQQRFANWGLQMMPSEQAFQYLSQVILGDITQGMVLDIDWSIFNQTFNISQPFFSEVLTLNNQKQISPAKLLEQLKSVSIDERITALVEGLEKILREVTGLNDNKVIPQQTSFLDLGLNSLMVIEFKNRLERDLGCKLPSSIIFDYPNLLSLSNYLREEILANHLDFEIKINPIPDNHNPYDSLSEDELARLLNQKLTELDQYGG</t>
  </si>
  <si>
    <t>gi|71089653|gb|AAZ23683.1|</t>
  </si>
  <si>
    <t>MGSIDAEVLGSEKKSNPGKATILALGKAFPHQLVMQEYLVDGYFKTTKCDDPELKQKLTRLCKTTTVKTRYVVMSEEILKKYPELAIEGGSTVTQRLDICNDAVTEMAVEASRACIKNWGRSISEITHLVYVSSSEARLPGGDLYLAKGLGLSPDTHRVLLYFVGCSGGVAGLRVAKDIAENNPGSRVLLATSETTIIGFKPPSVDRPYDLVGVALFGDGAGAMIIGSDPDPVCEKPLFELHTAIQNFLPDTEKTIDGRLTEQGINFKLARELPQIIEDNVENFCKKLIGKAGLAHKNYNQMFWAVHPGGPAILNRMERRLNLSPEKLSPSRRALMDYGNASSNSIVYVLEYMLEESKKVRNMNEEENEWGLILAFGPGVTFEGIIAINLDV</t>
  </si>
  <si>
    <t>gi|15236691|ref|NP_191915.1|</t>
  </si>
  <si>
    <t>gi|338858844|dbj|BAK42832.1|</t>
  </si>
  <si>
    <t>gi|966028663|gb|ALT22119.1|</t>
  </si>
  <si>
    <t>gi|71089729|gb|AAZ23721.1|</t>
  </si>
  <si>
    <t>MGSIDAAVLGSEKKSNPEKATILALGKAFPHQLVMQEYLVDGYFKTTKCDDPELKQKLTRLCKTTTVKTRYVVMSEEILKKYPELAIEGGSTVTQRLDICNDAVTEMAVEASRACIKNWGRSISDITHVVYVSSSEARLPGGDLYLAKGLGLSPDTHRVLLYFVGCSGGVAGLRVAKDIAENNPGSRVLLATSETTIIGFKPPSVDRPYDLVGVALFGDGAGAMIIGSDPDPICEKPLFELHTAIQNFLPETEKTIDGRLTEQGINFKLSRELPQIIEDNVENFCKKLIGKAGLAHKNYNQMFWAVHPGGPAILNRIEKRLNLSPEKLSPSRRALMDYGNASSNSIVYVLEYMLEESKKVRNMNEEENEWGLILAFGPGVTFEGIIARNLDV</t>
  </si>
  <si>
    <t>gi|1752412806|dbj|GEA28221.1|</t>
  </si>
  <si>
    <t>Microcystis aeruginosa NIES-4325</t>
  </si>
  <si>
    <t>MNSSSNLNNLVQNWLVKQLADQLSLDAKTINVTEPLTRYGLDSIDAVTMVGDLEDWVGQELPSTLFWDHSTIEKASLFLVENYDLSNLSCEETPAEVAPVAEKAEPAVSGGKGWSLFGRR</t>
  </si>
  <si>
    <t>gi|488886734|ref|WP_002798959.1|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</si>
  <si>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RGHSQDNPLILGTVKTNMGHLEGAAGIAALIKTVLQLQNQQIAPNLHFKNPNPYIPWEKLPVKIPTTLTPWLVREGVRRAGVSAFGMSGTNVHLIVEESNFERLGDEKPHLERPCHLITLSAKSEPALRELAQRYYDFLSQNSQTVMANLAYTANTGRSHFEHRLAIPFVAQKQLEQALKDFIRDENRFSGQKSL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SLGQQNLTDQGLWLASLSPKQSNWETLLQSLATLYVKGVKIDWNGFDLDYLREKIPLPTYPFQRKRYWLDYIDSQLKTPTVAAAFHPLLQQPLHLLGSKDVHYQSSLSPCSPSYLQEHQVFGQVVFPAAAYLEMIIVAAGQQYPNQQFTIGQLSLNRPLIFSDNQSKKVQLSLLAGGQFQILSLGEGEVSLLHLSGNLTNENQDLPSCNWTDIRNRCHQKIEIAQHYQDCLSKGVNYGESFRVIQELYRNQSEIVAKIQLSSHLLSQAVDYQLHPVLLDGCFHAMSALFPAGNSTYLPTNIDRLTFSGVKDTSIYCHGRFSHSNLQNGILIADLTIFSESGQLISQIDGLTFQQARPETLFSQTNDLKDSLYEITWQATDLTGMDWTETGDWLIFADKKGVGQQLAEKLVQQGHRCQLITENNRQTWQYLLKKPYQGLIYLWGIDDDQALENNQNLAVTQERICGTLLEIVQELGKIEVNYSPRLYIVTQSAQYIPSQPTVIALAQSSLWGLGRTIALEHPELRCLCLDGDKFQDSHILALEVFQSLQSSEEENQIVWRQGQSYVARLGRFIPKSSLKNREIAENATYLITGGLGALGQQVANWLRKKGAKSLVLLSRRGITPETQPIIDQWRQEGTNVEVFAADVSDFGQMRRAFEIIEQQLPPLKGIIHTAGVLEDASLSKQTWEKFERVFSPKILGAWNLHLLSQEVDLDWFINFSSMASVLGSSGQSNYASANAFLDSLAHYRQAQGLPALTINWGPWAEGGMAENLGEKAKKRLIKQGFTPLDPQKCLHLLETLLTTSRTQVTVASLNWDSFFNSFENQKIPPLLRDFQSFSAQKLTPDNNFIDVLITVPIEERFAALTAHVQGIVAEILAIPAREFTQVDQGFFELGMDSLMTVELRNRLAKDLGKSLAATITFKYPTVTSLVDYLVAEVIDLDFSLKPLAIGANQDSNIDPLNEEDLSLEELSDLLLQELNSLS</t>
  </si>
  <si>
    <t>gi|1705935755|gb|TRT69354.1|</t>
  </si>
  <si>
    <t xml:space="preserve">AMP-dependent synthetase/ligase (2-369:368)  -- AMP-binding enzyme; C-terminal domain (377-452:76)  -- Phosphopantetheine binding ACP domain (481-541:61)  -- Thioesterase (566-826:261)  -- </t>
  </si>
  <si>
    <t>EELVGICLERSLDMIVGLLAILKVGGAYVPIDPDYPQERISFMLQDTQVKILLTCESLQNFLPNHQAIVVCLDKDWQQINQASQQNLNSTVSADNLAYVIYTSGSTGIPKGVIVTHQAVNRLVLNTNYIQFTPDDRVVQASNIAFDAATFEIWGALLNGAKIIIIAKSVLLSPQELALSLKENRISVLFLTTALFNQLANLVPQAFSNLRCLLFGGEAVEPKWVQEVLEKGAPQRLLHVYGPTENTTFSCWYLVENLASTATTIPIGKAIANTQIYLLDKNLQPVPIGVVGELHIAGAGLAKGYLNRPELTQEKFIPNPFEKDEVIPPTPLNKGGNEPSKLYKTGDLARYLPDGNIEYVGRIDNQVKIRGFRIELGEIEAVLSQNQAVQSSCVIVREDNPGEKQLVAYIVPKLGVKLTSGDLRQFLSHKLPGYMVPGAFVMLEFLPLTANGKIDRRALKAPSNPSDSDRFIEARNQLELNLVQIWSKVLKIDKISVHDNFFDLGGHSLLAPYLITQIKEQLGKEIAVTTIFQNPTIEQLATIIKTGLDPSNQSYLVPIQPHGSKPPFFCVPGAGGRPFYFYHLGRCLGKDQPFYSFENDLYQQFGEITRIEDIASIYLKAMQDLQPQGPYFLGGHSYGGNVAFEMAQQLVNQGEQVALLAIIDSSAPTYKDKQILLDYINWDHARWLAEVSKGIEVYLDKTIDISYETLQLLTVEEQLRYALNFFKLANMLPPNAETRQLEKIVQAYKTSCLCLIDYLPKQIYPGKITIIRASEELADDPNKDLIAGDCEDSSLGWSEFSTEPVEIHFVLGNHVSIMVEPHVQILAEELKVCLEI</t>
  </si>
  <si>
    <t>gi|1705951029|gb|TRT83194.1|</t>
  </si>
  <si>
    <t>MKPSKLAIAGLSGFFNQLLTSQQLSALIYQGNSLDYSHKPISDHSWSILSKMSDQGLKDCTCKIGKKVALITANNISNHQETELENISYQLERLWNCSIVTFQLTQGSDSLLKSLELAQILLTAKEVDTVIISALNRNSESIIGGALILKDYETIQNNNSTLFYGIIDSFSKIVNPLSSPSVAIKQSCQQAFENAKIHPSDIGYLAVSSTEIDQGLLEAYYANHNNLTCAVATVQENNNNLGITEDLISLIKTALCLKNRYLPASAQLLTSNLTQEWQNSPFYLPDVSLPWFLEKGQKKRYAALNLVTQNNTYSHLILSEATPQSTPDNGYLPYASFYLFPLAGNDSSSLHSQLDNLTESIENSFSLPHLAKENFIQFQQNSQSPYVVAIVGNNKEALQKEIKQAKKGIDKAFHTGKPWKSPQGSYFTPKRLGKVGKVAFVYPGAFSSYLGMGRNLFQLFPRLWERAESLISDPATFFQANSLYPRRQSPLSKQDLETLETQFIANPLSLLETGTGFAVLFTEIMQKYFKIKPDAAFGYSMGESTMMYSLGVWPNADQGSQFVHSSPLFHTRLMGAKQAVAEYWGQPIDENSWSSYVLMATAEAVQECLKTESKVYLTHINTPQEVAIAGDSQGCLRVIEKLQCDRFRSPSDMVLHCEVMQSEYNEFLKLNTVTMGTAPDTIFYSSSHYDSLTLEQEKIGDHLSQGMCKMLDFPRLIERTYQDGVKIFLELGSGGSCSRWISETLGQKEHLALCINRRGADDLATIIKMLAQLVSHGVELDLSPLYLTDEAETLEAIFKTVLTTAPKANIEPQTEQQNSIIRENTASQKVAVLVASSTQLLSQVPTISTVDHSRTSVISSHPKTVKPCLFDQPEILEFIEGKVSKIFGQEYEPIDHYTQRVRMPSPPFLFVSRVTQLEGKLGDYKSGFIETEYDVPEDAWYAVDGQLTVGICQEAGHGLLMLLSYIGTDFENQGKRSFRLLDLSATFLFEQPENVKLLRCRVKITSSVKTDDSLLIFFQGEVLIGDQVWMKFHDGCAGLFSDEELEKGQGIVLKEAEEKERNLIKKQQFIPLLTCSKSFFKKEELLNLSQGNIEACLGKIYQQNGLNSSLRLPPEKLLMLEKVMMVNPQGGIAGLGLAVGSKQITPEDWYYSCHFKNDPTLPGNLMIEGSIQLVQFYCLWLGLQTHTKDARFQVIPNQTQAARFRGQVTPQHGTLMYQMEVLEIGLSPQPYLLANVDVIFGGKTIASIKNIGVQLVEKTATIPSIFQPIESVTFPHISQLSKQPSVLFNENQLKTFAKGAVAACLGSEFDIYENRQSVRLPNGEFQLVSRVLDIEGKRHELQKPSEIITEFDVKENAWFYNHNAYPTLPYCTYIEIAGQPCIFLGVYMGATLLFPEDDLHFRNLDGQGTILKEIDLRNKTITDKVRLLSTTAIQGAIIQKFEFELSCEGEPFYRGNMVFGDFSTAVLANQVGLDGGKRLKPWYQLNNLSDLTVQEINLQDSLTHENFYSVNPEKPHYRLSQNYLDFIEKVFLIQDGGKYQKGYIYASQSITPEDWYFPFHFYQDPVMPGALGVESILQAMQTYALQLDLGKSFKNPRFGQAINHQITWKYRGQITPENRLMSLEVHISDIRVEDDVITIIGDASLWKEDLRIYEIKDIALCLLDNEQ</t>
  </si>
  <si>
    <t>gi|1705993925|gb|TRU23569.1|</t>
  </si>
  <si>
    <t>gi|424707749|gb|AFX86509.1|</t>
  </si>
  <si>
    <t>gi|424707863|gb|AFX86566.1|</t>
  </si>
  <si>
    <t>gi|1063701714|ref|NP_001318305.1|</t>
  </si>
  <si>
    <t>gi|424707871|gb|AFX86570.1|</t>
  </si>
  <si>
    <t>gi|488838382|ref|WP_002750788.1|</t>
  </si>
  <si>
    <t>gi|424707715|gb|AFX86492.1|</t>
  </si>
  <si>
    <t>gi|1705977173|gb|TRU07712.1|</t>
  </si>
  <si>
    <t>gi|15226916|ref|NP_180431.1|</t>
  </si>
  <si>
    <t>gi|428677859|gb|AFZ56625.1|</t>
  </si>
  <si>
    <t xml:space="preserve">Alcohol dehydrogenase; N-terminal (28-86:59)  -- - (189-328:140)  -- </t>
  </si>
  <si>
    <t>MKAVLMTAAGNPEVLQLQDIPKPTPGNRELLVRLVAAGVNPLDTKLRKRGTFYPEQMPATLGCDGAGIVEAVGTEVQKFVPGDEVYFCYGGLGAKQGNYAEYTTVDERFVANKPKSASFAAAAAAPLVLITAWEALYERGRLQPGDKVLIHGGAGGVGHVAIQLAKLKGADVVTTVSSPEKANLVTQFGADKVIFYKQTDFVQATLDWTNGEGVDLAFDTIGGEIFDQTFPAVRIYGDIVTILEPNSNTVWKVARNRNLRISLELMLTPMILGNVESLQHHGEILQQCANWIDENKLKIEVTHQFPLEEAAKAHQLLENGAITGKIVLLISDN</t>
  </si>
  <si>
    <t>gi|389834832|emb|CCI34014.1|</t>
  </si>
  <si>
    <t>MKASPQIAIVGMACLYPDADSPQELWENVLSQRRAFRRFPSERLSLSDYYSPDKSAPDVIYSTQAAVIEGYEFDRIAYKVVGSTFRSADLAHWLALDIASQALNDAGFPGGKGLNKETTGVLLGNTLTGELSRANTLRLRWPYVRHRVEEQLLKQGLSDKERQIFLNELENRFKEPFEPIGEESLAGNLANTIAGRICNYFDLKGGGYIVDGACSSSLLAVANGCSALVAEDLDIALVGGVDISMDPFELVGFAKTGALASGEMKVYDQGSNGFIPGEGCGFLVLMRHEDALAQNKRIYAVIQGWGISSDGKGGITRPEVEGQLLALNRAYKRAEFTGDTIAYFEGHGTGTAVGDGTELEVLSRIHPDTVNKAVIGSIKANIGHTKAAAGIAGLIKATMAVHRQILPPVTGCDRPQARLTEDKARLQVLKEGQIWPNSLPLRAAVSAMGFGGINSHIIIEGLSQIRRHTLTPQEQKLIHSPQDAELFLLSANSQEDLQAQVNRLLNIVPRISQSEMTDLAVELAKKVNPHLPYRLAIIASSPDSLTNHLVGAQGLHSLIPPGQNLDNIFTNNEKQINKIGFLFPGQSAPVYLHGGLWERRFPVIKQLYNKAQLAKGKDNTVTNIAQPAIITACLGGLQLLENLNIKADLAIGHSLGELCALFWANAYDKTQLINLAKIRGQAMAQLGHPTGRMASINADAETVKSLLNGRIVEIAGLNSPYQTIISGEALGIKDVVEKAQNQGIKTVYLPVSHAFHSPLVAPAVQPLEDYLQTYPLNSLEKTVISTVTGEKLPLNTDWRSLLLEQITSPVRFIDAVKSAEKEVDLFIEVGSGSILSRLVADITDIPVISLDSSSESLQGLLKTVAVMFVNGVKVNYQGLFEDRFSRPFNLDYQPHFIANPCEIKAKGKSQQAKVENIDLLLPNHSQKLKPETSNLKPETSKIEVIRQLLAQKTELPLETIENHHRLLADLHLNSISVSQLVIEAARQLDLSPPHSPTDYANATIQDLAAALEELGKNNPQIPQESIPMGVDNWVRAFTVELIEKPLIKSDKKQINREKAGNWHIIAHADHPLLPNLSVLQPTLKHEQEKGIIICLKPYPDESEIDLLLKVAKLSIKEKKPLILIQQGGGYASFARTFYLENRQIPTCVIDIPFHHPNAVNIILSEITATDSYTEVYYDENGKRFVRQLNLLGLEKDTDNPKQKKALKRSNKSKIKELLLVTGGGRGIASECALSLAKENKATLAILGRSQPEDNRELAENLARMKSANIQVHYYSCDVSDAESVQQTIAEIKTNLGEITGILHGAGVNTPKLIQHLEPEDFIATLAPKVKGLQHILTGINPDSLNYLITFGSIIAETGLKGEADYGLANEWLGNIVAEFSQKYPNCRCLNLEWSVWSGIGMGERLGTVEKLRNEGITPISPDIGIKYLHLLLNQSLPTASVIIAGRFGEPPTLSLKPQELSFLRFLETKKVHYTGIELITEAELSLDNDPYLQDHVYQGEYIFPGVLGLEAIAQVATALLPTLARKEDQTLNKGENQDPPSVPLNKGETGGLRFESVKFNRPIVVSADQPLKIQIATLITDSGKVKAVIRCANTGFSIDHFEAIISHSSVGAPDCRPMIPPVPLKEGKNNPQINPDTDLYGHLLFHKARFQRIKGYSHLKATECIAEIKIEQKTAWFSRYLPQSLILGDAGARDAVIHALQACVPHATILPTGIERLTVYSVNLGENQFVSAKERLHQGDTFVYDLEVLDDDGNLLEVWQGLELKVIKHRNPQDPWIPALLPCYLERKIKEVMPNVDLTLILDRDATVERRVRSDRSLGMLTSSPSVIQRRGDGKPELSDNEAVSVSHAEDLTLVLKGASGCDLEPIIPRDVQMWRDLLGENSFNLAEVISQENHEDFNMAATRIWSAKESIKKAGLSLDIPLTLSSFSQQLTPLSPILWLSSGKDLIITLPVSFREIKTAFILAIFVQTVQKKSDLLQTEPAKVF</t>
  </si>
  <si>
    <t>gi|424708227|gb|AFX86748.1|</t>
  </si>
  <si>
    <t>gi|1747414634|ref|WP_149986587.1|</t>
  </si>
  <si>
    <t>gi|1797777712|ref|WP_159247905.1|</t>
  </si>
  <si>
    <t xml:space="preserve">Phosphopantetheine binding ACP domain (137-204:68)  -- Phosphopantetheine binding ACP domain (237-305:69)  -- Polyketide synthase; ketoreductase domain (555-738:184)  -- Polyketide synthase; dehydratase domain (817-1095:279)  -- </t>
  </si>
  <si>
    <t>MTYSSDSKQAVGNQEIVKLLSHYFSNRSQFLSQVIKADIQSYVLLKSPATNLIPFQNSDQVNRPVNSNSHSTVNSNGHSTVNSNGHSTVNSNGHSTVNSNGHSNGHSTVNSNGHSNGNSKRIPETTVIQTNLTVEKRLIELVAEKTGYPVASINLDAKLLDDLNLDSIKAGELVATAAKTFGVSGKIDPSALANATLQEVKQAIDAVVSVEMLTEVPEQIEVAPLVLPPSDSLDITQKLLELVEEKTGFPKDTLSLDLRLLDDLNLDSIKAAELVATAVKQVGATGKLDPSALANGTLADVIAALEKVSNQPSVKTAASEKTPVLQGSQNNPPPESNWVRNYAIEYVPQPLTPPTIATDWSQAQVLIVSDAATSIAQILTKQLEQLGAQVQQKTYAEIAAAEPASIGLFSHYLGILPDISPLPSELPLAAMVTRLSSVATISHTNPSATLAYVQFGGGRFGTGEGEYHPAVASAAAFARSVHLERQEARVRVIDLAAEIAPTQASKLVIQELAGSEAITTVGYDATQVRLIPQAQLQQPIDYTPRSLTWSASDVILVTGGAKGITAECALALGKETGVKMALVGRAAVPAAGDSNSEIAQTLKRLAAQGLTGAYYRCNIADPTEVQQLVDQVTQELGPITGVIHGAGLNQPRRVEQVRPQDAQTEVSPKLLGAYNLLQALASKPPKLFIAFSSIIGVTGMPGNAWYAFANESLSLLLQQYQRQHPQTQVLALAYSVWDEIGMGARLGSVKHLERMGIKAISPREGVSRFLQLFQTAPSTSQVVITARLGGLDTWLPTPLPAPTGLRFIENVQYVEPQVALTVRTHLSLEKDLYVKDHLWRGSYLFPTVFGLCAMAQAVAYLTGTSTPPIVRLEDISLRRPIVVNPETGVEIQIEAEIAEATSNGERRVKVGIYTEQTGFSLAHFSANLILGELTSASQEKPELGEPLPIAPKTDLYGDLLFQGERFQRLGEIYTLSEKQSVFRSHAQLSGEDLSNQSFSKGLNHSLILGDPYFRDVLLQSVQLTIPQDICLPVEIAKIERFKPASSDQGRRIVTVNLLAQEDREYISEVIATDEQGNLIERLSGYRLRILEEHPENPTAAELVNPEIRDRQHLRQVLQTTCQGLEIPPPTVALGYAPNLQGKSLEQRRQQEKPIVERALKTKLGLKPEQNLVFELESLPSGKPQLSETQVSGLNVSLSHCDRYCLCTVAETPQGCDIEAITPRSTEDWVALLSDRRSQLMEQLVRQGDTQERAGMRIWSATEAVRKAFNGSDPQFSLVAKQGDGVLLSTSTPEGQSQVLTVPVKLTRPPERMVAMVVSHTPVSVPTEANFQSPQATAAAIIPATPGKIDSHSSRYTHDGPQGQLVYEQRYQVSFKDSGSISRHVYFAQYFRWIGKIRELPMESIAQQMLADFLSGDWGMVTNSVSLRVVGEATSYDVIQARAWVGNIVGSSFETYIEFCKVLPDNSLERLAIAEVKATWVRLVSYGVPAPMPFPPYLQDYLARFAADKPASLDLKHPETLPLAPLPASLASLKPGAIIDEIPQQESRYGRLLRSEVFQTTLEESNLVGNVYYGNYFIWQGRILDLFLYSVAPEYLRISNPCGEMVCLYTRMDYLREAMPFDRIRTLLYVRSVSECGASFNFEFFREQPDGTLEKLHVGQQDVAWVERQKDGTAVVAPWPEAVKQSLVARATTREAALLMV</t>
  </si>
  <si>
    <t>gi|1754054347|gb|KAB0241664.1|</t>
  </si>
  <si>
    <t xml:space="preserve">Beta-ketoacyl synthase; N-terminal (14-263:250)  -- Beta-ketoacyl synthase; C-terminal (271-389:119)  -- Polyketide synthase; C-terminal extension (392-502:111)  -- Acyl transferase (536-806:271)  -- Polyketide synthase; ketoreductase domain (1153-1350:198)  -- Polyketide synthase; dehydratase domain (1380-1658:279)  -- Phosphopantetheine binding ACP domain (1767-1829:63)  -- </t>
  </si>
  <si>
    <t>MKNPKMYQEHYSEEAIAIIGMACRMPGARDVSDFWQNLCNGVQSITTFTEEELRASGIPTELIKSPHYVRRRGIIDGADQFDAAFFGFTPRDAELLDPQHRVFLECAWHALEDAGYVPQEADARIGVFGGVGTNWHLSQVAQSSVAKKYASGASVVISNDKDYVTSRVSYKLGLVGPSVNVQSACSTSLVATILGMTSLRSKQCDLALAGGATIELPERKGYLHLEGGMESPDGHCRPFDAAANGTVFSRGAGVVILKRLADAVRDRDHIYAVLVDGAVNNDGADKIGFTAPSISGQVALTLDALSRAGLSAEQLSFVEAHGTATPLGDPIEVESLTQAFRHYSDRTQFCALGSVKGNIGHTDVASGVAALIKAAKTVEERLLPPSLGFAKPNPNIDFSSSPLFVNTKLRKLVGEGTPVRGLVSSFGVGGTNACVVIQEPPTPEIPKQAPEQNIAVLSARTEEGLRTQIAHLSHHLSKHPDLDLAAMACTLQMGRRRFKHRCAIPFASRQELIERLNSPDGAVIRSVCQREGEPITFLFPGQGNQFVGMGANQYRLFAAFREVIDHGSKLLKPILGVDLRDVLFPAADERETAKVLLDQTYITQPALFLVNYAQAMLWRSWGIEPDVMIGHSVGEYVAACIAGVFSFEDALTLVSARARLIQDLPGGSMLAVLLPEAELSGRLPREVEVAAVNSRKMTVVSGPDEAIKFFAIQLAQEKVFSRHLNTSHAFHSAMTEPAMGALAKRFVGINLSVPTIPIVSTLTGDWLTDAEACDPHYWVRHMREPVRFVDALDTLLASEESYIFLESGPGYSLASSVKSLLERQQHDRVICSQQGMQDGEDDLAAVTRAVGALWATGRSIDWKAFYADGFPGRVSLPGYPFERQSFTLDFTKEKEVDLGPEPGERKPDLGEWFYELGWTRTASPGVLAPPADETVPQTGCWLLFDDNDALSQEIVTVLEERGEEIVRVEQGSSFAKRKGGFVIRPGVREDYDQLLAALRADERRPTRILHLWNAYGADDHCWVDEPDAARVLAFDGPLYLEQALIAQGLPGMVRLLVVTSGVHSVAGEPIWAPLRALAAGPCRVVAKEFPTIQGRMIDVSSHPDLAFQLVNEAELDVEDTVVAYRGGRRFVESCNPVRLPPGEGLAKTLKAGGTYLITGGLGALGLFFSRTFAETVPVNLVLVSRSTIPARALWEGMRSSGDCNPELRERLEQLLAIEAAGAKVMIAQADVTDLEKMKEVVNQVYARFGRIDGVIHSAGNAGGGIIALKTPEMASEVLEPKVQGTRVIERLFGDRDLDFIWLFSSVTAVLGEAGRVDYCAANSYIDAVAQSWNQKRPGLFCSLAWAAWAEIGMASRWEDAKAKRQSGKRVQRVEAGDWLRLLSSQGQEEIYEVLIDPESDWIITEHLVSDTPTLVGASFPEFLWRFAAYRHSGEPVQIKNAYFIAPMMFTKGEQRRLMLFVKGQEGRYKFSFRSRPTDSPTAWQDHFMGDLVITGTEHRQQNLEMLLASFPQRETNPYNSLDCTAEDGTPLLTYSERWRTLWELAEVDDNWLVKLELNPNFARDFAAFLYHPALLDVALACGRFRMAFSSGTTDLYLPYGYKRMELLRPIPPVVWSHVRLIRPHVLGAETISFDVTVLEASGEICVEVEGFILKKVDISAPSLKSAYSSVPSENTEVKNEDITPTEALELLNRLLEQTGRHGGTAPMAHLLITTKDLAWQIADASPRARAEVIREQMSATSSAVVQVFSRDDLLTPYEAPANEIETAIAEIWQGILGIQQIGVNDQFVELGGNSLLAIQMIAITSETFQIDLAVDSFFKEPTIRGLAEVVINQLIAMTDPEILEALISQLED</t>
  </si>
  <si>
    <t>gi|3096920|emb|CAA18830.1|</t>
  </si>
  <si>
    <t>gi|1129167479|gb|OLP78677.1|</t>
  </si>
  <si>
    <t xml:space="preserve">Phosphopantetheine binding ACP domain (85-149:65)  -- </t>
  </si>
  <si>
    <t>DGEALEYMARHANGISYAQMQEIGDHQLADEVQSFRKALEEKRLEKERAAQVPGLLCFVVSFWEEAQSVAPAKPAGLDPVYVRKQLAAMVKDAIASDDELELDSPFMDAGMDSLSSVALMSMVAKEFQMALSPSLVFDFPTLRAMEEHLVAEIGTGLTCAAEVLPLPLQRLITMAFVRSFRRCAEKVPDVFMQFGLEQQFRFISHPGIFVVSKLLEMRTIAQMRATFSQENIEQMKAFDPELARKAQIAYDNKIPVNFQQLELIEDILPRLIEEKKQLDTARSEVAKLPVGGPYEMPKSVDVSACRPIPGQKDIQGTLMEIAEVKYPGMSAEVVPGIKDSMEKAKQISGGSTPQVKK</t>
  </si>
  <si>
    <t>gi|1706024290|gb|TRU52096.1|</t>
  </si>
  <si>
    <t>MDFQDKKNLSENEQSIQTRVFKALSEAKEKLKAFESQQSEPLAIVGLGCRFGHNIATPESFWSFLKAGKNHLREIPNERWNQQDFYDSDRNKVGKIYVSQGGFLDDVSQFDAHFFGIAPKEAVAMDPQQRLLLEVAYEALENAGMATTTARRGKTGVFIGITNNDYARILTSNEDYNAIGAYHISGNHTNAAAGRISYLLNLNGPSLAVDTACSSSLVAVHLACRSLRSQECRQALVGGVNLVLTPEVVIALCRNQMLAADGQCKTFDESADGFGIGEGCGVIVLKRLSDALQDGDHIWAVIRGTAVNNDGASGGFTVPNGPVQRELIREALADARLDAAAIDYVEAHGTGTSLGDPIEIKAIAEALCVNRRKSNPLLVGSLKTNLGHLAAAAGISGLIKTALSLHYREIPAHLNFKKPNPHINWDALPISIVTQNCPWNVNNGKLKAAGVSSFGASGTNAHVILSEPPQPQPQNPKISPILVTFSAKEPERLRLFTTQFVDYLEQKTSLNVKDIALSLNTGRFPHKHRLALLVSNQENLRQGIQAFLKSDGDEKHFQNNSFDIIYGEAQSNPKIAFLCNDEQEISPEIPEIIETLLNNEPVFHDAFRQCDHLFKKYLEFSLQELLSSKKALEPQIPLSVQPLLFAYQYALCELWKSWGISPSAILGSGLGEYLAAQQAGVFSLEDTVKLVAKRAQISPQNPNSEDLLSLLKSTPEVDSNSPDITLIYQGEVVKKSLTNSVNRGERIRQKSDEIAQGISTLHQMGYQIFLEMGISANLINIARQKLGVNSIIWLSSLGEDCHSDQHEQRVLGQLYVRGFNINWEAFHRSHLGQKISLPNSPFIRKRYWINSGNKSESSSYKNPNYYSGHPLLGDHFPSPLALLQYRGSISQHKPAFLGEHQVFDQAILPASALIEMALAAGENQKVILENVEFKKALILKDTEDTLQLIIEQKSFKIYHALEPNWEILVTGKIEELKSTNLTHCHLEEIAKNCSEEVDINSFYETYQKSGINYGSNFRLIHQLKRGENTAFAQIKLTDRLEREKYHFHPAMLDACFQGIAAILFKEESSVTYVPVRLGQLAFFHPPDEQVISAVRLKNSSPNPNIIIADIDIYSPQGQPLASLINLELKAVQSQEIIPQEIPPQIYLEEWMPCEELLGNGRDTLVAPQVIKNQIHPAQLEQQLGEKLGQYESLMEALEKLSVVYIWEALTKLNGQPKLGQTYSEAQIANQGQIVDFYRPLLSRCLSILAEEKIVNQTKDGWLFVKELEAPSSPSQIKILRQEFADYPAEISLMERCGSALAAVMSRQVEPLELLFPQGDLEAIASIYSEAAGAKLMNQLVATTISRAIANFPPYYPLRILEIGGGTGAVTAGILPHLPTEHIEYVFTDISSSFLTRAKENFRNYPFIKYQTLDIEKNPFTQDFLPGSFDIIIAANVLHATANLQKTLENVRSLIAPKGRLILLESTGARRWVDLTFGLTEGWWLCSQDLRRNGYPLISTKDWQNLLIENQFEDINIIEPSQAKTRNLLKQSVIISRSSEQLPSLPAKSYYHQIIWADSQGIANGLIPLFQQRGISCSCVFSQDINPEMAEDYLSILRNSITSETRQILYFWGLEKIPGEIDQQVEIHCQRFLFFLQALLQQENPPALILVTQGAVPAKAIKTLTSPSQASLLGIAFSLVLEHPELNFKAIDLDPDEVNSADKLLQEIYSNSQENRVALRGEQRFYPRLVQRKLEDGNINFSPDGYYLITGGTGGLGLATTRWMIEKGARNLVLCSRRGAEGISPEILANLSSSGAEITIKKLDITDAEKLHTVLEECRSKYPVRGVFHIAGTLDDTTLLRLTPERFNYVLAPKVKGTWLLHQLTLNDPLEFFVCYTSAVSLIGSAGQANAAAANAFEDAFIYYRQAHHLPGTVINWGPWSEIGAAVDRNVLERLAAKGYAAMKPDLALNALEKILLNQIIRAGVIKIDWQQFPYIHQNFYKNFLPQGKPQAAPSSEFLKQWQNLTLKERPNWLTNHIIMRVSNVLGHSNDETFSPQQGFFDLGMDSLTSTELRNLLQTDFNCSLPSTITFRFPNVEALANYLQREVLDNS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YQALKRANLKPEQIDYIEAHGTGTALGDPIELESMSAVFGQRSPNRPLIIGSVKTNLGHLEGAAGIAGLIKTVLALQHHKIPPHLHFKNPNPRFDWSSHIFEVPVQGKPWNISERTRIAGVSSFGFSGTNAHIIVGEIDADLPQPSENNFYLLPLSARSEKSLQELARNYQDILTESINLADVCFTASTGRGIFPQRICILADSITTAQRALIDYQDGENSDSLIRPILSETPPKIAFLFSGQGSQYSGMGETLYNREVVFKETLDLCAQILEPLLEKSLLDLIFQEQNSELLEETQITQPVIFSLEYALAKLWQSWGIQPSALLGHSIGEYVAACWAGVFSLEDALKLVTQRGKLMGKLPHNGSMSAIYADYETVANALTSYENQVNIASANGSITVISGFKEIVEQLEKNFIDQGHKTKRLAVSHAFHSPLMQPILDDFSQVLKTISFHEPSLTIISNLTGKAVGSEITTPDYWVDHLRSTVQFSQGFQSLIDQGYRCFLEVGSKPVLLSMARLISANQDLLWLPSIVPGQDEQAQMYRSLATLFVNGYSVDWTTVFKQGKRIILPTYPFQRERYWLSNSEFSLGQIKTQLHPFIKDFKKLATGDMIFEGEVSYLNPSYLEEHQVFDNIVFPATGFIEAILAASQKIFNGHFVTLQNVSIHQGLLLSPTPLIVQIIFRPKKSSQLIYTFEIFSSDSAQEKWVLHVTGEVKPKDIQSLAASELTQTKLERETPKESISIREFYELYQQMGIRYGEQFQAIQELYSFKKGSQAKISINPSLADRRYHFHPVLLDACLQSIGAAFPEIHGQELHLPYGFSSLEIFLNPTSQVWTEVQVISDTNGEMRVNVNIYDEQGQLCARFTDLTARRINPAILQSLWQEKSNDCFYKVEWKKLPSMPTVAVDPQNSWLVLVRPETDLNSLINLYKRAGEKVITVEMGQNYQCNSQDSFVINPAQKSDFQRLYQEAYPSGEFPTGVVFSWESSEAEDVLDTVYQSSHAVLNLVQTLTNNWEKLPHLWLITRGANKIINDTALYPQQSHLWGLGAVINQEYPKMGCVCLDLPIHKEADEAELLFNELKCFPHEFRLALRQGNRYAARLVSASLPSSEKRHFINQSGVYLITGGGGKLGGLVAQWLSEMGASHLVLCSRHVKSSTELIAPLVEKGTKVTLIEADITSPTDMKNLFSRFGADLPVLRGIIHAAAVLEDGLISNQSWQKYQKVMSPKVAGTLLLDRYTRSLSLDFFVSFSSAAVILGSPGQSNYAAANAFMDALMQQRQSLGLPGISINWGAWETGNQIDQQRFANWGLQMMPSEQAFQYLNQVILDDITQGIVLDINWSIFNQTFNINQPFFSEVLTLKNQKQTSPAKLLERLKSVSIDERINALVEGLEKILREVTGLNGNKVIPQQTSFLDLGLNSLMVIEFKNRLETDLGCKLPSSIIFDYPNLLSLSTYLREQILANHLDFEIKINPIPDNHSPYDSLSEDELARLLNQKLTELDQYGG</t>
  </si>
  <si>
    <t>gi|504892622|ref|WP_015079724.1|</t>
  </si>
  <si>
    <t>gi|1706063117|gb|TRU87841.1|</t>
  </si>
  <si>
    <t>gi|389825948|emb|CCI23891.1|</t>
  </si>
  <si>
    <t>gi|1149076438|gb|AQS99191.1|</t>
  </si>
  <si>
    <t xml:space="preserve">Beta-ketoacyl synthase; N-terminal (370-612:243)  -- Beta-ketoacyl synthase; C-terminal (624-737:114)  -- </t>
  </si>
  <si>
    <t>MIPTHPALVQASPFCMACDWEPVINGLRPGCLVEIYGLTEEELGVFEADVNGQFGQLEYYTGGDLNRFYVCLISGISAYFEPKNVRPVSDARKPGDGGVKSSFDILMGPKTNAVVLGSEIASCIMEKGFGVVKICQNASTIQKTVDRIRTMGEEGCLARLPEEVEEHYLGIGCRGKVTWLDYELKQLASDAVLTGNDANLSYISQAFQPYSGDILNDWVDERTPALVCLSLTDEEEPEFPFPEPDDVVLGNFLQTHRRSLLRMVHFMGPGTAHVVLDIKDEEKIASIPKAPRMSLTLSAAPNTILLFRPDAYEYSCEVREETLMLVTNLLSQAPQMFLRSLEGDTSWLNKSGQGPPPPPGKENLYVINSVCRFPAFFDDQWHMFSGIKSACDCVVEIPFSRWDVHAYWTDNETSFEPWQTTTRHQSFVEGVEFFDNRHFELSNAEAGGMDPVQRLLLEAGCQSLAMIGITKKMTNRKAIHAGFAVGNDKLDWTSVPKTVNISGAQAGTGTALAIIANRFNFVFNMKGPSFVCDTACSASLASTHAVRLMMLQPQYDPLEFFLTMGAHLVLAAGPFIGCSQSHMSSPKGRCFTFNASADGYLRGEGISGYMLKFGDFKDDSDGILRSTMCGQDGRSASLTAPNGPAQEEMISRAIKAAHMTPPESTVWECHGTGTSLGDPIEIGAVRKVQIKMVRSEPLMLTSNKTNVGHLEGGAAMGGQVKCILQCKHARCCPTLHLRTLNPHLEHAAFEAIFQTEAACYHYAQGHSQVSSFGFGGTNGHAIFWGQNFSNQPDVFTLWQRRLESRKVPQVRAVGDNPDDWEADFPDIRECKQGTRYKVEMSPDDPEDKAVKWEMQEQEPQEDDEEEYFYAITGNFNEWQDDRMAGGDVDGVHVVFVQVPEGGELQFRFLKDGDEDKVLCPAIARCSRKTESILGPEKGLTNCWLICAAPEQEIRIELFVKGDARSVMWRFEKP</t>
  </si>
  <si>
    <t>gi|1149076674|gb|AQS99309.1|</t>
  </si>
  <si>
    <t>Gambierdiscus belizeanus</t>
  </si>
  <si>
    <t xml:space="preserve">Beta-ketoacyl synthase; N-terminal (109-357:249)  -- Beta-ketoacyl synthase; C-terminal (365-480:116)  -- </t>
  </si>
  <si>
    <t>MGSEPAPANARLPCFPARMLMQATPAAQHGSFLPTTSGATGATTAPVMAKTWSGSGGAAPSGASASAAASTVAATAVGFGVATWRRPKRRSRAARSKVQRAAAAEGHKQRVVVTGLGVVSAFGTDPDEFYDKLCAGTSAVKTIDKFDAEGLNTRIAAQIDGFSAAGYVDKKSERRMDDVVKYTIVSGKRALQDAGLEMGSEAFKALDKEKCGVLIGSAMGGTSLQTSIDNIDKLLAGKRLSPFFVPYTLVNVPGGLLAIDLGFKGPNYAVVTACATGNYCISAAAGHIERGECDVALAGGAEAAVTRAGIAGFNACKALSTRNDEPQRASRPWDKARDGFVMGEGAGVLCLESLEHAQQRNANIYAEYIGGAYSCDAHHMTEPHPKGEGVARCIGLALKNAGVSAEDVGYLNCHGTSTPAGDMAEVRAIQRAFDGKTEGLVVNSTKSMVGHCLGAAAGVEAVVTVQALRHQKVHPTINLEDPEDGFDLRTPSEVLELPGLEVAASNSFGFGGHNSCLLFKRFEG</t>
  </si>
  <si>
    <t>gi|332196683|gb|AEE34804.1|</t>
  </si>
  <si>
    <t>gi|1705949008|gb|TRT81353.1|</t>
  </si>
  <si>
    <t xml:space="preserve">Beta-ketoacyl synthase; N-terminal (1-250:250)  -- Beta-ketoacyl synthase; C-terminal (258-375:118)  -- Polyketide synthase; C-terminal extension (379-502:124)  -- Acyl transferase (541-831:291)  -- Phosphopantetheine binding ACP domain (928-993:66)  -- Aminotransferase class-III (1234-1483:250)  -- </t>
  </si>
  <si>
    <t>MEPIAIIGLGCRFPGADNPEAFWQLMRNGGDAITDIPPERWDIERFYDPTPATAKKMYSRQGGFLKNVDQFDPQFFRISPLEATYLDPQQRLLLEVTWEALENAAIVPETLAGSQSGVFIGISDVDYHRLAYQSSANLTAYVGTGNSTSIAANRLSYLFDLRGPSLAVDTACSSSLVAVHLACQSLQNQESNLCLVGGVNLILSPETTVVFSQARMMAPDSRCKTFDARADGYVRSEGCGVVVLKRLRDAIQDGDRILAVIEGSAVNQDGLSNGLTAPNGPAQQAVIRQALANARVKPAQISYVEAHGTGTELGDPIEVKSLKAVLGEKRSLDQTCWLGSVKTNIGHLEAAAGMAGLIKVVLCLQHQEIPPNLHFKTLNPYISLADTAFAIPTQAQPWRTKPPKPGENGVERRLAGISSFGFGGTNSHVILSEAPVTVKNNQQNGQKLIERPWHLLTLSAKNEEALKALVHCYQKYLADHHEIPLADVCFTANSRRSHFNHRLGVVARDRLEMLQKLENFSNQERMREPKSINKKKKPKIVFLFAGQGSQYVGMGRQLYETQPIFRQTLDRCAEILRPHLDQPLLEILYPADPEAETASFYLEQTAYTQPTLFAFEYALAQLWRSWGIEPAAVIGHSVGEYVAATVAGALSLEEGLTLIAKRAKLMQSLPKDGAMVAVFAAEERVKAVIEPYRTDVAIAAVNGPENFVISGKAPIIAEIIIHLTAEAIEVRPLKVSHAFHSHLLEPILDSLEQEAAAISSLPLQIPLVANLTGEVLPEGAIIDARYWRNHARNPVQFYASIQTLIEQKFSLFLEVSPKPTLSRLGQQCCPETSATWLFSLAPPQEEEQSLLNSLAILYDCQGAKINWEGFHVNYSQNLLALPTYPFQRQRYWLETIKPTSEETTMTTNATNVQAISSNQKQQEILITLQTLVGNLLQLSPADVNVHTPFLEMGADSIVMVEAVRRIENTYNVKIAMRQLFEELSNLDALAIYLAQNLANDFQNTQVNTEVFSAPIACSNNRSPNVVLSSNTNGFQGQTASPKVSAIAPLAGMGGAGGMGGVEVPQVSVPQTSAVTASGSTVSSSALENIMGQQLQLMAKQLEVLQTANFAPTTPRTTENSPSSVSQNRSNGLTQQLIPPQQLAANLEPIASRTRQTSNQASAPKPTVTATPWGPKKPPTGGLTPQQQQHLEALIARFTERTKTSKQIVQRDRPRLADSRASVGFRMSIKEMLYPIVAQRSQGSRIWDVDGNEYIDMTMGQGVTLFGHQPDFIMSALQSQLTEGIHLNPRSPIVGEVAALICELTGAERACFCNSGTEAVMAAIRIARATTGRSKIAIFEGSYHGHADGTLFRNQIIDNQPHSLPLALGVPPSLGSDVVVLDYGGAEALDYLKSQGQDLAAVLVEPIQSGNPLLQPKQFLQSLRQITSQMGIALIFDEMITGFRSHPGGAQALFGVRADIATYGKVVAGGMPIGVIAGKAHYLDSIDGGMWRY</t>
  </si>
  <si>
    <t>gi|1714274647|dbj|GCA91666.1|</t>
  </si>
  <si>
    <t xml:space="preserve">Condensation domain (4-450:447)  -- AMP-dependent synthetase/ligase (470-889:420)  -- AMP-binding enzyme; C-terminal domain (897-980:84)  -- Phosphopantetheine binding ACP domain (1008-1068:61)  -- Condensation domain (1091-1536:446)  -- AMP-dependent synthetase/ligase (1556-1962:407)  -- AMP-binding enzyme; C-terminal domain (1970-2045:76)  -- Phosphopantetheine binding ACP domain (2075-2137:63)  -- Condensation domain (2159-2604:446)  -- AMP-dependent synthetase/ligase (2624-3036:413)  -- AMP-binding enzyme; C-terminal domain (3044-3119:76)  -- Phosphopantetheine binding ACP domain (3148-3208:61)  -- Thioesterase (3233-3493:261)  -- </t>
  </si>
  <si>
    <t>MNFEELPLSYAQQRLWFLDQLEPNSPFYNISLALHLAGNLQVDVLEKSLQEIIQRHESLRTNFATIEGNPVQVIKPESNWQLTLVNGKDSPKYREEQEIKKWLEIHSHQPFDLANDSLIRATLLQLSDTEHFLLTCLHHIVSDGWSMGVFIEELTTLYNAYTKGLEPLLQELPIQYADFAIWQREYLQGEIRQNQLNYWQKQLAAAPALLHLPTDYPRPLQQSFQGDRIKCILSPELSQGLNKLSREKGVTLFMTLLTAFQTLLYRYTGQTDILVGTPIANRTRSELAGLIGFFVNTLVLRTDLARNPSFSELLKQVRETATDAYDHQDLPFEMLVEALQPERNMSYTPLFQVMFGLDNEIVDSIDLEGIKATRQPLEFKTAKFDLSLSIQVKEARLTAIWEYNTDLFDKSTIERLSGHFVNLLTGIIANPEQVIGQLPLLTKSETNQLLFDWNQTKIDYKNDLCLHQLFEQQVKQNPQAIAVKLEDEFLTYEELNCKANQLAHYLQSLGVKSDSLVGIFVERSLDMIIGILGILKAGGAYVPLDINYPKERITYILEDTQLSILLTQSQLLEQLPAFQGITICLDQDWSTIAKQSTVSPLVEVDQHNLAYIIYTSGSTGQPKGVMIGHRSVVNYILTTIREYGITSEDQILQFSSICFDASVEEIFVSLLSGATLVLRTEEMLRSSEDFWQCCQKWQLTVLGIPTAYWHQLASELTPDTLPILSKIKLIVIGGEAIQPAKVQQWQTVTGQYSPLPRLLNAYGPTEATIAATFSEFTSPTITNVPIGRPISNTQVYILDAFLQPVPVGVAGELHIGGVGLARGYLNRPELTQEKFIPNSFEKDEVIPPTPLNKGGNEPSKLYKTGDLCRYLPDGKIEYLGRIDNQVKIRGFRIELGEIETVLSQHNAVKTAVVIAQEDETNQKRLVAYIIPQVEIISAPKEKNSLNVTELRQFLKAKLPEYMIPSAFVILESLPLTPNGKTDYRALPAPEFQSQEQYIAPRNPIEEILSSIWAKVLKVAQVGIHDNFFELGGHSLLATQLISRIREAFQVEMPLRELFVAPTIAELAQGIKRISEGEQLTELPILPRDKAAELPLSFAQTRLWFLAEFESNSSFYNIPLALRLEGTLNSEILIQSLEEICDRHEALRTNFITVDGIPTQVIQTRTWTVTVVDLQHLSGSEQAIASQELAQNQAVQPFDLAGEPLIRITLVVLSETEHLLLVCMHHIVSDGWSMGVFLQELTALYNAYIQGLSSPLNPLSIQYGDFTLWQRQWLQGEVLQQQLDYWQKQLAGAPALLSLPTDRPRPNQQSFAGGHLPFSLSWELTEKLTQLTQEQGVTLFMTLLTAYAVLLYRYTEQEDILIGTPIANRNRSEIEGLIGFFVNTLVLRIDLSGKPNFNQLLGRVREMAMDAYAHQDLPFEMLVEVLQPERDLSHAPLFQVDFLLQNSPPSPLELTGLTATPLTTENDTAKFDLTLAMENTGAELKGVWEYNTDLFDRSTIERLTGNFITLLEALVVNPQQPIFQLPLLTEVEAKELLKDWNATEKDYPFHQCIHHLFEEQAARTPAAVAVVFEGQELTYQDLNIQANQLAHYLQSLGVNSEVLVGIYLERSLLVIVGLLAVLKAGGAYIPLDPDYPQQRLTYMAEDAQISLLLTQESLLDSLPAEDVGVIVLDKLAEILTVQSPENPLSEVVPENLLCLLYTSGSTGKPKGVMLTHAALVNHSWGISEVFGLTESDRVLQFASFGFDVAAEEIFPTWLKGGTVVLRPGQMFPTLTDFADFIEQESLTVLNITPAYWHEWALAVSQSLATVPSSLRVVAVGGDAVLPETVNIWRQMVGKRVECINVYGPTEASVTAIVHDLLDYQSEKINSVLIGRPIANTKAYILDQNLQPVPIGVKGELHLCGVRLARGYLNRPELTAEKFIDNPFAHSPFNRLYKTGDLARYLPDGNIECFGRIDNQVKIRGFRIELGEIEAVLNQNIDVQTSCVIIREDTPGDKYLVAYIVAHYERIPMISELRQFLSSKLPLYMVPQAFVFLESLPLTTNRKVDRRALPAPDKIGNRRDQYVAPRNGIEEMLVQIWTEILKIDQVGIYDNFFEIGGHSLLATQLVSRVRSLFKIELPLRSLFGAATVAELAHLIGQLQQQNLTLTVPPILPITKDTELPLSFAQQRLWFLDKLQPNSALYNIPMVLHFRGNLNQKALEQSLREICDRHEVLRTNFVTIDGQPTQIIQTTRETISVVDLQDLPIHEQEEKTEQLKQKQATQPFDLAKESLIRITLVVLSETEHLLLVCMHHIISDGWSIEVFIHELTSLYNAYTQNHPANLAPLPIQYADFAVWQKQWLQGDVLQSQLNYWQNQLANAPPLLSLPTDHPRPAVQSFVGTQQEFSLSPKLSQALTELSRQQGVTLFMTLLAAFDALLYRYTGSSDILVGTPIANRNRGEIEGLIGFFVNTLVMRTDLSDNPSFSQLLTRVREVTMDAYAHQDLPFEMLVEALQPERDLSHTPLFQVAFVLQNTPKSEIAMTGLTVTDLPPENTTAKFDLTLAMVNTDDGLKGVWEYNTDLFESSTIERLSGHFLNLLGGIAANPQARISQLPLLTESETNQLLIEWNNTQVDYPEYKCIHQLFEEQVKRTPDAVAVVCSQQQLTYNELNCRANQLAHYLQKLGVKPEELVGICLERSLDMIVGLLAILKVGGAYVPIDPDYPQERISFMLQDTQVKIILTCESLQNSLPNHQAIVICLDKDWQQINQASQENLNSTVSAANLAYVIYTSGSTGKPKGVGVIHRSVNRLLFGVNYAHLDATQRFLQMAPIAFDASTFEIWGALLHGARCVIFTEDIPTATSLRNAIDKHGITILWLTAALFNKIIDDNSQALSGIKQLLIGGEALSVAHVHKALETLPLTQIINGYGPTESTTFTCCYPIPKQLEATIKSIPIGCPISNTQVYILDNYLQPVPIGVVGELHIAGAGLAKGYLNRPELTQEKFIPNPFEKDEVIPPTLLNKGGNEPSKLYKTGDLARYLPDGNIEYVGRIDNQVKIRGFRIELGEIEAVLSQNQAVQSSCVIVREDNPGEKQLVAYIVPKLGVKLTSGDLRQFLSHKLPGYMVPGAFVLLESFPLTANGKIDRRALKAPSNTSDSDRFIEARNQLELNLVQIWSKVLKIDKISVHDNFFDLGGHSLLAPYLITQIQEQLGKEIAVTTIFQNPTIEQLATIIQTDADSSNQSCVVPIQPQGSKPPFFCVPGAGGRPFYFYHLGRCLGKDQPFYSFENDLYQQFGEITRIEDIASIYLKAMQDLQPQGPYFLGGHSYGGNVAFEMAQQLVNQGQQVALLAIIDSSAPTYKDKQILLDYINWDHARWLAEVSKGIEVYLDKTIDISYETLQLLTVEEQLRYALNFFKLANMLPPNAETRQLEKIVQAYKTSCLCLIDYLPKQIYPGKITIIRAREELADDPNKDLIAGDCEDSSLGWSEFSTEPVEIHFVLGNHVSIMVEPHVQILAEELKVCLEI</t>
  </si>
  <si>
    <t>Cluster-13398.26933</t>
  </si>
  <si>
    <t xml:space="preserve">Beta-ketoacyl synthase; N-terminal (360-555:196)  -- Beta-ketoacyl synthase; C-terminal (572-690:119)  -- </t>
  </si>
  <si>
    <t>MPPSQSLSRIEDLDCDVNFSNENFSSEVVHFLGLKGFCIVGTGFDKDTLVAAQTEAKEVDTDERFYIPPALVVEGLLGTEGSSAIAELEPFIMEDRKDGPNLQKLDNFMTEVAANIDEYFEPNFGFLCGDRTVGLLHEAGKFGNDEPIELTEKIAGKWLQIFRRHRLMFVICLGTKGGSLTLRPFDEDSSELVVPIRYGQMAILRADHLAHSYTGGTDKDVLLSCWILQQDRGGARGAFADGRDGMPVVPAAMNLVEWANQRLKMIKANASKEAGTLADQEIPRNWKLMASHTVHQGIQCALRGVAINMPVRCETMMSLAGPLTSGTDFGIEVPFRRWEHFREGPNMSGMYSPEPDIWRQTRWKTNIKHATFIDGQDLFDNKFFNCSVLESKVMDPNQRLGLESAYEALHMAGYTKKGLMQQFIGVYAGHTASDWDKIEHEQAGGCAGSYSPTIASNRVSFALGIMGPSFTIDVEGAASLAAIYQGAHDIIPSGDWRKPPTTASLCCGSTLNLSTYWWPVHNQYMSIAGRCLTFDASASGYIKGEGVCTSILKRHGELVEGEVVVDETVPNLAILAGWSMINSGANAGLSAPSGPSMQRVVADSVRIAFISPLDVDAIETHGSGQYIHDATEVSCLAKSLRGLPGGADEIMAVNSSKSKLGFSQETSGIAAFMGVLVSQRMGIVSPNVHLKCLNPYVSLEDYAVTIGNEANSFRTPSSFHGVTAYGFGGTNVHTLLHAELDQARFGVERVSLDRQVFAFWPAGGGELEDAIKAEKGYGLMGSWTEWEANAKMKSESDGSYSFVLTLGPNRFEHFQIVMDLNTEKTLHPGQPEGSSASAISGPDPWESCEGMNWLIDGRSQLVARPASSAVNFTAHAGALEVGGDMLEKSMTLQEAKDWCESHPECQGFCYFGGEDPEGAVAVQFKNTFALMEKVGWTSFRKDQAALVDAEDMEYFKVSGRDFGVPGDQYKIKLQLAGKWKTVTWDKLSSTGRVEPGTYYLVASWADWEHQKMEVSSASPDTFFIEVTMPGSRFARFIKGEFYIVRNKDGNQRFFPADTFAASGKTDQVSGPGRGEGLTWQLQGEPGESFRIEFQRIAVGEEDTKKLSWTKLPMTIPPKILTP</t>
  </si>
  <si>
    <t>gi|1705969152|gb|TRU00088.1|</t>
  </si>
  <si>
    <t>gi|1129158909|gb|OLP74521.1|</t>
  </si>
  <si>
    <t xml:space="preserve">Phosphopantetheine binding ACP domain (66-126:61)  -- Beta-ketoacyl synthase; N-terminal (158-336:179)  -- </t>
  </si>
  <si>
    <t>MEQEAQASASQAVPPIPLPKPGPSEDGGGVFVKYKVHESSTGADPSVEVKLEPLWRRSTLVDLAKDAVADILQVQATAVKPDRPLMDLGFDSAGALKLRNKLSRRLKIELPPTLLFDHPTINDMVDNGIALLSKRPMTPAHADGVPATTQQGPISHHVIVSTSCQFPGGANSLKLYWDMLADKTDAVIEVPLSRWDHELYYSQEPQEGKTYARHGGFVEGTDLFDVTYFGLGSAEARTTDPQQRMLLGAAYDALRGDGYDKALLQNNPLGVFTALSNMEWFHLAVSKPGVYTGPGVSSAIAANRISYVFGLKGPSMTIDTACSSSLSALHAALRSLE</t>
  </si>
  <si>
    <t>gi|307103522|gb|EFN51781.1|</t>
  </si>
  <si>
    <t>gi|424707825|gb|AFX86547.1|</t>
  </si>
  <si>
    <t>gi|676396375|ref|XP_009041465.1|</t>
  </si>
  <si>
    <t>gi|45535397|emb|CAF04414.1|</t>
  </si>
  <si>
    <t>gi|1149076394|gb|AQS99169.1|</t>
  </si>
  <si>
    <t xml:space="preserve">Beta-ketoacyl synthase; N-terminal (376-572:197)  -- Beta-ketoacyl synthase; C-terminal (590-707:118)  -- </t>
  </si>
  <si>
    <t>MAQAIWAEPVHEGRRRPRMPPTQSLSTYGEDCDVHSSSENFSSEVVHYLGLKGFCIVGTTFDKSTLAAAQNEAKEVDSNERFYVPPALVVEGLLGSEGSSAVAELEPFILEDRRDGESLQKLDMFMTEVAAGIDEYFEPNFGFLCGDRTVGLLHEAGKFSRDEPIELTEKIAGKWLQIFRRHRLMMVICLGTKGGNLTLRPFDEDSAEMLVPIKYGQMAILRADFLAHSYTGGTDKDLLLSCWILQRDRAGARGAFADGRDGMPVVPAAMNLVEWANTRLKMIKANAATEAGSLADQEIPRNWKLMASHTVHQGIQCAVRGLAINMPVRCENMASYAGPLTSGTDFAIEIPFKRWDHFREGTNMSGMYHPEPDVWRQTRWKTNIKHATFIEGQDLFDNKFFNMSVLEGKVMDPNQRLGLESAYEALHVAGYTKKSLMQAFIGVYQGHTASDWDKIEHEQAGGCAGSYSPTIASNRVSFALGIMGPSFTIDVEGAASLAAVYQGAHDIIPSGDWRKPPTTASVCGGHTLNLSTYWWPVHNQYMSIVGRCLTFDAAASGYIKGEGVCTAVLKRHGEMVEGEVVVDETQPNLGIIAGWSMINSGANAGLAAPSGPSMQRVVADSVRVARISPLDVDAIETHGSGQYIHDATEVSCLAKSLRGLPGGNDEILAVNSSKSKLGFAQETAGIAAFFGVLVSQRMGIVSPNVHLKALNPYVSLEDYAVTIGNEPNTFRTPSSFHGITAYGWGGTNVHTLLHAELDQERYGVKPVSLDRQVFAFWPAGGGELEDDLKAEKGYMIMGSWTQWDTSEKMKSENDGSYSFVLTLGPNRYEHFQIIMDSNTSKTLHPGQPEGSPASAIFGPEPQELCAGMSWLVDGRSQLVARPASTVLNFTAHAGALGVGGDMLEQSMTLAEAKSWCETHPECQGFCYFGGEEPEGPVAIQFKNTFTLTEKVGWTSFRKEETALAEVGEMDYFKVSGRDLGMPGDLYKIKLQLAGKWKTVTWDKISGTGAVDKGSYYFVASWNDWELQQMEVEVSSPNTYFIEVTLPGSRFARYIRGEFLIVRNKDWNQTFFPADTLAAVAKNDRVGGPGKEDGINWQLQGEPGEAFRIEFQRAVAGEEDTKKVNWTKIEKPLAPQILTP</t>
  </si>
  <si>
    <t>gi|924657238|ref|WP_053540259.1|</t>
  </si>
  <si>
    <t>gi|488884832|ref|WP_002797057.1|</t>
  </si>
  <si>
    <t>MDFQDKKNLSENDQSIQARVFKALSEAKEKLKAFESQQSEPLAIVGLGCRFGHNIATPESFWSFLKAGKNNLREIPKERWNQQDFYDSDRNKVGKIYVSQGGFLDDVSQFDAHFFGIAPKEAVAMDPQQRLLLEVAYEALENAGMATTTARRGKTGVFIGITNNDYARILTSNEDYNAIGAYHISGNHTNAAAGRISYLLNLNGPSLAVDTACSSSLVAVHLACRSLRSQECRQALVGGVNLVLTPEVVIALCRNQMLAPDGQCKTFDESADGFGIGEGCGVIVLKRLSDALQDGDHIWSVIRGTAVNNDGASGGFTVPNGPVQRELIREALADARLDAEAIDYVEAHGTGTSLGDPIEIKAIAEALCVNRRKSNPLLVGSLKTNLGHLAAAAGISGLIKTALSLHYREIPAHLNLKKPNPHINWDALPISIVTQNCPWNVNNGKLKAAGVSSFGASGTNAHVILSEPPQPQPQNPKISPILVTFSAKEPERLRLFTTQFVDYLEQKTSLNVKDIALSLNTGRFSHKHRLALLVSNQENLRQGIQAFLKSNGDEKQFQNIQNNSFDIIYGEAQSHPKVAFLCNYEEEISPGIIENLLNNEPVFYDGFRHCDHLFKKYLEFSLQELLSSKKALEPQIPLSVQPVLFAYQYALCELWKSWGISPSAILGSGLGEYLAAQQAGVFSLEDTVKLVAKRAQISPQNPNSEDLLSLLKSTPEVDSNSPDITLIYQGEVVKKSLKNSVNRGERIRQKSDEIAQGISTLHQMGYQIFLEMGISANLINIGRQKLGVNSILWLSSLGEDCHSDQHEQRVLGQLYVRGFNINWEAFHRSHPGQKISLPNSPFIRKRYWINSGNKSESSSYKNPNYYSGHPLLGDHFPSPLALLQYRGSISKHKPAFLGEHQVFDQAILPASALIEMALAAGENQKVILENVEFKKALILKDTEDTLQLIIEQKSFKIYHELEPNWEILVTGKIEELKSTNLTHCHLEEIAKNCSEEVDINSFYETYQKSGINYGSNFRLIHQLKRGENTAFAQIKLTDRLEREKYHFHPAMLDACFQGIAAILFKEESSVTYVPVRLGQLAFFHPPDEQVISAVRLKNSSPNPNIIIADIDIYSPQGQPLASLTNLELKAVQSQEIIPQEIPPQIYLEEWIPCEELLGNGRDTLVAPQVIKNQIHPAQLEQQLGEKLAQYERLMEALEKLSVVYIWEALTKLNGQPKLGQTYSEAQIANQGQIVDFYRPLLSRCLSILAEEKIVNQTKDGWLFVKELEAPSSPSQIKILRQEFADYPAEISLMERCGSALAAVMSRQVEPLELLFPQGDLEAIASIYSEAAGAKLMNQLVATTIRRAIENFLPHYPLRILEIGGGTGAVTAGILPHLPTEHIEYVFTDISSSFLTRAKENFRNYPFIKYQTLDIEKNPFTQDFLPGSFDIIIAANVLHATANLQKTLENVRSLIAPKGLLILLESTGARRWVDLTFGLTEGWWLCSQDLRRNGYPLISTKDWQNLLIENQFEDINIIEPSQAKTRNLLKQSVIISRSSEQLPSLLAKSYYHQIIWADSQGIANGLIPLFQQRGISCSCVFSQDINPEIAEDYLSILRNSITSETRQILYFWGLEKIPGEMDQQVEIHCQRFLFFLQALLQQENPPALILVTQGAVPAKAIKTLTSPSQASLLGIAFSLVLEHPELNFKAIDLDPDEVNSADKLLQEIYSNPQENRVALRGEQRFYPRLVQRKLEDGNINFSPDGYYLITGGTGGLGLATTRWMIEKGARNLVLCSRRGAEGVSPEILANLSSSGAEITLKKLDITDAEKLHTVLEECRSKYPVRGVFHIAGTLDDTTLLRLTPERFNYVLAPKVKGTWLLHQLTLNDPLEFFVCYTSAVSLIGSAGQANAAAANAFEDAFIYYRQAHHLPGTVINWGPWSEIGAAVDRNVLERLAAKGYAAMKPDLALNALEKILLNQIIRAGVIKIDWQQFPYIHQSFYKNFLPQGKPQAAPSSEFLKQWQNLTLKERPNWLTNHIIMRVSTVLGRSNDETFSPQQGFFDLGMDSLTSTELRNLLQTDFNCSLPSTITFRFPNVEALANYLQQEVLDNCQPVFTPQIKAEISQKQPEKFSVEKSQFDDDPIVIVGMACRFPGGAKNLQSFWELLEQGKDAITEIPQDRWDQETWYDPNPDVPGKIYAPYGAFLEQIEEFDGEFFGIIPRESVAMDPQQRLLLETTWQALESAGQNPQKLRNSQTGVFIGCMTQDYAQLSYSPQAINAYTGSGTSVSMAAGRLSYVLGLQGPSMTIDTACSSSLVAIHLAYNALINGECDMALAGGVNIILTPIISLIESRAHMLAPDGHCKTFDESANGMVRGEGCGIVVLKRLSQAVKNGDQILAKIYGTAVNHDGPSSGLTVPNGQAQEKLLHQALKSANLKPEQIDYIEAHGTGTALGDPIELESMSAVFGQRSPNRPLIIGSVKTNLGHLEGAAGIAGLIKTVLALQHHKIPPHLHFKNPNPRFDWSSHIFEVPVQGKPWDISERSRIAGVSSFGFSGTNAHIIVGEIDADLPQPSENNFYLLPLSARSEKSLQELARSYQDILTESINLADVCFTASTGRGIFPQRICILADSIATAQRALIDYQDGEDSDSLIRPILSETPPKIAFLFSGQGSQYSGMGETLYNREVVFKETLDLCDQILEPLLEKSLLDLIFQEQNSELLEETQITQPVIFSLEYALAKLWQSWGIQPSALLGHSIGEYVAACWAGVFSLEDALKLVTQRGKLMGKLPQNGSMSAIYADYETVANALTSYENQVNIASANGSITVISGFKEIVEQLEKEFIDQGHKTKRLAVSHAFHSPLMQPILDDFSQVLKTISFHEPSLTIISNLTGKAVGSEITTPDYWVDHLRNTVQFSQGFQSLIDQGYRCFLEVGSKPVLLSMARLIAANQDLLWLPSIVPGQDEQAQMYRSLATLFVNGYSVDWTKVFKQGKRISLPTYPFQRERYWLSNSEFSLGSIKTQLHPFIRDFKKLATGDMIFEGEVSSLNPSYLEEHKVFENIVFPATGFIEAILAASQKIFNGHFVTLENVSIHQGLILSPTPSIIQIIFKPKKSSQLIYTFEIFSSDSAQEQWLLHVTGEVKPKDIQSLAASELTQTKLERENPKESISIREFYELYQQMGIRYGEQFQAIQELYSFKKGSQAKISINPSLADRRYYFHPVLLDACLQSIGAAFPEIHGQELHLPYGFSSLEIFLNPTSQVWTEVQVISDTNGEMRVNVNIYDEQGQLCARFTDLTARRINPAILQSLWQEKSNNCFYKVAWKKLSSMPTVAVDPQNSWLVLVCPETDLNSLINLYKKAGEKVITVEMGQNYQCYSQDSFVINPAHKSDFQRLYQEAYPSGEFPTGVVFCWESSEAEDVLDTVYQSSHAVLNLVQTLTNNWEKLPHLWLITRGANKISNDTALSPQQSHLWGLGAVINQEYPKMGCVCLDLPIHKEANEAALLFNELKCFPHEFRLALRQGNRYAARLVSASLPTSEKRQFINQSGAYLITGGGGKLGGLVAQWLSEMGASHLVLCSRHVKSSTELIAPLVEKGTKVTLIEADITSPTDMKNLFSRFGADLPVLRGIIHAAAVLEDGLISNQSWQKYQKVMSPKVAGTLLLDRYTRSLSLDFFVSFSSAAVILGSPGQSNYAAANAFMDALMQQRQSLGLPGISINWGAWETSNQIDQQRFANWGLQMMPSEQAFQYLNQIILGEINPGIVIDINWSIFNQTFNINQPFFSEVLTLKNQKQTSPAKLLERLKSVSIDERINALVEGLEKILREVTGLNGNKVIPQQTSFLDLGLNSLMVIEFKNRLETDLGCKLPSSIIFDYPNLLSLSTYLREQILANHLDFEIKINPIPDNHNPYDSLSEDELARLLNQKLTELDQYGG</t>
  </si>
  <si>
    <t>gi|924290554|gb|ALB42318.1|</t>
  </si>
  <si>
    <t xml:space="preserve">Beta-ketoacyl synthase; N-terminal (36-287:252)  -- Beta-ketoacyl synthase; C-terminal (295-409:115)  -- Polyketide synthase; C-terminal extension (412-523:112)  -- Acyl transferase (566-881:316)  -- Phosphopantetheine binding ACP domain (1200-1265:66)  -- </t>
  </si>
  <si>
    <t>MSENNEQRYVQLMKVASQKIADLQSEIERLKQKEREPIAIVGMSCRLAEADNPEAFWDLLANGVDAIREAPKGHHSYLDPYYDPDPDVPGKVYIRRAGFLNQSPTDFDASFFGISAREAASLDPQHRLVMEVAWEALENAGFVPEKLAGSQTGVFMGICANDYVWQLVKQDPVETDFYIGSGNAYSPVAGRLSYFFDFTGPCLAVDTGCASSLAAIHLAVTNLRRGDCNLALAGGVQRYVSPEYWLNLCKSRMLSPDGRCKTFAAGANGYARGEGCGIIVLKRLSDAVADGDNILALIRGTAHGQDGRTSGLTVPSGSSQQNVIRRAIANAGIKPKDVNYIEAHGTGTSLGDPIEANALIKVFRQREEPLILGSAKTNIGHLEGAAGVAGLIKIVLSLQNELIPQHLHFQEPSPYIAWDEMPIKVASEQIPWPATDKTRFAGVSSFGFTGINVHAVLSEAPPVATKSEAETWKRPLHLLTLSAKTKPALEQMVRNYEKHLATHPNLEWADICYTTNTRRTHFHERLAVVADSVSQAREKLLANLAGTENTNLFKGSKSESQPQIAFLFTGQGSQYLGMGRELYETQPIFRQALDRCQEILNAIGNQEKSLLSVLYQSDDSSLLEQTAYTQPALFALEYALASMWKSWGLEPTAVIGHSVGEYAAACVAGIFSLEDGLKLIAARGHLMQKLPDNGEMVSLLASVEQVTEAIKGTDLVSIAAINGPESVVISGEREAVHLVVQKLEHKGIKTKRLKVSHAFHSALMKPMLAEFRQVVQEVTFHQPKLNFISNVTGNFERVLPTDPEYWVDHVVKPVRFADGVETLHREGVEIFVEMGPQPILLGMARHCLPSEYGTWLPTLQREQSDWQGVLQAVGQLYVRGVAIDWEGFHRDYGYRQVGVPTYPWQRERYWIDVTHTQPLTQSGSQSVAHSLLGQPSPQQATGKDFADQVVWKPQPRYGLPADYLASPSELTRNKEDQPLARNWLIFADDHGVAQQLATEMKTKGDLPTVVFPTESLHPLGTETASPLAKYQDLITDQKWHGVVHLGNLDSPGNELDVNLVKSLVKSGSSPRFWLVTQGVQAIEAAQTDLVRSHLWEISQVIQSEPDHPELSFVLLNLAPEGVDNRVQTILDEIWIEPASSVKLVAFRDKERLVAQLVNPEKSGTEGILKQKGREETSLNLVEQLKATEKEQRKALLIAHIQSLLSQVLGDKQERTFSLSQGFLDLGMDSMTSIELRNRLQNSIGIPLSSTLFYKYPTPEALVDYLIQDVLATFVKFDD</t>
  </si>
  <si>
    <t>gi|917762153|ref|WP_052276158.1|</t>
  </si>
  <si>
    <t>gi|1706025458|gb|TRU53164.1|</t>
  </si>
  <si>
    <t>MTYSSDSKQAVGNQEIVKILSHYFSNRSQFLSQVIKADLQSYILLKSPATNLIPFQNSDQVNRPVNSNSHSTANSNGPSNGNGKRIPETTVIQTNLTVEKRLIELVAEKTGYPVASINLDAKLLDDLNLDSIKAGELVATAAKTFGVSGKIDPSALANATLQEVKQAIDAIVAVGMPTGIPQHIEVAPLASPPSTSPDITQKLLELVEEMTGFPKDTLSLDLRLLDDLNLDSIKAAELVATAVKQVGATGKLDPSALANGTLADVITALEKVSNQLSVKTAASEKTPVLPASQNNSPPFVNWVRNYAIEYVPQPLTPPTIATDWSQAQVLIVSDVLDLGNLSNAGTSIAQTLTKQLEQLGAQVQQKTYAEIAAAEPASIGLFSHYLGILPDISPLPSELPLAAMVTRLSSVATISHTNPSATLAYIQFGGGRFGTGEGEYHPEVASAAAFARSVHLERQEARVRVIDLAAEIEPTQASKLVIQELAGSEAITTVGYDATQVRLIPQAQLQQPIDYTPRSLTWSASDVILVTGGAKGITAECALALGKETGVKMALVGRAPAPDAEDSNSEIAQTLKRLAAQGLTGAYYRCNIANPTEVQQLVDQVTQELGPITGVVHGAGLNQPRRVEQVRPQDAQTEVSPKLLGAYNLLQTLASNPPKLFIAFSSIIGVTGMPGNAWYAFANESLSLLLQQYQRQHPQTQVLALAYSVWDEIGMGARLGSVKHLERMGIKAIAPSEGVSRFLKLFQNAPSTSQVVITARLGGLDTWLPTPLPSPAGLRFIENVQYVEPQVALTVRTHLSLGKDLYVKDHLWRGSYLFPTVFGLCAMAQAVAYLTGTSTPPIVRLEDISLRRPIVVNPETGVEIQIEAEIAEATSNGERRVKVGIYTEQTGFSLAHFSANLILGELTSASQEKPELGEPLPIAPKTDLYGDLLFQGERFQRLGEIYTLSEKQSVFRSHAQLSGEDLSNQSFSKGLNHSLILGDPYFRDVLLQSVQLTIPQDICLPVEIAKIERFKPASSDQGRRLVTVNLLDREDREYISEVIATDEQGNLIERLSGYRLRILEEHQENPTAAELGNPETRDRQHLRQVLQTTCQGFEIPPPTVALGYAPNLQGKSLEQRRQQEKPIVERALKTKLGLKPEQKLVFELESLPSGKPQLSGTQVSGLNVSLSHCDRYCLCTVAETPQGCDIEAITPRSTEDWVALLSDRRSQLMEQLVRQGDTQERAGMRIWSATEAVRKAFNGSDPQFSLVAKQGDGVLLSTSTPEGESQVLTVPVKLTRPPERMVAIVVSHTPVSVPTEANFQSPQATEAAIIPATPGKIDSHSSRYTHDGPQGQLVYEQRYQVSFKDSGSISRHVYFAQYFRWIGKIRELPMESIAQQMLADFLTGDWGMVTNSVSLRVVGEATSYDVIQARAWVGNIVGSSFETYIEFCKVLPDNSLERLAIAEVKATWVRLVSYGVPAPMPFPPYLQDYLARFAADKPASLDLKHPETLPLAPLPASLASLKPGAVIDDIPQQESRYGRLLRSEIFQTTLEESNLVGNVYYGNYFIWQGRILDLFLYSVAPEYLRISNPCGEMVCLYTRMDYLREAMPFDRIRTLLYVRSVSEYGASFNFEFFREQPDGTLAKLHVGQQDVAWVERQEDGTAVAAPWPEAVKQSLVARATTREAALLMV</t>
  </si>
  <si>
    <t>gi|1447308217|gb|REJ39607.1|</t>
  </si>
  <si>
    <t>MNSNSNLNNLVQNWLVKQLADQLSLDAKTINVTEPLTRYGLDSIDAVTMVGDLEDWVGQELPSTLFWDYSTIEKASLFLVENYDLSNLPGEETPAEVAPVAEKAEPAVSGGKGWSLFGRR</t>
  </si>
  <si>
    <t>gi|1705975265|gb|TRU05896.1|</t>
  </si>
  <si>
    <t>gi|57638727|gb|AAW55401.1|</t>
  </si>
  <si>
    <t>AMDPQQRIALQVVYEAIQDSRLRIADLQAQKTGVFVGVSVSDYGGLQRLRKTTNEIYAGTGAALSIVANRISHRFNLSGPSYSVDTACSSSLVAVDQACMNLLSGECATALVCGVNVFADPAGFVAFSKAGMLSETGTISTFDSRANGYVRGEGCGAIVLKRLSDAERDGNDIYAVVRSTGINQDGQTPTLTAPNPARQVLLLRQLCEKVGLDASSVDYVETHGTGT</t>
  </si>
  <si>
    <t>gi|1149076646|gb|AQS99295.1|</t>
  </si>
  <si>
    <t xml:space="preserve">Beta-ketoacyl synthase; N-terminal (312-561:250)  -- Beta-ketoacyl synthase; C-terminal (583-697:115)  -- </t>
  </si>
  <si>
    <t>MAQVWLQASVFGMASKGKSKAVKKVEVSEIVDLSEGKDDANPYVFSEEILKSLLKKGYCVIDGGLSEVALGEILGEVKQFHDVGRFERPPDEVVEGLLGPGGSVRIVTVEPEAQEDDNSPIGRLDRKMLDMAGNMEVLSQQYFGFDLSTRSPSYLLEAGAGTEMPPAALDAKGCMSWLNIFQWHRFMCIFFLGPASGTLELQPLDDVSGTHSIPTRPGLCIVVRADVLAHRFSAGSPSYTLSSFFMQVNSDAEMRRKQTNFPPVPVAQSLDRWFSNSMREMRETIETQEQLEALAGREVTRLTNHMYHRGQQIAIRGCACRFGAQSSTEACMQTVLFSGCDAAECIPFMRWDNELYFRTEPQDGYMVRDTYTCSHGTFIEGIELFDHKFFGLSVNETRGMDPSQRTMLETCYETCYNSGFRKPTLMRSHMGVYTGGPAGELEWTWVPKSAESGALASTSGSPAILSNRISYTFGMNGPNYLMDMESASSLLAFQQAVDCCLPQRPQADSAIALGVDSILHPQVYMRLCWAGLMSTRGRCMSFDHTADGYIRGEGCGGVHVNPLLNEVDGEFIMDDRLPIIGIASGAYCNNSGKTASLTAPSGNMDQELIAGALKRAEISPLDVECIDPHASGSLLNDAVEVTALVKSYRAHGLAGEEMLGMSAVKSIYGNCKPAAGILAVLKTLISTAFGHMISSAHLMRVNPHMLLDDVPSFFASDHVPDRMNSAFYGISAKGIGGSNAHAIVWGKVDSKRVSEHASVLIREPISYWPGGGGELEDDAAPNRNYTIVGSWCSWSDPQPMEQESKGVYGYKVVLGEHAFERFQIWLDGDLNKVLHPKCADGPNDTPVYGPDKSADSESMHWMINGQPQYVALFDRGSTDALAVVEKDLQWVQVNKKDAGSPGDVYHIQLCVNGQYRLVTWEKVTEGSEGVLVPARGSVPVGKYYVTGSWNDWSYTEMTADASSEGLFYAEVQLMRESGGTFNIVRDQDERQTIYPQVPYANADDVAVLGPDEHGRAYYWWLTGKPGDRVRIELRRVSEEGSVSMKMAWQRLGSEKLSAEQLHAASRSQFYIVGTLGRWKKRHKMAWNGTCFVFEYALRIGNTESFQILMDGDWNLMLYPLAEDGAKGSAMKGPDEFGQGKYWTIGQSQDERSGRFEVQLHCWQGRPAKLTWVRK</t>
  </si>
  <si>
    <t>Cluster-13398.21152</t>
  </si>
  <si>
    <t xml:space="preserve">Beta-ketoacyl synthase; N-terminal (311-545:235)  -- Beta-ketoacyl synthase; C-terminal (561-680:120)  -- </t>
  </si>
  <si>
    <t>MSAPAYLKRPGRTSKPISDVQAAPPEQLGPGIAECLRVKGFCAITDAVPFEELVATQEAISQLDTWAQPAALIQDGLLGDEGSSEITKIEMTTSKVKPPTGSGLEGIDFMMSQLVDGLTGPCNEELGLFCGKRSQTILHKAAFAEYADMDLGDQEADEWLDIFKTHRFIIMIFLGPKRGTLELQPYDEDGNSVEITTDAGAIVVARTDELSYRFYSKNSEVTYVATCFMLQPTILQMHPSRMNLVPAALELDSFKTNRLKEIKEMGDQEEDENVPPSWLSAANRRFFKQQVINVRSACCRLPSSWMCEVFFVSALSLGPDLAREVPPQRWDHENYFSREERPEGDRQLSSCKHGGFLDGTDLFDNRFFGLLAVEVREMDPCQRMSLEVTAEVMHEGGYAPKMSGLHHKIGMFMGFSTSEWYHAAERPLNAIGAHSMTGWTPSIAAGRLSFALGCKGPAMAIDTDQASSLTAVFQASGSIQKKGFNDIDAACALGAHMIQAPVIWLAKSRSGCFSKMGRCLTFDQSADGFVVSDGVGCALLKPRSEVVDDEEVFDSGTTVGALVGGASNNTGGRASNVRSPHAASLQELLVEALESSGILPGDVDILECHGSSYSTADYIEVVASASILRGQPDEPGGDALLQAGCSKPNLGNSIEMAGLSALIKTMHCIRWSRVIGNIHVKKSNPRVDCGTDQQWENLSWAVEHVQQRLGKNVGSVFAGVTAFGWGGTNVHLHCFGDVDEAVCPPPEPAPDEYHPRLLYWPAGGGDLDLIQRPRKGYFITGTFNEWKEVAQMPLEGDGCYGYTLVLGENRWEQFQILIDGNPSKVLHPGRYKAPMCTKVYGPDDLENTHYHTWFLDGRNIRPATTPAVEGQDTSSTHGRMGDRYRVRIHVAGKWLLVSWAKLEDAIRPALTLPPATYILRGSWNDYDDALPLDPVEGMPGLYAAQLTLRGRGGNFVIFRNDDQAQAIFPAKSGASTNEILGPDDYVDGLEWSLRGRPGETFRIEFRRTVEDGTDTMKLDWHRL</t>
  </si>
  <si>
    <t>gi|712037593|gb|AIW63288.1|</t>
  </si>
  <si>
    <t xml:space="preserve">Beta-ketoacyl synthase; N-terminal (330-581:252)  -- Beta-ketoacyl synthase; C-terminal (592-707:116)  -- </t>
  </si>
  <si>
    <t>MASFTSGMLVEISGLSKPAEPVPEAVGIAAVDLNGMKAQLVSFDKVSEKWIAATFDGSMITVDTKYIRALKGEELTSYDFVFGPKSDFDTVGSELSAVLSSKGYAVMKLFVANEDVDDMLSVAKRLEDDDHFSRLAVEFERGYLGKGGSAKTLLLDTSAPETPSYVKESALAVMDQNFGAVSQMLAPYTPDVLGFETYSRTSMLMRQPLQDTDDDKYPSQDIDDGEAEAYMHTMCRKKLTLLQFVGPNGGSLTLSPSGESEGQEIVLSAEPNTLVIMVSSRYDYTYEPSGPALALASFVLNEPAVYTFNELSGDMESLGLGSGPPPPPGEQVSVDGLYCRYGTGADDRMKFWNGVGKAATDGLTEVPFVRWDHGPYFDPDQTRGGAYTRHGCFGIEGVELFDNKFFEISPAEARGMDPCQRQVMEVSYMVLLEGGWDKRSLQRESQHIGHFCGIDKDDWLCMTSNGMVDLSGTAGAASAANAITSNRFSYSLNLKGASMTIDTACSSSLVCTHVSKLHLRFKDFDPMPGSIVNGLNLMLFPGPFVGCCGAGMLSHIGRSFTFNSTADGYARGEACGAAMFKLKQYKADGNMYGCLAGSQANQDGRSASLTAPNGPAQEKCFRAVLKECALTPTEVDCFECHGTGTSLGDPIEVGSFRKVMSVTPRNEPLVITSSKSNVAHSEGGAGFCGFFKCLLQVANCEGAANVHLRVKNPHLDMEGFPCQMLSESVVMRDDAAYSGVSSFGFGGTNAHGEAWGKNIFTTRGSLCQDNLTVFQKKLLNAPPAEITMNGDDVLEWETTGLDPRGARDEKWKVSLDEDGVVTWEIDDEDNPDYGDEFFLQGTLNSWTPEPLDKHDTIPGLWIGTITLGDSGEDQFQIVADNDVSRVYHPNNPYCTVKAAPIAFGKADKELAWVIRGNEGDSFRVEFFQSDKYRSVNWVKQV</t>
  </si>
  <si>
    <t>Cluster-13398.48042</t>
  </si>
  <si>
    <t xml:space="preserve">Polyketide synthase; ketoreductase domain (3-102:100)  -- Phosphopantetheine binding ACP domain (197-260:64)  -- Beta-ketoacyl synthase; N-terminal (290-534:245)  -- Beta-ketoacyl synthase; C-terminal (539-653:115)  -- Acyl transferase (719-1007:289)  -- Polyketide synthase; dehydratase domain (1090-1318:229)  -- Polyketide synthase; ketoreductase domain (1582-1760:179)  -- Polyketide synthase; ketoreductase domain (2170-2340:171)  -- Polyketide synthase; ketoreductase domain (2736-2915:180)  -- Polyketide synthase; ketoreductase domain (3463-3632:170)  -- </t>
  </si>
  <si>
    <t>MAAPVYGFLHMAGVLDDAAIPTLTRKHLESVLGPKVRGARFLHDALSGAPLDFLVLFSSTAALFGAAGQANYAAANGCLDALSQHWHLKGEPARSVQWGPWLEVGMAAERNAFARLRLSGIKNDLGLSALAALIVAPPSVTACALVRWPGFMEQFVQTPCFLADFQPKPGTTAVAAASSRRAKAEARVGGYANVQAWVQAVAAKVVGQKVSLDQPLMEAGLDSLSTVEFRKQLTSDCAGVRFPSTLAFDHPTVRSIADFVRSQLVPCDAPAVLTEQSAPRVAQSKLVTASLACRFPGGSSGLELCWLRWTQRHDAVIEVPLLRFDYFEAFDPDPDAVGNVTYARHGGFIEGAALFDPHFFGMSSNEAGTIDPQQRHTLEIAYEAFHRAGRSKKKLKDAEVGMFVGQCHHDWAKLTAFGHQEAGPYTGPATHSSITANRVSYCFGLHGVSVTIDTACSSALVALDVACWRLSTQQLPTALCAGSQLNLIVEPFISFAKGRLLSVDGRCKTFDASANGFVRGEGLGAVLLDARREAEAGHAPVEGTAANQDGRSSSLTAPHGPSQQAVITKALGLAQEDAGSLSAVECHGTGTALGDPIEVGALRAVAGQGRQAALVLGTVKTNCGHLEGAAGIAGLFKAMLALEHREVPPNLHLAKMNTFINLEDFPVLVPTVVQPLDGEQHSMGLSSFGFGGTNAHAVLRTAPARPALLPEKAICRSAFLFTGMGSQHAGMGSKLYEAEESFRKALDACAAILDPLLPEPLLDVIFERGGHHCGLLEQVRFSQPAIFAIEYALAQMWRAKGITPSVVLGHGIGEYAAAVVAGALTLEDGARLVAARSRLILERCEAGAGAMTVLHTSEEKVVGIIQGLEAGEQEQVSVAVINGPALVVVSGSTEIVRSVGEQAGCASQPLPVTYAFNSPLMAPMLDEFRAVVQAAELRPAARCSLVSTVTGEVAREELQDPEYWVRHVHKTIRFTEAMRCAASIGVDAFLEVGPKPLLVTMGKRCVSAGEYQWLISMEAPSAVAAASPPSIQDMTVVLQGGLPPLRYAGQTFAWSNPLKRLVQRRGGEGKEAHFDVRVCDDLLSVASGSRVHAKALVPGALLLEMAMEGASKYIGRVQLLNVQMCWPLVLAEGEVSLRLAIIDKARFEVRSRFDDGSWTTHCQGDVQLGAPSATLTRETFEAARARCTRTGIAEELYANMAKAGVRVEASLQVLRDVHYSDSEVVCRLQLRPEVADANYTVHPALLEGAMQAALVTEERPVPRVFAGARSVAAALEEVPKGRSLLLHLQVSKQTDQALTFSCSLCTEDCELVLHLESAALCVVLPRQLEPAPPPPEVPSSFRIEWMTAPASKVAAVQDGDRWLVLVEGDSELLAQLSEEFSAKAAAVEASGEGSPDGDEKAGSESSSDGSHKDAEGHTCVDDLPGEVEEYTKIMCVASERAAPVDALSAAVSTLKRLLRLQKDGEAVPEVWFVLQNTQATNQETLSGKGAPRHAGLWGLARCCRLEQPGLKLGCIDLGGCKGAKDMVRKLKSARSRQGGLVEREILMRHDGETGIAQYVARVVADKPRLERVWPDSLLSNVATYVVSGGTGCTGLLFARWMSERGAAHLALVSRRGAPSAGAEPLLQQLAATQGLHVQVCACDVSEKEKVSSLMNSLRDSAPAVKGIVHAAGLFDFCLIESLGVEHLRLVLGPKIHGCVNLHETSLGLDLEFFLLCSSITALLGSPGQSSLCAGNAFMDSFAEHRRAQALPAASVQWGPWVLEGSAKRPATLESCYPCMDPSAALAALRGILSSTGPPVVGIANVNWTGLLALLPLAPPHLSNFDERRPRTQGKGQESKGQGRGGGKAASSLPTAREHVLTTDSVLSSLASLTRRTGYPGLRPSLDQATKAAQHAASKAAGDEEPDSESSSEKPLLSTGFLAPLKSGQPGAGASRGGLFGRGLQAPPPKAEDGKPSTFEVKWTSAVDATDRFVSEAERWLVLAEGDPELLTELAQWGEVHWYVEGLPEERHEVAKFSKVVFVASARVAPVDVLHGAVKVLQRMIRLHLWMQRAKLSTPELWFVVQQTQAVRVEDLQGADVPRHAGLWGLARCLRLERPALSVGVVDLNTHERGAAALVSLLQSVRTKQGDVMEPELLASATGLHAARLVETTSKARPAMPESLFKGEKLFVLSGGTGGLGLVFARWMAEQGAAHLALLSRSGQPPKELASRKGLEVAVRSCDVREAERTAACLAELRASAPQLKGILHAAGVADDHLFEYMEKEHLETVLGPKVDGTLALHAAASGADLDFFVMFSSVAAMLGSPGQANYCAANAFMDSFALYRRAQGEPGTSVQWGPWASVGMAERAGTPESRFYRLKSEACLAVFGSILCFPGVIGVSRINWTGIFARAQTLSPYLTNFQQLKDEARAGSGQRQGEGRQVQRRAYLGLSGGLGFGGPQVLTGLTSNLLAPPMSLVRRVQENSEQSSASRALAAAEPPAAAPPEPACPKDPEPAKPRAPPASSADAATEAEGGDKPRFFELDWRVADTAEGEFLDDGQRLLVVVEEDADLLQELGQGLGEGHSCAEDVPEEPQALSSFSKVVFVASARTSAVQVLSGALRGLKRVVKLQMRLQRMRKPVPEVWFVLHRTQSVRADDLVGADMPKHAGLWGFVRCLRMERPGLLVGCLDWGSCKAGVGALVDTLRSVRTKQQGVTESEIAVRDTGDAAELRVARLAEIALEAPSIAPGAPLFKGEAAYAITGGTGALGVLLSHWMASHGAGHLALLSRSGKAPEDAAQKLETLLAVSGLQVVIRECDVQVEEQVGTCVKAVRDSMPPLQGVVHAAGVLEDHMFEYLEPSHLSPVLGPKIDGALHLHTATADFGLELFVMFSSVAAMLGSPAQANYGAANAFMDSFAQYRRAQGLSGLSVQWGPWASVGMAERAGTPESRFFRLDTTASLAALGEVLGHSPKGAVVGIARINWTGLLGRMSQVPSYLKEFEKLKEQSKAQEAGRRSVSSPFPIPLLQTSGLIEGLASRGDRSAPGLSMPPLVGKFNASFSESMGQGGLGSTLRVGGGVLPPSSLLPGFSTGSLSMPPILSQRPDGDLEGPSQAKREPEQEEASGAAAVPDKPSEAEQASRAAAAPDQPSKAEQACGTAAVPDKPSEAEQASEAATAPDQPSAADQANGAAQADPTPAGEAEESGSTPAEQPPAHAEPAPAVVAKEEAAAAPSNTVAAVPAQAEEPAAPRGSLFQGQGQGGPVEPGEDPHFYEVQWLPAPDATSGFADEGQRLLVLAEGDPELLQELQGQLGEPHVCAEDVPEDPQEFSGFSKIVFVAAPPTLMVDVLSGALRGLKRVIRLQMRLQRMRKAIPEVWFVLQRTQAVHLDDLRGADIPKHAGLWGLARCLRVERKGLAVGCIDLGACEGATEIVRALRAVCTRRGEVSECEIIARGPELHVARLVKAPERARPSLPANFFAGEKPFVLSGGTGALGVLSARWMADQGATHLVLLSRSGRPPQDASPVFTQLASLAGVSVDVRECDVRDEAKVVACLEGLSPRGVLHAAGCLDDHMFEYLEREHLETVLGPKVEGALSLHAATAGLDFFVMYSSVSAMLGSPGQANYAAANAFLDAFALHRRAQGLPATSVQWGPWASMGLAARSGIPQNRFLRASPVACLDALGAVLGQESPSVLGIARVNWGGFFGRMPAVPAPLLNFERFRETAKAEPPARGAGRGAGMSLLRPGGLGRGLGTLAMSPLLMPGPGRLIPRSTAPARAEEGSSESSS</t>
  </si>
  <si>
    <t>Cluster-13398.39813</t>
  </si>
  <si>
    <t xml:space="preserve">Beta-ketoacyl synthase; N-terminal (391-650:260)  -- Beta-ketoacyl synthase; C-terminal (671-783:113)  -- </t>
  </si>
  <si>
    <t>MYGAQEDEDWFGEGGYDDGYDEQVPQHEDGAPPPSWQDRETGRYESMLVEVHGMRDPVKPQSTDFSTVDALDANGRRGRAIDWNPGTGTYSVFTFDGMYMEIPEQHLEEYEPPLPQDGGFDACWPFYFDDTFFDFCADVNNVLIAKNYCLIQMSKSDDSRHEALAKAKRRDFEVPKHEFLADFLGRKGRGKVSHVDPLVLMSTSDVEALPEPAHELEQYDMDVSNLFATLGPMTWDSMGFSSAGRTQGMVWLPFSSVREENTLTPEALNDDDIDEENLVEKHLHFIRRRKLCFLYMIDVDGGQLSLYPREDLKLEPVELPVERGRLLVFRSDLMTFKYQPSNGHHLTLLAWVLTDPPKLQVGEVLANSENTDDLFGVRKGPSIPRGERAHIMALACLTGGSVFSPDEAHCMYIAGTDAHTYVPNARFDTDFYFTKHGQDDHIPYVNSYHHHGGLVDDQDIHSFDNAFFGVSDHEAGIMWPNQRKVLEVGYEVLFRAGYSKSTVDGQNILVYLGDCGAEWWSLVCERVWIGEQLQYRKSDWEGAKSMAITSARLSYQLGLTGPTWLCDTACSSGLTAFCTAMYSIKRPTERGTEAPAMNTHATGCLAGGVNMIVDAGVYIGNSGAHMLSLKGRCFTFDASGDGYARGEGCTLAYTVISDSDKDTELQEACAIGNKVNQDGKSASMTAPNGPAQQMCIKASLREAGVLPHDITASECHGTGTSLGDPIEVGSLRGVQETDDREDPLVNTSSKSNIGHLEASAGVTGLFKCVLMGKRAAGLPNCHLRALNPHLDITGWPSYMISEISDLAANSSLSGVSSFGISGTNAHAEIWAMCRHGLYEAGKTKMSMDKLHQFTVTCPVTLGPIDHLTGEPAIPTGKRYNADVLRAELAPYDVSTYVYDGEFRYRREAVTDADDLVNPEGVRVCICGSWCGWSQVEEMEQQEDGSYLRTVIMGETRCETFFLCLNENKDYRMYPVVNNANQRTWIEGPDRLGGGKRWIIDGRDEEVPGLTVYQIRFWWGKRRKRISWEEVSPKCAADAVHYEHRYQILGTWTSWQRHELVKDPDDDDIWEYSLRIGLSGEEEFQLCRDQDDQQLIYPAKPRTLKTSVPVRGPDDMGDGKHWLIRGAVDEVVKVRLEVDDGKVTVAAVSETKGEKVWASIEGWGRHEYWLAFHGGPCQRMIMDAEVPGLFRCRGTVRDTYDEKLRGFCEFFNVIVDEDPSYAFYPEVGFASTGECIVRGPDKGSEGRAFTIKSWQAGAGFEVLLDLNAVDKRQIVRCAWDVPPKFTFSSGVAVLET</t>
  </si>
  <si>
    <t>gi|551555691|ref|XP_005765005.1|</t>
  </si>
  <si>
    <t xml:space="preserve">Phosphopantetheine binding ACP domain (229-288:60)  -- Polyketide synthase; dehydratase domain (444-504:61)  -- Polyketide synthase; dehydratase domain (1140-1408:269)  -- Polyketide synthase; ketoreductase domain (1941-2009:69)  -- </t>
  </si>
  <si>
    <t>MPADDSTDSAASASAAAKAALAVAEESKAIAVQLSKRLEEQQETLRTYSSSLLGQSRMFAYMKMAEEWPSSGASSPSRTPPPVPGSSTGGDSSSSSSRRSWADQPLSHRGPCSECGRLVLLTEGRRQNDCGSYRHIDCALAAVMARQREAAAMALGSLGRGSLALPRPPPKGPLDRFAVAPSNGSVSPPNGHASGHAAAADGATKPGGAAKPGGAAKPGGAAKANGTVLANLYELSGEHIDADAPLLESGLDSVGAVELGNQLQQQTGEELPATLIFDHPTARQLADFFASSGMQEALQDSLPATLPATGLPAARLEALAARVGVFGLAATLPAGVGAPSALRCAAACGSELAPPNAMLRLLNEHVSAALRGSSALLPVGLAPLPAPSDGASARVGGVSSFGYSGTIAHAVLQVEAAAERGGPEVGIEPPRYLRRRFAWRETPHPLTHRRAEGEEGGSVTYRTPAAGALLALVADHVVQGRVVFPGAGYLEMARAACVAASGGAGGGAGTRVHPADLDGAIQQTALLAQGASSDEIRLPFSVGEARLASASGRLCSAVARQSDTTSGVWLSRHGRGDPPGTHLDAFETRVYKAVRSAEAARQMHLYRTLWQAAPPPREDGSPAETTSSPLSLSAAVRGAAAGPLPPARPAGAGCGALLFEAGSQDATPHGIALPTLAAALAIVRANAVARRALPLHFDARGAVGGLRVVPQLRDESACVRGEAEVRVCAVGLNFRDVLNVLGVYPGDPGEPGADSASRVAALGADVRHIAVGDAVVGHALAALASVARTDCRLVAAMEPSMSPDEACTLPTTWSTVHQAWLAARPLAGSALLLQAGAGGVGLAAAEYARWLRVGGAAATAGKPQKHHFLRSARLFDATTSSREPAAFALGLPTQLRARRLHSVLNSLSADFIAVSFALLREGGRLCEIGKRAVWSYERREAASAAARYVAIALDSTIEQAPWWMGRTLRLLSARLASRVLHGLPLRCFELEGGVQSAFRCLQGGLNIGKSGADTVVLASRSGGVAAASKRSMVELDRVFVVACNTADAINAAPNGQLHSINEHVDAALQGASCALPAQLAPVPAGASDHGRVGGVSSFGYAGTIAHAVLRARARIPAPDAQSASPPAYRQRRFAWLEPLHPLVRGPPLRDEPGDPVTYRTPAAGALLALVADHVVQGRVVFPGAGYLEMARAACVAASGGAGGGAVLRRAFFLQPFLLDGSLDRLWLSCELGGAEERFEIRSELDEQRTAHCGGSAAASDSRLAPLASPASARCACSYLVDLGQFYAACRSVGLEYGPGYRMLRQVAVSADATASSAWLRRRCELEGTRVHPADLDGALQQTGLIQGSSSETRLPFSVAEATLLSASGREMLSLVQRQRDGLSDVWLAQARRTVGVRLRGFETRVYKASRRAEARTPALLYATAWQPVPEADAAGDEAAVLALGAGRPLARSSDSVAPSDSVARASVAPALARALLLSSGASGGQPHSLALPFLAAALELLRAAVSSRSAPPCAFVTAGTTGPRVASGPSVSHAGLLGLSRTGRAEAPAAVLALVDEEVGRSAGAVSRSILPLLAGASRDESSEPEHVWSGGAWLVPRLAPAAGSLCGPVRLHFDARGAVGGLRVVPQLRDESACVRGEAEVRVCAVGLNFRDVLNVLGVYPGDPGEPGADSASRVAALGADVRHIAVGDAVVGHALAALASVARTDCRLVAAMEPSMSPDEACTLPTTWSTVHQAWLAARPLAGSALLLQAGAGGVGLAAAEYARWLRVGGAAATAGKPQKHHFLRSARLFDATTSSREPAAFALGLPTQLRARRLHSVLNSLSADFIAVSFALLREGGRLCEIGKRAVWSYERREAASAAARYVAIALDSTIEQAPWWMGRTLRLLSARLASRVLHGLPLRCFELEGGVQSAFRCLQGGLNIGKVVVRLPPLREARPAGAHVLTGGSGGLGVLNARWLLESGADTVVLASRSGGVAAASRARLVRAAGGAGSGGESIAVACCDTSEEAE</t>
  </si>
  <si>
    <t>gi|1706024291|gb|TRU52097.1|</t>
  </si>
  <si>
    <t>MVESIDYKKLMATTLSKMEVMQARINELETRQSESIAVVGMACRFPGGINSPEKYWSFCQAGLDAIVEVPKSRWDISKLYSQEPTLGKMNTAYGGFLQENITEFDARFFSISAREAASMDPQQRLLLEVAWEALENANLPLKNLADNKVGVFVGITSIDHALKVYGTNYDQIDSFFGTGNALSAAAGRLSYFLNLHGPCLSIDAACASSLVAVHQGIRSLRNRECELALVGGVNLILEPAITITLSQSGMMSPDGRCKTFDASANGYVRGEGCGVLILKTLSEAQKNGDQILALLRGSAVNHNGAAAGLTVPSGPAQQELLRQALADARIVPEDVSYIEAHGTGTSLGDPIELNAIASVYGKRSDPLYVASVKTNIGHLEAAAGMAGIIKTILILQQGKIPPHLHFQSPNPLVDWEDHPIKIPTQNIPWPNNNKVPIAGVSSFGFSGTNAHVIVQQAPVSKISEIQQQIPSHLLTLSAHNTTALKELAKRFHTLLESHPEIGDICYSAAVGRIDLPERLAIVGDTCPELQQRLAAFAEENPLDDLTFYQRFTSEKSPKIVFLFTGQGACYPGMGHQLYQTQPTFRQYIDQCAEILAKYLDHPLTEILFGEQTDLLNQTAYAQPAIFALEYSLTMLWKSWGITPSLLIGHSVGEYVAACIAGVFSLEAGLALIVKRGQLMQTTTSGKMASIFADEETVSSLIKNYNETVSIAAINHPQQIVIAGESASLEEVISTCKKQKIPAQYLPVTQAFHSPLMEPILKEFEKEARQISYQRPQILLLSGLDGEVLENAPDATYWSKQCREPVRFLSSLITAFNKGYNLFLEVGPRPILAEQGRRYKDEVIWLSSLNRGLDNWHTILSALGQLYLNGLPFNPEQFNQNYGYKKVRLPNYPFQRKPFQFQPNPRTENQSIDKIFLDSQTSNLTETTVFNMQKHQQEIRNQLKSILALLLKEDENDLPEDETLLNLGADSIILTDFSRKIEEKFQVKVKIDQLFTDLQTLVDISEYLCQFVKEKPLENTSEITTKVIDDETELSNYLQVINQLQPIATAYIIKALESLGKKLNQGEQWTIETLRQTLPIAPKYHILLNRYLQDLEQANILQNQGNVWTVKNLPEYFSLPQALQKLEKICPSAKPELEMLQRCGENLAEVLKGNTDPLTLIFPEGSVAHAESIYGNSPVSRLMNQRVAQAINQILKNFSNSDRPYRILEIGGGTGATSEAILNHLNLDHVTYSFSEVSPFLLHQARQKFQKKYNLNFHQLDIEKSPISQGIPAHTYHIVVAANVLHATRNITETLTHIRELLRPGGYLVLLETVENNSWLNLTFGLTPGWWRFQDQQLRSDTPLLRGENWCSVLKSCGFATANSFSKQNNIPINNGQELILACVPDETLSIPAMPKLTVSGESSGKEALMMAQLQSLKDLKDLHEKTIIKQLEVLQTAPVSPSIAPEILTNQTQIIPAQSSKIETYPPVSQEKPKSPEKPSSPNLNPLALKLTENKSLTEQQQAFIQNLQGIYNQKTAKSKAYSQNSRKTMVDVKPTIDFRMALKEFQYPIVSESAQGAYFKDIDGNNYIDLAMGFGVNFFGHSPDFVIEAVQEQINRGIGLGMQSNLAAETAALISEMGRVERVAFSNTGTEAIMAAVRIARSRTKRQKIVMFAGSYHGTFDGILARVGEDKTTAQPLSLGTPLGMVEDVIVLSYGVEESLDIIATHADDLAAVLVEPVQSRKPDLQPQEFLQKLRQITHKKGITLIFDEIITGFRIAPGGAQEWFNVEADIVIYGKAIGGGLPISMICGKADFLDTVDGGFWQYGDDSHPQTELTAFGGTFCRHPLALAACRAVLLHLRENSTTIQEKVNQLTHRLATEVNQFFQEIGIPIRVVNFGSLFRFEPFGAYSIFLQPIELPLFYYLLNLKGIYTWEKRVCFLSTCHTNEDIDKVIVAVKEAITELQQAGFFANAKRPQVKKEEKKPLSEDEDGRGHLPSLNQSFPTSEAQRQLWLLAELDRNASASYNVTTSLELRGSLDVYILEKTINQVINRHEALRTQIIEQGELQEVVNEVNIKLKLIDLKDEDNPEATALALRSQFSQKPFDLSIAPLFAVILMRLKPDHYLLSLKTHHIVADGWSLGLILQEIGQFYSSPNNTTKEVLTPPMQFRQYLTLRAQETQSPQMLEHRDFWLKTYQEDLPTFELPTDFPRPAVKTYTGGQESQVIPSEVGQNLQKVGRKNKATLFMTMFAAYTAFLRRISGHKDLVIGIPISGRQIEGSDNLVGFCSQFLPLRIQVDATTSFIEHLQHTKQTLIDAFRHQSYTLEDLLAALQLPRDFSRSPLISVSFNMDPSLTLPEFKDLKVSLPPEPIGYTPFDLGFNLIELNDNLIIYCNYNTELFKKETIKQFIESFEILLRGIIDDANNLLYQLPLLTSVQQEQLLRQLTGKTRKLPEKSTIIDDFVAQVKLTPNAPALIAGKISLSYQELNEKVNRLTHYLQQEYQLGVGKVIGVMLQRDHNLIIGILATFKTGATYVPIDSQYPNSRIEFILKDSGCHVCLTESNFISKLPEKIEKICLDKIDPIVEKYDKNEPKIFRNSSQTAYIFYTSGSTGNPKGVMGRHISILNVIQSLRLTFDLDKHPEWRYIFTAAVTHDPSIRNIFLPLTIGASLYMYEIKYIGHLVSFLQENQINALHTTPSIYREIFGLLEPEETISSLKYISVGGEKLDRETALALRKRFPAEIVSNVYGSTETCVGVSQYEITENLDSEIPLGQVFHNNRLGVLDEFNNPVPLHVIGEICVEGAALASGYHNQPEMTQEKFKPSFLDETKTLFRTGDLGKQTAPGIIEFIGRKDNQVKVNGYRIDPGEIEYQLTRYAPIERAIVLPVQVNNQTQLSAYCQTDKILEIAEIREFLAKFLPVYMIPSYFIFLKQFPLTRHGKLDLHSLRELRETGKSLVNSNYVAPRNYLESNLVSIWEKILSKYPIGIFDNFFEIGGHSLLLSRVVTRVHKELNVSVKLADFFKVPTIAGLATLISQTQYNYQEPIAAIPPQKSYPMSHGQRRLWALEFLDHNHNAYGMPSAYQFKGNLNIDAFENAFQQLIQRHEILRTTFTLINNQPRQVVHNQMNFVIKQIDLTAYVRTEQENLIEEAIAHNAKTTFDLEVGPLLKVNLLKLSQENYIVLFNMHHIISDGWSAGVLIKDFLTHYHAYGQENYQLMPPLRIHYKDYTSWQESQLETSKLQGQRDYWLAKLTPVPVRLNLPVDYPRPPVKSFQGNTITWQPEPELIDAFEKLIKAQEASLFMGLVSLVKSFLFRYTEQNEITIGSAIAGRNHPDLEDQIGFYVNTLVLRDQIADHDSFTDVLSKVKTTTLEAYDNQDYPFDQIVSDLNLQRDPSRNALFDVAIVLQNNQNVDLALNGITVNSIDPKMITAKFDLEFIFVEEEELYLKLIYNTDIFIHERILLIIDLLKNWLEQVLKFAHEPLINLSLASSENLIQEEQDLFAEDFNF</t>
  </si>
  <si>
    <t>gi|145423864|gb|ABP68564.1|</t>
  </si>
  <si>
    <t xml:space="preserve">Beta-ketoacyl synthase; N-terminal (1-164:164)  -- Beta-ketoacyl synthase; C-terminal (172-225:54)  -- </t>
  </si>
  <si>
    <t>MDPQQRLLMETSWEALERAGWTDSSLSRKTGVFIGWMHNDYQNEASDSFLNLNPYIATGAAGSFLSGRLAYYLGLEGPSLAIDTACSSSLVALHLACLSLSSGECDAALVGGVNVIVSPTTNILTCKLQALSPHGHSLAFDARADGYVRGEGCGVVAIKRLEDAERAGDPILAVIRGTAVGHNGMSNGLTVPNSQAQERVIREALQRARVSPSEIDYLEAHGTGT</t>
  </si>
  <si>
    <t>gi|389733882|emb|CCI02401.1|</t>
  </si>
  <si>
    <t>gi|1149076464|gb|AQS99204.1|</t>
  </si>
  <si>
    <t xml:space="preserve">Polyketide synthase; ketoreductase domain (301-488:188)  -- </t>
  </si>
  <si>
    <t>MQHRYPHSATMYDQDSGSLTMIGEQTQNIGPAYERVMADQTAVMSSGMCWPVEWFPEHLPIESASGNAMHFYLRALANPLQTVSQFPEVDHQLPSKEDVLVFSDSYGYCKEILDQAPPGRIGIQNVQTKSPDKYTEKDIKGLIAMHPWDLIIFAMGIDPPASNSVEDLHKTQNAILVLYLQILKKIGDDASRCKRLCVLTVDTFAEEPEIHQECGLGLITNATLFGMSNTARQEVQCPIQYIDTEWALRTENTKYLAAEIFRHASFGYNNVRILNKGRYVMRQVPSKPYENKPDFQLPEQGIIAISGGNGALGLVMGMWILNKAREQGGKKFSIEFLSRSMKISDQNMPNWKEIERLGAELGIEVMQAKMDCSKAESVDEYIRDKTPNLSGFIHSAGILQDSMLYNQTWEKFDAVFESKSRAALYVHDALERFENPDLEFFWMFSSMAVYGNMGQLNYSASNSFLDGLARHRRAMGKVAMAPQWGAWGDVGMAANLDDASRRRMASSPMPYFSNAEGLYGLECGLRSSLPYFAVFKFNPPMMIGMIQPDDLPMHNYTRNFSCEIVPPPPGDPNKNPYTTVSYEMRKENHFYPNGLVYQRHWPQLADEANYAL</t>
  </si>
  <si>
    <t>Cluster-13398.33400</t>
  </si>
  <si>
    <t xml:space="preserve">AMP-dependent synthetase/ligase (200-627:428)  -- Phosphopantetheine binding ACP domain (804-883:80)  -- Beta-ketoacyl synthase; N-terminal (979-1176:198)  -- Beta-ketoacyl synthase; C-terminal (1189-1298:110)  -- Polyketide synthase; ketoreductase domain (1652-1812:161)  -- Serine hydrolase FSH (2081-2310:230)  -- Hexapeptide repeat (2514-2547:34)  -- </t>
  </si>
  <si>
    <t>MDAEKAITLTARTCRAATRQGRLLPPAAAFAQRGACAPRPAALLAVAGGAWLRSGEALGRRWGPGHIAADVRWIPVGHVKADWFLVVDLDDAQRHSRLEYNASAFTAGAAALLSARLGSLFEAVSCAATESIPRCWPPQGSKVRDLPAVVPGWERAALHDWGLAPAGHCCAALAASLEAPQAVTPQGPLPEIGVHGLVLQQAARTPFSTALVLADGQRVTYAALAASVRRHAAAVRQAVRLDRAAASATGLGQPREPRVSRPYVGLMLDRTTQGLEMVAAMLGSACAGAAFVALDREWPDVRLKAAVAAVGGLCGIWASAEDAERAARAALVLSALSCDDAEKELTANDIGRIAVAGPTTSELGRGSSAYYVMFTSGSTGLPKAMTSDATAVLSHALALMPRLDVRGPSETGLQSTSLTFDLYVSELLPFLFLGATVLLAKRDCFADACHMRWCLSNATHACFVPSVLSAVLEALQELEPNLEGAGVRSPIARGPLRMVKTAGEALCWPLVLQLRRLAPAVHICNFYGPTETTVDLTAQGPSLPAGSSEEVCRGRVGGPPVGAPLRWRQLHVRASPSSAAEVGELCVSGPGLCLGYLNAPERQRQVFVPSARAAGAEYRTGDLVMWDLSCSSAIKGFPLASCSSSWQPPLRHLGRLDRQLKVRGVRVEPAEVEAVVRRAPGVAGVHVLARAWGESKVGDSSQPLELLAFVRPACVSAEEILRLCRRELPRACVPSRVLTVATFPLTDSGKVDVRTLLAEAPLLRVPEPLHDALPQETHVQRGDGALAVASESSPASPWSSAVRVVQEAVAELLGTSSGSPAQDTPLFEAGLTSLTALRLAARLSRLVAEQRREARVTNEGGELLVPTTAVFAYPTVAELAEFVVGASKPQLVTGRHALTSSASTDTPAVAQASSVREPHQQFRSSVQVVSASCHLPIALGDLPLGFDAATEIPLARFDVDQYCAAPPIVVPVAGEGWEEAAPGMACTRFGGFVHGADMFDPDFFMLSAAEAAAADPQQRLLLEHAHAALHGGSGRVPAAARAAKPHHVAIAVGFANSEWSSPSHWLSASPSERTGSLTSMAADRVAYLLGLVGPSLVVDTACSSSLVALDLLHGQLALQASKAALMLTAKLLLHPCGIVWASRSGILSPSGRCRALDASADGTLGGEGAGGLLLRSQRPPAEDASTGALAEIQGTAVRSTGRSAGLGVPSGPAQAACALMALQKACLVGEGAPGLDVAECHGTGTALGDPVEVAGLSSALAAAGRGTCANQPALGAVKSNMGHADGAAGFAGLIKLLHICAGCADGVGVAAPNLHLLRLNAHVAEHVGLRAAAELFPVRSAGAGGLRGLAAAFGFGGTNAHAVTASLGCRPKACHSRHLLTSLRRRAFRWCEPLRELMYTVEWWPLPALSGAGSKAEEAHPLLQHAFWRQPPRPASLVLAGHMKAEQNIASRLQFHRPPEQELLALATSTAAGVGTPAAQRNGVRRKPSLLCTRLADGPEHCADAGGRALHALARCARLEGQHVGCLDLDDGAWAATLELSTARTAGEEEFADAQAAARECRRLGIVVPAACPPVAPAAAAVAAVHQAVCLAARVAAGGMDSPLGEEAEADVAVRGERVLAPRLASSLCSNLQPPWCQSAESSVAHHLVGGGWLVTGGLGGLGLLFAEQVVRLGAAFGQGQRVMLLSRSGRPASGAALQQLLAVVTQLCAGGLELVRGDVAQLGEHLLPNAHGLCIAHAAGVAHSCEPGRLDRAELLTGLRPKAWGLWALLRYLPDSPRVLSFNSAAARLGLVHGGAYAAGNAYADGLMSLLSGEDGGATGALPCFCGIQWGGIAEVGMAARTVSARPHSALLLRPAQVREILRAALLPVAAAPLQLAPLMLAWSKEALETVQAALSPALLRGLDLSKAPATVGASPQALVGDEPPALRARHCLAAALREVLHAGELCTSSSNEELVSAMGSLDSLGVIDLRHHLAQTSGLSLPIITLLAGFETSVEALAAKLAVAQGAAAASLAESAAGITVDVKANGGLAEATADVALGRQLEVGTTDPGSSSPLPPEPARVVGGGLLRPLQWSRPPRVRVLFLHGLAADGALALRLLGLAGWTEMLGGNIDFACPDGPVRTRSRPDEPAFAPLARRGAYSTSAPQCSWGLFRLLGLEESVEVDGWNRDARDLLQEAFPDEGASTCQQAALSAWKRTKAELAQLWEEHGPFDAIAGICEGAAVAAELCLDPEVPLRPPPRRLLQIGGFRAPVAARPCADGAAAAAAQPRFASLHVHGQDAPPQAQRFRELCSAFEAASGRLRCLVHEGPGRALPLVTPALEQELTWLLAAVPAGPRNDESLASAPAVAVHSTSSTSPTPVWPSMSSTAATACGAVTASTAQMPTDVEARVLAAVRRLLARYLPQGLEPGLGTRFAELGLGSFEWILVREGLRQQLGLQSIPLHLFYSAPSVGDLTTELTKLLLQADPQARIPSTSGDKAAGERFGELSHLPKTSPPASEASEEVPWHLSPHHIGEGSQVGEQVVFEGPVVIGERSILKGDVVVGGHSEIAEDVRINGRMRLGNRCRISNDVRMQGVVTLGDDCKVENQVLIVGPVHAGNANTFDPRCYLGKVDERRGGHIQIGHNCFFASYSTVFQPRGRLSPTWLPQANELAAASAAEDPAPALTSIGNNVFISMGIGVSHDCVIEDNCAVSGHLTGYCHLMRGARTSPLSIVHQFTTLGAGAFVTMSIKVAADLLPHTMLNSDNRCLVDSVGLARLGVDVERAQELEDFYRRHFAQPCATYLRVLPDEATKDIHGRWFEKDVRDFLAVRNTMRDMRPLHLVSSC</t>
  </si>
  <si>
    <t>gi|110167586|gb|ABG52126.1|</t>
  </si>
  <si>
    <t xml:space="preserve">Condensation domain (15-450:436)  -- AMP-dependent synthetase/ligase (470-875:406)  -- AMP-binding enzyme; C-terminal domain (883-959:77)  -- Phosphopantetheine binding ACP domain (988-1052:65)  -- Thioesterase (1074-1322:249)  -- </t>
  </si>
  <si>
    <t>MNYQGISTLISPSTSHIQQANWFLYKFNPTGLADKISIAIQMVNSVDIPTVKNTLQILMKRHSILRSVYSEKDGNIISQIRENVEIDWEKIDAYSWNNIELNEQLSARMRLPFNLETGGVFRACLFCISATENILLLTLHQIAGDRYSISILVDEFVTIYESKINNTNSNLIPINTNYVNYINEELEFINSSEGKQIGDYWQEKLGGELPILELPTNFSRPSIRTYNGTALKSTINFQLNQKIQQLAKTLEVKKEEIILAVFKVLLYRYTGEEDILVGLLQSRENQPLFEQVVGNFTNITVLRNLISGNIKFTDFLNQVSKNIFEVENYQNYPYSLLIKQLKSANLSHYPICQVAFSYHKFHKLFEAKELELEYYELPQQKVDFELNLEIIELPESLLANFKYNSDVLEAQTVAQIAEHFQNLLTAVVENPETPVGKLSMLSEREKQKILIAWNETKTDYPQDISIHQLFESQVEKTPDAIAVVFESEKLTYSELNNKANQLAHYLQKLGVKPKAHLGICVERSLSMVIGILGILKAGAAYVPLDSSYPSERLAYMISDAQVSVLLTQESLLTSLPKHQAQVVCLDRDWKGIKEFSTVNLSSGVTPENLGYIIYTSGSTGKPKGVAMSQRALVNLIMWQQEEATVGQGAKTLQFTPISFDVSFQEIFSTWYSGGTLVLVSQEVRRDSFALMAFMVESQIERIFLPFVALQQLATVAPQCQVLPPFCEIVTAGEQLQVTPDLVALMNRLPNCKVQNQYGPSESHVVSAYTLQGAATNWPKLPPIGRPIANNQLYIFNTDLQPIPIGVSGELYIGGVGVANGYLNRPDLTVEKFITIEGNKEQGIGNRLYKTGDLARYLSDGNIEFLGRIDNQVKIRGFRIEIGEIETTLSQHPIVKETVVLLREDKPGNKLLVAYIVPETEGAQNVVPQLKQYLKEKLAEYMVPSAFVVLSKLPLTPSGKVNRRALPAPDISSFSQSDNFVAPRDRIEQQLAQMWSEILNIHPVGVKSNFFELGGHSLLAINLMAKIQESFGQQLPLSTLFTNRTIEDLGRLIRGESQVSSSSIVPLQTQGNKQPFFCIHPAGGHVFYYHDLSHYLGNNQPFYGIQAQGFNEGEKIFTNVEDMAEFYVQTLLEFQPDGPYQIGGWSFGGVVAFEMGQQLLQQGKEVSLLALLDPWVPILLDPNKKIDNLYMKGVLSRYFGGMFGITDLVTEDELLGLKSEEQIEFIIDKAEKLKLFPKEATREQNRRFIDVIIGTLKATYTYKRHPYPGKVTVFRAQEKHPHGIDPQLVWVEMYAILDVADIEVVMVPGNHFTFIKESNNKVLAECLSEHLK</t>
  </si>
  <si>
    <t>gi|1787566013|dbj|GCL59191.1|</t>
  </si>
  <si>
    <t>Microcystis aeruginosa NIES-3807</t>
  </si>
  <si>
    <t>gi|1149076572|gb|AQS99258.1|</t>
  </si>
  <si>
    <t xml:space="preserve">Beta-ketoacyl synthase; N-terminal (288-539:252)  -- Beta-ketoacyl synthase; C-terminal (564-679:116)  -- </t>
  </si>
  <si>
    <t>MTALVVDLDLAGKNLDEISEEIEHNLWLKGYCTLDMKLEANLDDALDEVKDLRRGECFEPTPPQVVDGILGTEGTGEIAWLGTAKDEEGAVETPKLEQLTADLFSIADCTRPFFASQGFRGMTISESLVVQGGEALEGTGELTEASCSKWASTFLSARLMMIYFMGPGDGTLELEPIDEDAEAMSIKTRPDMLVILRCDLVGRKHISSSSDYTLCTWIMLPSVVGNRGWEALSTDASDSIPGIRDINEWAEARLEVLASQDVNGQLDQNVPRAWQRMLRTQYFRNTHQPVAIKGMATHSPGTQDCEVLWKSLNVGVDYVGNVPFQRWDHAEYYDPDPQCYINSHAFTGGICKTSINHGQFIDGIELFDNKFFQISQSESTGMEPQQRHILETSYEGLYMAGYSKKQLMTSYIAVFTGCTNPEAMYINYTQGAGAGNVSQAITSNRTSFVLGIMGPSTSIDCEQASSHMALMVGASAVAPNHEWRNKTGGHSEAAITGGVYLTVTPYMWPRFNAYMNPIGRCFTFDASAGGYVRGEACTSLCQKPYTDKIDGELVVSDALCIGSMVGWRMVNNGRGASLTAPSAPAQQEAIHGSVTDAGIDVLDEHAIESHGNGILLDDSVEVSAISRLLRHEPGESDEPLLVGAVKTQVSAQSEACGMTTFLKAMLNITYAVFAPSLHLKQVNPHMEINEHGVFMLNEHLPFRGQMVFHGCSSRGFNGTNTHIIQWYRADAGKVRTERILSMEDQIAFWPAGGGILDNASRPSEGYFIVGSFCQWDEPQEMDKISDNEFSYVITMGANSFENFQICLDQDMERVLHPRYPQASSGSTVTGPATSEEAAGYTWAIDARPVHALAVAGATSSVAIADKEAPGTSVVKATSKDKPGDMYEVKLSVAGKYRAVTWKKVESAGADALKDPAVQGTYYVVGSWNDNRPQAMTADHDKALGLFTFDLGPLPMWASRYDFQIVRNKDVIQVFHPKYGSIASEDWDEVDVEGPDEGGINKAWCIKGKGGDRFRIDFQRNLENDQDVRRISWRKVPAE</t>
  </si>
  <si>
    <t>gi|1705927991|gb|TRT62254.1|</t>
  </si>
  <si>
    <t>MPKTQSDKIAHPIAVVGMGCHYPGANQLSELWENILARRCQFRQFPDQRLPLSEYYDPDPATPDKTYGTRGAFIDGFQFDWVNRRVPKKTVDGTDIVHWLALEVANKAIEDAGYRRDTIPTQKTGVILGNSLTGEHTRSNVMRLRWPYVRRALRAAAEVKGLSGTIVEELLETMEKFYKSVFPPITEDSLAGGLSNTIAGRICNFFNFDGGGYTVDGACSSSLIAVVTAANALSNGDLDMALAGGIDISLDTFELIGFAKTGALTSQDMKVYDRRASGFIPGEGAGFVVLKRLADAQANGDYIYALLNGWALSSDGKGGITAPSKVGQSKALLRAYEKAGYSPQSLHFIEGHGTGTPVGDRAEIEGVALAMNASKPAPPRSCGMTSFKSLVGHTKAAAGIGGFIKAVMAVNQRIVPPTVNCQEPNPVFEESAQCLYPVQLGEVYPETEILRAGVSAMGFGGINSHVTLISGDAPSPRLKPSLDQRSLLVSNQDSEIFVFGANSLAQLLESLQIFSEQAKGMSLADMVDLAAQNAQKLAPQTSIRAAIVAETPRELLERLEHLINILHSQPPAAGETYISQRKDIWLAHQVQRSRVAFLFPGQGSQKLNMARTLVERYSWARELVQQADLWLIESGFEPISPLIYRPLDRAVNQQQVEQWFKALTDVAPQAICLTSLLWKHYLKRLGLEPVALGGHSLGELTAFEAAGAYDEKTLLCFAAMRGKAMTVKGDSIGTMASLACSDATAQKLLQGISGYVTVANINSPQQTVISGEKNSVAAVCDVALAQEIQVRQLPVANAFHSQMVATAAEYLRKEAPIPEIFEQVSLPLFTSVNGQIVNSGLNLKEHFAHQVVAQVNFVSLVENLKNKCDLIVEVGPGKVLSGLVGSIVPSPLCFPLESKPGIACDLNTFLAAYFVQGGELNWQALYEQRLVRPFVPAAERLFVDNPCERSFPVSLEEIESSSAFSWREIQQSSPNTALAYSSNFSQPESLFADDELTRVLANYLLERGSFLSELISADIQSLPFVNNHNA</t>
  </si>
  <si>
    <t>gi|71089665|gb|AAZ23689.1|</t>
  </si>
  <si>
    <t>gi|1402689443|ref|WP_110578182.1|</t>
  </si>
  <si>
    <t>Unigene20227_All</t>
  </si>
  <si>
    <t xml:space="preserve">Beta-ketoacyl synthase; N-terminal (343-599:257)  -- Beta-ketoacyl synthase; C-terminal (611-721:111)  -- </t>
  </si>
  <si>
    <t>MALTEEAAAGSLQGRFVEVHGVQGFVPAWDHNLASVVASVDPNGKCGWASWWDSSREYIVRTTDGLTLRLASVNIRESQLDGNTADGSGPTLSWPSLPDVYSSFASLVAELLCQRGHCLIDMGSPAEDELLRVADALRQRSDWCLPKAELQEAYLGTSSTSKLAWLHGVVEKPLEVYRKQMQNLSYFLLDCPKSLLGFTPWGLLGAEMLRVPADSSEHLLLSQGLDEEADDPSDGFIQQHLDFVQRRRLCMMYCIEGRDSRVELWPWNQDALPTMSIPMARSHLLVFRHDLFGYSYVTPDSSQNIVLQAWFMEEPQQIELEGLDGDPEALQILLGRPEQPINEQVHVLTMHCRFPCAAYGHQADWTAYSAQCDGFMEVPHQRFDMSLYYTADSDQFSSSGKSVTKHCGFLADSEWQLFDNRFFGLTEELAFLIAPCQRVCLEICYETLNQVGWTKESLRGINMLTCIGDIGLDWETYYGYEMFPEAWLQAASIQNVISANRLAFLLDIKGPVFQIDTACSSSMVGATICGASLRTHTYEDVDVALSAAFQNILTPWAFLGLSAAGMVGRGGRCFTFDQSANGFARGEGCSALYFKMSNDAKNTKERLANFYSSYCNQDGRSASLTAPNGPSQQAVMRGSFALGNVTPQEVSLTENHGTGTALGDPIECGSIKAVFRKRPRGLPITSGKSNMGHLEPSAGNIGIMKVICALINACDPPCCHLRQLNAHIEIEGFPSLFPVENLDFDTEHHLGGANGFGFGGTNARADFWARRLNRVRAAPTEEEIFGRRLVLDVAGSTSVLPKKLDFLSCISVQCPRCLGQMCWLCGAAIGETAPEGRHRCVSVRTEGQSYDYCSSCYRGGYSYGSGAAIKGPSTAGSDLMMDEPLHIFGTSCTWGVMQEMERQPGGDTVAVFLGEVVLGETLVEQFAVAVGGDRNRVLHPVVSGAGPNVRVAGPHKSAQGKHWVIDGRHEGVPVGALYQVRVEWSVDTCSVAWSRVNASPSSFLPTYQHTYRLLSSSAYLDEGRLEFEGSKGKALCWKFVGRVPPKGVANFQIVRDGDPSQAIYPLTNGALDAAVPVMGPDAFGAGKRWTLSGERGTEFTIELEIELGRVSVRATTVSDDVVTSVAPKWSPLYYVAGTWNRPEMDLMELGDDGVHRCQFAVRKAGHDEFQVIVNQNWSAVMYPAATGQAPGGCAIAGPDRDDSGRRWRVEGPPGQLMEVCLDLNAEDQRRVVTCSPC</t>
  </si>
  <si>
    <t>gi|1158729551|gb|OPF15331.1|</t>
  </si>
  <si>
    <t>gi|1361089203|ref|WP_106289118.1|</t>
  </si>
  <si>
    <t xml:space="preserve">Beta-ketoacyl synthase; N-terminal (1-250:250)  -- Beta-ketoacyl synthase; C-terminal (258-371:114)  -- Polyketide synthase; C-terminal extension (376-483:108)  -- </t>
  </si>
  <si>
    <t>MEPVAIIGMGCRFPGGENPSSFWSLLRNGGDAIAPVPSDRWDIDRFYHPEPGTPGKMITRWGGFLKQVNRFDANFFGISLEEAQRIDPQQKLMLEVAWEALEDAGVVPAKLSGTSTGVFLGISKSDHNRVLYQDLAQISATSIPDSNPSIVANRLSFFLQVQGPSMAIDTTCSSALVALHLACQSLQSGESELAIVGGISLNLVPEDFICLSLAGLISPDGRCKTFDARANGYGRGEGCGVVVVKLLREAIANRDNILAVIRGSAVNQNGLSNGFTAPNGLAQQALISKALANAGVSADRISYVETHGTGTPLGDAIEVKSLKAKLKSDRPCWLGSVKTNIGHLEAAAGVASLIKTVLSLQNQEIPAHLHFQQLHPYISLKGTNLAIPTELQPWSQEREPRLAGVSSFGSGGTNAHIILESAPENPDLRSNNESQLLTLSAKTEPALRELARRYQRFIQDNPNNSLADICFTANTGRSLFNYRLAAIADSKEQLAIQLGDFANAKETTGVMTGKAIGQKGAEILNLTSNRQNWSTIAQLYVNGGSINWSEFYQENPSHRLQLPTYPFQRQKCSLHNNE</t>
  </si>
  <si>
    <t>gi|424707997|gb|AFX86633.1|</t>
  </si>
  <si>
    <t>Unigene22464_All</t>
  </si>
  <si>
    <t xml:space="preserve">Beta-ketoacyl synthase; N-terminal (2-187:186)  -- Beta-ketoacyl synthase; C-terminal (202-315:114)  -- Acyl transferase (407-708:302)  -- Polyketide synthase; dehydratase domain (790-1080:291)  -- Alcohol dehydrogenase; C-terminal (1472-1571:100)  -- Polyketide synthase; ketoreductase domain (1664-1844:181)  -- Phosphopantetheine binding ACP domain (1957-2017:61)  -- Thioesterase (2066-2325:260)  -- </t>
  </si>
  <si>
    <t>MYMKHAGFIDGVELFATSSFNILRAEAEVMDPQQRHLLETSLEAFVAGGFGRGGLLGSLGGVFVGQDKCDWNRMLTGAQGGPFAATGGSSSISANRISFALGLKGPSATMDTACSSSLVAADTAVATLRRQRCDFACVGGVNMLLLPQTFVACCQAHMLSVAGRCRTFDNTAAGYARGEGCGAQILELPSSARSRSKTLAMADLVGSALNQDGRSSNLTSPNGPSQQAVVSVALAEGGIAPGALTFLETHGTGTPLGDPIEFGALQHVLGGPTRERPLHLGAVKTNVGHLEGGAGMIGLTKLVIILDQSTAAATAAMSVTMAPGNLHLADLNEHIFEDMGDFPVRLPSEAAGIVLTSQAEVTASVSSFGFGGTNAHVVLRAAPASAAIKDRQGIQAKEVQATAEVAFLFTGQGSQYLGMGKGLYNTEPVFREALDSCAAILHNAGMRPPLLELLQYEGAAADASSSPLLDQTQYSQPAIFALQYALSELWRSRGLKPCAVLGHSVGEYCAAVVAGVLSLEDAGRLIVARGRFIAEHCGTPEQGVAGAMSALFTTEATVTKALADLGADFSNKVSIAAVNGPKMVVVSGQTDVVDRVAAMTGATARPLTVSHAFHSPLMEPALGPFKAELESAKFSEPKVPFYSTLLGCKASAELAEKDYWVQHVRQPVLFHKGMLALDEAMQPGAYLEIGSGPILLNMARRFLKQKSPTGGSDWLLASLDRKSSGSDAESFGKAAAALGLKGGGGSAVAGIEEATGRRRHWGSQAQSSSAAAAQSCGFQRQPFAWREMGHPLLQRRTTRADGATVFACEFQGHVLELLSHHIVHGEVVVPGACYLEMIVAGCSSYLGSNSAWCVEELGFAKPLVLRLVDGQLQEKTELRLVIRPDNVLEVESEIGSDPEESILATHVEARLLQQAGGWTPARGQQTDSFDLAALRAQCPDVVDIDLMYSFGRKSGLPLQRRFRTVRHVQKGHEESFARLEMERDGTQLGFLLGPSVIDGSFQASMALADADTGIGTLKIPLSIRRLQPTGRQFSIAVWSYFQLIDFTDRSTVFRSWLLNDAGEALLYFDHVHLQEVRDEHIQKVLQASGRQGQEQQALYGLQWSDMELPASEEGAESEEKWLILGSPVALGKVTSLGQDKRCRCVELVDDLDVEALLSERAWAAAVLADGLCAQTDVGDVDALALALRAVMASVKLADRAPALWLATLGSQPHAVLPSEAAEEEAKLVGSAYHSGLWGFARAVRMEYPGGAARVGCLDLDPRRGGDAAANLLQALSSLGDGGLRDLAENEPELALRVPSATGEGSSADSLVRPRLVRSPVEFAGPVRLNMAARGALTNLKPVAQAARRAVVPGFVQLRIRAVGLNFRDVLNVMGLYPGDPGPPGADCGGTVLELGDRVKTLSVAEDIFGECPGCLSTYATGPAALLAAKPSDWSFEEACAMPVIFVTVEESLGDLAVLKKGERVLIHAAAGGVGLVAIQYAQYVGAEIFATAGAQEKHDYLRSLGVKYITSTRNGEKFEEELRGFLKESGAPEDGGLDVVLNSLSHDDYIPRSLQFLRKGGRFMEIGKRGIWSHEEMRRSRPDVLYEKIAADTMMEKEPWKYNEYLLRLRERAAGGHLKPINVHAFQGFTKSVAALQFLQRANNIGKVVISEPSKLPCELGQVALLSGGLGALGVVTAQFLVEEGAKCLCLLSRGGKPVPEVSQQWAWLQAATGVTLHVSRCDVSDESSVKTLAATASFPGAVGCLMHLAGVLADSMLPSLTKDHFARSYAPKVHGLYHLSEHLTFSSGASFMLFSSTSALFGSPGQANYSASNSVLDSLAPEWTARKEPQRRARSIQWGPWAEVGMAVQKNTLQRAKASGVGALTTTHAMNIMGSVLASNECVAGAVPINWAKYLRTVYYPSGGTPAFLSEFQAEVQRAAPQGKGGAGEGSGVLEALAGLSPEQRFEAVRDSLSHIARDVINDDSLAADVPLLESGMDSLSGVEFRNRLMVDFESVRMPNSMVFDHPTVNALAGFINSQLQDAGVGAAAAEAAPAQQAPEAAAESGAESRLVEMLNQRHGGAGKPIFFMPGAGMQAGGFRTLASLLPLPAYAFCWPKGLSAREEWPTSLRALAELFWQEMRKVQPEGPYQLAGHSFGATLSLEIAAVAEASGAKVSLVALLDPRSLPPYKVAIGSTFAATGLADSLALLSETVPDGAQYAEYLQQVASVEPAETRDQALRGILKPAMIAQLEHVHITTQWYSELLEGHEKLPALGSARVALFHAAETWHQDNPDATLADAMVRQIQRATFQGLPDVMERVRPCCGADALLPPVKVPGTHFTMLHEPSVAKLSLKLCGAICDAEEEAAEDGR</t>
  </si>
  <si>
    <t>gi|1210085294|dbj|BAY04436.1|</t>
  </si>
  <si>
    <t>gi|1705946135|gb|TRT78765.1|</t>
  </si>
  <si>
    <t xml:space="preserve">Beta-ketoacyl synthase; N-terminal (36-285:250)  -- Beta-ketoacyl synthase; C-terminal (293-410:118)  -- Polyketide synthase; C-terminal extension (415-524:110)  -- Acyl transferase (566-878:313)  -- Phosphopantetheine binding ACP domain (959-1030:72)  -- Condensation domain (1087-1385:299)  -- </t>
  </si>
  <si>
    <t>MGSHHQKTELTPLQKAVIALKEARNKIEALERQKNEPIAIIGMGCRFPGGANSPEAFWELLSRGKEAIVPVPSQRWDAEAYYDENPDLPNKTYARYGGFIDAVDQFDPQFFGMTPREAIALDPQQRLLLEVSWEALENAGIAPQKLTGTQTGVFVGIGLDDYAKRQIKQQIPIDAYTGSGNAFCFASGRLSYFLGLQGPSLAIDTACSSSLVTVHLACQSLRNRESNLALAGGVSLMLSPEVTLYLSKTRALSPDGRCKTFDKDANGYVRGEGCGMVVLKRFSDAISDGDNILGVIRGSAVNQDGPSSGLTVPNGSAQMAVIRQALENAKVKPEQISYLEAHGTGTALGDPIEVRGINNVLCKDRSTDNPLMVGSVKTNIGHLEIAAGMASLLKVILSLKNQEIPPHLHFKELNPDLAAAATALKIPTASLPWQRTEEPRRAGISAFGLSGTNAHIIIEEPPQLSFNPSEVDRPAHLLTLSAKSDDALDDLAQKWVNYLEKNPQLNLADLAFSANTGRGQFNHRLAILAKSTLEAKDSLTAFTQKQPCLNVFSQAVAKSRQNKIAFLFTGQGSQYADMGRQLYETQPTFRHALEECDRLLQPYLEKSLLEVLYSDSSLLDQTAYTQPALFAIEYALYKLWQSWGIKPDGVLGHSVGEYVSACVAGVYSLEEGIKLIAERGRLMQSLPQKGAMAAIFAPIETVKSVISPYGDQVEIATINSSENIVISGDQEAINQIKADLESQSIEVRLLKVSHAFHSGMMQPILAEFKVIAAKISYKTPQLDWISTVTGEEISQAVTEDYWCQQVRQCVQFAPAIETLASQGYNLFIEIGSHPILTRLGQKTLANPDYLWLSSLQRGQDDWQILLQSVAKLAVSGVNIDWNGFDKDYARLRLPLPTYAFQKQPYWLTVEAPGLRPTQGTETVEGQDLHQSQERETVVAPGLRPTQKQNETKAESLESQLIALISQITGLNPQQLSLNVSLEADLGLDSIMMTQLMNGLLSLIPEEQRSQFSETFSLRHLMQVSNLQELLTILQSHTSSPKPQISNPKPQTKNLKPQPSNLVPILHSQIPLLMSYWSLNSNSLFTKVKIAGEFDLNIAQQAWKLLINRHPMLRAQFQIPEDATCFADYQLEVLENPIPPEILVKDFTTLTPEEQGEKIEEEIYHWLNYNWSLTQWPLHGFSVLKLSDQIHQLFLGNEHLISDGLSNHVMMREFLEIYRAIVAKETPNLPPTLTVEDYRKQVQLMNDWQDIEEDRALAEYNNAVSGMSYRWQPKQQKNAQKSPLFYNQKYLLSAETTSQLIDKTRQWRVPMNALLLGAFLKTMSQIDSKAENIGISIPTSGRIYPEVDATGVVSSFAQNLALSFAKPQSEQDWPTFLSQIQQTVQQHIGTGLDRAQTRQMGTIFRDNITLEKGKIPPHSLSLIQEALKSNLYLPYTGQTHLQPQYDALSITDYQAGGMNATGTIDILQEIFNNRLHLFASYDYHHFDLLLINQLMTAYVSQIEELANLPVQDQVIISHSSSISLNTEIEEMLRQITSKICHWTIEEEEMSDDLEADLGLDSLERIRLVTKLEGIYGKQYRQDLLNCRIVNSYS</t>
  </si>
  <si>
    <t>gi|110168325|gb|ABG52865.1|</t>
  </si>
  <si>
    <t>Cluster-13398.19458</t>
  </si>
  <si>
    <t xml:space="preserve">Beta-ketoacyl synthase; N-terminal (208-441:234)  -- Beta-ketoacyl synthase; C-terminal (457-571:115)  -- </t>
  </si>
  <si>
    <t>MVASLLFSEEELNEIKDLHSLRNWAGLQEAAWASFAGPPGLTAVPGPAGLRIFAAFSAQRVYQQCKVSTVSGRSLTATEVAQVELMWQMARQKHGLSYEDPSAPANTEQQKQSQKKDIIQPATEADSGLMKKMRQLEKQVEQLQQRLAEKDQQLEKVAAEKSGKPAKKPPVQLIRKASGFVDKLELQWRRPPLPKQDDPVVRGFAYAGQTLEEIWKVFGKGEDFSKDLKKEQVRWDHTLLCEPPDGAKPRVYTHHACLLAGMEETDHTLFRLRKDEGQQWDTQVRKCVEAGEEALRSGNVRSRRILGEMDTAVYVGCMTNDWFTMREAEEEHKPLQARARKLRRNEALVMSYVLDLHGPSETVDTACSSSLVACHYAADQIAAGRCGLALAAGVCYMGTGETFINRCALGFLSRSGRSKCFDGTADGYCRGEAYGALLLGRFGQHLPGGDVDLGVLVAGSCINQDGKSATFIAPNGSAQTALLQDCHKVAGMMPEEVSCIEVAANGALMGDPIEFGATAKVHGPRKDTNWCKPLSAAKSCKGHTEGGSGVTGLVKIMASIHYSAVSPAIHLQSLNPHIDFKDDLSIATEVIDMENKSAIATEVEGLHLTADHAPPLSMGVSALGFGGTNAHAILTSTRRAQLR</t>
  </si>
  <si>
    <t>gi|1149076528|gb|AQS99236.1|</t>
  </si>
  <si>
    <t xml:space="preserve">Beta-ketoacyl synthase; N-terminal (288-531:244)  -- Beta-ketoacyl synthase; C-terminal (540-655:116)  -- </t>
  </si>
  <si>
    <t>MGDVAKFLAIETAHSAAKDCWRPGEERRPEHFDIAVGPQAQRTVLGEEISTCLLERGFCTLRIQEVGDCAEACEDIRHADVSEQLGRLPIETEEGYLGRAGSAKVMWLETDDAPPSLKRGESTLSTIAEILQPFTENALGCPITERTPTLVCSSLLAGDEMHYDNPSASNQELQDYYSTWARGVLRAVLFMSSAGRVLLSLKEAAVVTSADASYDVWPSAGTLLLLREDTFEYSFVTDDDNDASCWLQSTFLKPGPQFALDGDLEGDVSLLQTIGDGPPPPNDPKALVAVVSLGIQSALKISDHHQEWAAYTAGTDGQLEMPFSRFDYQPYYSEEVDNPLGTTYVKHFSVQEGIDLFDNRVFEISNAESEALDPMFRQVMEVGYVAVHQLGITKKYCNTNPIHASVSVGCDKQEWLQMPVTRSVATNNQLAICANRFNYVFNLKGGSYVCDTACSSTLVAVHLGKTNLLEQRWDPLEFHLGMGTSLTLTVGSFIGGCASHMLSPGGRCFTFNATANGYNRGDGTSGMVLKVGENDDHRMAYLRGSQMGQDGRSASMSAPNGPAQEKCCWGAIREARMTPPESTVWDCHGTGTSLGDPIEVGAVRKVQIKTKRLEPLMIASSKSNFGHLEGSAAGIAMNKCVMVVVMTICAPTSHLKTLNPHLDHTSFNAIFCTESNPYKYKQGHCQVSSFGVGGTNGHAIFWGKKANEAQVSFAKLFLKKLMASPPPIVQDGSNPADWDFSGLSFDSMPGDRYKVVLSKDTLTGEEKFNYERLEDVTEPVDFYCITGSHNNWTEDRMMEGDVPFLFHQEVSVPDEGLIEFRLLADGDQERVIAPVETTSKCTAPVLGPRKDLSTCWHAKGDAGSTLRIELLAPPKGACSVLWVRVNEADG</t>
  </si>
  <si>
    <t>gi|1447328024|gb|REJ59106.1|</t>
  </si>
  <si>
    <t>MDFQDKKNLSENDQSIQARVFKALSEAKEKLKAFESQQREPLAIVGLGCRFGHNIATPESFWSFLKAGKNYLRAIPKERWNQQDFYDSDRNKVGKIYVSQGGFLDDVSQFDAHFFGIAPKEAVAMDPQQRLLLEVAYEALENAGMATTTARRGKTGVFIGITNNDYARILTSNEDYNAIGAYHISGNHTNAAAGRISYLLNLNGPSLAVDTACSSSLVAVHLACRSLRSQECRQALVGGVNLVLTPEVVIALCRNQMLAPDGQCKTFDESADGFGIGEGCGVIVLKRLSDALEDGDHIWAVIRGTAVNNDGASGGFTVPNGPVQRELIREALADARLDAEAIDYVEAHGTGTSLGDPIEIKAIAEALCVNRRKSNPLLVGSLKTNLGHLAAAAGISGLIKTALSLHYREIPAHLNLKKPNPHINWDALPISIVTQNCPWNVNNGKLKAAGVSSFGASGTNAHVILSEPPQPQPQNPKISPILVTFSAKEPERLRLFTTQFVDELEQKTDLNVKDIALSLNTGRFPHKHRLALLVSNQENLRQGIQAFLNSNGDEKQFQNIQNNSFDIIYGEAQSHPKVAFLCNYEEEISPEIIENLLNNEPVFHEAFRQCEHLFKKYLEFSLQELLSSKKALEPQISLSVQPLLFAYQYALCELWKSWGISPSAILGSGLGEYLAAQQAGVFSLEDTVKLVAKRTRISPQNPNSEDFLSLLKSTPEVDSNSPDITLIYQGEVVKKSLRNLVNRGEKIRQKSDEIAQGISTLHQMGYQIFLEMGIGANLINIGRQKLRVNSILWLSSLGKDCHSDQHEQRVLGQLYVRGFNINWEAFHRSHPGQKISLPNSPFIRKRYWINSGNKSESSSYKNPNYYSGHPLLGDRFPSPLALLQYRGSISKHKPAFLGEHQVFDQAILPASALIEMALAAGENQRVILENVEFKKALILKDTEDALQLIIEQKSFKIYHELEPNWEILVTGKIEELKSTNLTHCHLEEIAKNCPEEVDINSFYETYQKSGINYGSNFRLIHQLKRGENTAFAQIKLTDRLEREKYHFHPAMLDACFQGIAAILFKEESSVTYVPVRLGKLAFFYPPDEQVISAVRLKNSSPNPNIIIADIDIYSPQGQPLASLTNLELKAVQSQEIIPQEIPPQIYLEEWIPCEELLGNGRGTLVAPQVIKNQIHPAHLEQQLGEKLAQYERLMEALEKLSVVYIWEALTKLNGQPKLGQTYSEAQIANQGQIVDFYRPLLSRCLSILAEEKIVNQTKDGWLFLKKLEAPSSQSQIKILRQEFADYPAEISLMERCGSALAEVMSRQVDPLELLFPQGDLEAIASIYSEAAGAKLMNQLVATTISRAIENLPPYYPLRILEIGGGTGAATTGLLPHLPKEHIEYVFTDISSSFLTRAKENFRNYPFIKYQTLDIEKNPFTQDFLPGSFDIIIAANVLHATANLQKTLENVRSLIAPKGLLILLESTGARRWVDLTFGLTEGWWLCSQDLRRNGYPLISTKDWQNLLIENQFEDINIIEPSQVKTRNLLNQSVIIGRSSEQLPSLPAKSYSHQIIWADSQGIANGLIPLFQQRGISCSCVFTQDINPEIAEDYLSILRNSITSETRQILYFWGLEKIPGEIDQQVEIHCQRFLFFLQALLQQENPPTLILVTQGAVPAKAIKTLISPSQASLLGIAFSLVLEHPELNFKAIDLDPDEVNAADKLLQEIYSNPQENRIALRGEQRFYPRLVQRKLEDGKINFSPDAYYLITGGTGGLGLATTRWMIEKGARNLVLCSRRGAEGISPEILANFSSSGAKVTLKKLDITDAEKLHAVLDECRSKYPIQGIFHIAGTLDDTTLLRLTPERFNYVLAPKVKGTWLLHQLTLNDPLEFFVCYTSAVSLIGSAGQANAAAANAFEDAFIYYRQAHHLPGTVINWGPWSEIGAAVDRNVLERLAAKGYGAMKPDLALNALEKILLNQIIRAGVIKIDWQQFPYIHQSFYKNFLPQGKTQAAPSSEFLKQWQNLTLKERPNWLTNHIIMRVSTVLGRSNDETFSPQQGFFDLGMDSLTSTELRNLLQTDFNCSLPSTITFRFPNVEALANYLQQEVLDNCQPVFTPQIKAEISQKQPEKSSV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NISERPRIAGVSSLGFSGTNAHIIVGEIDADLPQASENNFYLLPLSARSEQSLQELARSYQDILTESINLADVCFTTSTGRGIFPQRICILADSITTAQRALIDYQDGEDSDSLIRPILSETPPKMAFLFSGQGSQYSGMGETLYNREVVFKETLDLCDQILEPLLEKSLLDLIFQEQNSQLLEETQITQPVIFSLEYALAKLWQSWGIQPSALLGHSIGEYVAACWAGVFSLEDALKLVTQRGKLMGKLPHNGSMSAIYADYETVANALTSYENQVNIASANGSITVISGFKEIVEQLEKDFIDQGYKTKRLAVSHAFHSPLMQPILDDFSQVLKTISFHEPNLTIISNLTGKAVGSEITTPDYWVAHLRNTVQFSQGFKSLIDQGYRCFLEVGSKPVLLSMARLIAANQDLLWLPSIVPGQDEQAQMYRSLATLFVNGYSVEWTKVFKQGKRISLPTYPFQRERYWLSNSEFSLGQIKTQLHPFIRDFKKLATGDMIFEGEVSSLNPSYLEEHKVFENIVFPATGFIEAILAASQKIFNGHFVTLENVSIHQGLLLSPTPSIIQIIFRPKKSSQLIYTFEIFSSDSAQEQWLLHVTGEVKPKDIQSLAASELNPTKLERENPKESISIREFYELYQQMGIRYGEQFKAIQELYSFKKGSQAKISINPSLADRRYYFHPVLLDACLQSIGAAFPEIHGQELYLPYGFSSLEIFLNPTSQVWTEVQVISDTNGEMRVNVNIYDEQGQLCARFTDLTARRINPAILQSLWQEKSNNCFYKVEWKKLSSMPTVAVDPQNSWLVLVRPETDLNSLINLYKKAGEKVITVEMGQNYQCYSQDFFVINPAQKSDFQRLYQEAYPSGEFPTGVVFCWESSEAEDVLDTVDQSSHAVLNLVQTLTNNWEKLPHLWLITRGANKIINDTALSPQQSHLWGLGAVINQEYPKMGCVCLDLPIYKEANEAELLFNELKCFPHEFRLALRQGNRYAARLVSASLPISEKRQFINQSGAYLITGGGGKLGGLVAQWLSEMGASHLVLCSRHVKSSTELIASLVEKGTKVTLIEADITSPTDMKNLFSRFGADLPVLRGIIHAAAVLEDGLISNQSWQKYQKVISPKVAGTLLLDRYTRSLSLDFFVSFSSAAVILGSPGQSNYAAANAFMDALMQQRQSLGLPGISINWGAWETGNQIDQQRFANWGLQMMPSEQAFQYLSQVILGDITQGMVLDIDWSIFNQTFNISQPFFSEVLTLNNQKQISPAKLLEQLKSVSIDERITALVEGLEKILREVTGLNDNKVIPQQTSFLDLGLNSLMVIEFKNRLERDLGCKLPSSIIFDYPNLLSLSNYLREEILANHLDFEIKINPIPDNHNPYDSLSEDELARLLNQKLTELDQYGG</t>
  </si>
  <si>
    <t>gi|1398325731|dbj|GBL09103.1|</t>
  </si>
  <si>
    <t>gi|297825777|ref|XP_002880771.1|</t>
  </si>
  <si>
    <t>MGRSNEQDLLSTEIVNRGIEPSGPNAGSPTFSVRVRRRLPDFLQSVNLKYVKLGYHYLINHAVYLATIPVLVLVFSAEVGSLSREEIWKKLWDYDLATVIGFFGVFVLTACVYFMSRPRSVYLIDFACYKPSDELKVTKEEFIELARKSGKFDEETLGFKKRILQASGIGDETYVPRSISSSENITTMKEGREEASTVIFGALDELFEKTRVKPKDVGVLVVNCSIFNPTPSLSAMVINHYKMRGNILSYNLGGMGCSAGIIAVDLARDMLQSNPNSYAVVVSTEMVGYNWYVGRDKSMVIPNCFFRMGCSAVMLSNRRRDFRHAKYRLEHIVRTHKAADDRSFRSVYQEEDEQGFKGLKISRDLTEVGGEALKTNITTLGPLVLPFSEQLLFFAALLRRTFSPATKTSTTTSFSTSATAKTNGIKSSSSDLSKPYIPDYKLAFEHFCFHAASKVVLEELQKNLGLSEENMEASRMTLHRFGNTSSSGIWYELAYLEAKESVRRGDRVWQIAFGSGFKCNSVVWKAMKKVKKPTRNNPWVDCINRYPVPL</t>
  </si>
  <si>
    <t>Cluster-13398.29403</t>
  </si>
  <si>
    <t xml:space="preserve">Condensation domain (416-826:411)  -- </t>
  </si>
  <si>
    <t>MATEAGRKGAPADEMKGPHEAARAAATRVLMFPELYQYYQSGPVQCVCVFFVTLLNEMLMTQQVGAKSLAQYSSCVVGHSQGVASAAALSFISHAVRAVYAIFRQGLAEQKVTGLRHFSFDREGRALRSSMLMLRGRPNPYLQYNCLQSHASIINAETSVVCSGKAVPKLLQRLKDPKNWWQGVEGRCLPIPFASHSGDLTPALFQLLDELRCCGFPGSKKVKPRLRVYPLAIGPKPRVRRLLDLWRIVISKQLTAQMDFPAMVEQAATHAGVTDILDLGPTDTSIASRLLADAGSQFKLVSGTVPPRQVLVVQTESTASVSARIKAVAAEVLEVPSLGLNTPLKHLGVSSQRLGALRSLLLETVPECSGRLSTAQFFRAGTVGDIVELVGKDEDVPVRSAFPPIVHVSVYANKGTMYPLSYGQEQMVRVQTMNPNCLAYNVSSSVWISGDVKPSRVKACLQAIISRHEVFSGLVVHSPPALRLLASMPTVSILRVQDEAAALSRMGEVGRTPFKLADESSIRAEIAVTPSGLVLAILWVHHMNFDILSQGLLHRELQLLLTAQEPPSKAIARLPELAVQYVDYSIWSRKCISQGLVDPAPVVAELTASLGRGLDLPVDKPRPKQWVFQADRVVTKMPFELDLPHESVTPFIAHLTAFFILLWKCAGQETVIVGVPYHGRDLAALQPLCGYFINMLPVVGRADARTTVATALEEVTDRWQQAMENAAVPFLVLVDSLNRQTTPDPSRNPVFQAMLNYRAESMKTLDDRRFQIQPVHQLEGHVDFDVQVDAAEDGTVITHNYCTALFEPRTAERFAAQYMAALRAITLEDWQHIQCWRVPYAPRLLEDLQEGEPISLEYSAQKLAPLFAELHKPVVACGPSGLQVLL</t>
  </si>
  <si>
    <t>gi|6684425|gb|AAF23579.1|AF112104_1</t>
  </si>
  <si>
    <t>MVMAAGASSLDEIRKAQRADGPAGILAIGTANPENHVLQAEYPDYYFRITNSEHMTDLKEKFKRMCDKSMIRKRHMHLTEDFLKENPRMCAYMAPSLDTRQDIVVVEVPKLGKEAAVKAIKEWGQPKSKITHVVFCTTSGVDMPGADYQLTKLLGLRPSVKRLMMYQQGCFAGGTVLRIAKDLAENNRGARVLVVCSEITAVTFRGPSDTHLDSLVGQALFSDGAAALIVGSDPDTSVGEKPIFEMVSAAQTILPDSDGAIDGHLREVGLTFHLLKDVPGLISKNIVKSLDEAFKPLGISDWNSLFWIAHPGGPAILDQVELKLGLKEEKMRMTRHVLSEYGNMSSACVLFILDEMRRKSAKDGVATTGEGLEWGVLFGFGPGLILETVVLHSVPL</t>
  </si>
  <si>
    <t>gi|1705997616|gb|TRU27045.1|</t>
  </si>
  <si>
    <t>MTQT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SRLAGVSSFGLNGTNAHIILEEYPYEPQTTAAPDSSPYLFTLSAKSESALIKLAQKYANYLENAKNIALSSICATSNRSRSQLPHRFTCIVSSHCQLQEKLTAFVQGEPSSFRQKSEFNGKNRAKIAFLFPGQGSQYPGMGRELYQSYPLFRQTLDRCAEILRQYGDYCLTEIIDQENHLNQTFYSQPALFALEYALFKLWESWGISAHGVMGHSLGEYVAACVAGVFSLEDALKLVFYRAKLMDSVGKSGSMVVISASEAEISPLIAPYQSQVAIAAINGQDNIVLSGAAETIETLVKQLQVKNLKITRLNVSQAFHSPLMEEILDEFRQIAETITYHPPQRALISNLNGNLVNFEVTTPDYWCRHLRSSVRFADGIKTLLDNGYELFVECGSHPVLSAMGSLLDKNYSCLWLPSLRRQTSDRQQILESVSQLYLRGFALNWQEITANQDSKPCILPTYTFERSSYWLKTGDLTAEEAQLLPKLSKYLLETPPQPPEVVKTTTASSSGHLIALDSLLATPAEKQLKQLETYIIGVLEQITGLSVVKLHTKQPLSSLGLDSLMSSQLRRQLEEDLKIIVPVEYLTGLSIEQFLPQIFNLITQNSQPATSHKTPLPSKQKKPIRTTKAENISNDPKLWLIRKQANPNARIRLFCFPYAGGGASVFQNWLNYCPTQVEFWAIQLPGRETRLQETAITSLKSLINRLIPILTPYLDQPYAFFGHSMGSLISFELTRELAKTRQNLPQHLFMSGFRAPQIVNPDLPIHRLGDEQFLAALGHFQGTPETLLKNPDLMAAFLPILRADFKLLETYSYQQGQPLNCPITVFGGDNDAKVSAPQLQQWQLQTNQDFVLHTLPGGHFFINQHTEKIMKIICQSLREFPEQMTA</t>
  </si>
  <si>
    <t>gi|198444896|gb|ACH88361.1|</t>
  </si>
  <si>
    <t xml:space="preserve">Condensation domain (39-484:446)  -- AMP-dependent synthetase/ligase (512-777:266)  -- AMP-binding enzyme; C-terminal domain (923-1002:80)  -- Phosphopantetheine binding ACP domain (1033-1096:64)  -- </t>
  </si>
  <si>
    <t>MRAQSKQGSGPNHTAESPAPRALQSPPRSEASSGEGSCLPLSFAQQRLWFLDQLVPGNPFYNINSAVPIQGAISLTGFKWSLEQMVRRHESLRTCFREVDGQPRQIVLPALEIELPVTDLQDLEPAEQASQTEVLANAEGRTPFDLKSTPLFRASFIKQGPQDHLFLLTMHHIICDGWSTEVFWREINEYYTSYLSGREPQLPDLPLQYGDFAVWQREWLSGAVLDDQLAYWRQQLSGLAQLELPTDFPRPPEMSFRGANVKLHFSRRLTSAIKVLSRREGCTLFMTQLALFKVLLSQFSGQNDLAIGCPVACRTRTELESLIGFFVNTLVLRSQLTGEMSFRDFLQVVRETAVGAFNHQDLPFEMLVEHLQPDRDLSRNPIFQVMFQLFNPTQGDSEKQHPEKPAQSPPQLGRGTAIFDLALHLSEGPDGLWGMFEYSTDLFEEQTIQRMADGLEQITERVIRDPGITLNDLRVIEEAEVQRLVAQGQAYANDGDRPKSILEHLKARQLDRGEALAIIDHDVRWTYQQLLHRSSLLARRLNDLTHTPEARVAVALSRSWRIPLTFLACIQADVVYVPLDVSYPPDRLQRIIEDAQPEVILTERQFDSVFPAETPRMFIEDHEEVFAPNGQPEEQSVDPIEPRLLDPERLLYLIYTSGSTGVPKGIAMPHQAMNNLVQWQRERDYFDPHAVVLQFPSVGFDVSIQEFLTTLCLGGTLVITQEAERSDPFTLWSLIQEHSVQRMFLAPAALHQLAEAVDTVKGGEWQLRELIVAGDRCKSHPPSRGCWIDCLVGPSTTNTVLRKPTSLARSPYITNRQRFRPIRRSGSPSQTAKSTSSTNHSRPCPTALLASFISGATVWHGDTGTKIRKRRTGSSCPSPAFSKANVSIVRAISQFRRRDGSLEFRGRRDKQIKLRGYRIELSEIEATLTDHPRIRHCAVRATGPTDYERSLIAYVVLTDEAHEPQTDWSEAFRQHVRARLPGFMVPATFMVLDELPLTRNGKIDDQRLPSAASSPGESGKAKTKPRNELEAFLAETWADVLNHSDVGIHEHFFSDLAGHSLLATQVITRIRSALRVDLPLSQLFRSPTVATLAAHLESQLKQQLTPS</t>
  </si>
  <si>
    <t>gi|388330370|gb|AFK29463.1|</t>
  </si>
  <si>
    <t>gi|1447315384|gb|REJ46588.1|</t>
  </si>
  <si>
    <t>gi|1447310342|gb|REJ41666.1|</t>
  </si>
  <si>
    <t>MDFQDKKNLSENDQSIQARVFKALSEAKEKLKAFESQQREPLAIVGLGCRFGHNIATPESFWSFLKAGKNHLRAIPNERWNQQDFYDSDRNKVGKIYVSQGGFLDDVSQFDAHFFGIAPKEAVAMDPQQRLLLEVAYEALENAGMATTTARRGKTGVFIGITNNDYARILTSNEDYNAIGAYHISGNHTNAAAGRISYLLNLNGPSLAVDTACSSSLVAVHLACRSLRSQECRQALVGGVNLVLTPEVVIALCRNQMLAPDGQCKSFDESADGFGIGEGCGVIVLKRLSDALEDGDHIWAVIRGTAVNNDGASGGFTVPNGPVQRELIKEALADARLDAEAIDYVEAHGTGTSLGDPIEIKAIAEALCVNRRKSNPLLVGSLKTNLGHLAAAAGISGLIKTALSLHYREIPAHLNLKKPNPHINWDALPISIVTQNCPWNVNNGKLKAAGVSSFGASGTNAHVILSEPPQPQPQNPKISPILVTFSAKEPERLRLFTTQFVDELEQKTDLNVKDIALSLNTGRFPHKHRLALLVSNQENLRQGIQAFLNSNGDEKQFQNIQNNSFDIIYGEAQSHPKIAFLCNYEEEISPEIIENLLNNEPVFHEAFRQCEHLFKKYLEFSLQELLSSKKALEPQISLSVQPLLFAYQYALCELWKSWGISPSAILGSGLGEYLAAQQAGVFSLEDTVKLVAKRTRISPQNPNSEDLLSLLKSTPEVDSNSPDITLIYQGEVVKKSLRNLVNRGEKIRQKSDEIAQGISTLHQMGYQIFLEMGIGANLINIGRQKLRVNSILWLSSLGKDCHSDQHEQRVLGQLYVRGFNINWEAFHRSHPGQKISLPNSPFIRKRYWINSGNKSESSSYKNPNYYSGHPLLGDHFPSPLALLQYRGSISKHKPAFLGEHQVFDQAILPASALIEMALAAGENQRVILENVEFKKALILKDTEDALQLIIEQKSFKIYHELEPNWEILVTGKIEELKSTNLTHCHLEEIAKNCPEEVDINSFYETYQKSGINYGSNFRLIHQLKRGENTAFAQIKLTDILEREKYHFHPAMLDACFQGIAAILFKEESSVTYVPVRLGKLAFFHPPDEQVVSAVRLKNSYPNPNIIIADIDIYSPQGQPLASLTNLELKAVQSQEIIPQEIPPQIYLEEWIPCEELLGNGRDTLVAPQVIKNQIHPAQLEQQLGEKLAQYERLMEALEKLSVVYIWEALTKLNGQPKLGQTYSEAQIANQGQIVDFYRPLLSRCLSILAEEKIVNQTKDGWLFLKKLEAPSSQSQIKILRQEFADYPAEVSLMERCGSALAEVMSRQVEPLELLFPQGDLEAIASIYSEAAGAKLMNQLVATTISRAIENLPPYYPLRILEIGGGTGAATTGLLPHLPKEHIEYVFTDISSSFLTRAKENFRNYPFIKYQTLDIEKNPFTQDFLPGSFDIIIAANVLHATANLQKTLENVRSLIAPKGLLILLESTGARRWVDLTFGLTEGWWLCSQDLRRNGYPLISTKDWQNLLIENQFEDINIIEPSQVKTRNLLNQSVIIGRSSEQLPSLPAKSYSHQIIWADSQGIANGLIPLFQQRGISCSCVFTQDINPEIAEDYLSILRSSITSETRQILYFWGLEKIPGEIDQQVEIHCQRFLFFLQALLQQENPPTLILVTQGAVPAKAIKTLTSPSQASLLGIAFSLVLEHPELNFKAIDLDPDEVNTADKLLQEIYSNPQENRVALRGEQRFYPRLVQRKLEDGNINFSPDAYYLITGGTGGLGLATTRWMIEKGARNLVLCSRRGAEGISPEILANFSSSGAEITLKKLDITDAEKLHAVLEECRSKYPIQGIFHIAGTLDDTTLLRLTPERFNYVLAPKVKGTWLLHQLTLNDPLEFFVCYTSAVSLIGSAGQANAAAANAFEDAFIYYRQAHHLPGTVINWGPWSEIGAAVDRNVLERLAAKGYGAMKPDLALNALEKILLNQIIRAGVIKIDWQQFPYIHQSFYKNFLPQGKTQAAPSSEFLKQWQNLTLKERPNWLTNHIIMRVSTVLGRSNDETFSPQQGFFDLGMDSLTSTELRNLLQTDFNCSLPSTITFRFPNVEALANYLQQEVLDNCQPVLTPQIKAEISQKQPEKSSVEKSQLDDDPIVIVGMACRFPGGAKNLQSFWELLEQGKDAITEIPQDRWDQETWYDPNPDVPGKIYAPYGAFLEQIEEFDGEFFGIIPRESVAMDPQQRLLLETTWQALESAGQNPQKLRNSQTGVFIGCMTQDYAQLSYSPQAINAYTGSGTSVSMAAGRLSYVLGLQGPSMTIDTACSSSLVAIHLAYNALLNGECDLALAGGVNIILTPIISLIESRAHMLAPDGHCKTFDESANGMVRGEGCGIVVLKRLSQAIKNGDQILAKIYGTAVNHDGPSSGLTVPNGQAQEKLLHQALKCANLKPEQIDYIEAHGTGTALGDPIELESMSAVFGQRSPNRPLIIGSVKTNLGHLEGAAGIAGLIKTVLALQHHKIPPHLHFKNPNPRFDWSSHIFEVPVQGKPWDISERPRIAGVSSFGFSGTNAHIIVGEIDADLPQASENNFYLLPLSARSEQSLQELARSYQDILTESINLADVCFTTSTGRGIFPQRICILADSITTAQRALIDYQDGENSDSLIRPILSETPQKIAFLFSGQGSQYSGMGETLYNREVVFKETLDLCDQILEPLLEKSLLDLIFQEQNSQLLEETQITQPVIFSVEYALAKLWQSWGIQPSALLGHSIGEYVAACWAGVFSLEDALKLVTQRGKLMGKLPHNGSMSAIYADYETVANALTSYENQVNIASANGSITVISGFKEIVEQLEKEFIDQGHKTKRLAVSHAFHSPLMQPILDDFSQVLKTISFHEPSLTIISNLTGKPVGSEITTPDYWVDHLRNTVQFSQGFQSLIDQGYRCFLEVGSKPVLLSMARLIAANQYLLWLPSIVPGQDEQAQMYRSLATLFVNGYSVDWTKVFKQGKRISLPTYPFQRERYWLSNSEFSLGSIKTQLHPFIRDFKKLATGDMIFEGEVSSLNPSYLEEHKVFENIVFPATGFIEAILAASQKIFNGHFVTLENVSIYQGLLLSPTPSIIQIIFKPKKSSQLIYTFEIFSSDSAQEQWLLHVTGEVKPKDIQSLAASELTQTKLERENPKESISIREFYELYQQMGIRYGEQFKAIQELYSFKKGSQAKISINPSLADRRYYFHPVLLDACLQSIGAAFPEIHGQELHLPYGFSSLEIFLNPTSQVWTEVQVISDTNGEMRVNVNIYNEQEQLCARFTDLTARRINPAILQSLWQEKSNNCFYKVEWKKLASMPTVAVDPQNSWLLLVRPETDLNSLINLYKKAGEKVITVEMGQNYQCYSQDSFVINPAQKSDFQRLYQEAYPSGEFPTGVVFCWESSEAEDVLDTVYQSSHAVLNLVQTLTNNWEKLPHLWLITRGANKISNDTALSPQQSHLWGLGAVINQEYPKMGCVCLDLPIHKEANEAELLFNELKCFPHEFRLALRQGNRYAARLVSASLPISEKRQFINQSGAYLITGGGGKLGGLVAQWLSEMGASHLVLCSRHVKSSTELIASLVEKGTKVTLIEADITSPTDMKNLFSRFGADLPVLRGIIHAAAVLEDGLISNQSWQKYQKVISPKVAGTLLLDRYTRSLSLDFFVSFSSAAVILGSPGQSNYAAANAFMDALMQQRQSLGLPGISINWGAWETGNQIDQQRFANWGLQMMPSEQAFQYLSQVILGDITQGMVLDIDWLIFNQTFNISQPFFSEVLTLNNQKQISPAKLLEQLKSVSIDERITALVEGLEKILREVTGLNDNKVIPQQTSFLDLGLNSLMVIEFKNRLERDLGCKLPSSIIFDYPNLLSLSNYLREEILANHLDFEIKINPIPDNHNPYDSLSEDELARLLNQKLTELDQYGG</t>
  </si>
  <si>
    <t>gi|424707855|gb|AFX86562.1|</t>
  </si>
  <si>
    <t>gi|1706073873|gb|TRU98002.1|</t>
  </si>
  <si>
    <t>gi|424708235|gb|AFX86752.1|</t>
  </si>
  <si>
    <t>gi|1772286779|gb|QFZ11843.1|</t>
  </si>
  <si>
    <t xml:space="preserve">Beta-ketoacyl synthase; N-terminal (51-331:281)  -- Beta-ketoacyl synthase; C-terminal (339-456:118)  -- Polyketide synthase; C-terminal extension (459-574:116)  -- Acyl transferase (627-951:325)  -- Phosphopantetheine binding ACP domain (1305-1372:68)  -- Phosphopantetheine binding ACP domain (1439-1507:69)  -- </t>
  </si>
  <si>
    <t>MSANPIDTALAELEAQINNCEKALLRCIEEKKMKSEKPMSINKINRQLQHNPIAIIGMASLLPEARNLREYWQNIVNKIDCITDVPSTHWSVEDYYDPNPRTTEDKTYCKRGGFIPEVDFNPMEFGIPPSILEVTDVSQLLSLVVAKEAMEDAGYGESREFNRDLVGVILGVAMAKQLGMPLSARLEYPIWEKVLKNSGLSDEDTKKIVDKIKSAYVKWDENAFPGMLANVVAGRIANRLNFGGMNCVVDAACASSFGALKMAISELVEHRADMMLTGGVDTDNTIMAYISFSKTPAVSPGDNVKPFDAKSDGMMLGEGICMLVLKRLEDAERDGDRIYAVIKGIGTSSDGRYKSIYAPRKEGQVNALRRAYEDAGFSPATVGLMEAHGTGTMAGDPTEFGSLRDFFGEHDKKKQHIALGSVKSQIGHTKAAAGAASLVKTALALHHKVLPATINITEPNPKLNITESAFYLNTETRPWIRPEGEPPRRAGVSSFGFGGTNYHVVLEEHEAEQNRPYRLHNSASEILLFAANPAELLKQCEEVLGKLQSEGGDKHYSQLVRDCQALQIPQNAARVGFVAENLQEACKFMQTSIDWLKHKAGVANWEHPQGIYYRASGMELNGKVVSLFSGQGSQYLEMGRELVMNFPTLRRLFGYMDGLLLKDNLRPLSEIVFPHPVFSEAEKNAQVAALQRTEYAQPAIGAFSAGLYAILKQAGFKSDFVAGHSFGEITALWAAGVLSDADYMYLVKARGQAMAAPEDPDHDAGTMLAVKEDLSKIEPILKQFPQVSIANYNSPTQIVLAGPTAEIAKVRQALQAQGYAAVPLPVSAAFHTSLIAFAQKSFAIATKSVQFNEPKIPVFTNVTGKPYPKEPQAIQKILETHLANSVLFKQEIENIYAAGGHCFVEFGPKRILTNLVKDILGDRPHITVSLNPSTQKNSDRSLREAAVQMRVIGMQLQNLDPYQAPPALPPTETKKGLSVTLRGINYRSEKTKKAWEDAMNDGFKVSLPPAPTVTVPPVKETNGNGHSKISELPKIINNSTSVTPVKPEMNSAIVSPQLVEEKKMQTPEKLDNYKRVLESLEYLTTQFQQNQTENLQVHGTYLNHQMEYTKAFFQLMQQQNTLFANAKSSQEAAQLKLVVMESLERSMMQFHSQQGETLRIHEKYLQEQVAYAREFFELIQQQYSMVLSGQVNPPATPTPVKEVPAFTIEAPVTPTPKIVEPQPESVVKNGFSIVDAPIPPAPTTWEIQSELVVTAPASVVSTIEPEPVIAAPVVNQVAEFTPAPAPVVAPVITPAIDVADLDKNLLAIISDKTGYPVEMLELEMDMEADLGIDSIKRVEILGGLQEVYPDLPKPNLEELAEKRTIGQIVDYLKANTAISQSVGIAIQQAQQAAEMPTLVVTASIPTPAPVVVPEPVAIPATPAPAAPTDTSDYADLGQTLLNITSDKTGYPVEMLELDMDMEADLGIDSIKRVEILGAMQEAYPNLPKPNIEELGDLRTIRQIVDYLQKLAGGEKKKSQSERDWQPVSIIGNVPRCPAKLKYLPTPDSLDFSLPEGHICLITDDGSLTTSQVAQSLTERGWKVVVLSFPQSLVPHQSTLPASVHRVTLADMSEELLQHKLSAIATNYGKIGAFIHIHPVFQNLGIYIPQEKSIVKHVFFLAKHLKKSLTEAGRYERSCFVTVTRLDGAFGLEHNTNFGAIAGGLFGLVKTLRWEWPNVFTRGIDLSPALNPQQSAQFILDELHDSNLYIPEVAYGSQGRVTLIS</t>
  </si>
  <si>
    <t>gi|424707731|gb|AFX86500.1|</t>
  </si>
  <si>
    <t>gi|2065773495|gb|KAG7541996.1|</t>
  </si>
  <si>
    <t xml:space="preserve">Alcohol dehydrogenase; N-terminal (28-87:60)  -- </t>
  </si>
  <si>
    <t>MKAIVISEPGKPEVLQLRDVADPEVKDDEVLIRVLATALNRSDTLQRLGLYTPPPGSSPYLGLECSGTIESVGKNVSRWKVGDQVCALLSGGGYAEKVSVPAGQILPIPAGISLKDAAAFPEVSCTVWSTVFMMGRLSAGESFLVHGGSSGIGTFAIQNSDS</t>
  </si>
  <si>
    <t>gi|323452987|gb|EGB08860.1|</t>
  </si>
  <si>
    <t>Cluster-13398.7168</t>
  </si>
  <si>
    <t xml:space="preserve">Polyketide synthase; ketoreductase domain (1414-1594:181)  -- </t>
  </si>
  <si>
    <t>MAAAGDVLAPFGCLLNRLETAKEGDRLVCAAAVQTGAPVLALPLSSCWTAAEARSCSPLASALDLARERNPRSELLRAEETWLALHLLYERGRGELAPAQLQAHLALLPQEPQSLLAWSRTELDALQGSQWRAEASRRCAAVESDYDKLLDELGHDVAETLCLTMSGYAWARQILLQVGLSILDRKGQPITLLVPGFGLLGSDAGTLPSADAVRLELGEGGAGCVVVLSASRPYAKGEVMGLAHSGLACSNGRRLLAGAWPLDQNPWEHVEMLLSFGYSERSRQMLEDVASTLDWSSGFPSPMAGDCLLADASDGWEPVTVTTSAGGHSCAQVRFRLSRENPLPGGKTLMALLGTCLVNDEEMLPEIMEAEKNHADVLGQDACERRVLVRLRDKLSQRLLEFPKQLTKTKLSMMGSRFQRAAPVVAGEREIVSLALDQVRARINAPLPSQPWALCEGLGVRPDVQIDLALGEEPRPSSQLGEALTRLRVCTQLLGDLEGRFNELRNSRRWAFEDGRALQSELQVLRVCLRGSRLGDPGAAPSPPLSKSANIVVGAHGEATAALLRAVRSAQGWEMEALEHKMAEWRPNAESAEEDPRKLLAETLVARAGVQVRLRDFSSAREDLVRSLQHVPDGAHARAVARDCAATLAARSERVLLGSGWASCGAVLVGLRERLEALGFLRLQVPWPARVPGALHAVLEEAWSEDLQKQMLEAASKDWRSGGLTDAVRLLLLRRPLPLRRSVELLGPEAVALLLERGALSCYLFSEAKLLDEAEAVQLAKFGEAAPEGAEVFSNVALWPLSSGLLVAADFDQSGGFEPVPYPAEDNSILIDGASSRPSVANVLHASCGAGAEGFVALQHYAKKVTFLDSNPRALRFVRFSAHLNGFEDRVSFVEGSLSSSELPQGLHLPFNAVLLCAQSLPNPDQLASDWNPLFFNAGPRGEAVLADVVGKSARRLLAPGGWLLAAATTVAEPEALAKMLHAWVENGEATPALAGFRAALLCGAPRPAEELLLGFLQQLGRPLLEQQLFLRGLRREGVSMLSEVVLALVPCPAEVVARHKTQVEVQCRRSTALWSSAPSPRAEVQPILDALLGAFNVGIAITEAASSGHDPLYMLDWEVGAEEQGTISPLAAVVPGQALKSPWRRLKSVRQAPRKPLVSAEGCSWEEVRDIKLNGWSPPMLCDVAWVETPAPQVKDGLPKEHVALMELRGCRLPQAMEKALRRNLDATTRYTFDGEPRKIEVASGGSFGGYGGPLEDTDVLIVPLLPGFHPDSPLAALPTELLLLLKEVAETIDREQRLVTVMVVTSGGSGPPLGCPLGQPSAAGSLQGLARVARLELPLLPLICVDTDVFGEHGNALQLATQILCELEATDGSMEVAYRKGKRYAPRMRLSSRNLIRAGCKVPSLPWAADGGCALITGGLGGVGVVTAEALADAGAKCIVLVSRSGRIARDGQGLVERLEVIETRGVRVVFDGCDTSSEDQVVDMLERVRRDFGPLRIVVHAAGVLDDRLFARHDPESMQKSFAPKAEGAWYLHKHTLQDDLKLFCCFSSIAALYGNVGQANYAASNASMDELCRWRAAKGLPSISLQLPGIREVGMAAAMTGKNKVLEDFTIGVATLKQVLRQSLAGTSRVEPVLVVATMGMLRPRERQHASLLEPLMQSHA</t>
  </si>
  <si>
    <t>gi|424708199|gb|AFX86734.1|</t>
  </si>
  <si>
    <t>gi|424707647|gb|AFX86458.1|</t>
  </si>
  <si>
    <t>Cluster-13398.40842</t>
  </si>
  <si>
    <t xml:space="preserve">Beta-ketoacyl synthase; N-terminal (328-575:248)  -- Beta-ketoacyl synthase; C-terminal (585-700:116)  -- </t>
  </si>
  <si>
    <t>MALHQPIVNGIRLGTLVEVNGLAGQFAGYARDDGKCEVALISGGVVSVEAAQMKVPQTVKKPGAGGGETSFDILVGPQTKDDTLAVEMATCLFEKGFCVLKLCQDMKELELLHEGVREAGDQGLLGRLPEEVESGYLGTHGRGKVVWLDPDDPMPFHNELLESCNAKLSHLAALLQPFSEDALGKCIEERTPALVSLSLQEDEEQDYPFPMADDKTLGDFLGTWRRGLLRAVHFLGPAEAALALERREGSKGLQCKEENISIVAGPSTLLLFRPDCYDYECVAEGEVLSLTASFLAQGAQFRLTGWEGDQKALEMLRGGPPAPPGDRISVLNTSTRLAACWDDAESFLAGLRSACDTSVEIPYARFDVEFYFCHDPDELLFGPPRTVQKHTSYIEGLNLFDNKYFEISNNEATGMDPLQRQVLEVGGTCLFAHGITKKVSNRMSHHAGCSVGLDKADFPTLGIDTGSSAGNNALAIASNRFSFVFNLKGPNYICDTACSASLTATHLAKLALLERVWDPLQFHVALGTHACLAIGPWIGTSMSHMVSPQGRCFSFSASANGYLRGEGTSGMLLKYGTEQDEPDCAIYRASQCGQDGRSATLTAPNGPAQEQIIDRAIKEARMTPPESSSWECHGTGTSLGDPIEVGAIRKIQIKQQRVDPLAMTTSKSNIGHLEGGAGMAAMVKCVVQVLRCECQPTLHLGQLNPHLEHATFDSFFATDAAKFSFEQGHSHVSSFGFGGSNGHVIFWGKGMTDLGSIKDRILKRLGKMSLPEVRPVGSNPNEWESDLPDADVRPGDVYKISISSDDPPDAPIKWVLESRQPEEEVDSFYCITGDFNEWKEDRMETGFQPGHHVTVIPVPDSGVLEFRFLKDGDEDQILAPEVPNCSKKLVPILGPKAGLTNSWKVTAVAGSSLQIELTVLKGCTGVLWFRATDE</t>
  </si>
  <si>
    <t>gi|1910037515|ref|WP_190905039.1|</t>
  </si>
  <si>
    <t xml:space="preserve">Beta-ketoacyl synthase; N-terminal (1-250:250)  -- Beta-ketoacyl synthase; C-terminal (258-377:120)  -- Polyketide synthase; C-terminal extension (379-498:120)  -- Acyl transferase (530-851:322)  -- Polyketide synthase; ketoreductase domain (1140-1316:177)  -- Phosphopantetheine binding ACP domain (1419-1482:64)  -- </t>
  </si>
  <si>
    <t>MESIAIIGLAGRFPGAKNITDFWQNLCDGVEAISQFSDEELIAAGVDPSLLRNPHYIKAGAVLEDIDLFDAGFFGFNPKEAEMTDPQHRLFLESAWEALENAGYDVQRCESRIGVYAGSSFTNYSSFDINNDQIGSAHSFQKLIGIDKDFLSTRVSYKLNLTGPSLTIQTACSTSLVSTALACQSLLNYQCDMALAGGVSIRVPQKTGYLHQEGGILSPDGHCRAFDAKAQGTIIGNGVGVALLKRLSDAIADGDHIYAVIKGSAINNDGSGKVGYTAPSVNGQAEAIAEAIALADIEAETITYIETHGTGTALGDPIEISALTNVFRGETEKKGFCAIGSVKTNIGHLDAAAGVTGLIKTALALQHKLIPPSLNFEQPNPEIDFVNSPFYVNTKLTEWNATSTPRRAGVSSLGIGGTNAHVILEEAPSLREQGSRGAREQERNYQLLVLSAKTDSALETATKNLVQHLKQNPELNLTDVAYTLQVGRSVFNYRRFVVCQNIEEAINVLENPDHQQVLTHFEEPIQRSITFMFPGQGAQYVEMGKELYQTKSTFREQVDNCCLLLEPYLGLNLRAVIYPQESEKQAATEQLKQTSLAQPALFVIEYALAQLWISWGISPQAMIGHSIGEYVAACLAGVMSLEDALALVAVRGKLMQQMSTGAMLSVSASANEIKNLLPENLALAASNAPSLCVVSGSYEAIDELQKKLTALKIEYRRLHTSHAFHSLMMEPMLEPFIAEVNKVKLNPPQIPFISNLTGTWITKEQATSPNYWAQHLRETVQFSSGLSVLLQETERILLEVGPGRTLCTLVKQHTQQAAGQVVLPSLRHPQEEKSDVNFLLNILGRLWLAGVEINWSNFYNHEQHYRVPLPTYPFERQRYWIEPEIQTQLSGKGESKQGKKPNITDWFYIPSWKRVPIVKTKDINSSCSLIFVDESGVGSELGQILQQLGQDVITVKVGEKFNQLDSNTYTINPKQADDYHHLLRQLPEGKIPSTIIHLWSLTQSQTLSWETTQNLGFYSLVYLAQAIGQQQISDKIQFFVIANHLHDITGKEELYPEKTTILGACKVISQEYQNIIFRLVDIVIPISAREDCIEQLLAELKAESQDSIIAYRNDYRWLQTFEPISLEPATTEKIRFRQNGVYLITGGMGGMGFTFAEYLAKTIQAKLILLGRSVTSGTDKIKELEALGAEVLVLAADVTNYEQMQSAIAQSLERFGTINGVIHAAGVAGAGMIQLKTPEIAESVFAPKVQGTIVLNNVLKNQDLDFLVLCSSLSSIQGGFGQVDYCAANTFLDAFAHWNTQTNNRLTISINWDAWQQVGMAVNTTVPNEIKNWRETTLKNAILPVEGIDVFSRILANSLPQVIVSTQDLQTGIKQLNKLLLSLSFSQKPANSCQASASRHSRTLQENTYIAPRNEIEEAIVNIWEELIGIEKIGIHDNFFELGGHSLLAVQTISRIREVFQVELPLHTLLFDAPTVNKLANVIVEKQPQLDDNDEIAQLLAEIENLSSEEIKIQLSK</t>
  </si>
  <si>
    <t>gi|1447315514|gb|REJ46714.1|</t>
  </si>
  <si>
    <t xml:space="preserve">Beta-ketoacyl synthase; N-terminal (6-291:286)  -- Beta-ketoacyl synthase; C-terminal (299-412:114)  -- Polyketide synthase; C-terminal extension (422-534:113)  -- Acyl transferase (620-841:222)  -- Polyketide synthase; ketoreductase domain (1212-1390:179)  -- Polyketide synthase; dehydratase domain (1465-1753:289)  -- </t>
  </si>
  <si>
    <t>MKASPQIAIVGMACLYPDADSPQELWENVLSQRRAFRRFPSERLSLSDYYSPDKSTPDVIYSTQAAVIEGYEFDRIAYKVVGSTFRSADLAHWLALDIASQALNDAGFPDGKGLNKETTGVLLGNTLTGELSRANTLRLRWPYVRHRVEEQLLKQGLSDKERQIFLNELENRFKEPFEPIGEESLAGNLA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HLVGAQGLRSLIPPGQNLDNIFTNNEKQINKIGFLFPGQSAPVYLHGGLWERRFPVIKQLYNKAQLAKGKDNTVTNIAQPAIITACLGGLQLLENLNIKADLAIGHSLGELCALFWANAYDKTQLINLAKIRGQAMAQLGHPTGRMASINADAETVKSLLNGRIVEIAGLNSPYQTIISGEELGIKDVVEKAQNKGIKTVYLPVSHAFHSPLVARAVQPLEDYLQTYPLNSLEKTVISTVTGEKLPLNTDWRSLLLEQITSPVRFIDAVKSAEKEVDLFIEVGSGSILSRLVADITDIPVISLDSSSESLQGLLKTVAVMFVNGVKVNYQGLFEDRFSRPFNLDYQPHFIANPCEIKVKGKSQQAKVENIALLLPNHSQNLKPETSKIEVIRQLVAQKTELPLETIENHHRLLADLHLNSISVSQLVIEAARQLDLSPPHSPTDYANATIQDLAAALEELGKNNPQIPQESIPMGVDNWVRAFTVELIEKPLIKSDKKQINREKAGNWHIIAHADHPLLPNLSVLQPTLKHEQEKGIIICLKPHPDESEIDLLLKGAKLSIKEKKPLILIQQGGGYASFARTFYLENRQIPTCVIDIPFHHPNAVNIILSEITATDSYTEVYYDENGKRFVRQLNLLGLEKDTDNPKQKKALKSSNKSKIKELLLVTGGGRGIASECALSLAKENKATLAILGRSQPEDNRELAENLARMKSANIQVHYYSCDVSDAESVQQTIAEIKTNLGEITGILHGAGVNTPKLIQHLEPEDFLATLAPKVKGLQHILTEINPDSLNYLITFGSIIAETGLKGEADYGLANEWLGDIVGEFSQKYPNCRCLNLEWSVWSGIGMGERLGTVEKLRNEGITPISPDIGIKYLHLLLNQSLPTASVIIAGRFGEPPTLSLKPQELSFLRFLETKKVHYTGIELITEAELSLDNDPYLQDHVYQGEYIFPGVLGLEAIAQVATALLPTLARKEDQTLNKGETGGLTFESVKFNRPIVVSADQPLKIQIATLITDSGKVKAVIRCANTGFSIDHFEAIISHSSVGAPDCRPMIPPVPLKEGKNNPQINPDKDLYGHLLFHKARFQRIKGYSHLKATECIAEINIEQKTAWFSRYLPQSLILGDAGARDAVIHALQACVPHATILPTGIERLTVYSVNLGENQFVSAKERLHQGDTFVYDLEVLDDDGNLLEVWQGLELKVIKHRNPQDPWIPALLPCYLERKIKEVMPNVDLTLILDRDATVERRVRSDRSLGMLTSSPSVIQRRGDGKPELSDNETVSVSHAEDLTLVLKGASGCDLEPIIPRDVQMWRDLLGENSFNLAEVISQENHEDFNMAATRIWSAKESIKKAGLSLDIPLTLSSFSQQLTPLSPILWLSSGKDLIITLPVSFREIKTAFILAIFVQTVQKKSDLLQTEPAKVF</t>
  </si>
  <si>
    <t>gi|1832759630|ref|WP_168493426.1|</t>
  </si>
  <si>
    <t>MTATVQVSPSSVFVVSGGGKGITAQCTIKLAQHQPCKFILLGRSEITPEPEYTRDCLEDAALKKRIMEKLISQGEKPTPMMVQKIFNQINSSREIQKTLAAIEAAGGTAEYISVDVTDPVKLKTKLQEISQKLGHITGIIHGAGNLADKLIEKKTSEDFEKVYTAKVQGLENILSCVNPQQLQHLVLFSSVTGFYGNIGQSDYAIANEILTKSAHLIKQHHPHCHVVAINWGGWDSGMVTPQLKKAFAERGIDIIPVEVGTQMLVNELHPAYQNHSQVVIGSPMKLSPPPLGTELRSYRIRRRMTLAENPFLHDHTIAGSPVLPATCAKSWMVNGCEEIYPGYRYLSCKEFKVLKGITFNSTLANEHILEIQEITKNDGDFVEFQTKILSKTPEGRTHYHFSSLIKLVKNMPEAPIYEAMDLREDHIVTKTGKDFYQNGDLSLFHGPAFQEITRVLNISPEKLTAECCWQEITAQQQGQFPVKWHNPYIIDLSTQTLWLWLNHFHQEVCLPGQLTYSEQFLAVPFNVPFYVSCEINSKTDTGANVNFIIHNCEGKIYSRILGAKAVIWPMKMLNKK</t>
  </si>
  <si>
    <t>gi|1129173414|gb|OLP82787.1|</t>
  </si>
  <si>
    <t xml:space="preserve">Ion transport domain (190-279:90)  -- </t>
  </si>
  <si>
    <t>MTALPTGRGRDFTGLTGPKKELEEGDRFSWLLQGRFRAVTWEKVKQAWTKGPTKYPKTAMASAYPTGASADRMQRSFDELRDHLDSQFAQQAQLFQTLLRAGISFSAESESSEVPNPVLEEENASHDPSEASSATLDETPAQAKPPNPRGSIRVSQKQLKRRPRASVATLLRHIELKVPAYTKALVEATPFSALIFGLILVNAILLGVEIDYASTLPEAEIPAWLGLLNAVIVCIFVLEIILKLIAYGCRGFWRGPQAWWNIFDFFIVAVSALETVMDLWARHLGRRSRTEPGLAHSFDLSVPIYLSMYLLPTYLPTYLPTYLPTCLPAYLPTCLPAYLPXRLTSLCLSICPCTSYLPSCLPAYLPTCLPAYLPTCLPAYLPTCLPTLNVDLATYLTSLAVFGIFELQILGSQPKSRNLGIAWISGASALKMGNTVGIEEEFDGPPFRARCDGQWWWRTSGRWYLYADFWPDYKYA</t>
  </si>
  <si>
    <t>gi|424708007|gb|AFX86638.1|</t>
  </si>
  <si>
    <t>gi|424707965|gb|AFX86617.1|</t>
  </si>
  <si>
    <t>gi|424707739|gb|AFX86504.1|</t>
  </si>
  <si>
    <t>gi|1706057978|gb|TRU83106.1|</t>
  </si>
  <si>
    <t>Cluster-13398.16709</t>
  </si>
  <si>
    <t xml:space="preserve">Beta-ketoacyl synthase; N-terminal (274-528:255)  -- Beta-ketoacyl synthase; C-terminal (542-653:112)  -- </t>
  </si>
  <si>
    <t>MAENAELASRPPEGADYDINWATTLSSQVLAKAVAETIFAKGHCVIQMSEPEDQWDSAMQAVSSREDWTLPKPEFEEAYMGYGARGQVVWLTDNDLARPTETGPNPLWHYTQCVKTLGYILLNAVPDILCFTPGTRLSGLLMRMPLVDYSPLASSQEPLSEEEIRNGWVQKHLDFVQRRKLCMMYLAGSSSGVVELHPKPGLDEEAVALSLANGKLLVFRHDLMSYSYFPDSTDNLVFQAWFMEEPQLLSLGSLEGDQASLEAVFGGPPQPPQEQVHIMGAMCHYPGKSNRMQAYWTMLSQQTDTFREIPYHRWDMSLYFTADSGQFATAGKSVQKHSGLLEDKELSQFDNTFFNIEARAAACLAPAHRLLLETAFELLFLTGYTRKSLVGLPLYVYCAHVDMDWEAFRGYDDTEGWLRASSTAGAMNSASRLCYSLGLNGPTMNVDTACSASLVSANLLHAALKKTLHAGVYNEGISLGFNTILTPWAYIGMSAAGMVGRAGRCMTFNESANGFARGEGCGGLSVKTGPELEAAQNRLGCYLSSYVNQDGRSASLTAPNGPSQQACIRGSLLTGDLVPSDLVHTENHGTGTALGDPIETGSIARVFQKYPTMLAVTSTKTLTGHLEGCAGSTSLMKILLSLIHSSIPSNNHLRVLNSHMVDEGFPGVYPNAIIEIPYQHNVIGMNAFGFGGTNSRAEVWAQGRNVRSPQEVVSRGLRGLRVDFLGPGALLPRELQRLDCVAVTCPRCGGEMCWLCSEALGTRRGKHQCIMIREEFASYELCSDCYEGRFQLQPPLADDEKEAVVQGQRVYLASTCNAGGDYVEMEELRGGFYTASLTLGDLGVERFHLVVDRDPNRAIVPSVSGASRAGRAAGPRKAAGRSWLLDGRMDGAPPGTVYEVRLEWTGTFQRVSWRATTERQEAKQHKYCLARRSMDWQPEAMTHSAKEPDLWEWQGTLAAPGSGPTELEFHLLRDGDTAQVLYPLRARAADDEVPVMGPDEGGHGRGWLVQVPTGQVPTVSLRIQRGGEVTVSAGVKPPEQEAPPSHFSTWRNLAQGPRNIYFLVGSWDGFQLTIMTPDESDPAVHRCRFSVGPGGQEEFQIVANATASLGLFPPHGRAQPGESLLCGPGENKDGLMWEVHGACGQLMEATLNFSAEDCCRMLTCCPCEP</t>
  </si>
  <si>
    <t>gi|413971671|gb|AFW95760.1|</t>
  </si>
  <si>
    <t>MINHSEAEDIDLLELLLEEEGIELQNKDLLISRRNLTQALASFQQRRLWFLYELEPTSSAYNICSVFSLQGLLNVPALQQAFQQLQQRHESLRTTFIDIDGEPWQKIHPHPLTELVLEDWSTNTTETAPIIAKIARSEGDYTFDLQTSPLVRARLFQLAANQHILTLTLHHIIADAWSIGVILQEIALLYQLAIAGEQITLPELKFQYTDYALWQKEKSHNSHLENSLNYWEKQLAELPILQFPTDFSRPRLQTFRGDLVKFELSNHLTTAIRTLSQKEGTTLFMTLMAAFQVLLSRYTGQDDIPVGTSIANRPGMDAEKLIGFFVNMLVIRSNLADEPSFKTLLNRVKTTILTGFEHTEVPFETLVERLDLERDTSRNPLFQIAFTLLNAPKPEFSTGDLEVSILANQEAARFDLELFITESEDRLNGVLSYNVDLFKRETVERFARHFCQLLENLISQPDTPVSRVPFLRTEELAVLAPNQPSQTFPVQFCLHEIFTQQAKLRPQQIALIFENENLTYSEVNHRANQLAHYLISAGVIPEARVGLWLSRSLDLIVAILAILKAGGVYVPFDPDYPSDRIAYMLEDSQVTVLLTHTQFETQIPPHSAKIIFIDNCQTELAQAPTTDPEILVFPDNAAYIIYTSGSTGKPKGVVVSHRHVVRLMLATEKWFNFNAKDVWTLFHSCAFDFSVWEIWGAIFFGGHLVIVPYLVSRSPEEFYNLLCDSKVTVLNQTPSAFRQLIQAESILCREAEIELRYVIFGGEALDLASLEPWFERHDDQFPLLVNMYGITETTVHVTYRPIYLKDVKQRLGSLIGKPIPDLSLYILDRHCQPVPIGVVGEMYVGGAGVTRGYFNRPQLTAERMIPNPFNNSKPERLYKTGDLARFLDNGEIEYIGRNDHQVKVRGFRIELGEIEAVIKHHPEVRDALVIVREEAEEDVRIEAYIVPKNQIFDSETLIREQTEEWQYTFNDTYHLTETETNESFNIIGWNSSYDNQPIPAEEMRQWLNNTLTRIQALKPQRVLEIGCGTGMILLNIADQVESYWGTDFSQAAIIRLTNILQNRSWNHINLLTREATDFSEIPENYFDSIVINSVAQYFPSIEYLQQVITGALRILAPGGSLFIGDNRNLSLLNYFHASVAYFQANDNTDKETFNTQIRRIAKTENELVIDPLFFVNLTEVFPDLTAVEIQLKAENSDNELTKYRYDVVLDKLGTSANQPIKVIWQDWETANLQLEDLKQQIIKVGTIGWCNIPHSRLIKDVAICQWISENNSENTIAELKQVIENIDIKKAIDPADLYAVAQEIGCQVTISYSLTKPDYFDVCFYPTTEGKRLAPVMPISSKISTESNQSYWINPLKGRFAKSLISQLKKQVREKLPEYMRPSAFVMLDSFPMTPSGKLDRRALPIPERDLTISKQAFIPATTSTEKKLSQIWIDVLGIDNIGITEDFFHLGGHSLLATKLVSRIREEFSLALPLRAVFEYSTIGGLADEIDSLSLVSNSTNTPQDIISHLTHRENLPLSFSQSRLWFLDLLEPNTPAYNISVAFRLDGNLNQEALHQSLQIIIQRHEVLRTTFDSQDGVPIQVIHEFLEVPLTVTNLSHLDSQTQQETLKNAVKEVIISPFNLRKLPLLRVHLYQLSEDVYIFVLVIHHIISDAWSLGLMIKELSLSYTALCQDNIKSLSPLSIQYADFANWQRTTFEQTQLPAQLAYWKQKLAGATEVLQLPTDYPRPPVVSHQGSAVSFTINKQTSEKLQKLCESQGATLFMGLLGVFSILLMRYSGQEDLLIGTPIANRNRKQVEDLIGFFVNTLVIRNDLSGNPNFINLLSRIKEETLQAYAYQDVPFERIVEELHPERNLSHHPLFQVMFVLQNTPMGKLELPNLQLTPWEMEQVTAKFDLVLSMVETEQGLQGEWEYNTDLFQETTIQRMVGHWQTLLENIVANPEQRIRELTLLTATEQNQLLLQWNPPQVDILQNQCIHQLFELQVEKTPDAIAVVFKNKSLTYRELNQRANQLANYLQYLGVKPDVLVGISIKRSLEMIVGLLGILKAGGAYIPLDPDYPLERLEYIIEDTGLSILLTQEKFASKLTVNHTEINIVCLDANWQKINEYNQENPVSIIHLKNLAYIIYTSGSTGKPKGVAIAHQSLVNFATVAIKEYEITSLDRIIQFFSINFDASVEQIYPTLIVGATLVLRTDEMLLSTKSFWEHCHYHQLTFMSLPTAFWHQLTSEIIPKNMIPESIRLIVFGGEKVLLENVQNWQKSVYHLPHKTKLLNTYGPTEATVVSSIYNCNNTDKISIPIGKPIDNAQYFVLDQYLQPVPIGVSGELYIGGNNLARGYFHRPGLTAEKFIPHPFSYQPGARLYKTGDLVCYLSDGNIEFLGRIDHQVKIRGFRIELGEIETALIQHPDVLNAVVITSTDSSGSNCLIAYIVTQQQPLISSGIWRDFLKAKLPDYMIPSNFVILDHLPLTPNGKVDRKALSTLSVDRNIDSDQQISPRTPLEYKLVEIWEEILKVSPIGVTENFFDLGGHSLLAIRLIAAIEQKLKCNLPVVSLFREGTIEKIATLLEQEKPSSNLDVLIPLQTKGNLPPLFLIHQAGGYGLSYSVLAEKLAKELDKQRPIYAIQARGLDGKQPPLDTIEAMATSYISAIREIQPSGPYLLGGHSLGGLIAFVMAHQLETGGEQIAHLLIMDTHPPLATDEITASLEDDAGILCFIVEQIGLHFQKTINIAYEELATLDQESQFEYVLQTLQHHEVIPPDSGRNLIAGLINVYKANLQASLIYQPQPVKSPITVFKTASLAEQFPNDPTVGWGKLTCEKVRVSCVTGEHQTMLKEPDVRNLVAEIVKILDN</t>
  </si>
  <si>
    <t>gi|1789588607|emb|CAA0372949.1|</t>
  </si>
  <si>
    <t>gi|424707961|gb|AFX86615.1|</t>
  </si>
  <si>
    <t>gi|1706147429|gb|TRV67337.1|</t>
  </si>
  <si>
    <t>gi|504891835|ref|WP_015078937.1|</t>
  </si>
  <si>
    <t>gi|424707837|gb|AFX86553.1|</t>
  </si>
  <si>
    <t>gi|1706135582|gb|TRV56315.1|</t>
  </si>
  <si>
    <t>gi|1705937144|gb|TRT70608.1|</t>
  </si>
  <si>
    <t>gi|488893016|ref|WP_002804161.1|</t>
  </si>
  <si>
    <t>MSNDQQIIKLMGRLRELGCRISADGDNLRLRKTKNDIPAELIQQIKINKTEILAFLNTAKDQAVTSQKDIPKLPTNALKQLSFAQQRLWFLGQIENSNATYNMPMSLQLEGKLNVDALFESLAYVIDRHESLRMYFPTVEGQPKIRIKNIENFNILSVQDLSNLDQPTQSIMVQTLINNHVQEPFNLKTGPLFKAKLLQLKDDQFILLLNMHHISSDGWSIGIFIRELCHAYLTFSQGQKPTLEPLPIQYSDFATWQRNWLQGEVLETQINYWKKQLKDAPPRLELPTDYPRPPIQSYKGSHYSHTLTPELTEQLKTLSQQEGVSLYMLLLAVFNLLLSRYSRQDDLCIGSPIANRPHPQTEGLIGFFANTLVLRNQIKSEQSFQQFLHQTRQTCLDAYQHQDIPFEFLVEQLKPVRSLSYNPIFQVMFAVENNDSEALNLPGLKIEWIDSSYPFAKFDLSLLALESDGQLNCNWEYATDLFETITIQRMAEHWEVLLQQIVTNPQQTISTLSWLTKADQKQLELWNQTNTNYPQDKTLVDLFEEQVNKTPDNIALVFEEQSLTYQELNQKANQLAHFLHQNYQIKPDTLIGICIERSLDMAIALLAVLKAGAAYVPIDSNYPEERIKYILENSKISLLLTQSFINDKLSGFFSEFSGQLINLDRLNFESFPCHNLALQSKPNDLAYVIYTSGSTGQPKGVMVEHKGLCNLALVEIETFDVHPSSRVLQFASFSFDAFIWEVLMAWGGGATLYLGNKDNLMPGLPLVERLRDDAITHITLPPSALAVLPWENLPSLQTIIVAGEACSPELVKKWSQGRNFFNGYGPTEGSVCATIAKYTSFEEKITIGRPIPNVQVYILDSHLQPVSIGVPGELCIAGVGLARGYLNRPDLTAEKFIEVNLFGKIERIYKTGDLAKWGDDGNIEFLGRIDHQIKLRGFRIELGEIEAVLLKHPAIKEVIVNLHKTENNQQLVAYVTGEPIDDLSQQLKQHIKTHLPDYMIPSQIIRLDEFPLTPNGKIDRQALPHPNHESQSLYEAPRNNIEQQLTEIWSLIVECEKISIHDNFFDLGGHSILAIKLLNEIQKNFNQELSLTSLFQNPTIAQLAQQLSQFEVQPSISELLVLQPSGQKISIFCVAGSNGHAFYFRDFAMNFADEHPVYGLETPGRDGSHSLPISVEDHASSLIKTLQQKQPKGPYILIGYSSGCSVALEMAFQLEQQGEIISLLGIFDAGLVANPDYITKRSDLDWIWNMIERIEAVKGISLGLNYEQLAAKSDDQNRWYLAAEALYHHNVLPEHSTLSLLRTNLEVMKRVTLNYAAYQPNFVISAPIVLFRAQDVKEIVVQEHQAMSHYQQSDWGWQPYSNKPVQVISVPGNHGQMLYEPNVKILADQLKKSIQEHFNQPET</t>
  </si>
  <si>
    <t>gi|1706153491|gb|TRV72943.1|</t>
  </si>
  <si>
    <t>gi|1706035335|gb|TRU62149.1|</t>
  </si>
  <si>
    <t>gi|1706117968|gb|TRV39839.1|</t>
  </si>
  <si>
    <t>gi|1054612865|ref|WP_066380748.1|</t>
  </si>
  <si>
    <t>MSEQKIAIVGMDAFFGECNTLDAFERSIYDGKQHFIPLPPKRWYGIETQKELLQKYGLVEGKAPVGAYIKEFDVDTLTYKIPPNEVEKLNPQQLLLLTVADRALKDAKIPEGGNVAVIIATETELSVHQLQQRWDSSWQVKDGLNAAEITLPSEKIAQLETIVKDSVHHQVEIGEYLSYIGNIMASRISSLWNFTGPSFTLTAVETSTFKALEVAQMLLLTEEVDAVVVGAVDLAGGVENVLLRGQSANINTGVNTLSYDQKANGWTPGEGAGVVVLKRHDQALENGDRIYAVIDAVSIGQTYSNLDGASINQACQQALQTAGIQPDQVNYVEVCGSGIPQEDEAEIAGLVQAYPPVGNGLHCAIGSVKANIGHTCVASGIASLIKTALCLYYRYIPATPNWSGVKTPEAFEGSPFYVATESRPWFLSKNAPRRIAAVNGMGSDGSYAHVILSEEVNQPERPNRYLQQTPFYLFPIAADDRSSLMTALDSLQKSIEESDSLSETASQAFNRYQQQTTAQYAVSITGRNKKELLRELESARKGINAAFDKGTDWQTPTGSYFTANPLGKKGEVAYVYPAAVNSYIGIGRNLFRLFPKLHDNPFVKSIYKRAADVERRVFPRSLSKLTTRQLEKLERELLDDSLAMFEAEMFCTRLLTTVIRDDFQVKPKYVFGYSLGETSMMVAQGVWSNFYEGSSSFNSSALFGDRLSGPKNAVREYWGLPKSTTTSEDNLWGNYVLMASPVQVRDAIRNEPHVYLTQINTPEEVLIAGEPAACQRVIKTIGCNAFPAPFDHVIHCQAMRSEFDELVKLNTLPSQEIPGIVFYSAAEYQTIKLESEIIAHSIATGLSQELDFPKLVNRIYDDGTKIFIEAGAGSVCSRWIDKILEDKEHITVSLNRRGMDDHSSIVKALGKLVSHRVNLDLSPLYSPVTTSKQNKAMLRTVTVGGDSITSKILTEENRKLFQEIAEKRQPKQPVFGDYLSINSLNLSQDVTNSENPTVEIPTPTVDSEKDSMKDIMEHNFKIEEPVEFSESNTSDSATPQRVLNSPETDDEFATIINMLELNKVQYQKLNANNARITKNHTDFLKARQDFSKQLSEIIQLQMVCAADLLNEEAK</t>
  </si>
  <si>
    <t>gi|7270401|emb|CAB80168.1|</t>
  </si>
  <si>
    <t>CL5072.Contig2_All</t>
  </si>
  <si>
    <t xml:space="preserve">AMP-dependent synthetase/ligase (198-631:434)  -- AMP-binding enzyme; C-terminal domain (656-718:63)  -- </t>
  </si>
  <si>
    <t>MAHNLAQSLRCLFTLSVIGWPTPEAVGLAAQVRLLHQATDYNSTTARHHVLGVATWNLVEIGAGRGWSAGKAVEQLHPSWNDAKLHLLCSSADECSDVPSFRDPNSAWSLADKALFLGIYFSLIAGLCLITHYWDRLPSFPQSKAGLNPGTPPCINASSTSSDNTGSNPPEAREDSGLVVHGPTPAYDAGARVVDLLETRAKERPSSIALEAPGPSASKLTYEALAAAITEIAAALTAKGVGKGQIVALILDRSIGQVVAVFAVMRSGAAFLPIAHDFPLERKRFLLTDGEVAAVLGMPQDSSAAELAAEANAAFIGVPGDGSPGHLAVSPPLVPNEMKATSPSCQKSVASDMALLIYTSGTTGNPKGIVYDHLHLTHGVHFFAEHCEMNEASVGLLKSPYIWAIIEYELFPSLVRGGRLVVASPEGHKSPSYLASTIRDNEVSVLLITPQVLDLVLDMHEAAGGVWRAPLASLKHIVTVGEPLSSTLANRVVSTTGIQAALHNFYGASESSCTIYTVPSRGIDLEIFPKVVPAGRPQPHCSVLLAALPATEQSQEAAQAAPLRLAPDRGGIGEVCFGGVTAVRYWKHDSLTAQKWVDTEFGRLYRTGDLGRWRSGQLEIVGRTDRQVKIRGVRIEPEEVEAVLRDFSSNGSGPVLSAAAVVATSEPAELVAFVSQRSGFGGLTMDLLKEHCTAHLAPAYVPKHLVLLPTLPTLPNGKPNLGELRDMARKYVEEEGEVVMDSLGRMKKLSRSALEEIPTIHRCYAFWMLGVLSDHFCHCALDPTQDGGWQPYCSVLASKQVPPWVEILVRSTGNDQDMFGFIMIGAYQDARTGGVGGRRITLGVQDVYVALIYLAAALPIPQLMALVFRVWPLDWQGSVNAAPTGMWNGSYMAVSNVLCVHRWYMRMMLLSRAFLALCDRFSVPAWLQCLLISAPLLVPAADAFDVCTSSTDGNFLQWWLLGSCFLYLKWQQWYIAFYVLCFHCGEAAVECAKARLPKGRTWGAAALSASVIVGTLMAMFHYPARQLKTKLYYAPFELSVTIIQPALFVWGMSYVPVNLAWWGNTTLGTYVFHYYFKDQVSLFIVFLSEALAFDRSGCLLLVCIFSLYALFNTIVGPAFHYLLVALSRLGPIVVRFPNWISGAGYDGK</t>
  </si>
  <si>
    <t>gi|1705961175|gb|TRT92549.1|</t>
  </si>
  <si>
    <t>gi|1706073989|gb|TRU98114.1|</t>
  </si>
  <si>
    <t>CL3053.Contig2_All</t>
  </si>
  <si>
    <t xml:space="preserve">Thioesterase (21-253:233)  -- AMP-dependent synthetase/ligase (294-701:408)  -- Phosphopantetheine binding ACP domain (835-900:66)  -- Beta-ketoacyl synthase; N-terminal (933-1183:251)  -- Beta-ketoacyl synthase; C-terminal (1191-1312:122)  -- Polyketide synthase; C-terminal extension (1316-1432:117)  -- Acyl transferase (1483-1773:291)  -- Thioesterase (1900-2119:220)  -- </t>
  </si>
  <si>
    <t>MSLQASDSLVVFKPCENAQARLVCFPHAGGGPTAFAAWADVLAEQRIEVVAISARGRERRVDEAPLTSCAELVDEALKALLASGLVDDLPYAFYGHSLGALVAFETALRLDAELVAGRPRPLHIFASGHGAPDTANAVRSQPPWGGLSSLSDSQLIQAVQSFGVMPLELSSDPGLMAAALPALRADFAAYEAYAPASPRAALAVPITALGGQEDPVATADHLKAWELETSAAMKGPHLFPGGHFFINSSRAEVLALVGSSIHGALEALPKSILKSSSTVPEVSRRPIYDVVLEVSEGNPNKEALVDTRGSVPYSELMRRADLVAAALHAQHLQGEAGKIVALLMGHDATYVTCMLGIWKAAGAIIVIEAHFPPQLCKEICEESLTSAAVTNAAHASKFADVANCSTLVLDENWFSTAPTHPFGDLSGPAPEDLAILMMTSGTTGRPKTIAGSHFFMHSGARAKEIVLPYEEQDDREAFNVMFVWEVMRPLLFGHTAFLLPDEAVLDPGLFVSLLQKHRCSRVLTTPSLLSTILQHSGRDLDVKLSSMKTWFMCGEVLPMKTVNLFRQVLPACRLVNDYSAWESGDVAYAVVAPAPAYEPSAVFAAAGRLAPMVCAAILDPETQKINPLGVTGELFLGGEGMSFGYHAQPEATAAKFKGPLAAEMEQIWLGKWYKTGDAARLVGSPAVLEVRGRVDSTVKIRGFKVGIPVVEGAIQEIPGVASCVVVPVHESPAVVDSLLCFLVPAEGVEFQDMVHRVKQEGPKKIPRWMLPSYFRPVPEGDIFSGGESRKLNRKKLMQFADLPTLRASQAEATVAASREAEEPAKEEDGSSVHAVVKAVWAKALNLSPGTVDLDENFFDLGGHSTLAARIAGELSETYGLQVTVLDIYSHSTLGALLDFLDAKGTAKAQTVVDMRQAARLAARQTAGTQAPQLVVAGMAGRFPGASSEKAFWSNLRAACTSATFFSKEFLRGKGLGEEVVNHKDFVPCAYMIDDADKFDHVFFGIGRHEAAMMDPQHRVFIEATWAAIENAGLPPKAGLSDVVVGVFAAAGIDGYMVHHLDGGPLKSTMDPQDIFLGEIGNEKDYIATRVSYLLDFTGPAMNVNSACSSALVAVAQAGFAIAANQCDAAVAGASSITFPNLGYFYQDGLVNSIDGYVRPFDAAADGTVFGDAVASLLLRHAEDVRSSSVWGRVSGFSVTNDGGQKAGYAAPSSTGQSMAIMNAMKMMGEDPWSISYVECHATGTRVGDGIEVRGLMDAFEKMGGKKGPRDTSVALGSVKGNIAHANCAAGATGLMKVLLMLQHRELVPTANFSQLNSKIRLDGTPFFVNPEVCPWTIPGAARPRRAGVSSFGIGGTNAHAILEEGSSEAVEMVSPMRSRWPFQLLPLSAKTPSALSQTAGRLANDIQGMAESGSLESAAYTLQVGRAALPLRKALVVASPLEEAKASDSLAQAAAAAALRSESMSEEALEDLDDAKKRPPVAFVFPGQGSQYFGMAQGLYASVPLFQTAVDHCCDLLATKEFLGHDLRPILFAEGTSEEREKAFTKPSVLQPSLFVVEYALARVFAAIGVLPVAVAGHSLGEYAAAVVGGLLTLESAIAIVAARARSTETLAEDGAMLSVAEWSDAELAAIERGERPGLWLAAVNSPLHAVISGETAAVDKLAAELKAADRKCAKLHVQKAFHSGLIAKAAETLAELGMPAENATGALPVASNYHGGWLTAMHLKDGRYWVNHMRGTVRWRDNAQKLMKQWNPAVVLEVGPGNSLSTLTAKCVTSGSAAPTFLQAMRHPKAKGVHDVQALLEAIGQLWECGCIVDWNAFHTTVMGTVGDLPRQVRLAGYAFDRTSLWVNPQRSAYVDRTEEAAPAGYELHQQDVAVVKPPPRCLMRLGEATPGTPAIRAYCLPFASGSATLFAPWARDAGQAIEVVALELPGRGGRSEEGQPSSEADDEALLDSLCDAIIADLRGAQYVLVGFSMGGGLSMDLAFRLLHKQAPPPLAIYIAGRKPPAAHPEDIGDIRMTNQELASYAFAPPEVAETEEFLEHVVPLLRADLELDARTERRLSAARLAGRRLPPGVGLEVSCGTSDEVSPWAAAPGWQPFASDTLGLHYYPGGHEFMQEQRGPLLSAWRRDSLGRLMQRLSVQMAMLGAAGFGAAGGGLAGLAGLPGGVSSPAEASSKAAAAKEEPSRLPFYAVQWVRSEPAPAGAAGTTQEAFFVSLGCDVAQPTLEAAAKAMTAGACVVAACAAVTGLFGEDAVDREVQQCWRFTQLVQHFLEVGARGKLVVLCPVAGAGAMVAGASKAVAMEADELQIARVFLPLAALARAAEQVTAVVGLVSKYPHEVDLWVQDDALQGL</t>
  </si>
  <si>
    <t>gi|51103299|gb|AAT96382.1|</t>
  </si>
  <si>
    <t>Arabidopsis arenosa</t>
  </si>
  <si>
    <t>MVMAAGASSLDEIRKAQRADGPAGILAIGTANPENHVLQAEYPDYYFRITNSEHMTDLKEKFKRMCDKSMIRKRHMHLTEDFLKENPHMCAYMAPSLDTRQDIVVVEVPKLGKEAAVKAIKEWGQPKSKITHVVFCTTSGVDMPGADYQLTKLLGLRPSVKRLMMYQQGCFAGGTVLRIAKDLAENNRGARVLVVCSEITAVTFRGPSDTHLDSLVGQALFSDGAAALIVGSDPDTSIGEKPIFEMVSAAQTILPDSDGAIDGHLREVGLTFHLLKDVPGLISKNIVKSLDEAFKPLGISDWNSLFWIAHPGGPAILDQVELKLGLKEEKMRMTRHVLSEYGNMSSACVLFILDEMRRKSAKDGVATTGEGLEWG</t>
  </si>
  <si>
    <t>gi|485627714|gb|EOD23314.1|</t>
  </si>
  <si>
    <t xml:space="preserve">Phosphopantetheine binding ACP domain (224-282:59)  -- Beta-ketoacyl synthase; N-terminal (415-615:201)  -- Beta-ketoacyl synthase; C-terminal (642-754:113)  -- Polyketide synthase; dehydratase domain (841-921:81)  -- Polyketide synthase; ketoreductase domain (1213-1391:179)  -- Phosphopantetheine binding ACP domain (1489-1543:55)  -- Beta-ketoacyl synthase; N-terminal (1580-1815:236)  -- Beta-ketoacyl synthase; C-terminal (1828-1944:117)  -- Polyketide synthase; ketoreductase domain (2250-2435:186)  -- Polyketide synthase; dehydratase domain (2586-2843:258)  -- Polyketide synthase; ketoreductase domain (3412-3589:178)  -- Phosphopantetheine binding ACP domain (3678-3739:62)  -- Beta-ketoacyl synthase; N-terminal (3781-4014:234)  -- Beta-ketoacyl synthase; C-terminal (4026-4127:102)  -- Phosphopantetheine binding ACP domain (4263-4316:54)  -- Thioesterase (4360-4467:108)  -- </t>
  </si>
  <si>
    <t>MPADDSTDSAASASAAAKAALAVAEESKAIAVQLSKRLEEQQETLRTYSSSLLGQSRMFAYMKMAEEWPSSGASSPSRTPPPVPGSSTGGDSSSSSSRRSWADQPLSHRGPCSECGRLVLLTEGRRQNDCGSYRHIDCALAAVMARQREAAAMALGSLGRGSLALPRPPPKGPLDRFAVAPSNGSVSPPNGHASGYAAAADGATKPGGAAKPGGAAKANGTVLANLYELSGEHIDADAPLLESGLDSVGAVELGNQLQQQTGEELPATLIFDHPTARQLADFFASSGMQEALQDSLPATLPATGLPAARLEALTARVGVFGLAATLPAGVGAPSALRCAAACGSELVREVRISATWRLRLTSATPRLRLGHDPWLAPSRCRPSGGATSGSLYLPAAPPSGAGRSRHGRWVRSRLSELDSLSPEVALRARHGGWLADPSLFDPARFSVSPAEAAAVDPQQRLLLESGYEALHGAGRERGSLLGSLTGVFVAIAANDWAEIVRDSPMARSVYAATGSNHSIASGRLSFVLGLQGPCAAYDTACSAALVAGHAALRALQLSECSAGLVCAVNLMLLPAAGVACATAGMTSARGHCHTFDARADGYVRSESVCSAALQRSGGGESAYLRQREAAPLTHVAERFGLSGSCVRQDGKSASLTAPNGQAQQALLRAALADAAVTPDQLGCVEAHGTGTPLGDPIEAGSLKAAVIARRGAGDEPLRVSSVKANAGHAEPAAGASGMVRLALSLSHAEAPPNAMLRLLNEHVGAALRGSSALLPVGLAPLPAPSDGASARVGGVSSFGYSGTIAHAVLQVEAAAERGGPEAGIEPPRYLRRRFAWRETPHPLTHRRAEGEEGGSVTLRSPAAGALLALVADHVVQGRVVFPGAGYLEMARAACVAASGGAGGGAVLRRAFFLQPFLLDGSLDRLWLSCELGGAEERASVAWLHRRCRREGTRVHPADLDGAIQQTALLAQGASSDEIRLPFSVGEARLASASGRLCSAVEAQDEHCSAIGIASASAPCPALARIDAFEARAMRGQSAATASQRSRHLYATEWAEVAFSVGDGASARVLSGTSPAAGASRAVPPAMSTSEHVFSLPLRRGAGPLPAAEALLCVLRHQLGSRPAPVRVLNAGTQPAAGSDATRPLHGGLLGLARTVRSEAMVASVLHVDGCSGGRMAVAEAGIEKEVVCSGRKAFAPRLRRLPAASEDASAVPSTHLISGGTGGIGLLACRWLGESGAAAVVLSSRGGSVAASCGAALRRVAGCSFSLAKCDAAELEDTRRLAAALLAGSGVPLAGVWHAAGVLSDGLLRAQSAQTFKRVYAPKAHGAWALQRAVACSPLAACVLFSSIAALLGGGAQANYSAANGCLDSLAACRRLRAQAASSVQWGPWAEVGMAAAGSVSQRLQSAGISLIERSHGVAAWQASLLPRSPAVVAAVLVAWGKFLGMMPQVPPLLSSFEGQRVAVSAAGASGGGPAVPITMESLLEMLHGTTGQSVDPDAPLMESGLDSLAAVELGNQLQAQSGMTLPSTLIFDYPTARQLAGYFEERAAPSKDAPEAVDIAPAEGPRSPLAEAPVAAARGLSSKLPRGQETVRDALGMAARGADLCSEVPPLRWTAEGLSQLDGPVALRVRHGGFMQHIDLFDSAHFGVSATEARAMDPQQRLLLEGGYEALHAAAFNRGGLLGSLTGVFLGIAANDWKEIVRSSPMARSVYAATGSTVSIASGRLSFVLGLQGPCAAYDTACSAALVAGHAALRALQLSECSAGLAVGVSTMLLPEVSLAFATAGMTSARGHCHTFDARADGYCRGEALCAVALGCRASEAEVLLALAGSCVRQDGKSASLTAPNGLAQQALLRAALADAGVGVGAPEVVCVEAHGTGTALGDPIEASSLKGTLLSHLPPAASLSVGSVKANAAHAEPAAGATGLLRLTLGLLTARAPPNAQLRVANEHVLNALEGAPCALPTQLAALRQAPTQARAGGVSSFGYSGTIVHAVLRAAPRSPATLSGRFRYVRKRFGWRTPYQAQRGPAAQAGAVQAGGPAAPAPPLSPATEVLLTYSSAWSSHPRPLPRQSSRSWLLVASADTPSGAIGDGATAAATANATSAAGLVLDLASVRGDHAPLARAEWIFFVARQLLLTRRPLRLVVLTSGAQLSVPTAMSALGGSRLAGGCAWGMGRVLRMEGPALGTTVVDLQFGASVPTALASVLMGDDSDDSLKEEGQVAASATALHVLRLRRGCVHEGSAAPPQSGGTHLITGGLGGLGLRAASLLCDGAADAVVLCSRSGRVARGGQGLEERLERLRRGEGGVAVVACDVAQEEGVVAMLRSAPREVDGAPGTALRRLRSVLHTAGTTRDRLMLNTGRDELAAVMAPKALGARHLHGATSQAAAAAFVLFSSIASTFGNASYAAANACLDTLATARGCAGMPASSMQMPLILGAGMGAADKQAFSLLSLSLEQYAGCLGALLGVSPPARPDLALDLSHGARVWAPLPADAASILRGQHAALLPLLSELPGSAVRANASGGQAVAAAPGSLAHELLQMPPEKRQPHVEAIVMEGAPQEAAIPSFGALTLRFARRRFAWVELPHPLAQRPIEAAAGSTVQGMRAPASGALLAIVADHVIQRHVIFPAAAYLEMTRAARAVRLSGREPRATRLSRVYFMAPMFLDEPDGLWVSVELDEADERFEVTTSRLDGSGEELSRAVHCAGSIALGEAGGASSSAPAARSVDIVASRGVATFGVSAADYYAMFRARQIEYGPEYRRLRKMWTSREEGVAVASLGVRAVGYAGMRGTAIHPGDLDAALQLTGLLADEAAARANETRVPFSLGHATLSGATGRLWIVSVHSTSVSGASDILLGREARGSAPGAALVGFVNRVLKADAQQGLQAAQAARRPSHLYVTSWQAATVPAAEDAKAALVMCASPPLGVASGSGAAAAAPSASIGAVVYAIGLGAGAKASDSLAGLAAAFDVARTHTITRSTPPMWMVSAGALAARSSGTGVSSRAGLMGLIRQARSEAPQSQLPIIDLDVLRPGMTELAAVSKLAGKLGLGYNGTPEPEMAFDGSSQRVPRLTEAAGSLGGPIKLCFDARGAVGNLRVVPQEEDGSEPVHGELKLHVGAVGLNFRDVLNVLGVYPGEPGEPGSDCAAHIADKGTGIPHLSVGDAALGHGLAVLSSLSKSDARLMAAITDSLSFEQACTLPTTWCTVHTSLLTARLGAGCEAFLHAGAGGVGLASQEYCHLIGSRTMASVGRPYKHFYLHRMGLAGRTLSSRDGGAFALGASRLLGAGRLHSVLNSLSADFIAVSFALLREGGRLCEIGKRAVWSYERREAASAAARYVAIALDSTIEQAPWWMGRTLRLLSARTEARVLHGLPMELFDLEKSVLAAFRTLQSGTNTGKVVVRIPRTAAPTPPRGAHLLSGGTGGLGLVTGSWLGESGAASVVLAARGGMVAPADGEKLKKLADCDFSVVKCDVAELSDTARMVGAVLAEGGALAGVWHAAGVLSDGLLSTQSAGSIRRVYAPKAHGAWALQRAVACSPLAACVLFSSIAALLGGGGQSNYAAANSCLDSLAACRRVRAMSATSVQWGPWAEVGMAAGASINARMQTSGVGLIGLEQGALALRATLQPSAPGVVSLVLLSWSSFLGVLPETPPLLAQFEGRRGAVAAAGPCGEVKEVTLDAIQAMLHETTGQSVDPDAPLMESGLDSLAAVELGNQLQAQSGMTLPSTLAFDYPTARQLAGYFKEQADAARGAGATSTPPPAAPPEDESSRRRGAAARLHGAGISLPAGLRGTQALRGVSAAGGDTISLVPPERWRIDGPDHPDGPVGARARHGGFLAGADRFDAAFFAISPAEAEAMDPQQRLLLESGYEALLGAGMDKALLVGSPTGVFVGIANCDWHDILCHTPLGRSVYSATGASNSIASGRLSYALGLHGPCVAVETACSSALVANHAALGAMLNGECESALAAAVMLMLLPTVGWAFAVASLTSPGGRSFSFDARADGYARGEACGSVALRADGPAAPRFLSSCVRQSGRSASLTAPNGSAQQALLRAGIAQAAVSAQELACLEAAANGSPLGDPIEAGSVRAALLAARTGGDPLAVGTAKASVGHGETAAGATGLLRLAVGLAGGHAFANAQLRVVNAHVAAALRESPCALPTQLADAPLRASGVRYGEVNAFGYSGTLATAVLESGREGAAGALPAFAKPAYARRCFPWREALSEAKAGAPGGGDAGGALADGAGDEPQEMTQEMTLPLLLGLLEHASGRELDADSPLLDAGIDSLAVMEVAGKVQSLAGVELSEDDLVDHSTARRLAAHIRELQERPEARVRVDAAELYEKAELLSPRLVLVRAAPEGGEGAPSLVLVHSIFGNELGFERLHSLGFGDREVLAVRHTGMSEGADVEEECVESSIAELADAYARELLAYRGVSPFDLIGASFGATLAHQIGLAAQRLGGHPRRLVLIEPPPPGPFPRGMRYLGQGRKVTLHDAAEACLLIRATAEAAARQPEGSRVHHGGGTARAVGEAAPAADRSTQELLDELRQLPDAALGFFVASAFPTMGRSLASAVKTTSRTLHVVRHLQQLIFNEWMERTEPLPRFTGPDGSAAIFVVKSSRRKEWLKKLFGSVSEELMQVIEPPPAGGGGAEGEGAPESPAAAAISAALKSRNPVRRAAARSLAGYARDEFDVVCEVKSDRTKLLGPAALELEVAGNHTHVAAMCVSYRSAEFRAGVESFLAPHAPRAPPARANAMAQCVAPLRGVAERVDALGVPAWIPELVFGDLNALRSGVKRQGINMEDFV</t>
  </si>
  <si>
    <t>gi|68637540|emb|CAH04265.1|</t>
  </si>
  <si>
    <t>MDSLTSTELRNLLQTDFNCSLPSTITFRFPNVEALANYLQQEVLDNCQPVFTPQIKAEISQKQPEKFSVEKSQFDDDPIVIVGMACRFPGGAKNLQSFWELLEQGKDAITEIPQDRWDQETWYDPNPDVPGKIYAPYGAFLEQIEEFDGEFFGIIPRESVAMDPQQRLLLETTWQALESAGQNPQKLRNSQTGVFIGC</t>
  </si>
  <si>
    <t>gi|1706006068|gb|TRU35045.1|</t>
  </si>
  <si>
    <t>gi|1706006067|gb|TRU35044.1|</t>
  </si>
  <si>
    <t>gi|424707635|gb|AFX86452.1|</t>
  </si>
  <si>
    <t>gi|1543235050|dbj|GCE60471.1|</t>
  </si>
  <si>
    <t>gi|159154253|gb|ABW93526.1|</t>
  </si>
  <si>
    <t xml:space="preserve">Methyltransferase type 12 (5-93:89)  -- </t>
  </si>
  <si>
    <t>TTQQVLKACNSRQITYTFTDVSPFFLEKARDNLAEFSGLEYKVLDIEKAPKLQGFCCHSYDLIIAANVLHSTANLQEETLPHIQSLLRPGGHLLLLELTQQSPWIDLIFGVTQGWWRFSDYHLRPNHPIITASTWESMLLKSGFSQVEFVSPDQKIGTALF</t>
  </si>
  <si>
    <t>gi|1706096157|gb|TRV19180.1|</t>
  </si>
  <si>
    <t>gi|1706008125|gb|TRU37021.1|</t>
  </si>
  <si>
    <t xml:space="preserve">Beta-ketoacyl synthase; N-terminal (40-291:252)  -- Beta-ketoacyl synthase; C-terminal (300-416:117)  -- Polyketide synthase; C-terminal extension (419-529:111)  -- Acyl transferase (595-703:109)  -- Polyketide synthase; dehydratase domain (869-1134:266)  -- Methyltransferase type 12 (1360-1460:101)  -- Polyketide synthase; ketoreductase domain (1744-1921:178)  -- Phosphopantetheine binding ACP domain (2020-2082:63)  -- Beta-ketoacyl synthase; N-terminal (2120-2368:249)  -- Beta-ketoacyl synthase; C-terminal (2376-2492:117)  -- Polyketide synthase; C-terminal extension (2495-2595:101)  -- Acyl transferase (2643-2918:276)  -- Polyketide synthase; dehydratase domain (2999-3279:281)  -- Polyketide synthase; ketoreductase domain (3521-3696:176)  -- Phosphopantetheine binding ACP domain (3792-3857:66)  -- </t>
  </si>
  <si>
    <t>MDFQDKKNLSENDQSIQTRVFKALSEAKEKLKAFESQQREPLAIVGLGCRFGHNIATPESFWSFLKAGKNHLRAIPKERWNQQDFYDSDRNKVGKIYVSQGGFLDDVSQFDAHFFGIAPKEAVAMDPQQRLLLEVAYEALENAGMATTTARRRKTGVFIGITNNDYARILTSNEDYNAIGAYHISGNHTNAAAGRISYLLNLNGPSLAVDTACSSSLVAVHLACRSLRSQECRQALVGGVNLVLTPEVVIALCRNQMLAPDGQCKTFDESADGFGIGEGCGVIVLKRLSDALEDGDHIWAVIRGTAVNNDGASGGFTVPNGPVQRELIREALADARLDAEAIDYVEAHGTGTSLGDPIEIKAIAEALCVNRRKSNPLLVGSLKTNLGHLAAAAGISGLIKTALSLHYREIPAHLNLKKPNPHINWDALPISIVRQNCPWNVNNGKLKAAGVSSFGASGTNAHVILSEPPQPQPQTPKISPILVTFSAKEPERLRLFTTQFVDELEQKTDLNVKDIALSLNTGRFPHKHRLALLVSNQENLRQGIQAFLNSNGDEKQFQNIQNNSFDIIYGEAQSHPKVAFLCNDEEEISPEIIENLLNNEPVFHEAFRQCEHLFKKYLEFSLHELLSSKKALEPQSSLSVQPLLFAYQYALCELWKSWGISPSAILGSGLGEYLAAQQAGVFSLEDTVKLVAKRTRISPQNPNSEDLLSLLKSTPEVDSNSPDITLIYQGEVVKKSLRNLVNRGEKIRQKSDEIAQGISTLHQMGYQIFLEMGIGANLINIGRQKLGVNSILWLSSLGKDCHSDQHEQRVLGQLYVRGFNIDWEAFHRSHPGQKISLPNSPFIRKRYWINSGNKSESSSYKNPNYYSGHPLLGDHFPSPLSLLQYRGSISQHKPAFLGEHQVFDQAILPASALIEMALAAGENQKVILENVEFKKALILKDTEDTLQLIIEQKSFKIYHALEPSWEVLVTGTIEELKSTNLTNCDLEEIAKNCPKEVDINSFYETYQKSGINYGSNFRLIHQLKRGENAAFAQIKLTDRLEREKYHFHPAMLDACFQGIAAILFKEESSVTYVPVRLGKLAFFHPPDGQVISAVRLKNSSPNPNIIIADIDIYSPQGQPLASLTNLELKAVQSQEIIPQEIPPQIYLEEWMPCEELLGNGRDTLVAPQVIKNQIYPAQLEQQLGEKLAQYERLMASLEKLSVVYIWEALTKLNGQPKLGQTYSEAQIANQGQIVDFYLPLLSRCLSILAEEKIVNQTKDGWLFLKKLEAPSSQSQIKILRQEFADYPAEISLMERCGSALAAVMSRQVDPLELLFPQGDLEAIASIYSEAAGAKLMNQLVATTISRAIANLPPYYPLRILEIGGGTGAATTGLLPHLPKEHIEYVFTDISSSFLTRAKENFRNYPFIKYQTLDIEKNPFPQDFLPGSFDIIIAANVLHATANLQKTLENVRSLIAPKGLLILLESTGARRWVDLTFGLTEGWWLCSQDLRRNGYPLISTKDWQNLLIENQFEDINIIEPSQVKTRNLLKQSVIIGRSSEQLPSLPAKSYSHQIIWADSQGIANGLIPLFQQRGISCSCVFTQDINPEIAEDYLSILRNSITSETHQILYFWGLEKIPGEIDQQVEIHCQRFLFFLQALLQQENPPALILVTQGAVPAKAIKTLTSPSQASLLGIAFSLVLEHPELNFKAIDLDPDEVNAADKLLQEIYSNPQENRVALRGEQRFYPRLVQRKLEDGKINFSPDAYYLITGGTGGLGLATTRWMIEKGARNLVLCSRRGAEGISPEILANFSSSGAEVTLKKLDITDAEKLHAVLEECRSKYPIRGIFHIAGTLDDTTLLRLTPESFNYVLAPKVKGTWLLHQLTLNDPLEFFVCYTSAVSLIGSAGQANAAAANAFEDAFIYYRQAHSLPGTVINWGPWSEIGAAVDRNVLERLAAKGYGAMKPDLALNALEKILLNQIIRAGVIKIDWQQFPYIHQSFYKNFLPQGKPQAAPSSEFLKQWQNLTLKERPNWLTNHIIMRVSTVLGRSNDETFSPQQGFFDLGMDSLTSTELRNLLQTDFNCSLPSTITFRFPNVEALANYLQQEVLDNCQPVFTPQIKAEISQKQPEKSSVEKSQLDDDPIVIVGMACRFPGGAKNLQSFWELLEQGKDAITEIPQDRWDQETWYDPNPDVPGKIYAPYGAFLEQIEEFDGEFFGIIPRESVAMDPQQRLLLETTWQALESAGQNPQKLRNSQTGVFIGCMTQDYAQLSYSPQAINAYTGSGTSVSMAAGRLSYVLGLQGPSMTIDTACSSSLVAIHLAYNALLNGECDLALAGGVNIILTPIISLIESRAHMLAPDGHCKTFDESANGMVRGEGCGIVVLKRLSQAIKNGDQILAKIYGTAVNHDGPSSGLTVPNGQAQEQLLHQALKCANLKPEQIDYIEAHGTGTALGDPIELESMSAVFGQRSPNRPLIIGSVKTNLGHLEGAAGIAGLIKTVLALQHHKIPPHLHFKNPNPRFDWSSHIFEVPVQGKPWNISERLRIAGVSSFGFSGTNAHIIVGEIGSDLPQASENNFYLLPLSARSEKSLQELARSYQDILTESISLADVCFTASTGRGIFPQRICILADSITTAQRALIDYQDGEDSDSLIRPILSETPPKIAFLFSGQGSQYSGMGETLYNREVVFKETLDLCDQILEPLLEKSLLDLIFQEQNSQLLEETQITQPVIFSVEYALAKLWQSWGIQPSALLGHSIGEYVAACWAGVFSLEDALKLVTQRGKLMGKLPHNGSMSAIYADYETVANALTSYENQVNIASANGSITVISGFKEIVEQLEKDFIDQGYKTKRLAVSHAFHSPLMQPILDEFSQVLKTISFHEPSLTIISNLTGKAVGSEITTPDYWVAHLRNTVQFSQGFKSLIDQGYRCFLEVGSKPVLLSMARLISSNQDLLWLPSIVPGQDEQAQMYRSLATLFVNGYSLDWTKVFKQGKRIILPTYPFQRERYWLSNSEFSLGQIKTQLHPFIRDFKKLATGDMIFEGEVSSLNPSYLEEHKVFENIVFPATGFIEAILAASQKIFNGHFVTLENVSIYQGLLLSPTPSIIQIIFKPKKSSQLIYTFEIFSSDSAQEQWVLHVTGEVKPKDIQSLAASELTQTKLERENSKESISIREFYQLYQQMGIRYGEQFKAIQELYSFKKGSQAKISINPSLADRRYYFHPVLLDACLQSIGAAFPEIHGQELHLPYGFSSLEIFLNPTSQVWTEVQVISDTNGEMRVNVNIYNEQEQLCARFTDLTARRINPDILQSLWQEKSNNCFYKVEWKKLSSMPTVAVDPQNSWLVLVRPETDLNSLVNLYKKAGEKVITVEMRQNYQCYSQDSFAINAAQKSDFQRLYQEAYPSGEFPTGVVFCWESSEAEDVLDTVYQSSHAVLNLVQTLTNNWEKLPHLWLITRGANKMSNDTALSPQQSHLWGLGAVINQEYPKMGCVCLDLPIHKEANEAELLFNELKCFPHEFRLALRQGNRYAARLVSASLPISEKRQFINQSGAYLITGGGGKLGGLVAQWLSEMGASHLVLCSRHVKSSTELIASLVEKGTKVTLIEADITSPTDMKILFSRFGVDLPVLRGIIHAAAVLEDGLISNQSWQKYQKVISPKVAGTLLLDRYTRSLSLDFFVSFSSAAVILGSPGQSNYAAANAFLDALMQQRQSLGLPGISINWGAWETGNQIDQQRFANWGLQMMSSEQGFQYLSQVILGDITQGIVLDIDWSIFNQTFNISQPFFSEVLTLNNQKQTSPAKLLEQLKSVSIDERITALVEGLEKILREVTGLNENKVIPQQTSFLDLGLNSLMVIEFKNRLERDLGCKLPSSIIFDYPNLLSLSNYLREEILANHLDFEIKINPIPDNHNPYDSLSEDELARLLNQKLTELDQYGG</t>
  </si>
  <si>
    <t>gi|1149076554|gb|AQS99249.1|</t>
  </si>
  <si>
    <t>MPTSLAVSRDAEEGGENNHLKANLTRAVVGVTASILVLCPNTKRSTDAFVVSVATSESQLRQLHRQGTGLRCDPATAVLTAGASRAGAWRASGLGLAVLACLPRSVRRRAAAKHGGRVALRAGLSDRRVVVTGMGITSCLGNTLDDVAHSLQNSKSGIKFSEEYAKFGIKSQVCGRPDLTAADIKELIPRKSLRFMGPNAQFAYIALDRAIQDAGLEVDDYQGNPRCASILGQGGTSIRDVTEAVAAVASQVKRWPSKVGPYRVTRTMGSTVSAVLSSAFQLRGPSFSISSACSTGAHCIGVGMEQIQLNKADMALVGAGESECWEFTAMFDCMGALSTKRNDDPTKASRAFDKDRDGFVIAGGGGMVVLEELQHAKERGARIYGELVGYAANADGYDVVAPSGVGGENCMKLAMAMANNIGGEKPIDYINTHGTSTPVGDVQELGAVKRVFEPLGYSPFVGSTKSLSGHALGAAGVHEAIYCLLMANRGFLAESANIEDLVEEGEGLKILTEKHEGQVQRLMSNSFGFGGTNACLIFDRWAE</t>
  </si>
  <si>
    <t>gi|198444923|gb|ACH88376.1|</t>
  </si>
  <si>
    <t>PQERVLLGSSWKALEHAGYVHDNYPGLIGVFGGVDFSKYLIPLFTNPQLLESMGAFQVLMGNDKDHFTTRVAYKLNLNRPAVTVQTACSTSLVAVCLACQSLLQYQSDIALAGGSSINLPQTTGYLYQEGGINSPDGHCRPFDARAQGTNVGSGVGTVVLKRLEDAIEDGDTIHAVICGHGLNNDGANKVGYTAPSIEGQSEAIASAHAMAGFPPESVSYIDAHGTGT</t>
  </si>
  <si>
    <t>gi|338858902|dbj|BAK42861.1|</t>
  </si>
  <si>
    <t>Unigene27794_All</t>
  </si>
  <si>
    <t>MANLTVGTVVEVVGLEGVRVVPGTESFGMQISPEKTFVGVRAQLLEYHSTQERWFAVTPQGVLLMVAGKNITPVRDLGGFDIFLGPASQPELIATEIAQCLVDNGFARIQMVMAEHHRHELIDLADQLERSLLLARMPISLEKGYLGKDGKGKTLQVDFQDKNLPPPVRASAVLAQQDKNISIISGMLMGYAEEHLGFVLHSRTPLLLRQSFTDALEEAFLPRTATREESTQFLSIMHRKKVAVLQFLGPGGGEVTLVPRREDTLDEISVDAPPGSLLIFLCDAYDFSYRTEGKSLVLQAWFLDQPPEFTLKGEVAGNLDALSLGSRGPEPPRSAHKIKVVGTGVRMPGQSDNINQYYNCYRHAGVDGMLEIPFTRYDMNAYSEWRWDRQTAVSQGKMYSRHQGHIEGIELFDNLYFHVSNAEAGGMDPEQRQTLEVGWKTLLDGGYQKDQLVRKGGHIGVYVGQNESDWGFVPLPGGNGGAMNCQAIIAGRFTYVFNLKGPCTIMNTACSSALTALHNAKLNTRSTDGDPVESFLIVGVSMNVTYHVFYGNCVTNALSFMGRSFTFDAGADGFGRSEGCTGCLIKEGDMDEESYAMLAGTGINHDGRSASLTAPNGPSQQMVIRGSLKQAEIRPEESRAQENHGTGTALGDPIETGSVRAVYRQHQECLMVTSAKSHYGHLEAGAGSVGILKTIISLVNAAVPAQVHLRHLNAHCEMDGFPGQYPVERADIGWDYSYAGCNGFGFGGTNTHADFWAARRTEVHKLKDIPGQVVGRQLIIDKVGPAPTLPPKLDRLDYLTVACSRCLGPMCWLCSAAVPAAGMRGETRHRCSAVRTEPSSYRLCSLCFQGTYECRDLGVAAATAPRPPLAFAPDTAKVFLTGTFNAWTKPGVEMIREPGGADVAVFEGDLAIGETLMEEFHIVVHIGDRNLILHPVVKRARQHVHVAGPSEQSEGKRWLIDGRRHGQREGQVFRVRLHWSDTKKRVSWIATEKIIGRAERFFHTYQIVSSISNWAPIVGTNEKSDPSLFRWFSGRIPASGQVALLFLRDYDTTQMVYPLRSHPTDDSVPVMGPDNGGDGKRWLVTGNEGDILLVELRVANGKISLQLHTAGSPELSFRGDTGESYYVVGSWTGWRVVAMDPSGVSDTWRHRFELGPTGMEDFQILVNQNWNLRLYPPNAGETPGMGLVCGPDRKGSKKHWQVRGIPGQLFEIVLDLAAEDQCDMLTCWPCTDPPLAA</t>
  </si>
  <si>
    <t>gi|388330376|gb|AFK29466.1|</t>
  </si>
  <si>
    <t>gi|1053312758|gb|OCY15416.1|</t>
  </si>
  <si>
    <t>gi|15810020|gb|AAL06937.1|</t>
  </si>
  <si>
    <t>MVMAGASSLDEIRQAQRADGPAGILAIGTANPENHVLQAEYHDYYFRITNSEHK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SFGFGPGLSVETVVLHSVPL</t>
  </si>
  <si>
    <t>gi|424708151|gb|AFX86710.1|</t>
  </si>
  <si>
    <t>gi|1705950298|gb|TRT82522.1|</t>
  </si>
  <si>
    <t xml:space="preserve">Beta-ketoacyl synthase; N-terminal (3-250:248)  -- Beta-ketoacyl synthase; C-terminal (258-375:118)  -- Polyketide synthase; C-terminal extension (379-502:124)  -- Acyl transferase (541-831:291)  -- Phosphopantetheine binding ACP domain (928-993:66)  -- Aminotransferase class-III (1234-1595:362)  -- Luciferase-like domain (1719-2012:294)  -- Condensation domain (2077-2517:441)  -- AMP-dependent synthetase/ligase (2537-2642:106)  -- </t>
  </si>
  <si>
    <t>MGSIAIIGMGCRFPGADNPEAFWHLMRDGVDVIADIPRERWDMGKFYDSTPGTTAKMYSRQGGFLPNVDQFDPQFFRISPLEATYLDPQQRLLLEVTWEALENAAIVPETLAGSQSGVFIGIGGSDYRHLTYHNLSNLTGYAGTGNSTSIAANRLSYVFDLRGPSLAVDTACSSSLVAVHLACQSLQHQESNLCLVGGVNLVLSPEATIVFSQARMMAPDSRCKTFDASANGYVRSEGCGVIILKRLEDAIQNGDRVLAVIEGSAVNQDGLSNGLTAPNGPAQQAVIRQALENARVKPAQISYVEAHGTGTELGDPIEVKSLKAVLGEKRSLDQTCWLGSVKTNIGHLEAAAGIAGLIKVVLCLQHQEIPPNLHFKTLNPYISLADTAFAIPTQAQPWRTKPPKPGENGVERRLAGISSFGFGGTNSHVILSEAPVTVKNNQQNGQKLMERPWHLLTLSAKNEEALKALVHCYQKYLVDHPEISLTDVCFTANSRRSHFNHRLGVVARDRLEMLQKLENFSNQERMREPKSINKKKKPKIVFLFAGQGSQYVGMGRQLYETQPIFRQTLDRCAEILRPHLNKPLLDILYPADPEAETASFYLEQTAYTQPTLFAFEYALAQLWRSWGIEPAAVIGHSVGEYVAATVAGALSLEDGLTLIAKRAKLMQSLPKNGTMIAVFAAEERVKAVIQPYRTDVAIAAVNGPENFVISGKATAIEEIIVHLTAEAIEVRPLKVSHAFHSPLLEPILDSLEQEAAAISYQPLQIPLVANLTGEVLPEGATIDARYWRNQARNPVQFYASIQTLIEQKFSLFLEVSPKPTLSRLGQQCCPERSTTWLFSLAPPQEDEQSLLNSLAILYDCQGAKINWEGFHVNYSQNLLALPTYPFQRQRYWLETVKPTAQETTMTTNATNVQAISSNQKQQEILITLQTLVGNLLQLSPADVNVHTPFLEMGADSIVMVEAVRRIENTYNVKIAMRQLFEELSNLDALAIYLAQNLANDFQNTQVNAEVFSAPIACSNNRSPNVVLSSNTNGFQGQTASPKVSAIAPLAGMGGAGGMGGVEVPQVSVPQTSAVTASGSTVSSSALENIMGQQLQLMAKQLEVLQTANFAPMTPRTTENSPSSVSQNRSNGLTQQLIPPQQLAANLEPIASRTRQTSNQASAPKPTVTATPWGPKKPPTGGLTPQQQQHLEALIARFTERTKTSKQIVQRDRPRLADSRASVGFRMSIKEMLYPIVAQRSQGSRIWDVDGNEYIDMTMGQGVTLFGHQPDFIMSALQSQLTEGIHLNPRSPIVGEVAALICELTGAERACFCNSGTEAVMAAIRIARATTGRSKIAIFEGSYHGHADGTLFRNQIIDNQPHSLPLALGVPPSLGSDVVVLDYGSAEALDYLKSQGQDLAAVLVEPIQSGNPLLQPKQFLQSLRQITSQMGIALIFDEMITGFRSHPGGAQALFGVQADIATYGKVVAGGMPIGVIAGKADYLDGIDGGMWRYGDKSYPGVDRTFFGGTFNQHPLAMVAARAVLTHLKEQGQGLQQQLTERTAALANTLNRYFQAEEVPIKIEQFSSFFRFALSGNLDLLFYHMVEKGIYVWEWRKHFLSTAHTEADLAQFVQAVKDSVVELRQGGFIPAKKPSWPVPTPQIDPPLTPLDKGIDPPLTPLDKGGDVDVALDKGGNSRSVSNVKLGKGSGSQVTKTIQFSLYYFGSYEAEFNPNKYNLLFEGAKFGDRAGFTALWIPERHFHAFGGFSPNPSVLAAALARETKQIQLRSGSVVLPLHNSIRVAEEWAVVDNLSQGRVGIAFASGWHSQDFVLAPQSFGQHRELMFREIENVQKLWRGEAIAVPDGKGQMVEVKTYPQPMQSQLPTWITIVNNPDTYIRAGAIGANILTNLMGQSVEDLARNIALYRQSLAEHGYNPASGTVTVLLHTFVGNDLEQVREQARQPFGQYLTSSVGLLQNMVKSQGMKVDFEQLREEDRDFLLASAYKRYTETSALIGTPETCRQIIDHLQSIGVDEVACFIDFGIDEQTVLANLPHLQTLKDLYQPHLPPYQGGLGGDQSPYQGGLGGDQSPYQGGLGGNQVPLTEAQRQLWILAQLGENGSAAYNQSVTLQLSGPLNLVAMTQAIQQISDRHEALRTKINAQGDSQEILPQVEINCPILDFSTDKATVQQQTEQWLKEESQKPFDLSQGCLVRWFLLKLDAERYWLVLTTHHIIADGWSMGVILRELGELYSAKCQGITANLKTPKQFRELIEWQSQPSQGEELKKQQAYWLTTLVNPTVLNLPTDKLRPALPSYQANRQSLTLDSQFTEKLKQFSRKQGCTFLMTLLSVYNILIHRLTGQDDILVGLPASGRGLLDSEGMVGYCTHFLPIRSQLAGNATFADYLKQMRGVLLSAYEHQDYPFALLLNQLNLPRNTSRSPLIDVSFNLEPAINLPKMKELEVSLLPQKISFKDRDLHLNVTEMGGEALIDCDYNTDLFKDETIQRWLGYFQTLLEAVINDPQENLRELPLLNSAEQKQLLVDWNNTKTDYPQDQCIHQLFEAQVERTPDAIAVIFENQQLTYSELNCRANQLAHYLQTLGVGPEVLVGISVERSLEMIVGLLGILKAGGAYLPLDPDYPIERLQFMLEDSQVSFLITQRSLLAVLPPSQANVIC</t>
  </si>
  <si>
    <t>gi|332191731|gb|AEE29852.1|</t>
  </si>
  <si>
    <t>gi|71089823|gb|AAZ23768.1|</t>
  </si>
  <si>
    <t>gi|914402336|gb|AKV70005.1|</t>
  </si>
  <si>
    <t>MSAQSSTSSLTALQKTPIAIIGMSALFAKAKNLQEYWENILGKVNGITEVPESAWNLEDYYDPDPKAPDKTYGKWGGFLPKIDFDPLEFGLPPDTLEALDSAHLLGLVMAKQALEDAGYNQGKEFNRETTGVILGGSGLWKSITPLTSRLQYPLWKKICQKSGLSQEQTDKIIENMKAAYVPWQENSFPGMLPNVVAGRITNRFDLGGTNCVVDAACASSLSALKMAISELIEGRCDMMLTGGFDTDNSILNYMCFSKTPAFSKKDCLNPFDATSDGMMVGEGLGMLVIKRLEDAERDGDRIYAVIKGIGTASDGRFKSIYAPRPEGQVRSLRRAYQEAGFSPATLGLVEAHGTGTPAGDFCEFTALNEVFSENNPEKQTIALGSVKSQIGHTKAAAGAASLIKTTLALHHKILPATINITEPNPKFKIEDSPFYLNTETRPWLPKGETPRRAGVSSFGFGGTDYHVVLEEYTPKLPQGENRIHHRPQSILLWGQNPEELRQTCQKALEQLQSLQGSQVYIELQNQSKSAQLPLKVARVGFVATSLAEAIKLLQAAVKQLQKQPQAEAWEHPQGIYYRKTGLLLEGKVVALFPGQGSQYLNMGREIALNLPEIQTAYQKLDILRAKAGLTPLSAGVFPIPTFNEVDEKRQTSLLQRTENAQPAIGAFSVGLYKTLQKTGFKPNFVAGHSFGELTALWAAGVFTDDDYYYLIQARGQAMAAPKGATPQGAMLAVTGKVSQIAQWVEGMANVQIANYNAPEQVVLSGLASEIATIEKILSSQGYQVTPLPVSAAFHTSLVRHASQPFGKALDQVTFHAPQLPVYANVTAAPYPKDLSGMRQLLEAQLLNSVQFVQQIENIYAQGGYCFVEIGPRQILTNLVKQILGDRPHLAIALNPSRQKDSDVQLSQGVMQLRVLGLPLNDPENAALTVKNSSSKRKGMILKLNATNYISDKTKALIGAALQPDSPAEIEPSVDSQTVESKCEEVKGSENEEILASIPSVNPYPSDSQPLSEEIPTLNLSIVSQDQTVTMTMNNAISNNINPILQAFYQYQQSLAKVHEEYIKHQSQSFQSVLQLLKQKEMTVVAQIDELSTPAASSENSKFDRPNSEVSSVSFPDPTPFKSEPQPLRTPEPQPLNTAPQPLPTPEPEPVHISPIVNYLEPRQPIAAISIPEPVSEVSEPSLDSIQDDALSQALLEVVSEKTGYPTEMLELEMDLEADLGIDSIKRVEIMGSLQEAFSGLPKLSPEALAEKRTLAHIVQYLREKMMVTEKKIA</t>
  </si>
  <si>
    <t>gi|424708055|gb|AFX86662.1|</t>
  </si>
  <si>
    <t>gi|1733592722|dbj|GCA73521.1|</t>
  </si>
  <si>
    <t>gi|1705932552|gb|TRT66435.1|</t>
  </si>
  <si>
    <t>gi|21593365|gb|AAM65314.1|</t>
  </si>
  <si>
    <t>gi|56542076|emb|CAI30401.1|</t>
  </si>
  <si>
    <t>gi|1909479575|ref|WP_190371337.1|</t>
  </si>
  <si>
    <t>Anabaena sp. FACHB-1391</t>
  </si>
  <si>
    <t>MNIQQQKTAKMAIVGMDAFFGECQELDAFESSIYDGKQHFIPLPESRWHGINQQETLLQEYGLEVGKVPQGAYIDNFEVDTFAYKIPPNEVEKINPQQLLLLRVADRALKDAKISPNSNVAVIIAADTELSVHQLQQRWNSSWQIKDGLNGAEITLSPEKIHQLESIVQDSIHNQVELSEYLSYVTNIMASRISSLWNFSGSSFTISAVETAAFKALELAQMLLDTNEVDAVIVGAVDLAGGVENVLLRSQFGKINTGVNTLSFDEKADGWNVGEGAGAVVLKRHDVALQNQERIYAVIDAVSIGQSASMAVNDTIITQVCKQAFQQAGIQPQEVNYLEVCASGIPAEDEAEINGILQAYPSVGDGLHCAIGSVKSNIGHTFVASGIASLIKTALSLYYKYIPATPNWSGVKTPQVWEGSPFYVATESRPWFLQKEVKCRISAINSIGCDGSFAHVIISEETNQPEPQNRYLESKSFHLFPLVANDQSSLLAALDHLQATIENTDDLKNTATHNFLKFQQNSDTKYTLSITGRNQKELIKEINSAKKGVTNAFENGKDWQTPIGSYFTPKPLGKTGEIAFIYPAAVNSYLGIGRTLFRLFPKAFDDVIVKSLYKRAADVEKLVFPRSLGKLSTRELETLEKKLLADSLAMFEAEMLFTRLITTIISDDFQVKPKHIFGYSLGETSMMVAQGVWSNFYQGSNTFNSSNLFGDRLSGYKNAVCEYWGLPKNSTNSHNNLWGNYVLIASPAQVRECLKSENYVYLTQINTSEEVLIGGEPAACERVIKKLGCNAFPAPFDHVIHCQAMQSEYPELVKLNNLPAQQIPGVTFYSAAKYQPISLKSESIAHHIATGLCQELDFPRLVNRVYADGAKIFIEAGAGGICSRWISKNLGNQEHITVSLNRRGTDDHSSLIKALAKLLSHQVKLNLAPLYNLSSKNQKQNKLTLRKVTLGGNSMAAMILNPENQKLFANNQQQKTFPHEGYKIINSLQTVEKIAPTEIYPKPKPKPEKKSMKTIMENGLELSKKLKFFESTKILKPNINQEPTEKISMNDLKISQYKKLSNNTAKLTKTHTSFLAARQDFSQQMSEIIQLQLACAQNLLKEAP</t>
  </si>
  <si>
    <t>gi|1706158641|gb|TRV77895.1|</t>
  </si>
  <si>
    <t>gi|515516765|ref|WP_016950019.1|</t>
  </si>
  <si>
    <t xml:space="preserve">Beta-ketoacyl synthase; N-terminal (10-289:280)  -- Beta-ketoacyl synthase; C-terminal (297-412:116)  -- Polyketide synthase; C-terminal extension (417-524:108)  -- Acyl transferase (582-887:306)  -- </t>
  </si>
  <si>
    <t>MISSNQQQADIAIIGMSGLFAGSQNVDVFWHNILNKADYVQDAPDEWAVPYFDPSSTELSRIYTRKVGLLGGLAEFNPLEFGVPPTSIPGSEPDHFLALKLARDALQHAGYLDKPLGREKTGVILGRGATPNRGTLTGLQHGAILDQTIDLLQKLLPTLDQETLNEIRQELKASIPDLPPEAGPGLVSNIAVGRIANRLDLRGPSYMIDAACSSSLIAVELAMKELRSNRSDMMLVGGVQASMTPQIYMLFCKLNALSRTKIRPFDKEAAGTLLGEGCGFLVLKRLTDAERDRDQIYAVLKQVGLSSDGKALGLLAPRLEGEVLALERAYSEAGIDPTTVNLIEAHGTGIPVGDKTEIKTLTQIFGSRQGKLPQCGLGSVKSMIGHCIPASGIAGFIKLSLALHHKILPPTLCDEVNPDLGLEETPFYVNTQTRPWIHGNQESPRRAGISAFGFGGVNAHAILEEYTGPNTADKQFHSQWSHELFIFSGENKQDILTLGRQVQQYLQANPLPSLVGLAVTLASQQAGTYRLAIVAENATDLQKKLKQALEKIAKPDCERLQTRNGVYYATPTVNSKEGKTAFLFPGEGSQYVNMLADLCLYFPSVRSWFDISDATFTGLWETLPSQFVFPPPTCLTGEEKQMLSQGLYNIDVATETVFTADIALYHLLSQFGIKPDVMVGHSTGEYAALSASGTIQADNLDDQIKIKRNLNQIYKELEAANTVPRGVLLTVGALDPQVVENLLQKFEGKLFLAMDNCPNQKILFGAPEVITEVAQQVKAWGGIYQELPFDRAYHTPLFLEMGNVLERYYEDLPVGTAHTPLYSCASVAPFPTEANAIRELVAKQWSTRVRFCEMIERLYEEGIRTFIEVGPSNNLTSFVEDILRKREFLAIASNSQRKSGLEQLLLLLAQLFVKGTKLDWKPLYQYRTAEPVDLDASNVGTVKPKSSPVLDLLMPRMSLSSELIEKVRSKLDEPGLNQLQLPTENESNNMTLSSPALNSISLDNFSPVSETRVTTQRVAEEIVSPGSSFTSVAGRTTPLSPDVQLSVVDLHFELMQEFLANQSKVSEAFFSNYSDSTENEER</t>
  </si>
  <si>
    <t>gi|424707787|gb|AFX86528.1|</t>
  </si>
  <si>
    <t>gi|424707885|gb|AFX86577.1|</t>
  </si>
  <si>
    <t>gi|1706146333|gb|TRV66316.1|</t>
  </si>
  <si>
    <t>gi|1706068711|gb|TRU93087.1|</t>
  </si>
  <si>
    <t>MNQQKQAFLEQYKHLDAMVKAQTEPIAIVGIGCRFPAGVNDSESYWQLLVNGIDAVTEIPLERWNIADYYHQDADVPGKMYSREGAFLDKVDEFDPAFFGISPREAAAMDPQQRLMLEVCWESLENAAIAPESLINSQTGVFMGIFRDDYAQLCFHQGVVNHIDAYNSLGTSRAIAVGRISYLFGFHGPTLQIDTACSSSLLAVHLACQSLRGQECNLALAGGVNLMLTPATAISNCKLKAVSPQGRSKTFDASADGYGRGEGCGVVVLKRLSDALRDGNLIFAQIRGSAVNHDGKSNGLTAPNGQAQEALLRQALERAKIQPKDLQYVEVHGTGTSLGDPIEVLSLGKIYGQGHSQDNPLILGTVKTNMGHLEGAAGIAALIKTVLQLRNQQIAPNLHFKNPNPYIPWEKLPVKIPTTLTPWLVREGVRRAGVSAFGMSGTNVHLIVEESNFERLGDEKPHLERPCHLITLSAKSEPALRELAQRYYDFLGQNSQTVMANVAYTANTGRSHFEHRLAIPFLAQKQLEQALKDFIRGENRFSGQKSL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PKTTLISLGQQNLPERGLWLASLSPKQSNWETLLQSLATLYVKGVKIDWNGFDLDYLREKIPLPTYPFQRKRYWLDYIDSQLKTPTVAAFHPLLQQPLHLLGSKDVHYQSSLSPCYPSYLQEHQVFGQVVFPAAAYLEMIIVAAGQQYPNQQFTIGQLSLNRPLIFSENQSKKVQLSLLAGGQFQILSLGEGEVSLLHLSGNLTNENQDLPSCNWTDIRNRCHQKIEIAQHYQDCSSKGVNYGESFRVIQELYRNQSEIVAKIQLSSHLLSQAVDYQLHPVLLDGCFHAMSALFPAGNTTYLPTNIDRLTFSGVKDTSIYCHGRFSHSNWENGILIADLTIFSESGQLISQIDGLTFQQARPETLFSQTNDLNDSLYEITWQATDLTGMDWTETGDWLIFADKKGVGQQLAEKLVQQGHRCQLITENNRQTWQYLLKKPYQGLIYLWGIDDDQALENNQNLAATQERICGTLLEIVQELGKIEVNHSPRLYIVTQSAQYIPSQPTVIALAQSSLWGLGRTIALEHPELRCLCLDGDKFQDSHTLALEVFQSLQSSEEENQIVWRQGQSYVARLGRFIPKSSLKNREIAENATYLISGGLGALGQQVANWLRKKGATSLVLLSRRGITPETQPIIDQWRQEGTNVEVFAADVSDFGQMRRAFEIIEQQLPPLKGIIHTAGVLEDASLSKQTWEKFERVFSPKILGAWNLHLLSQEVDLDWFISFSSMASVLGSSGQSNYASANAFLDSLAHYRQAQGLPALTINWGPWAEGGMAENLGEKAKKRLIKQGFTPLDPQKCLHLLETLLKTSRTQVTVASLNWNSFLNSFENQKNPPLLRDFQSFSAQKLTPDNNFIDVLMTVPIEERFAALTAHVQGIVAEILGIPAREFTKVDQGFFELGMDSLMTVELRNCLAKDLGKSMAATITFKYPTVTSLVDYLVAEVIDLDFSLKPLAIGANQDSNLDLLNEEDLSLEELSDLLLQELNSLG</t>
  </si>
  <si>
    <t>gi|194354516|gb|ACF54737.1|</t>
  </si>
  <si>
    <t xml:space="preserve">Beta-ketoacyl synthase; N-terminal (1-172:172)  -- Beta-ketoacyl synthase; C-terminal (180-235:56)  -- </t>
  </si>
  <si>
    <t>REALQMDPQQRLLLQTTYESIEDSGDKMDSLKNSNTSVFMSTFTNDYWDMQVSQESRYDISPHTXMGSSLTAIXNRISYFYNLKGASVSIDTACSGSLVAVHLACQSIXDGSSDAAFAGGVNIIINPESTLMMSKGNFLSPDGYCKAFDDRANGYVRSEGVGVVYLKRLDHAQKDGNKIYGIIKSTVCNSDGFTSEGFTVPSESSQTKMLSDAYSLAGINPDRLQYIEAHGTGTQF</t>
  </si>
  <si>
    <t>gi|488838375|ref|WP_002750781.1|</t>
  </si>
  <si>
    <t>gi|303273166|ref|XP_003055944.1|</t>
  </si>
  <si>
    <t>gi|260841914|gb|ACX51018.1|</t>
  </si>
  <si>
    <t>gi|424708063|gb|AFX86666.1|</t>
  </si>
  <si>
    <t>gi|194354506|gb|ACF54732.1|</t>
  </si>
  <si>
    <t xml:space="preserve">Beta-ketoacyl synthase; N-terminal (1-161:161)  -- Beta-ketoacyl synthase; C-terminal (169-227:59)  -- </t>
  </si>
  <si>
    <t>LLLEVCWEALEHAGIAPDRLKGSNTGVFAGISNSDYDRLRAARGGSANINPYSFTGTALSVAIGRISYVLGLNGPSMAVDTACSSSLVSVHLAANSLRSGESDLALAGGVNLILSPELHVYFSRMGLMAGDGRCKTFDARADGYVRSEGCGMVVLKRLADARRDGDPILATIRGSAVNHDGRSNGLTAPTGQXQQDVIQTALRNAGVPPDRIDYVEAHGTGTQFGDPRA</t>
  </si>
  <si>
    <t>gi|68637513|emb|CAH04259.1|</t>
  </si>
  <si>
    <t>Microcystis flos-aquae UAM-KMF</t>
  </si>
  <si>
    <t>LSSYPPSASLRILEIGAGTGATTQQVLKACNSRQITYTFTDVSPFFLEKARDNLAEFSELEYKVLDIEKDPKLQGFCCHSYDLIIAANVLHSTANLQEETLPHIQSLLRPGGHLLLLELTQQSSWIDLIFGVTQGWWRFSD</t>
  </si>
  <si>
    <t>gi|15865172|emb|CAC80090.1|</t>
  </si>
  <si>
    <t>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YPGGPAILDQVEIKLGLKEEKMRATRHVLSEYGNMSSACVLFILDEMRRKSAKDGVATTGEGLEWGVLFGFGPGLTVETVVLHSVPL</t>
  </si>
  <si>
    <t>gi|150445943|dbj|BAF68996.1|</t>
  </si>
  <si>
    <t xml:space="preserve">Condensation domain (11-444:434)  -- AMP-dependent synthetase/ligase (469-912:444)  -- AMP-binding enzyme; C-terminal domain (921-996:76)  -- Phosphopantetheine binding ACP domain (1027-1086:60)  -- Condensation domain (1101-1535:435)  -- </t>
  </si>
  <si>
    <t>MINSEKIEGFRLSPQQKHLWLLAQENPSSYYRTQGSFLLKGVLDKECLLKSLALTIERLEILRTAFYNLPEMTIPLQVIKAPYFPVVEQYNCQKDSKEKQLNKLEAIFNERLQRPLDIEKLPFLEVALIELSVNEIILVISLPSLCADRSSLSYLMAEIVSCYDQQESEVTRDEPFQYIDFSEWQNELLESTETLAGREYWQEENTRENISLELPLSRQNYRELVSDFEPKFVSVTLEQQQLESLKDLAQKYQVSEQDWLLSCFLILLSRMTSQEEISLGLACDNRHYEDLSQSIGLMTKYLPLSVTLDYSLSFVNFCQQIAQKNKDFSQWQDYFIPQVGELVKQGITFEVDLNANKNIHLTDPDWSLIQQFSCLQPYQLNVCCLRYAQNIEIEFHYNSNSFSSEVIENWLQNYCTLLMNVSANPRQKIEALDILTDQQKERILLQFNPSLVTQKSENYLNTSCIHHLFEKQAKINPQEIALVFEDESLTYDQLNLLSNRLAHHLHNLGLQPDERVGLCLERSHWMVISLLGVLKAGGAYVPLDPTLPPERIKFMIENSQARWVVTQPNLTSLLSLNLAQLVILDNERNILDGYSEENLQTEVKPENLAYIIYTSGSTGKPKGVGIEHRQLFNYLEGIKERLNLPLGASYGLISTFGADLGNTVIFPSLCGGGCLHIISQEKMTDPIALANYYQKKGEIDCLKIVPSHLSALLNESPNPSQLLPKKCLVLGGETTTWRLIETIQSLAPHCRTINHYGPTETTVGVLTYEITQSTIERVTKSVPLGIPLPNTQIFLLDSQLRPVPIGFPGEIYIGGENLARGYLNQSSSSDDSFNQHFSLKVQNSYLKLKITKGQWFNQEAKFKITTTHNRRYSSKNQKIKLSERLYRTGDLARYLPDGNIEFLGRVDHQVKLHGFRIELGEVESQLMNYPAITSVKVLVLEFTKGEKQLVAYLVPDGKNRPKVAELRQFLEKSLPKFMIPSRFVFLERLPLTQNGKLDSKKLPLLETGREQIESDYVAPNTENEKILAKIWSEVLHIDRVGLNDNFFELGGDSILSIQIAARAKVLGLNLKPIDLFQYQTFAELVKILKNQEIKLELGDNKGEVPLTPIQEWFFQQSLSNPHHWNMSILLDIPWDLSRTETETLVNALIAHHDSLRLRFSPTENGWIQRYTEVKDITPCLEIDLAKVTDAALSSILGIETTKIQKSLSLDNPLLLRVVRFNLGKKWGVRLLFVVHHLLMDGISWRIWLEDLDTAYNQLQKGEKIDLGNKTTSFQYWAQKLRNYAQSESILSELDYWLAQFPSSPVYLPRIEQQVTKYERRMEKVKVFLEKETTEAILSQVSRLNHTQINELVLCGLLRTYQSWTGKNELWIELEGHGRETLFEEVDISRTIGWFTTRFPLLFSCDPSLSPLEMLQVVKGTLRQIPHGGIGYGILRYLNQQRKIKEKFNHLPQPELCFNYLGKFTQKNTIFSLSWENRGIEKSGLGENTPSISLDTMVIDGQIYLEWTYNPELYQRETIEKLAIDTVNEIKNLITDFLDGRHHYHPSDFPLASLTKSQLDYISKQFSEIADIYPLSSLQQGLLFHCLYEKASNLYFQQKVFTLEGEINQNYFRKSLGKSG</t>
  </si>
  <si>
    <t>gi|428680334|gb|AFZ59100.1|</t>
  </si>
  <si>
    <t xml:space="preserve">Condensation domain (3-465:463)  -- AMP-dependent synthetase/ligase (485-899:415)  -- AMP-binding enzyme; C-terminal domain (907-981:75)  -- Phosphopantetheine binding ACP domain (1011-1073:63)  -- </t>
  </si>
  <si>
    <t>MQFPLSYGQQAMLFLYQIAPQNIAYNIYTTVRISSELDLEAWHRAWLLIVERHPILRTTYTQHEDQPVQVVHPYQEVDIKVTDAAAWNLDYLQKQILAEADRPYNLETGPMLRVHLFTQSATEHIQLLAMHHIAGDMWSFDILLNEFQLLYAAEVKTSLQVSSQVIENSFISNFQTDNILSLPKLSYTDYVRWQTEILTSSQGEQLSAYWLKQLAGELPLLDIPLDKLRPSVQTYGGATHIIELDEELLKKLRKFSASEKTSLYRIFLAAFFVLFYRLSGQEDILVGCPVAGRSGREEFARIVGYFTDPVVCRANLAGNPTFKEFLAQVRRTVSEAKKHQDYPFPLLVKQLAPERDSSRPPLFQVALTWQKHRWYENVQKSSLVMSPEVIEGHQRGSAFDIDLAIIEAGTELQLCWQYNTDLFDAATVERVAGNYQTLLESILTNPEQPISQLPLLTEIEQHQLLIEWNNTKKDYPLDKCIHQLFELQVECNPDAVAVELAGEKLTYQELNQRATQLAHHLINLGVNADVLVGICVERTPLMVIGLLAILKAGGGYVPLDPAYPRERLAYMLDDSQAQILLTQQQLIDSLPSTGTKVICLDSDWELISKQSQKNPETEVKPHNLAYVIYTSGSTGKPKGVMIEHRSLVNFTLSVADKYKISNTDRILQAASISFDAAAEEIYPCLLSGATLVLRTAEMLGSISTFVEKCWEWNLTVLMVGTAYWHQLTSELATTNDTLPTSVRLISTGGEKWLPEKLKLWQKCMDKRSLVHNLKSPPMLMNGYGPTEATVLSTVYDLSQLVVEDTQTRQLIGKAFDNVQIYILDSYLQPVPIGVPGELHIGGVGLARGYLHRPDLTAQKFIPNPFNQSERLYKTGDLVRYLPDGNIEFIGRIDNQVKIRGFRIELGEIETVLVTHPQVLEAVVIDSDDIPGSKRLVAYVVTRSKSEIKGQLRSFVKQKLPDYMIPSAFVVLDALPLTPNGKLDRRNLPKPDQTRPDIEANYVAPQTEVERRIAAVWEEVLHLENIGIHDHFFEIGGHSLLATQIISRLRQVLQMDLSVRTLFEAPTIARFAEYCEIIHATVQGLQHSFDTSDGEYEEIEI</t>
  </si>
  <si>
    <t>gi|1334968303|ref|WP_103112975.1|</t>
  </si>
  <si>
    <t>gi|257356478|emb|CBC11458.1|</t>
  </si>
  <si>
    <t>gi|424707699|gb|AFX86484.1|</t>
  </si>
  <si>
    <t>gi|15222994|ref|NP_172251.1|</t>
  </si>
  <si>
    <t>gi|1706050113|gb|TRU75795.1|</t>
  </si>
  <si>
    <t>gi|338858882|dbj|BAK42851.1|</t>
  </si>
  <si>
    <t>gi|1149076478|gb|AQS99211.1|</t>
  </si>
  <si>
    <t xml:space="preserve">Beta-ketoacyl synthase; N-terminal (362-609:248)  -- Beta-ketoacyl synthase; C-terminal (617-732:116)  -- </t>
  </si>
  <si>
    <t>MAQDVSRKLHPSRALRGSGSWRRASLTTPWSMASMPAAWSRSLTSLHLATRIVHRAGQLLGYSAEEDKFSVQMVVDGTVLTLDPMYVHKAPEERLAKPGEGGDEFSFDVLLGPRTQKHSVGEEAGACLSEKGFCVMKLLQSADQLESAFDCMKGLEASGKFGRLPQEIEEGHLGKSGRAKTMWLSPDEEEEGSILDSLDNKMTGLAQVIMPFTEDVLGSPLQDRTPALVCVSMSDADEAEYDVPNASDKELTDYYETWYRSQLRLVYFLGPVKGTVVLSAKESSSFEGPKSEYSIVAGPGTLLLVREDALEYSFQEPQEGETSWMQCFLMSPGLALNIEGEITGDFSVLATKGEGPPPPTSETVSVVAMAIQCAANMYDHHKEWASYMGGTDGQLEVPFMRFDYHPYYSDEVDMPINTTFVKHCAVQEGIDMFDNRIFEISNMDAEAMCPQCRQVLEVGCLILHQRGITKKMCNTHPIHASVSVGCDKEEWLNMPGVPRSVATNNQLAITANRFNYIFNLKGGSYVCDTACSSSLVATHLGKVNLLERRWDPLEWHMAQGTNLSLTVGLLIGGCASHMLSPGGRCFTFNATANGYNRGDGTAGFMLKAGNQDDERWAFLRGTQMGQDGRSASLSAPNGPAQEKCIWGAVREARMVPPESTVWECHGTGTSLGDPIEVGAVRKVQIKMPRKEPLMVSTSKSNIGHLEGSAAAVAMCKCVMTVIKTKCAPTIHFKTLNPHLDHAMFDAIFCTEANPYLYRCGHCQVSSFGVGGTNGHAIFWGEETREAPNYQMLFYKKMKECPAQIIADGTNPKNWEYSGPGFDWKDESKYTVKIEKDLTSDAFVVKWEKQEEGEIEVPEFYSITGTHNEWQDDRMMEGDVPGLYYVVVEVPDSGSLDFRIMAEGDQERSIGPDIEACTKKTAQIRGPEKDLTTFWRAAGPKNSLLRVELYAPAKGKRFLTWLREKDEDGEWGATLRGTAAAEGEAEVE</t>
  </si>
  <si>
    <t>gi|1724313062|ref|WP_147069344.1|</t>
  </si>
  <si>
    <t>MKASPQIAIVGMACLYPDADSPQELWENVLSQRRAFRRFPSERLSLSDYYSPDKSAPDVIYSTQAAVIEGYEFDRIAYKVVGSTFRSADLAHWLALDIASQALNDAGFPGGKGLNKETTGVLLGNTLTGELSRANTLRLRWPYVRHRVEEQLLKQGLSDKERQIFLNELENRFKEPFEPIGEESLAGNLS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HLVGAQGLHSLIPPGQNLDNIFTNHEKQINKIGFLFPGQSAPVYLHGGLWERRFPVIKQLYNKAQLAKGKDNTVTNIAQPAIITACLGGLQLLENLNIKADLAIGHSLGELCALFWANAYDSIQLINLAKIRGQAMAQLGHPTGRMASINADAETVKSLLNGRIVEIAGLNSPYQTIISGEALGIKDVVEKAQNQGIKTVYLPVSHAFHSPLVARAVQPLEDYLQTYPLNSLQKTVISTVTGEKLPLNTDWRSLLLEQITSPVRFIDAVKSAEKEVDLFIEVGSGSILSRLVADITDIPVISLDSSSESLQGLLKTVAVMFVNGVKVNYQGLFEDRFSRPFNLDYQPHFIGNPCEIKAKGKSQQAKVENIDLLLPNHSQKLKPETSNLKPETSKIEVIRQLVAQKTELPLETIENHHRLLADLHLNSISVSQLVIEAARQLDLSPPHSPTDYANATIQDLAAALEELGKNNPQIPQESIPMGVDNWVRAFTVELIEKPLIKSDKKQINREKAGNWHIIAHADHPLLPNLSVLQPTLKHEQEKGIIICLKSHPDESEIDLLLKGAKLSIKEKKPLILIQQGGGYASFARTFYLENRQIPTCVIDIPFHHPNAVNIILSEITATDSYTEVYYDENGKRFVRQLNLLGLEKDTDNPKQKKALKRSNKSKIKELLLVTGGGRGIASECALSLAKENKATLAILGRSQPEDNRELAENLARMKSANIQVHYYSCDVSDAESVQQTIAEIKKNLGEITGILHGAGVNTPKLIQHLEPEDFLATLAPKVKGLQHILTEINPDSLNYLITFGSIIAETGLKGEADYGLANEWLGNIVAEFSQKYPNCRCLNLEWSVWSGIGMGERLGTVEKLRNEGITPISPDIGIKYLHLLLNQSLPTASVIIAGRFGEPPTLSLKPQELSFLRFLETKKVHYTGIELITEAELSLDNDPYLQDHVYQGEYIFPGVLGLEAIAQVATALLPTLARKEDQTLNKGENQDTPSVPLNKGETGGLRFESVKFNRPIVVSADQPLKIQIVTLITDSGKVKAVIRCANTGFSIDHFEAIISHSSVGAPDCRPLIPPVPLKEGKNNPQINPDTDLYGHLLFHKARFQRIKGYSHLKATECIAEINIDPKTAWFSRYLPQSLILGDAGARDAVIHALQACVPHATILPTGIERLTVYSVNLGENQFVSAKERLHQGDTFVYDLEVFNNDGNLLEVWQGLELKVIKHRNPQDTWIPALLPCYLERKIKEVMPNVDLTLILDQDATVERRVRSDRSLGMLTSSPSVIQRRGDGKPELSDNETVSVSHAEDLTLVLKGASGCDLEPIIPRDVQMWRDLLGENSFNLAEVISQENHEDFNMAATRIWSAKESIKKAGLSLDIPLTLSSFSQQLTPLSPILWLSSGKDLIITLPVSFREIKTAFILAIFVQTVPEKSDLLQTEPLKVF</t>
  </si>
  <si>
    <t>gi|488848154|ref|WP_002760560.1|</t>
  </si>
  <si>
    <t>MNSANSPAQIAIIGMAGLFPGAKDLATYWQNILSKVSAIREAPDDWNPANSCDDNGGLYTCKGGFLDDIAEFDPLEFGIMPNSIEGGDPDHFLSLKIARDALKDADYLDRPFNREKAGIILGRGTYFNRGFGTVIQHGLIADQTIELLQQIVPTLDAQTLGQIRQELKASLPPFNAEMSPGLVPNVVTGRIANRLDLMGPNYLVDGACASSLIAVDLAIQELLSGRCDMMLAGGVQASTPPQVHMVFSQLDALSRSTIKPFDQSADGTLLSEGLGILVLKRLADAQKDGDRIYAVIQGIGTASDGKGLGLLAPRWQGQVLAIQRAYENSGIDPDTVTLVEAHGTGMPLGDRTEIKSLTHIFGQRQGEMPHRAIGSVKSAIGHCIPASGAASLIKMALALYYKVLPPTLCQQPHPCLEEEKTSFYVNTEARPWINGQSKEPRRAGIDAFGFGGIDAHAILEEYDRSPDLPERKLPCSWPTELFIFSGEETANLIDLVEQVERRLQSSPNLLLSDLAYTLANRNPSPHRLAIVASEKTDLQAKLQLAKSKLAEPGRTRFQTRSGIYYAQVHPEAEVGKTAFLFPGEGSQYPNMLSDLCLHFPKVRAWFDFLDDIFGKNRNYPPSYFIFPPPTGLSEEQRLLAAKELYNLDLATETVFTASMALYELLKDLEIQCDVMVGHSTGENTALIASGTIQLASRQEMGQKILELNQIYLDLTAEDRIPRGTLLTVGAVETAILAEMVAQSSGQLYLAMDNCPNQAVLFGNEEAIKQAANQLRELGGICTRLPFDRAYHTPLFNQVAEALREYYQGLTVGPGHTQLYTCATAAPFPPTPPEIRELALSQWSSQVRFRETIGHLYEQGVRTFVEVGPSSNLSNFVRDILSGQDCLVLASNSQRRSSLEQIQHLLAQLFVNGRALNFAPLYQYRQVDLVNLETASLEAAGNGRQKRLLDLTMPKMKLTSAFVHTLEQKFPSVPPVATGREGQVQENIELTSTLPVSPPEKPPLQEQISSPSFSASFPDIRLPVFLSHLDLMEEFLNSQARTISSFYTNPFSHQQQEAVGLPWVDVESVPLSFSEAWPFLGEIIEKGEGYLYCRRHFDLHWDDFIYDHMLGGPWSHRQPREFPLPVIPFTVSMEIIAEAAAFLCDGQQWVSQVDNVRSYRWLALERGYLVLDIVAQLQEQLAPDIWDVHVQLFQPSRGSERRLVFEGDVRLTSQLNPSPPATPCQWQDSQPSRWSDEQLYTEGMFHGPRLQGVKHIRQVSQQGIEADLEVMRVDNFFRDIARPIFQIDAPLLDAAAQLVAYWGSEFFGVNFHTFPFSVRVFEQYAPPLPAGTPISCRGWLSFDGERQLQGNFEFLNSEDLVIARVFGLLEIFIRVPLEYHQLRREPQVAYWSEPWQEEVGMLSRRLTLVPVNFLDELGGVIKYIIAHLIFTQSEREFWYSLPEQGSDRKQWLLGSLVAKETIRQFALQKFDLALGPLDVQLFPTESGNLQVYCPPLERMGVVPEVSISQNQNVFVAAAVEPSIDNQEN</t>
  </si>
  <si>
    <t>Unigene12107_All</t>
  </si>
  <si>
    <t xml:space="preserve">Hydroxymethylglutaryl-coenzyme A synthase; N-terminal (63-260:198)  -- Hydroxymethylglutaryl-coenzyme A synthase; C-terminal domain (267-343:77)  -- Hydroxymethylglutaryl-coenzyme A synthase; C-terminal domain (358-497:140)  -- </t>
  </si>
  <si>
    <t>MAAADEGDLEEGGDWNGDDGDWDEGGDWDDEEWDDDYDDDYEDEEEEEAMVQIRPGMNQANRMKNCGIHTIEIYYPQFYFKQIEMEEFDARPDRYGPSVIGKYTKGVGQIEARYPTDDEDPVSFAMTVTHRLIERMDREGFNETYKFSEDGKAIPSWNSIGRLDIGSESLVDRSKSMKAYVMDLFERYGDGEANIEGVDMYNACYGGQAAGLCCENWVEGDRWDGRYGLAIATDISDAPYVAMFTVGAACTGAMYYPDAPLCHYAHRASCIMHRFDFFKPVGWFHMGPVVDGKYSIDAYMTCVETCYNTLRKKMNDRPLLQITDYNVFHTGGGYHIVKKAFERCIRAENPKCLAEERERYIQEKLSPSVNLLKIIGPCHTVSSFLNISSVCMQEWDKALGKILLVFTYGSGCASSMYQMGFQDIPWFSPLGVWKVNFYKEAIYCPAWLTLHQEYVETWMKFDFRPEGRKKFQIGYDSLQMDVYYLMEIDPWGRRFFHRGGMRAGPLPKKDTLHYDKVENRSMRKKFGDLPEGEKHEKPIQDKDAVTKLEEEWKAIEFEMTYDADYDPEGQPQVVENKTCKGNPNQSLVVLEGNKPTEYHLSVNRDSNPHSYQIIGTWTGMREPQDMQPSYDGSFQFEVTLGANQWEQFFLIQDWDINKRIYPAFERSWKDMPCIGPHKGPGKPQNWLINGAPQDDLPGDDAGESGDKYLVTFKWETVKKLTWTKVSSGPASYSDTATYFLSGSWTCWDYVPLKADVTTRGLYMLEVQKTPLRLEFQLIRDADSMQIIYPDIDGGVGDAFSRVAPIDEYGKGKHWEINGKDGDVFMLKLFRDPEDMSEISVEWDFVENRPVVEIPNRYFLIGTPNNWGEGGAMHEMIAVGGGYETEVQIYAIPTQFQIVENKNLNLILHPDKPECSQIQQHQVMGPDNEGHGKNWHIGKSNADKARMGDTFKVRLELEPKRVVSWKKKD</t>
  </si>
  <si>
    <t>gi|1129181391|gb|OLP88733.1|</t>
  </si>
  <si>
    <t xml:space="preserve">Polyketide synthase; ketoreductase domain (192-328:137)  -- </t>
  </si>
  <si>
    <t>MEIIFIIIIIIIIIIIFIIVIIIVVIVVIVVIAIIIIIIIIIIITIIIIIVIIIIIIIIVVIVVIAVIIIIIIIIMIMFIIVIVMVIAIVIVIVIVVVVVIVIVIVIIVIIIIFTIIIIISSNITIIIIIIIIIIIIIIIIIIIIIFVIIILIMITPTIVVIAMIIAIIIIITITITIKSCKISDQNMPNWQEVQSLAASLGITVEQAKCDVSSQESVDQFITSVTPNLTGFIHSAGILQDAMLMNQTWEKFDAVYEAKSRAAAYLHDALERFSNPNLKFLWLFSSTAVYGNMGQLNYSSSNAWLDALSRHRNALGKPCAAPQWGAWGEVGMAANLDDASQRRMAQSPMPPFTNAMSESNSQQQQPEPADASATSAPTATDAEEQKVSPSSDSKEESRVKIVFISGQQGSGKSAFAEALFSCATAKKLHSRVVLFDGDVWALGYDPTIGPNPPPESKVKDDTPFRERMTAISAFLAAFRGKGREEQATADADEDAYQDDEKHASSWQPFYAAMCEDALRVGAKKLQQASDGSESCVVLITHAVYRRSMRLFVKSQLGDRLARWIFVDPSPKLAIQRAAERCSQQYAAMGKSAEEWAMLLEPNSAGFQRPSIAEVDALGGVDTGKVAVLENKSEDLEHLKAVADDMLADNTLF</t>
  </si>
  <si>
    <t>gi|1706000223|gb|TRU29492.1|</t>
  </si>
  <si>
    <t xml:space="preserve">Beta-ketoacyl synthase; N-terminal (40-291:252)  -- Beta-ketoacyl synthase; C-terminal (300-416:117)  -- Polyketide synthase; C-terminal extension (419-529:111)  -- Acyl transferase (595-710:116)  -- Polyketide synthase; dehydratase domain (869-1134:266)  -- Methyltransferase type 12 (1360-1460:101)  -- Polyketide synthase; ketoreductase domain (1744-1921:178)  -- Phosphopantetheine binding ACP domain (2020-2082:63)  -- Beta-ketoacyl synthase; N-terminal (2115-2363:249)  -- Beta-ketoacyl synthase; C-terminal (2371-2487:117)  -- Polyketide synthase; C-terminal extension (2490-2589:100)  -- Acyl transferase (2638-2913:276)  -- Polyketide synthase; dehydratase domain (2994-3274:281)  -- Polyketide synthase; ketoreductase domain (3516-3691:176)  -- Phosphopantetheine binding ACP domain (3787-3852:66)  -- </t>
  </si>
  <si>
    <t>MDFQDKKNLSENEQSIQTRVFKALSEAKEKLKAFESQQSEPLAIVGLGCRFGHNIATPESFWSFLKAGKNHLRAIPNERWNQQDFYDSDRNKVGKIYVSQGGFLDDVSQFDAHFFGIAPKEAVAMDPQQRLLLEVAYEALENAGMATTTARRGKTGVFIGITNNDYARILTSNEDYNAIGAYHISGNHTNAAAGRISYLLNLNGPSLAVDTACSSSLVAVHLACRSLRSQECRQALVGGVNLVLTPEVVISLCRNQMLAPDGQCKTFDESADGFGIGEGCGVIVLKRLSDALEDGDHIWAVIRGTAVNNDGASGGFTVPNGPVQRELIREALADARLDAEAIDYVEAHGTGTSLGDPIEIKAIAEALCVNRRKSNPLLVGSLKTNLGHLAAAAGISGLIKTALSLHYREIPAHLNLKKPNPHINWDALPISIVTQNCPWNVNNGKLKAAGVSSFGASGTNAHVILSEPPQPQSQKPKISPILVTFSAKEPERLRLFTTQFVDYLEQKKALNVKDIALSLNTGRFPHKHRLALLVSNQESLRQGIQAFLKSDGDEKHFQNNSFDIIYGEAQSNPKIAFLCNDEQEISPEIPEIIETLLNNEPVFHDAFRQCDHLFKKYLEFSLQELLSSKKALEPQIPLSVQPLLFAYQYALCELWKSWGISPSAILGSGLGEYLAAQQAGVFSLEDTVKLVAKRTRISPQNPNSEDLLSLLKSTTEVDYNSPDITLIYQGEVVKKSLTNSVNRGERIRQKSDEIAQGISTLHQMGYQIFLEMGIGANLINIGRQKLGVNSILWLSSLGKDCHSDHHEQRVLGQLYVRGFNINWEAFHRSHPGQKISLPNSPFIRKRYWINSGNKSESSSYKNPNYYSGHPLLGEHFPSPLALLQYRGSISQHKPAFLGEHQVFDQAILPASALIEMALAAGENQKVILENVEFKKALILKDTEDTLQLIIEQKSFKIYHALEPNWEVLVTGTIEELKSTNLTHCHLEEIVKKCSEEVDINSFYETYQKSGINYGSNFRLIHQLKRGENAAFAQIKLTDRLEREKYHFHPAMLDACFQGIAAILFKEESSVTYVPVRLGQLAFFHPPDEQVISAVRLKNSSPNPNIIIADIDIYSPQGQPLASLINLELKAVQSQEIIPQEIPPKIYLEEWMHCEELLGNGRETLVAPQVIKNQIHPAQLEQQLGEKLGQYESLMEALEKLSVTYIWEALTKLNGQPKLGQTYSEAQIANQGQIVDFYRPLLSRCLSILAEEKIVNQTKDGWLFVKELEAPSSPSQIKILRQEFADYPAEISLMERCGSALAEVMSRQVDPLELLFPQGDLEAIASIYSEAAGAKLMNQLVATTISRAIANFPPYYPLRILEIGGGTGAATAGLLPHLPKEHIEYVFTDISSSFLTRAKENFRNYPFIKYQTLDIEKNPFTQDFLPGSFDIIIAANVLHATANLQKTLENVRSLIAPKGLLILLESTGARRWVDLTFGLTEGWWLCSQDLRRNGYPLISTKDWQNLLIENQFEDINIIEPSQAKTRNLLKQSVIIGRSSEQLPSLPAKSYSHQIIWADSQGIANGLIPLFQQRGISCSCVFSKDINPEIAEDYLSILRNSITSETRQILYFWGLEKIPGEIDQQVEIHCQRFLFFLQALLQQENPPALILVTQGAVPAKAIKTLTSPSQASLLGIAFSLVLEHPELNFKAIDLDPDEVNPADKLLQEIYSNPQETRVALRGEQRFYPRLVQRKLEDGNINFSPDGYYLITGGTGGLGLATTRWMIEKGARNLVLCSRRGAEGISTEILANLSSSGAEITLKELDITDAEKLHVVLEECRSKYPIRGIFHIAGTLDDTTLLRLTPERFNYVLAPKVKGTWLLHQLTLNDPLEFFVCYTSAVSLIGSAGQANAAAANAFEDAFIYYRQAHHLPGTVINWGPWSEIGAAVDRNVLERLAAKGYGAMKPNLALNALEKILLNQIIRAGVIKIDWQQFPYIHQSFYKNFLPQGKPQAAPSSEFLKQWQNLTLKERPNWLTNHIIMRVSTVLGRSNDETFSPQQGFFDLGMDSLTSTELRNLLQTDFNCSLPSTITFRFPNVEALANYLQREVLDNSQLVFNPQIKAEISQKQPEKSQLDDDPIVIVGMACRFPGGAKNLQSFWELLEQGKDAITEIPQDRWDQETWYDPNPDVPGKIYAPYGAFLEQIEEFDGEFFGIIPRESVAMDPQQRLLLETTWQALESAGQNPQKLRNSQTGVFIGCMTQDYAQLSYSPQAINAYTGSGTSVSMAAGRLSYVLGLQGPSMTIDTACSSSLVAIHLAYNALLNGECDLALAGGVNIILTPIISLIESRAHMLAPDGHCKTFDESANGMVRGEGCGIVVLKKLSQAVKNGDQILAKIYGTAVNHDGPSSGLTVPNGQAQEKLLYQALKRANLKPEQIDYIEAHGTGTALGDPIELESMSAVFGQRSPNRPLIIGSVKTNLGHLEGAAGIAGLIKTVLALQHHKIPPHLHFKNPNPRFDWSSHIFEVPVQGKPWNISERPRIAGVSSFGFSGTNAHIIVGEIDADLPQPSENNFYLLPLSARSEKSLQELARNYQDILTESINLADVCFTASTGRGIFPQRICILADSITTAQRALIDYQDGENSDSLIRPILSESPPKIAFLFSGQGSQYSGMGETLYNREVVFKETLDLCDQILEPLLEKSLLDLIFQEQNSELLEETQITQPVIFSLEYALAKLWQSWGIQPSALLGHSIGEYVAACWAGVFSLEDALKLVTQRGKLMGKLPHNGSMSAIYADYETVANALTAYENQVNIASANGSITVISGFKEIVEQLEKNFIEQGYKTKRLAVSHAFHSPLMQPILDDFYQVLKTISFHEPSLTIISNLTGKAVGSEITTPDYWVDHLRSTVQFSQGFRSLIDQGYRCFLEVGSKPVLLSMARLISANQDLLWLPSIVPGQDEQAQMYRSLATLFVNGYSVDWTTVFKQGKRIILPTYPFQRERYWLSNSEFSLGQIKTQLHPFIKDFKKLATGDMIFEGEVSYLNPSYLEEHQVFDNIVFPATGFIEAILAASQKIFNGHFVTLQNVSIHQGLLLSPTPLIVQIIFRPKKSSQLIYTFEIFSSDSAQEKWVLHVTGEVKPKEIQSLAASELTQTKLERENPKESISIREFYELYQQMGIRYGEQFQAIQELYSFKKGSQAKISINPSLADRRYHFHPVLLDACLQSIGAAFPEIHGQELHLPYGFSSLEIFLNPTSQVWTEVQVISDTNGEMRVNVNIYNEQEQLCARFTDLTARRINPDILQSLWQEKSNNCFYKVEWKKLSSMPTVAVDPQNSWLVLVRPETNLNSLINLYKKAGEKVITVEMGQNYQCHSQDYFVINPAQKSDFQRLYQEAYPSGEFPTGVVFCWESSEAEDVLDTVDQSSHAVLNLVQTLTNNWEKLPHLWLITRGANKMSNDTALSPQQSHLWGLGAVINQEYPKMGCVCLDLPIHKEANEDELLFNELKCFPHEFRLALRQGTRYAARLVSASLPISEKRQFINQSGAYLITGGGGKLGGLVAQWLSEMGASHLVLCSRHVKSSTELIASLVEKGTKVTLIEADITSPTDMKNLFSRFGADLPVLRGIIHAAAVLEDGLISNQSWQKYQKVISPKVAGTLLLDRYTRSLSLDFFVSFSSAAVILGSPGQSNYAAANAFLDALMQQRQSLGLPGISINWGAWETGNQIDQQRFANWGLQMMPSEQAFQYLSQVILGDITQGIVLDIDWSIFNQTFNISQPFFSEVLTLNNQKQTSPAKLLEQLKSVSIDERITALVEGLEKILREVTGLNENKVIPQQTSFLDLGLNSLMVIEFKNRLERDLGCKLPSSIIFDYPNLLSLSTYLREQILANHLDFEIKINPIPDNHSPYDNLSEDELARLLNQKLTELDQYGG</t>
  </si>
  <si>
    <t>gi|389881110|emb|CCI38311.1|</t>
  </si>
  <si>
    <t>gi|45535421|emb|CAF04427.1|</t>
  </si>
  <si>
    <t>gi|424707991|gb|AFX86630.1|</t>
  </si>
  <si>
    <t>gi|1705992114|gb|TRU21864.1|</t>
  </si>
  <si>
    <t xml:space="preserve">Beta-ketoacyl synthase; N-terminal (3-250:248)  -- Beta-ketoacyl synthase; C-terminal (258-375:118)  -- Polyketide synthase; C-terminal extension (379-502:124)  -- Acyl transferase (541-831:291)  -- Phosphopantetheine binding ACP domain (928-993:66)  -- Aminotransferase class-III (1234-1595:362)  -- Luciferase-like domain (1719-2012:294)  -- </t>
  </si>
  <si>
    <t>MGSIAIIGMGCRFPGADNPEAFWHLMRDGVDVIADIPRERWDMGKFYDSTPGTTAKMYSRQGGFLPNVDQFDPQFFRISPLEATYLDPQQRLLLEVTWEALENAAIVPETLAGSQSGVFIGIGGSDYRHLTYHNLSNLTGYAGTGNSTSIAANRLSYVFDLRGPSLAVDTACSSSLVAVHLACQSLQHQESNLCLVGGVNLVLSPEATIVFSQARMMAPDSRCKTFDASANGYVRSEGCGVIILKRLEDAIQNGDRVLAVIEGSAVNQDGLSNGLTAPNGPAQQAVIRQALENARVKPAQISYVEAHGTGTELGDPIEVKSLKAVLGEKRSLDQTCWLGSVKTNIGHLEAAAGIAGLIKVVLCLQHQEIPPNLHFKTLNPYISLADTAFAIPTQAQPWRTKPPKPGENGVERRLAGISSFGFGGTNSHVILSEAPVTVKNNQQNGQKLMERPWHLLTLSAKNEEALKALVHCYQKYLVDHPEISLTDVCFTANSRRSHFNHRLGVVARDRLEMLQKLENFSNQERMREPKSINKKKKPKIVFLFAGQGSQYVGMGRQLYETQPIFRQTLDRCAEILRPHLNKPLLDILYPADPEAETASFYLEQTAYTQPTLFAFEYALAQLWRSWGIEPAAVIGHSVGEYVAATVAGALSLEDGLTLIAKRAKLMQSLPKNGTMIAVFAAEERVKAVIQPYRTDVAIAAVNGPENFVISGKATAIEEIIVHLTAEAIEVRPLKVSHAFHSPLLEPILDSLEQEAAAISYQPLQIPLVANLTGEVLPEGATIDARYWRNQARNPVQFYASIQTLIEQKFSLFLEVSPKPTLSRLGQQCCPERSTTWLFSLAPPQEDEQSLLNSLAILYDCQGAKINWEGFHVNYSQNLLALPTYPFQRQRYWLETVKPTAQETTMTTNATNVQAISSNQKQQEILITLQTLVGNLLQLSPADVNVHTPFLEMGADSIVMVEAVRRIENTYNVKIAMRQLFEELSNLDALAIYLAQNLANDFQNTQVNAEVFSAPIACSNNRSPNVVLSSNTNGFQGQTASPKVSAIAPLAGMGGAGGMGGVEVPQVSVPQTSAVTASGSTVSSSALENIMGQQLQLMAKQLEVLQTANFAPMTPRTTENSPSSVSQNRSNGLTQQLIPPQQLAANLEPIASRTRQTSNQASAPKPTVTATPWGPKKPPTGGLTPQQQQHLEALIARFTERTKTSKQIVQRDRPRLADSRASVGFRMSIKEMLYPIVAQRSQGSRIWDVDGNEYIDMTMGQGVTLFGHQPDFIMSALQSQLTEGIHLNPRSPIVGEVAALICELTGAERACFCNSGTEAVMAAIRIARATTGRSKIAIFEGSYHGHADGTLFRNQIIDNQPHSLPLALGVPPSLGSDVVVLDYGSAEALDYLKSQGQDLAAVLVEPIQSGNPLLQPKQFLQSLRQITSQMGIALIFDEMITGFRSHPGGAQALFGVQADIATYGKVVAGGMPIGVIAGKADYLDGIDGGMWRYGDKSYPGVDRTFFGGTFNQHPLAMVAARAVLTHLKEQGQGLQQQLTERTAALANTLNRYFQAEEVPIKIEQFSSFFRFALSGNLDLLFYHMVEKGIYVWEWRKHFLSTAHTEADLAQFVQAVKDSVVELRQGGFIPAKKPSWPVPTPQIDPPLTPLDKGIDPPLTPLDKGGDVDVALDKGGNSRSVSNVKLGKGSGSQVTKTIQFSLYYFGSYEAEFNPNKYNLLFEGAKFGDRAGFTALWIPERHFHAFGGFSPNPSVLAAALARETKQIQLRSGSVVLPLHNSIRVAEEWAVVDNLSQGRVGIAFASGWHSQDFVLAPQSFGQHRELMFREIENVQKLWRGEAIAVPDGKGQMVEVKTYPQPMQSQLPTWITIVNNPDTYIRAGAIGANILTNLMGQSVEDLARNIALYRQSLAEHGYNPASGTVTVLLHTFVGNDLEQVREQARQPFGQYLTSSVGLLQNMVKSQGMKVDFEQLREEDRDFLLASAYKRYTETSALIGTPETCRQIIDHLQSIGVDEVACFIDFGIDEQTVLANLPHLQTLKDLYQPHLPPYQGGLGGDQSPYQGGLGGDQSPYQGGLGGNQV</t>
  </si>
  <si>
    <t>Cluster-13398.3971</t>
  </si>
  <si>
    <t xml:space="preserve">Dynein heavy chain; linker (6-284:279)  -- Dynein heavy chain; hydrolytic ATP-binding dynein motor region (420-751:332)  -- Dynein heavy chain; AAA 5 extension domain (912-1033:122)  -- - (1039-1219:181)  -- Dynein heavy chain 3; AAA+ lid domain (1253-1348:96)  -- Dynein heavy chain; AAA module D4 (1404-1658:255)  -- Dynein heavy chain; coiled coil stalk (1673-2014:342)  -- Dynein heavy chain; ATP-binding dynein motor region (2040-2259:220)  -- Dynein heavy chain region D6 P-loop domain (2505-2617:113)  -- Dynein heavy chain AAA lid domain (2631-2793:163)  -- Dynein heavy chain; C-terminal domain (2801-3093:293)  -- </t>
  </si>
  <si>
    <t>MQLHRFPDDVNEIVVTAQNELKIESELEKVDKIWNNMSFLPNGMRPHKGDPAKGYVLCPNEEMKQTLEDHALTLQSMSSSKYATKLLDQIKRWERNLSTVNEVMDAWMVMQKKWVYLESIFLDSDDIRLQLPEEAKKFDRAHKAFTKTMQTTQLEPFVLRACCQEGRLEEFKALTAEFDRITKSLTDYLFSKRSAFPRFYLISDDELLSILGTSDPQAVQPHMLKLFDNCKALEFKGGRNVVGMFSDENEHFNFHQMQKAEGAVEDWMRNVDEQMQDTLQRISKTAVYYYATTERMPWIMDYIGMVAILGTQIWWTWSVEDAFRKVSEGDKNAMKVELKKENGQVQDLVDKVRQPINKLQRKKINTLIILDVHARDIVDRFVRDSILSREEFAWESQLRFYWDRKADDVVIRQCTGQLSYCYEYQGLNGRLVITPLTDRCVMTLTTALTFKMGGAPAGPAGTGKTETTKDLAKALAIPCVVTNCGDGLDYKAMGVIFSGLSETGFWGCFDEFNRINVEVLSVVAAQIKVIQNGLEGKKKTVELLGRDVALKVTIGYFITMNPGYAGRSELPDNLKALFRPVTMIVPDLLMICENMLMSEGFNMAKVLAKKMTVLYALSAGQLSKQYHYDFKLRALKSVLVMAGDLKRAAADLSEDVVLMRALRDMNMPKFVKQDVPLFQGLLNDLFPGLECPRVGHAGLKAAIEAHFEDTDMKSKYEEIYQLQVDKVLQLYETMLTRHSTMVVGPTGAGKSVILECLASAQKKAFNLPTFLLPLNPKAITTDELYGILDPATRDWTDGLLSNLFREMNQPHPPDKPVRRYILYDGDVDAIWIENMNSVMDDNKLLTLTNGERIRLEKHCAMLFEVFDLQYASPATVSRCGMLYVDDKNLGPGPFYDRWARLKSTDKLRETLDDLYDKYMPTLVSWVFQGVQGDIIGKPLPCYLQRSQMGTDAVVQFAKLFDSMFDENTMQIEMVENIYIFCLTWSVGAVLDDKGRAAFDEFLKRLANKGLLPKQSLFDSSFNLEMGRFAPWEDLIEEFSPPPGIDFNKIFVPTIDTTRYAYLVKRFLSINQPVLFIGESGTAKSVTLQNTLESFPSEQSAILNINFSSRTSSRDFQRTLEDNISKRTGRIFGPEQGKKLRVFIDDLSMPKIDTYGTQQPLALLKFLMERSFLYERGGDLDKIIIQDCEYVSGMQPPTAGRNPIDPRVISLYACIGITFPAGETVERIYSSILKNSFSGFDGTVQEVTLQLPQVTMGLHQAVLETLPPTPTKFHYIFSLRDLSRVFQGICQADPQVVKTPFSLLRLWRNECLRVYGDRFTDDADKDFLSERQLTTIIKTQFGKMADTVLVEPLVWGDFHDVIDILMTSETPYANPRMYQDLGTWDAVRPILDGVLELYNADYTPMNLVLFNDAIAHLMRLHRVIRMTRGMALLIGVGGSGKQSLTRLSTFTAGYKLFEIVLARGYGDDQLREDLKVLYQQAVKQPMSFLFTDAHVVEEGFLEYINNILTVGMVPALFGDDEKEPLLSVIRARARSEGCNESAMWSYACGEIRNNLHLVLAMSPAGSQLRRRCQNFPGLVAGCTIDWFFSWPSQALLAVAEHVLLNVQLPEDKKAGINETMGYVHLSVVSRFSPQFEAKFKRRNFATPKNYLDFLQNYIRFLDHNRKNLDTMSARLGGGLDKLVQAAQQVTEMSKELNVKKEIVDKKAENVRNLINTITEKTIIVTKRQEDANQGAEEIAKNSVVIEQEKGIADQELQKALPALEMASKALERLDKKDLGEIKVMAQPPQPVMIVCMCVCILKPLGKEDESAGWAGAKQMLADTSILKALQEYKKDDMKERQVRKIRELLNREKETFTGDKMLSVSRAGYGLLQWVNAMVSYYDVAKGVEPKRKLVAELQQKKETAEENLRKINKELKELGEALEKLSEDEKEQSATLKSLKDEADLMQRRLNAASQLIEGLGSERMRWTEDLQDMGEVMKRLVGDCLLSAGFVSYSGPFNHEFRTEMVYATWQQHIADKGIQKTEQFRLETLLTSDVEVAAWSGHGLPSDELCVQNGILVTKSSRFPLCVDPQMQIVVWIKKKEEKAGLTVKTFNDEYVKMLELAIQYGKPFLFENLDEELDPMVDPVLEKRVVLVNGVKMITLGDNQIEWNEMFSLMMTTKLSNPKYTPEVMGKASIVNCVITMDGLAAQLLNVVVGFERPDLEELRQKLVQQMSDNRQVQKSLEDTLLRELAAVKGSILDNDELIQTLNNAKAKSIEIGESLETANKTSVEIDKTRDLYRNVAMRGSILYFAMSGLVNISEMYEYSLQSYLGVFDTALREAKPDKIVDNRLKNIREKLTQTMYDYTCMGIFEMHKLLFSFKMTSMILDGDGDLNGREFDFYMKGNPSLEKVKDPCPFPWISESGWKDLQLLKTLSEKLKGICEDIKNDGEEWYKWYEHETPESIDMPGGYREKIELFQQVLVIRCLRPDRMVTATKGFIQAKLGEYYVQPPSLVYDKIFEKSNEKMPIVFILSPGADPQSDVAKLGDVLGFTGTKFKFVSLGQGMGSVAQQSIEMGYQRGHWVMLQNCHLLASWLRNLEKILEMMHKPHKDFRLWLTTMPTSAFPMGILQRSLKVVTEPPEGLKLNIKQSYAKISDADLDACDHWSFRPLMYVLAFFHAIVQDRRKFGRIGWNVAYDFNESDFKVSAKLLNLYLQKSFDMKEVIPWETLRYLIGEAMYGGRVTDNFDRRVLTTYLEEYMGDFLFDENVTFYFSRAGFDYECQWDGNVASYQQMILTLPLNQSPSVFGLHPNAEINYFMTSAQEIYSGLLAMQTGTSGDSGGMSREEFIEKTATDIQKKIPPDELKFYKDGVPTPLEVVLMQEIARFETLIKRMSEQLVDLKKALKGEIGMSPALDDLGTSMFNGQLPGAWAKIAPQTQKPLGSWIEHFLRRYAQYEAWTKSGDPFVFWLSGFHIPESLLSALVQASCRRRGWALDKSTTYTRVSKFTERSQVKAKLLDGTYVEGIYLEGARWDMEAQCLARQLPKQLIQLMPYIEVIPVEANRLKLRDELPTPVYISQLRRNAMGVGLVFEANLSTKEHFSIWILQGVAMMLNDSS</t>
  </si>
  <si>
    <t>gi|399221217|gb|AFP33755.1|</t>
  </si>
  <si>
    <t>gi|1705984414|gb|TRU14581.1|</t>
  </si>
  <si>
    <t>MDFQDKKNLSENDQSIQARVFKALSEAKEKLKAFESQQREPLAIVGLGCRFGHNIATPESFWSFLKAGKNHLRAIPNERWNQQDFYDSDRNKVGKIYVSQGGFLDDVSQFDAHFFGIAPKEAVAMDPQQRLLLEVAYEALENAGMATTTARRGKTGVFIGITNNDYARILTSNEDYNAIGAYHISGNHTNAAAGRISYLLNLNGPSLAVDTACSSSLVAVHLACRSLRSQECRQALVGGVNLVLTPEVVIALCRNQMLAADGQCKTFDESADGFGIGEGCGVIVLKRLSDALEDGDHIWAVIRGTAVNNDGASGGFTVPNGPVQRELIKEALADARLDAEAIDYVEAHGTGTSLGDPIEIKAIAEALCVNRRKSNPLLVGSLKTNLGHLAAAAGISGLIKTALSLHYREIPAHLNLKKPNPHINWDALPISIVTQNCPWNVNNGQLKAAGVSSFGASGTNAHVILSEPPQPQPQNPKISPILVTFSAKEPERLRLFTTQFVDELEQKTDLNVKDIALSLNTGRFPHKHRLALLVSNQENLRQGIQAFLNSNGDEKQFQNIQNNSFDIIYGEAQSHPKIAFLCNYEEEISPEIIENLLNNEPVFHEAFRQCEHLFKKYLEFSLQELLSSKKALEPQISLSVQPLLFAYQYALCELWKSWGISPSAILGSGLGEYLAAQQSGVFSLEDTVKLVAKRTRISPQNPNSEDLLSLLKSTPEVDSNSPDITLIYQGEVVKKSLRNLVNRGEKIRQKSDEIAQGISTLHQMGYQIFLEMGIGANLINIGRQKLRVNSILWLSSLGKDCHSDQHEQRVLGQLYVRGFNINWEAFHRSHPGQKISLPNSPFIRKRYWINSGNKSESSSYKNPNYYSGHPLLGDHFPSPLALRQYRGSISQHKPTFLGEHQVFDQAILPASALIEMALAAGENQRVILENVEFKKALILKDTEDALQLIIEQKSFKIYHELEPNWEILVTGKIEELKSTNLTHCHLEEIAKNCPEEVDINSFYETYQKSGINYGSNFRLIHQLKRGENTAFAQIKLTDRLEREKYHFHPAMLDACFQGIAAILFKEESSVTYVPVRLGKLAFFHPPDEQVISAVRLKNSSPNPNIIIADIDIYSPQGQPLASLTNLELKAVQSQEIIPQEIPPQIYLEEWIPCEELLGNGRDTLVAPQVIKNQIHPAQLEQQLGEKLAQYERLMEALEKLSVVYIWEALTKLNGQPKLGQTYSEAQIANQGQIVDFYRPLLSRCLSILAEEKIVNQTKDGWLFLKKLEAPSSQSQIKILRQEFADYPAEISLMERCGSALAEVMRRQVDPLELLFTQGDLEAIASIYSEAAGAKLMNQLVATTISRAIENLPPYYPLRILEIGGGTGAATTGLLPHLPKEHIEYVFTDISSSFLTRAKENFRNYPFIKYQTLDIEKNPFTQDFLPGSFDIIIAANVLHATANLQKTLENVRSLIAPKGLLILLESTGARRWVDLTFGLTEGWWLCSQDLRRNGYPLISTKDWQNLLIENQFEDINIIEPSQVKTRNLLNQSVIIGRSSEQLPSLPAKSYSHQIIWADSQGIANGLIPLFQQRGISCSCVFTQDINPEIAEDYLSILRNSITSETRQILYFWGLEKIPGEIDQQVEINCQRFLFFLQALLQQENPPTLILVTQGAVPAKAIKTLISPSQASLLGIAFSLVLEHPELNFKAIDLDPDEVNAADKLLQEIYSNPQENRIALRGEQRFYPRLVQRKLEDGKINFSPDAYYLITGGTGGLGLATTRWMIEKGARNLVLCSRRGAEGISPEILANFSSSGAKVTLKKLDITDAEKLHAVLDECRSKYPIQGIFHIAGTLDDTTLLRLTPERFNYVLAPKVKGTWLLHQLTLNDPLEFFVCYTSAVSLIGSAGQANAAAANAFEDAFIYYRQAHHLPGTVINWGPWSEIGAAVDRNVLERLAAKGYGAMKPDLALNALEKILLNQIIRAGVIKIDWQQFPYIHQSFYKNFLPQGKPQAAPSSEFLKQWQNLTLKERPNWLTNHIIMRVSTVLGRSNDETFSPQQGFFDLGMDSLTSTELRNLLQTDFNCSLPSTITFRFPNVEVLANYLQREVLDNCQPVFTPQIKAEISQKQPEKSQLDDDPIVIVGMACRFPGGAKNLQSFWELLEQGKDAITEIPQDRWDQETWYDPNPDVPGKIYAPYGAFLEQIEEFDGEFFGIIPRESVAMDPQQRLLLETTWQALESAGQNPQKLRNSQTGVFIGCMTQDYAQLSYSPQAINAYTGSGTSVSMAAGRLSYVLGLQGPSMTIDTACSSSLVAIHLAYNALLNGECDLALAGGVNMILTPIISLIESRAHMLAPDGHCKTFDESANGMVRGEGCGIVVLKRLSQAVKNGDQILAKIYGTAVNHDGPSSGLTVPNGQAQEQLLHQALKRANLKPEQIDYIEAHGTGTALGDPIELESMSAVFGQRSPNRPLIIGSVKTNLGHLEGAAGIAGLIKTVLALQHHKIPPHLHFKNPNPRFDWSSHIFEVPVQGKPWHISERSRIAGVSSFGFSGTNAHIIVGEIDADLPQPSENNFYLLPLSARSEKSLQELARNYQDILTESINLADVCFTASTGRGIFPQRICILADSIATAQRALIDYQDGENSDSLIRPILSETPQKIAFLFSGQGSQYSGMGETLYNREVVFKETLDLCDQILEPLLEKSLLDLIFQEQNSELLEETQITQPVIFSLEYALAKLWQSWGIQPSALLGHSIGEYVAACWAGVFSLEDALKLVTQRGKLMGKLPHNGSMSAIYADYETVANALTSYENQVNIASANGSITVISGFKEIVEQLEKEFIDQGHKTKRLAVSHAFHSPLMQPILDDFSQVLKTISFHEPSLTIISNLTGKAVGSEITTPDYWVAHLRNTVQFSQGFQSLIAQGYRCFLEVGSKPVLLSMARLIAANQELLWLPSIVPGQDEQAQMYRSLATLFVNGYSVEWTKIFKQGKRISLPTYPFQRERYWLSNSEFSLGQIKTQLHPFIRDFKKLATGDMIFEGEVSSLNPSYLEEHKVFENIVFPATGFIEAILAASQKIFNGHFVTLENVSIHQGLILSPTPSIIQIIFKPKKSSQLIYTFEIFSSDSAQEQWLLHVTGEVKPKDIQSLAASELTQTKLERENPKESISIREFYELYQQMGIRYGEQFQAIQELYSFKKGSQAKISINPSLADRRYYFHPVLLDACLQSIGAAFPEIHGQELHLPYGFSSLEIFLNPTSQVWTEVQVISDTNGEMRVNVNIYDEQRQLCARFTDLTARRINPAILQSLWQEQSNNCFYKVAWKKLSSMPTVAVDPQNSWLVLVRPETDLNSLINLYKKAGEKVITVEMGQNYQCYSQDSFVINPAQKSDFQRLYQEAYPSGEFPTGVVFCWESSEAEDVLDTVYQSSHAVLNLVQTLTNNWEKLPHLWLITRGANKISNDTALSPQQSHLWGLGAVINQEYPKMGCVCLDLPIHKEANEAELLFNELKCFPHEFRLALRQGNRYAARLVSASLPISEKRQFINQSGAYLITGGGGKLGGLVAQWLSEMGASHLVLCSRHVKSSTELIAPLVEKGTKVTLIEADITSPTDMKNLFSRFGADLPVLRGIIHAAAVLEDGLISNQSWQKYQKVISPKVAGTLLLDRYTRSLSLDFFVSFSSAAVILGSPGQSNYAAANAFMDALMQQRQSLGLPGISINWGAWETINQIDQQRFANWGLQMMPSEQAFQYLNQIILGDINQGIVIDINWSIFNQTFNINQPFFSEVLTLKNQKQTSPAKLLERLKSVSIDERINALVEGLEKILREVTGLNGNKVIPQQTSFLDLGLNSLMVIEFKNRLETDLGCKLPSSIIFDYPNLLSLSTYLREQILANHLDFEIKINPIPDNHNPYDSLSEDELARLLNQKLTELDQYGG</t>
  </si>
  <si>
    <t>gi|1733591800|dbj|GCA74366.1|</t>
  </si>
  <si>
    <t>gi|424707899|gb|AFX86584.1|</t>
  </si>
  <si>
    <t>IVVVEVPKLGKEAAVKAIKEWGQPKSKFTHVVFCTTSGVDMPGADYQLTKLLGLRPSVKRLMMYQQGCFAGGTVLRIAKDLAENNRGARVLVVCSEITAVTFRGPSDTHLDSLVGQALFSDGAAALIVGSDPDTSIGEKPIFEMVSAAQTILPDSDGAIDGHLREVGLTFHLLKDVPGLISKNIVKSLDEAFKPLGISDWNSLFWIAHPGGPAILDQVELKLGLKEEKMRMTRHVLSEYGNMSSA</t>
  </si>
  <si>
    <t>gi|332660987|gb|AEE86387.1|</t>
  </si>
  <si>
    <t>gi|1149076566|gb|AQS99255.1|</t>
  </si>
  <si>
    <t xml:space="preserve">Beta-ketoacyl synthase; N-terminal (365-612:248)  -- Beta-ketoacyl synthase; C-terminal (624-738:115)  -- </t>
  </si>
  <si>
    <t>MLGLDAHRARCIAACGAALHRPTQGGAAMSVEVPSFPPGALVAVSGVTGKVASIDGTSSSELIDVNGQKAQLIEWNAERREWLAVTFQGCVFHVAQQNCFLLTPEELEGCDLTVGPSSVSQELARQMSDLLVEKGFATMNVLLSSHQRAEMFSVVKGLEEDDLFTRLPAHFEAGYLGKGGKAKVALLESLKDETPLELLASALPAQDQSYTLFSQLLQPHVQEHFGFTIYSRTNLLLRLSFSSPADEAKYLPPPAQSKEADAFLAVMSRKRLCLLHFLGPAIGELRLIPRAAEGAEVTLSAEPNMLVIFVTDQYEYSYEPQGESLTLQTLFLSEPLQFEYQGAGGSQIEVLGKESVPEAPPPAGEHVIVAGMASRDPCCADMHEKLWSAVRHAGCDGFLEIPVTRFDLSAYIDYDDQQRAVSQGKSYCRHQGQVEGIDIFDAGFFNIPEQEAYGMDPEQRVLMETGWLSMAHAGFDKKKLHKDSAHLGVFVGISGSDWRDCCQVPSANGVPETFIANRFSYAINLKGPSFIMNTACSASLVATHSAKIHLLLPTDPLDGCICAGISLNLSPGTWAGNCAGNMLSFSGRSFTFNGSADGYGRGEGSAAMVIQKGGYSPHGDPPTYALLAGSHTNSDGRSASLTAPNGPAQQRLLRAVLTETQLQPVEIDVYEAHGTGTSLGDPIEVGAVRKVLNQRMHPCMISCSKTNLGHLEGGAGMSAFCKCIMAVMHSECAPNQHLREQNPHLDIEGWPANLLMEAQPMKADASYVGVSGFGYGGTNSHALAYGKNMVTSRGTNQKFMMNSVYKRIKAASVPEVWMDGDNYEEWATSGVPHFSAAPGKTYHIELLPDGKAVWREAALPEISDSIKAFQILGSFSNWEMLTLEPSRDVEGLYMYEITLGTKGQESFQVSVDNDRELILYPEMPRCTRKTTPVLGPSPAPSQEHAWVIKGDSGARYRVEVFKSGPVTSVTWLRVVEPVEMVQDLVQE</t>
  </si>
  <si>
    <t>gi|1129185842|gb|OLP92121.1|</t>
  </si>
  <si>
    <t xml:space="preserve">Beta-ketoacyl synthase; N-terminal (636-775:140)  -- Beta-ketoacyl synthase; N-terminal (1719-1860:142)  -- Beta-ketoacyl synthase; C-terminal (1871-1984:114)  -- </t>
  </si>
  <si>
    <t>MEQEPEQDKGREGRQPVPVEVQEVQSLEVWLEKTLRAFPGGKEVVLEKLKEDWCTDYASLVDCWEDLKDNIPGVLRNEMSTQLARDRFDKVDAVPQMLAGNWMVAFGLGLMSMLVPSILAVFKHRGRQTEEVVEQNVYEVWVPVGLFCILQQLGCMALAPQTGWSMIEQRSNGINMREAMRNNLTNLGVIAVLFLTVVWTMAVDQTMAGDDRFSLICQWYEGFLAIAVGQLIVAVMTCAFITLYLEPLDDMASLKFVKDNFVFFGEPMVLMLAGVYNSLCATVLWVYAVYGVGLGVCFSIAAGGAVLRLSAIYGYLCRWQNPYLTPEDRDARRRDAASMARAGDLKAQLVENGGELGLLVVTFTGYFLQVPASACRWLPSDALEGYDLVLGPSSDPEGLAQQMPSLLLERGFVTTHVILPARGRAGILSAVKQLEDCFYRLPIEFELGYLGRGPARSDKVAMLEGLEAGSLAESSGLLAQEHSVSEHLRLLKHRLQEPLGIQLSSRTNLLLRLSGADAQSSSAVTATATAPACQEAFLALMGRRRLCLLRFLGPSTGKIRLIPREADYPEVSMVACLDLQVLFLTQLYDFQFEPDGECLVLQSFLLEEPLQMVFQKAEMQPARRAARRSRRASQSQVLVKGMSSRDPCEADLHEKLWTALRHGGCDGFLEIPKTRFDIDQYIDYEDQQRAMASFKSYCRHQGHIEGIEIFDAAFFNIPDQEVRGMDPEQRIFMETGWLAMSDAGYEREKVRIESAHIGVFVGISGSDWRDVCKAPSANGVPETFIACRSTCKLEFLVSVGILLTTPLLKGPEAMSTPSDWVNPAMQAFQEQRQMTQTSAYRAAQEIYWQERASVKRSAPSPAISSLATPQEPLPNEATGPTLVQPWSLQDHTAAQVVAATYGVQPQDEPAMQRWLEGPVRTNKDVLTLVRSYHEKVIRPETYHLVLQLETALAKVGDDLFKTKQEFEWMAAENRASQKHSCALQIITSGWPQGMAPPNRLFQLTWMLQQVPKVRTFLETRGFITDHTASEGNRWLNALSVEPVTVPNGKEWYSGMTLLTFKAFELRSAFLEKYGGSSGTPLYSDPTTPITGKHIRVSPSSPQWQRKLEAPIRVLLQVLNKHADHTGKSLVILWKTLTLMEPSTSRDFNGDVVAWARLFYAEVDGSFRGRLEITPPMKDAMASPSTLVRPEGESDPDLWTECWNDTMWGAQHDLDRAESEAYKAARDQTALTGKGIQKGKGRKHWSQTMVHNDYFMPYPFVLDVVTCDHIAFCWDEYCQKVGKPDECVGDLGCSTYQGKPAVPPPSGDAEMTGPDDQTTPPTSFGGKGARAKLFGETCVGYSFLCFAHTALISHTARGTPGAEQADEECTPPDKVMERHRIDVLMLTETKSRDFEEASHRHDEGVTGPHTYGKGMLEAASYITPIPRWGWCTERTGEDGELEWTDASGPVITAAAQETFKLQTRHPKKPWITDATLTALQEARAAEAEATPHAKSLRNKAKRLERKDRIKWIHDRLVQDPGGITKDVWRMAKQQKRGFVGKRSHLVVDGKPIPWSRSHEAFRDHLQNKQWAPRLTTPQLREAARDMGPNIFEQAPEEPLFTIAELQTALTKLKKNKAPGPDGITNELYGLLDTEGELNLLQLYNDILTTPQIPEEWYLATVVSIFKGKGSDTDACHGGAGHLELLIFEHGRFFRGELGWSYAPFSVDEPGVGPRRARRSTCRLCGTDSFSWTPALRAALQRPEEDRRAKAIENTPNTTSIRGARNRFSYAINLKGPSFIVNTACSASLVALHSAKTHLLMPQDPLDACLIAGISLNVSPGTWAGNCAGAMLSFRGRCFSFNNTADGYGRGEGCAAAVLGRGEYDQDDDTTCGTLAASHSNSDGRSASLTAPNGPAQQRLLRAALTEARLQPTDLDIYEAHGTGTSLGDPIEVSAVRKVLTQRETPVMISCSKTNLGHLEGGAGMSAFCKCVLACMHAEVAPNQHLRVQNPNMDTEGWPALLLQEGQALKGEASYVGVSGFGYGGTNSHAMAFGKNVVTSRGGRAKNSADALIRQVRSAPPEIAMVGDNFEDWQSNGVPHLSMKPGQSFQVDVMEGGRTFWSAVPSSKPRSVKSLSIQGSFNGWTAESMVARETRVGLYEFELSLGASGSESFQVLVDGLTSQVLHPAEPHCTSRVAPVRGPRHDAGRDLAWMIQGAQRDRFLIEVFLPPGEVQSMSVTWFKLRDIAPLPPLQTPPAPAPQPMVLDELGIEECCFLYTTLQSAARATPGIEGGTPEIHRRHRSGLSTYRAGLRGVSCFVKDNADATDPEKLKKLCSGFELQIVKCKADTDPVRNLCKGRAKVMVRYNPGRDGAELEALVQHLEAASLTVET</t>
  </si>
  <si>
    <t>gi|424707807|gb|AFX86538.1|</t>
  </si>
  <si>
    <t>gi|1248215239|ref|WP_096713148.1|</t>
  </si>
  <si>
    <t xml:space="preserve">Condensation domain (16-238:223)  -- AMP-dependent synthetase/ligase (258-634:377)  -- Condensation domain (654-829:176)  -- AMP-dependent synthetase/ligase (849-1256:408)  -- AMP-binding enzyme; C-terminal domain (1264-1342:79)  -- Phosphopantetheine binding ACP domain (1371-1433:63)  -- Condensation domain (1452-1900:449)  -- AMP-dependent synthetase/ligase (1920-2318:399)  -- AMP-binding enzyme; C-terminal domain (2326-2404:79)  -- Phosphopantetheine binding ACP domain (2433-2495:63)  -- Thioesterase (2521-2622:102)  -- </t>
  </si>
  <si>
    <t>MKNIEDTSLNYGSNIERFWRDFFRGFTAPVILPSLTSSDSLHLSRQTQEIRLSNSKTSDLTKFLKNNKLSLYTLIQGVMALLLSHYTRETDILFGSTTEKPDFNIVPVRVSVDPDASVLSWLRELQRQWSTLTECEFTPLEQIQQWSEIPLELPLFEMLVILGNYEKLECFEYPLILSVDAESDLLLKIDYKQTKFADDTIARMLGHLETLLTNIINLPEQTLADIPLLTETERHQLLVEWNQTEVDYLQDKCIHLLFEEQVENTPDAIAVVFENQQITYQELNESANQLANYLQKLGVNADKLVGLCLETSLARIVGLLGILKAGGVYLPLDPVYPQERLRFMIEDSQVSILVTQASLAAKLSENSLQVVSLDADWEKIATESTNNLQSCVTGENLAYVIYTSGSTGTPKGVLISHQAIAHHSQNIIEHYQLNSSDGGTSTSGDRILQFASLSFDVSLEQILPTLAVGATLILIDTKLLTLGEFHQKLIDYGLTVVNIPPAYFTQWLLFLTENAFTNVPNQLRLVICGGEALPVESLKIWQNSPLKRIRLINAYGPTETTITAITFTINQENTSIESYTNIPIGRPLPNRKVYILNQQKNLVPIGIAGELHIGGEGLAQGYLNQPKLTEDKFIFDPFDNTFCSLWESFANRGTSLTIAGRNRREIEGLIGFFVNTLALRTNVSHNPIFRELLNQVKQVCLEAYTNQDVPFEQLVEVLQPERNLSHTPIFQVMFVLQNAPLEELELPNLHLTALEPPKQTAKFDLTLSMAEKNGQLIGEWEYNTDLFDSSTIERMIEHFQVLLSGILATPEQNIWQLPLLTERERHQLLVEWNQTELDYPQDKCIHQLFEEQVKRTPDAVAVMFENEQLTYRELNQRANQLAHYLKSLGVGANVLVGLCMERDSIEEVSLTLDIIVGILGILKAGGAYLPLDPRYPTERLLLMLQDGQVPVLLTQKHLSARLPQHQVELICLDTDWLLISQSIESNPVCEIQPKNLAYAIYTSGSTGEPKGVMIQHSSVVNLANGLHQAIYSDHQNFPLRVSLNGSLTFDTSVKQIIQLIYGHSLNIVPEKVRFDGNAMLSYLQQQKIDVLDCTPSHLRLLIAAGLLESDAAPQYVLVGGEPIDESMWTTLAQAQNIKFYNVYGPTECTVDTTLCLIQIANIKPVIGRPIANVKTYILDEYLQPVPINIPGELHIGGAGLARGYVNAKELTQKKFISNPFDQAAESRLYKTGDLARYLPNGEIEYLGRIDNQVKIRGFRIELGEIEAVLNQHPNLKAAKVITREDIPGDKRLVAYIISKSNQNSPSEISHQLREYLKQKLPDYMIPSAFVVLESFPLTTNGKIDCRSLPAPNFADSGSNYVAPRTPTEEIIAHIWSQVLKIETIGIDDNFFELGGHSLLATQVISRIRQSFNLEIPLYLLFEFPTIAQISEQIGITKQTDDVLVAAITPRQQQENLPLSFAQQRLWFLDKLKPNSSAYNIAYRLKILGSLNINILEQSLYEIIQRHEILQTNFVVVNGQPTQVITHNFDFNLPIIDLQSLPDFQRETEAEKIAKQEAEKSLNLAEDTLFRIQLLRLSPEDNLLLINIHHIIFDGWSFRVLFEELKALYTAYCQDLTSPLRQLPIQYADFTLWQRQWLTGEVLESQLNYWKRQLGGTLPVLELPTDRPRPQVQTYAGATKFFIFSKELTASLKSLCQEEGVTLFMTLLTAFKILLCRYSGQKDVIVGTPIAGRNRREIEVLIGFFVNTLALRTDLGEHRSFRELLSRVRRVCLEAYTHQDVPFEQLVEVLQPERNLSHTPIFQVMFALQNALMGELQLPNLTVTALEALVQTAKFDLTLSMSERNGQLIGEWEYNTDLFDGSTIERMIQHFQMLLSGILAAPHQCIWELPLITEKEKHQLLIEWNQTQTDYHQDQCIHQLFEEQVERTPDAVAVVFEQVQLTYRELNKRANQLANYLQTLGVKAEVLVGICTERSLEMIVGILGILKAGGAYVPLDIVYPQERLAFMLSDSQVSILLTQQHLVEKLPEHQATVICLDTDSKAIELENQEKVSNGANPENLAYVMYTSGSTGQPKGVCVLHLGVVRLVKETNYANLSSEEVFLQLAPLAFDASTFEIWGSLLNGGRLVIFPAPIPTLEDLAASIHRYKITTLWLTAGLFHLMVDQRLEDLKPLRQLLAGGDVLSLATVQRVVEALDNCQVINGYGPTENTTFTCYYSMMRGMQFGSSVPIGRPIANTQVYILDQFLQPVPISVTGEIYVGGAGLARGYLNRPELTAERFISHPFNNQAKARLYKTGDLGRYLPNGEIEYLGRIDNQVKIRGFRIELGEIEAVLNQHPNLKAAKVITREDIPGDKRLVAYIISKSNQNSPSEISHQLREYLKQKLPDYMIPSAFVALESFPLTTNGKIDHRALPTVDFINFESKKNIQPSDNLELQLIKIWENVLRIQPIGLSDNFFDLGGYSLLALRLFAQINEIFGKNIPLAYLFQSPTIKQLAHVLRQEGCSTSWFSLVPIQTKGSKPPFYYIHTASGGLIHSLNLLSKLDADQPVYGLQAQGLDGKKSPHTCIEDMASHYIKEIQTVQPHGPYLLGGWCAGGVIAYEMAQQLYAQGETVELLTIFDAFPPKMILPSSEGVNFLSLVKTKSRVTKYTLYLMDMIQRNRRNFNNLTFQQQMIAIWEKINRRIQDRITETVYQFYVKRNLPLPHTLRHLAVRDAIVHAYKNYCPTVYPGQVIFFRAVDQSQEYARYLKRWEELAAGGLEIHDVPGNHDSIMAEPHVSVLAEKLRCFLQTSAANW</t>
  </si>
  <si>
    <t>gi|1706143592|gb|TRV63824.1|</t>
  </si>
  <si>
    <t>Cluster-13398.16790</t>
  </si>
  <si>
    <t xml:space="preserve">GNAT domain (170-264:95)  -- </t>
  </si>
  <si>
    <t>MAPLSDTRAGSCLEAGAPATAVQLMTGAGVALGQHTEGSRPDFARLPADERKNEPAPYKVQDDDDGAEPPATPSTVVADEKASMTPSTDGTPTLDAMELTRSFAREQSVADEKASSTPSVNGAPALDAKELTRRLERQQRAAEPPAVFIDALGPEDRNLFAQVKSISREAFGDANVQGKVAALVIGEEVVGYACYMLRRQLGSLNINKLAVSAARRRHGLGRCLLKHLIQLAKRSSRGKGQQPLEVVCLSALPTAISFYKACGFREERGVKLPVEEGEELEDGQVYMEYTLRRRRGK</t>
  </si>
  <si>
    <t>gi|424707771|gb|AFX86520.1|</t>
  </si>
  <si>
    <t>gi|18408069|ref|NP_566881.1|</t>
  </si>
  <si>
    <t>Unigene23794_All</t>
  </si>
  <si>
    <t>MKGPNFVCDTACSASLTATHCGKLMLMQREFDPLEFHVAIGTHLTLSPGPWIGCSMSHMVSPQGRCFTFNSSANGYLRGEGTSGMFLKYDSGEENRLAVYRASQVGQDGRSASLTAPNGPAQEEMIARAVKEARMTPPESTCWECHGTGTSLGDPIEVGAVRKVQIRMKRIEPLLLTSVKTNMGHLEGAAAMGGMCKCILQSKYSKCCPTLHLRTLNPHLEHAAFEALFQTEGARYTYMQGHSQVSSFGFGGSNGHGIFWGRNLDAIPDIEQLFLKKLSERPVPQVRVTGKDPEEWEADFPDCRNVNSGAKWIVRLGPDDAPDEPVKWRFEEDGPDLDAEGDDIFYAITGNFNSWEDDQMAQGDVPGLFYSMAEIPTEGRLEFQILLDGDRTQVIAPASAECSRRATPILGPASGLKNKWVVMGTPGAEVRIELFSKRGMKSITWLIDGEAQ</t>
  </si>
  <si>
    <t>gi|77167269|gb|ABA62609.1|</t>
  </si>
  <si>
    <t>gi|71089691|gb|AAZ23702.1|</t>
  </si>
  <si>
    <t>MGSIDAAVLGSEKKSNPGKATILALGKAFPHQLVMQEYLVDGYFKTTKCDDPELKQKLTRLCKTTTVKTRYVVMSEEILKKYPELAIEGGSTVTQRLDICNDAVTEMAVEASRACIKNWGRSISDITHVVYVSSSEARLPGGDLYLAKGLGLSPDTHRVLLYFVGCSGGVAGLRVAKDIAENNPGSRVLLATSETTIIGFKPPSVDRPYDLVGVALFGDGAGAMIIGSDPDPICEKPLFELHTAIQNFLPETEKMIDGRLTEQGINFKLSRELPQIIEDNVENFCKKLIGKAGLAHKNYNQMFWAVHPGGPAILNRIEKRLNLSPEKLSPSRRALMDYGNASSNSIVYVLEYMLEESKKVRNMNEEENEWGLILAFGPGVTFEGIIARNLDV</t>
  </si>
  <si>
    <t>gi|2065796160|gb|KAG7564607.1|</t>
  </si>
  <si>
    <t xml:space="preserve">Alcohol dehydrogenase; N-terminal (75-137:63)  -- Alcohol dehydrogenase; C-terminal (200-333:134)  -- </t>
  </si>
  <si>
    <t>MRQNTNTLYQIILHRYVTTVKSHRLRTTWLSRFRHQVRLLLLCVYINTHNLHFYILFSFGEDILVNLPPVEVKENDVCVKMIAAPINPSDINRIEGVYPVRPPVPAVGGYEGVGEVYAVGSKVNGFSPGDWVIPSPPSSGTWQTYVVKEESVWHKIDKACPMEYAATITVNPLTALRMLEDFVVLNSGDSVVQNGATSIVGQCVIQLARLRGISTINLIRDRAGSDEAREQLKALGADEVFSESQLNVKNVKSLLVNLPEPALGFNCVGGNAASLVLKYLREGGTMVTYGGMSKKPITVSTTSFIFKDLALRGFWLQSWLSMGKVKECREMIDYLLGLARDGKLKYETELVPFDEFPVGLDKALGKLGRQPKQVITF</t>
  </si>
  <si>
    <t>gi|424708093|gb|AFX86681.1|</t>
  </si>
  <si>
    <t>gi|424708057|gb|AFX86663.1|</t>
  </si>
  <si>
    <t>gi|424708163|gb|AFX86716.1|</t>
  </si>
  <si>
    <t>gi|428682007|gb|AFZ60773.1|</t>
  </si>
  <si>
    <t xml:space="preserve">Condensation domain (7-449:443)  -- AMP-dependent synthetase/ligase (469-868:400)  -- AMP-binding enzyme; C-terminal domain (876-951:76)  -- Phosphopantetheine binding ACP domain (981-1044:64)  -- </t>
  </si>
  <si>
    <t>MRAKNIEDVYPLSPMQQGMLFHSLYEPTSGTYITQLICDLHGQLNISAFTQAWQQTINQHPVLRTAFVWENLEKPLQVVGQKVNVPWEEQDWRGILPIEQQERLDTLLDTDRKRGFELSKAPLMRLILIRLTDTSYHFAWSHHHLLLDGWSVPIIFLEVLVHYKGLCQCDRPILKSPRPYRDYIAWLQQQNLTEAQVFWQEKLKGFTAPTPLGVDQITRTQEDIHAEQTIQLSLTITAALQSLAQQQHLTLNTLIQGAWALLLKKYSGQEDVVFGATVSGRPSTLENVESMVGLFINTLPMRVKIDAFDSLIPWLQLLQEQQVESRQYEYSPLVEIHGWSQVPRHLPLFESIVVFENYPIDASLQEQITDLNIVKVRSFEKTNFPLTLSAIPGSELVLKIAYKCQRFDQPTITRMLGHLETLLTAIAANPDQRLLELPLLTPKEENQLLVEWNQTQVDYPQQSCIHQLFEQQVELTPDAIAVVFENEQLTYRELNTKANQLAHYLQKLGVKPETLVGICIERSLEMVVGLLGILKAGGAYVPLDPAYPPERIAFMLADAQVPILLTQTSLLETLPTHSAQVICLDTDWDKITLYNPQNPQSSVTSENLIYVIYTSGSTGKPKGAMNTHKGLCNRLLWMQDTYNLTPQDRVLQKTPFSFDVSVWEFFWTLITGAKLVIAQPGGHQDSAYLVQLIAREQITTVHFVPAMLQVFLEESGLETCRFLKRVICSGEALPKTLQDRFFALLDADLHNLYGPTEAAIDVTFWQCQPHSQLPFVPIGRPISNTQIYILDGQGKPTPVGVPGELHIGGVGLARGYLNRPDLTNEKFIPHPFSQELDSRLYKTGDLARYLSHGDIEYLGRVDYQVKLRGFRIELGEIESVISQHPDIREVVVIVHSDQADFQRLVAYLVPRSEQKLIIAELRHFLELRLPDYMIPNVFVILEALPLTPNGKVNRKALPIADTFLRDSEVVFVPPRTSIEKTLAAIYVDVLKLEKVSIHDNFFALGGHSLLATKVISRLREAFNLELPLRTLFERPTIAGLAERIETMRLALTQVSRSSSIIQPGRKEIEL</t>
  </si>
  <si>
    <t>gi|1706064898|gb|TRU89502.1|</t>
  </si>
  <si>
    <t>gi|924290556|gb|ALB42320.1|</t>
  </si>
  <si>
    <t>gi|1733592724|dbj|GCA73523.1|</t>
  </si>
  <si>
    <t xml:space="preserve">FAE1/Type III polyketide synthase-like protein (86-184:99)  -- Chalcone/stilbene synthase; C-terminal (257-390:134)  -- </t>
  </si>
  <si>
    <t>MPYIIETATGFPEHYYPQEVLEVNIRNHCANLLQDYCRENQLDFQEQTFFDLEQIHRFFSNVKIQGRYFTIPLDEFDADNPPGLAQTVRQMVDLTMDLVTSTVTNLLKKAALSPKEISLVTSVTVLPSVPSLESLLLNRLDFSLDIKRQALSGVGCLGGAQGLARVNDYLQGHPTEAAILFTTDPSSGLWQGSIHGDLTGLLGQLPEDPSQYSNIIMTLVVAALFGDGVGTVLLAGDEHPLVKQGKAKLKIIGTQSLLMPHTEHLMALPLTDYGFRQILRPEVSDYVKGGVRKAVTSLLEKTGVSLEEIVCWMVHPGGPKILDAIVEEFQLEPDVLQVSWDILAEIGNIASATILCILDETLSRPHPPTGSYGLIISMGPGFAQEAILVQF</t>
  </si>
  <si>
    <t>gi|1909489524|ref|WP_190380957.1|</t>
  </si>
  <si>
    <t>Microcystis wesenbergii</t>
  </si>
  <si>
    <t xml:space="preserve">Beta-ketoacyl synthase; N-terminal (2-250:249)  -- Beta-ketoacyl synthase; C-terminal (258-375:118)  -- Polyketide synthase; C-terminal extension (378-494:117)  -- Acyl transferase (528-840:313)  -- Polyketide synthase; ketoreductase domain (1172-1352:181)  -- Phosphopantetheine binding ACP domain (1453-1502:50)  -- </t>
  </si>
  <si>
    <t>MKPIAIIGIGCRFPQANNPQEFWQLLSKGIDGITEIPKERWNINEYYDENPETQGKMNSRHGGFLSQVDGFDPNFFGISPREALLMDPQQRLLLEVAWETIEDAGITREQLAGSKTGVFVGIATNDYSRIHAGYSHHPQGYDLTGNCTNIAAGRLSYLFNLKGPSLAVDTACSSSLVAVHLACQSLWNDESSMAIAAGVNLILSPIGNIALSKLKALSPDGRCKTFDESANGYVRSEGVGCIILKPLAQAIADKDSIYALIRGTAINHDGRSKGLTVPYGPAQESLIRSALKNAEIEPKELNYVELHGTGTSLGDPIEAIALGSVLEEGRDKDNPCLVGSVKSNIGHLEAAAGIASVIKMALSLKNKQIPPSLHFNKPNPYIPFDKLPLKLQSSLITWPQQEASAKVGISSFGFSGTNAHLILEEANLSHPEPIALTFPHLLPLSAHSHEAVRDLAQNYEDFLKDQALTAEFVQNLCYSASLRRTHHAHRQAVVVHSHEELLKGLKELETIDLSTQSKPSKRKTNIAFVFSGQGPQWWAMGRELLATEPVFRSVIKQCDTLIQKYANWSLLAEFNASEAQSRLQETEVSQPALFALQVGLAKLWQSWGINPKSVVGHSLGEVAAAHFAGILTLDEAIHLICQRGQLMQQATGNGKMLAIELPVNEVENLMAAWENKLEIAAINSPYSTVVSGESQSIDQLIAELSQNHPHIFYKELPVNYAFHSQQMTTFADKLVKKLGELKPQKSTIPIFSTVTGDQQEGTLFNAAYWGQNMRQTVRFNPAIEAMIKSRHTIFVEISPHPVLLGYIKSTLREQDTEGFVLPSLRREHSERGTLLNSLGKLYTWGQSINWEKLYPENCQFVKLPLYPWQHESYWVSDAKPQFKSVSSASSLLNLLVEGKTEQLTEQLNKTEQLSPEIKQFLPQLLQLLVGEDATITGKMPILQDVSKNCYQVEWQLSPLSLKNKPSQGERWLIFNDNQGVGKALATTLNDAYILVSSGQTYQKLVSGHYQINPNNVKDFQRLLQELTEPITKVVYLWGLDSDINSQPSQTRSYASLLYLTQALAECKTKEPPKLWVITQQAQPVNDAVKPLKIAQTSLWGMGQVIALEYPNLWGGLIDLEEKQPSSQAIIAEITENLGEDRIAFRDHQRYVARLVPNKAIKSSNINFKKTEASYLITGGLGSLGLSLADWLIEKGANHLILTSRRALADHSTDKQVKIKALEDKGATIQVIAADVSDHQQTRQLFHQIQENCPPLQGIIHAAGVLSDRTIDKMDFHCFESVFNPKAAGAWNLHQLSQDLSLDFFVCFSSMSALIGSRGQIHYAAANHFLDGLMHYRRESGLTGLSINWGPWAQGGMATQGYEEGLKRLGINPLQPNLALDTLDALINGNVTQTMVAEIDWSKFKTIVAAKGRVAFLEALFKQDKDNFVQTVENFPQTIQKNPPHRRVTLLTTRLQQEVAQVLGIHGDTLPDTDQGFFEMGMDSLMSVELKHRLEGLFSVSLPS</t>
  </si>
  <si>
    <t>gi|45535405|emb|CAF04418.1|</t>
  </si>
  <si>
    <t>gi|1706084839|gb|TRV08396.1|</t>
  </si>
  <si>
    <t>gi|1039007926|gb|AEE34093.2|</t>
  </si>
  <si>
    <t xml:space="preserve">Short-chain dehydrogenase/reductase SDR (25-226:202)  -- </t>
  </si>
  <si>
    <t>MIVCFFCGQKQVLKQLEPWCELKDKVVLVTGASSGIGREICLDLCKAGCKIVAAARRVDRLNSLCSEINSFGAIGVQAVALELDVSSEADTIRKAVKEAWETFGKIDVLINNAGIRGNVKSSLDLSEEEWDKVFRTNLTGSWLISKYVCLLMRDAERGGSVINVSSISGLHRGLLRGGLAYACSKGGVDTMTRMMAIELAVYKIRVNSIAPGIFRSEITQGLFQKEWLKKVTEKVVPLKMQQTVDPGLTSLVRYLIHDSSQYVTGNTYIVDSGTTLPGVPIFSSLSP</t>
  </si>
  <si>
    <t>Unigene3724_All</t>
  </si>
  <si>
    <t xml:space="preserve">Beta-ketoacyl synthase; N-terminal (352-607:256)  -- Beta-ketoacyl synthase; C-terminal (620-739:120)  -- </t>
  </si>
  <si>
    <t>MAEMAAGHLAGSLENCFVSIVNQPPVDPSQDSWEDDSHAQPIQVDGKKGCAIAWIPEEGKYVVKTFDGDVVGIAEDHLIEYTPSEENHGRFDVAFPASNGGSEDFVAAIVDTMLAKQHCVVQMYSRPEDRISFPTAVAEASHNPNTPWMRMMPEFERVYLGRVTAGKKLMWTDLASESEQLNALVSADQALLNLGLLVMPSCPALGFIGYTKSNCLIHASASPEEEEALMRELLTQGRVVDGKEIQDHLTFRDRQKLCMMYFVLGSGGKLILHDRRGTEGEPDVTVLCQENQVVIFRHDLLDYTYFPGNGEWAMQTWIMREPHAGESEMTPRVELQSLANVPQGPQYPNSNETVDIMSLSVRIPGTVWEPDAYWSMLSCGTDAIILVPINRWDLDMYYSEEQSPGKGYIRHFGMIDTQQMACFDNEFFGITEEEAMRIDPTQRLCCEVGYDCLQRAGWSREKLRGTELVVSYGYTDTEFGAMALRWQLGPISSNMKQNLMMTACCSRLHYLFGMTGPCSTTETACSSSLSATALMHTWLRPVLPETTSPASLRRQYRYGLAGGSNGHFDPFYTIALCGAGMLTHVGRCFTFDQSADGFVRGEGTAAMHYKVSDEYDLARLAMLCGSCMNQDGRSASLTAPHGPSQQECIRHSLREAGILPLDIQIQELHGTGTALGDPIEVGALRATMMAHSGVVREHPLVKTSSKSNIGHTEMCAGINGIMKCVLMGCYSSSAPNVHMRLLNPHIDSAAYPVYFSSEFVDQGKDEGYHGVSSFGFGGSNARGDIWARALAGARNTQPGNAALDFGNGRIYAFAELYGSPSVPRAGVPAAQTVEDVGIFAGDFLVGNAIEPQNTFYVEGTFNSWSSMEKMYWLEEKQAWTFALTLGETVVEQFKLVCNMYEDAKIFPACKMADMDAVVLGPGPAPTTHNWVIDGRTNGARKGTTYMIFFHWDAEARQKRVTWEECEDEVGLGLAATTKAQHGYCIVGSWTNFSPAAMEAAPDENSGVYRASVRIGLTGHEEFHFRRDGDPLQIIYPAQRTAIRPTVPIRGPDLRGQSKYWTLRGNTGDKCSIELRVLDGVISLSTASPQQGTTVYRSTDPEHRSYFVSGQWDNWTCHEMVPHRGNPLIFQSSMVMTSKGFEQFQILVDEDVTQAIYPEMPLANQMVSWACGPDSKGVGLYWGINASPGQTVQITLDLSQNDKRDVVTWEVLE</t>
  </si>
  <si>
    <t>gi|338858904|dbj|BAK42862.1|</t>
  </si>
  <si>
    <t>gi|424707827|gb|AFX86548.1|</t>
  </si>
  <si>
    <t>gi|1039179910|gb|OBQ24344.1|</t>
  </si>
  <si>
    <t>MEKIAIIGLSCLFPDANNPEEFWQNLTEEKDSTSSITIADLGIDPAIFYDSTKGKPEKFYFQKGGFIRNFKFDTNEYNLPAAFLETLDNTFKWSLYAAKQAIIQSGYWGNQTALSKCGVILGTLGLPTKASNSLFAPIYRQNIEPAIGELLQEKDFRLGGLLTPTKVSPYNAMVSGLPAAIVSKAFSLSATHFSIDAACSSSFYAIKLASHYLQSGKTDLMLAGAISCSDPLFIRMLFSGIQGYPDNGISRPLDKSSRGLITSEGIGMVMLKRYSDAIRDGDKILATICGNGLSNDGKGKYLLSPNSQGQTLAYQRAYSEAKLNPQAIDYLECHATGTPLGDTTECNSIEGFFSPYKAAPLVGSTKTNVGHLLVAAGMVGITKTILSMSHGVIPPTINVTQPIGSENNVISVQNIVRTPTKWPSQGTKRVALSAFGFGGTNSHIILEAGK</t>
  </si>
  <si>
    <t>gi|71089825|gb|AAZ23769.1|</t>
  </si>
  <si>
    <t>MVMAAGASSLDEIRKAQRADGPAGILAIGTANPENHVLQAEYPDYYFRITNSEHMTDLKEKFKRMCDKSMIRKRHMHLTEDFLKENPHMCAYMAPSLDTRQDIVVVEVPKLGKEAAVKAIKEWGQPKSKITHVVFCTTSGVDMPGADYQLTKLLGLRPSVKRLMMYQQGCFAGGTVLRIAKDLAKNNRGARVLVVCSEITAVTFRGPSDTHLDSLVGQALFSDGAAALIVGSDPDTSVGEKPIFEMVSAAQTILPDSDGAIDGHLREVGLTFHLLKDVPGLISKNIVKSLDEAFKPLGISDWNSLFWIAHPGGPAILDQVEIKLGLKEEKMRATRHVLSEYGNMSSACVLFILDEMRRKSAKDGVATTGEGLEWGVLFGFGPGLTVETVVLHSVPL</t>
  </si>
  <si>
    <t>gi|1733570246|dbj|GCA80050.1|</t>
  </si>
  <si>
    <t xml:space="preserve">Beta-ketoacyl synthase; N-terminal (4-235:232)  -- Beta-ketoacyl synthase; C-terminal (243-360:118)  -- Polyketide synthase; C-terminal extension (363-474:112)  -- Phosphopantetheine binding ACP domain (799-860:62)  -- Thioesterase (898-1135:238)  -- </t>
  </si>
  <si>
    <t>MIKQPIAIVGMGCRFPGANNPSEFWEILQNGVHTITKDPIDRPTQMTGWAGFLDGIDKFDAAFFGISSEEAIKMDPQHRLLLETSWEALEDAGLVPANLAGTDTGVFIGLSGSEYPNLLIEDSTFNTTIGTLDCMLANRISSYFDFQGLSITINTACSSVLVAIDSACQSLWNEDICLALVGGTHLTFSPVIASRYVNAGLISADGLCKTFDAKADGYVRGECIGVVVLKLLSQAQADGDRIYAVIRGSGINHNGSGNGLTAPNMQAQIALLQKVYQRAEINPNSINYIEANGTATPIGDALEMKALGTVVGKDRTADNPCRVGSVKTNIGHTEGASGIAGLIKVALSLYHRQIPPTLHCQEPNPAIPFAKLGLKVQQTLEILPEETGIIRAGVSAFGLGGTNAHVLLESFPSQAKAEPNLSGLQVFTLTAKTSTALQALVQRYQAFLEDQPQASLVDICFMANTRRSQFPHRLAMITESKEQLQEQLNMIVRQEALSSVFSGQVIRQKSAPICFIFSGKSQKLKLIIKSLAQSHPAIYSLLEELQPLISSYSTRSFFQLIEEENLENPFLSQVVNFICEYAMTQLWQYWGIKPAICIGYGLGNYAALVLAGILTVEEAISLIIEDKNSESPPKFQAAKIPVILPLSGKTIKIHETIDYKQWQKEFNVNNMNAENLPSLLSDSNVILLDLCSLEIKSHDYLKQLDDYNIKSSEQIKSFDYLYYLFSTLIKFWLMGVKIDWSKVANYQQCYPISVPTYPFEGQSYWIDVSPKIPNKQSIHNQENYLKEKFIAPRDNLEMQLTEIWREVLGIQTIGVKDNFFNLGGRSLVAVKLFAQIEKVFKINLPLVTLFQAPTVEQIARILLKKAVETDPQTHSLRLESQLNPQSSLVAMQSSGAKRPFFLVPGGGGGENELIIYAKLVYLLGQERPVYGFQARGWDGIENPHNTVEAMATDYIKEIRTVQPEGPYLLGGECIGGLVALEMAQQLVAQGQKVGLLVFLDTPVPTLPRKLRYQVEKFFQIPRIRYHLRELQFSAKGESLTYIFNQASKVKEKLAEDSFSRHRKKVAKNYIKMIMHYRPQNYSGGITWLVTESFYPKAQNQGWNHLAGGGLEIHRIPGTHDSYLGDNVETTAERLKACLDEAQADD</t>
  </si>
  <si>
    <t>gi|1705919229|gb|TRT53842.1|</t>
  </si>
  <si>
    <t>MPKTQSDKIAHPIAVVGMGCHYPGANQLSELWENILARRCQFRQFPDQRLPLSEYYDPDPATPDKTYGTRGAFIDGFQFDWINRRVPKKTVDGTDIVHWLALEVANKAIEDAGYRRDTIPTQKTGVILGNSLTGEHTRSNVMRLRWPYVRRALRAAAEVKGLSGTIVEELLETMEKFYKSVFPPITEDTLAGGLSNTIAGRICNFFNFDGGGYTVDGACSSSLIAVVTAANALSNGDLDMALAGGIDISLDTFELIGFAKTGALTAQDMRVYDRRASGFIPGEGAGFVVLKRLADAQANGDYIYALLDGWALSSDGKGGITAPSKVGQSKALLRAYEKASYSPQSLHFIEGHGTGTPVGDRAEIEGVALAMNASKPAPPRSCGMTSFKSLVGHTKAAAGIGGFIKAVMAVNQRIVPPTVNCQEPNPVFEESAQCLYPVQLGEIYPETEILRAGVSAMGFGGINSHVTLSSGDAPSPRLKPSLDQRSLLVSNQDSEIFVFGANSIAQLLESLQIFSEQAKGMSLADMVDLAAQNAQTLSPQTSIRAAIVAENPRELLERLEHLINILHSQPPAAGETYISQRKDIWLAHQVQRSRVAFLFPGQGSQKLNMARTLVERYSWARELVQQADLWLIESGFEPISPLIYRPLDRAVNQQQVEQWFKALTDVAPQAICLTSLLWKHYLKRLGLEPVALGGHSLGELTAFEAAGAYDEKTLLCFAAMRGKAMTVKGDSIGTMASLACSDATAQKLLQGISGYVTVANINSRQQTVISGEKNSVAAVCDLALAREIQVRQLSVANAFHSQMVATAAEYLRKEAPIPEIFEQVSLPLFTSVNGQIVNSGLNLKEHFAHQIVSQVNFISLVENLKNKCDLIVEVGTGKVLSGLVGAIVPSPLCFPLESKPGIARDLNTFLAAYFVQGGEVNWQALYEQRLVRPFVPAAERLFVDNPCERSFPVSLEEIESSSAFSWREIQQSSPNTALAHSSNFSQPESLFADDELTTVLANYLLERGSFLSELISADIQSLPFVNTHNA</t>
  </si>
  <si>
    <t>gi|1359822474|gb|PRW57893.1|</t>
  </si>
  <si>
    <t xml:space="preserve">Phosphopantetheine binding ACP domain (174-236:63)  -- Phosphopantetheine binding ACP domain (299-362:64)  -- Peptidase S59; nucleoporin (458-657:200)  -- </t>
  </si>
  <si>
    <t>MPCFPTKQQQTCAQLSHPTEGWQAQGLAATSIAWGAWGGAGMAAASPAVATRLARVGVAAIQPLAGLAALEQAAAAARSGTVMAAALLWQRLLVDGRQQAPFFAEFAAVAAAAAARSDKAADASVTVAVTGRQRSKQRSKEVEVQQAVETLPAAPLPAWATLDWAERLEFFTSQLSALVAQAAGKAVDPSKPLLSAGLDSLGAVEVRREAAQLAGMELPVTLIFDYPSVAEIAAFIVGKLPAPVAEQPSAAPVPVAAGSSGASRKRSSGGRRHRRALAAVPAEPAPLSAEERLAIARSKVLGSVAAVLGGAEVAASMPLMNAGLDSLSAVELRKELNSAFGIELPPTVVFDYPTVDDLVGHLAAHVPAPPAAAAAPAAAAEGYGGSLSSDCDSGSDSDGELEAGSSDMAAVGNDQRQLVVRRSSSDREQEPPNTQLVPAGALVPLGPVNKRAPRLTKPGYFTVPSMERLACMSDAELRAVPRLVIGRSGVGEIAYLYPVNLLDADLDEIVSIERGRIALYPNRTPPTPAPLPARPALPGPARAASKSRQLALLAPAGPPPETPAAAAGRRRARLLATLHGGSSAMHAPALPLQLVRPPVGEGLNQPALLTFRRMALRQPADRRAVDAFRGRLFEAAARMGGLFVHYDPVDGVWLLKLDTWL</t>
  </si>
  <si>
    <t>gi|428679792|gb|AFZ58558.1|</t>
  </si>
  <si>
    <t xml:space="preserve">Phosphopantetheine binding ACP domain (19-80:62)  -- Fatty acyl-coenzyme A reductase; NAD-binding domain (138-373:236)  -- </t>
  </si>
  <si>
    <t>MNLKPAYTAEDIQAFMVSNLAEVIGVTPEEVDVKENLENYGLDSAQAMIIISKLEQLLGFKPSPVLLWHYPTIASLSERLAEEVPKQSQVKDSGTGTVTAVNIAPPFLDLAAEAVLDPTIQPSSVSAVSVSNPKNIFLTGGTGYLGAFVIKELLEATQANIYCLVRATDVTEGKSKLEKNLQQYALWDDKHSSRIIPIVGDLAQPLLGIGTEQFQNLAANIDVIYHSAALLNYVYPYSALKAANVLGTQEVLRLACQTKVKPVHYVSSVAVFESTAYAGKVVKEQDDFHDWQGIFLGYSQTKWVAEKLVKIAGDRGLPITIYRPPLISGDSKTGICNTHDFINLMIKGCLQMGYFPDVDYMLDMSPVDYVSKAVVYLSRQEASIGKAFHLQHPQPASLKSLVEWIRTFGFSLQMIPYEQWQAELINNVTSQENPLYTLRPFLLERWSDEQITIPDLYLQARRPIISCQETLEALKGSSIVCPPIDSQLLITYTSYLMQTGFLSLA</t>
  </si>
  <si>
    <t>gi|551559994|ref|XP_005766896.1|</t>
  </si>
  <si>
    <t>gi|1706087862|gb|TRV11268.1|</t>
  </si>
  <si>
    <t>Microcystis wesenbergii Mw_MB_S_20031200_S109</t>
  </si>
  <si>
    <t>gi|1706036242|gb|TRU62971.1|</t>
  </si>
  <si>
    <t>MTQIPAKPDQL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ARLAGVSSFGLNGTNAHIILEEYPYEPQTTAAPDSSPYLFTLSAKSESALIKLAQKYANYLENAKNIALSSICATSNRSRSQLPHRFTCIVSSHCQLQEKLTAFVQGEPSSFRQKSEFNGKNRAKIAFLFPGQGSQYPGMGRELYQCYPLFRQTLDRCAEILRQYGDYCLTEIIDQENHLNQTFYSQPALFALEYALFKLWESWGISPHGVMGHSLGEYVAACVAGVFSLEDALKLVFYRAKLMDSVGKSGSMVVISASEAEISPLIAPYQSQVAIAAINGQDNIVLSGAAETIETLVKQLQVKNLKITPLNVSQAFHSPLMEEILDEFRQIAETITYHPPQRALISNLNGKLVNFEVTTPDYWCRHLRSSVRFADGIKTLLDNGYELFVECGSHPVLSAMGSLLDKNYPCLWLPSLRRQTSDRQQILESVSQLYLRGFALNWQEITANQDSKPCILPTYTFERSSYWLKTGDLTPEEAQLLPKLSKYLLETPPQPPEVVKTTTASSSGHLITLDSLLATPAEKQLKQLETYIIGVLEQITGLSVAKLHTKQPLSSLGLDSLMSSQLRRQLEEDLKIIVPVEYLAGLSIEQFLPQIFNLITQNSQPATSNKTPLPSKQKKPIKTTKAENISNDPKLWLIRKQANPNAHIRLFCFPYAGGGASVFQNWLNYCPKQVELWAIQLPGRETRLQETAITSLKSLINRLIPILTPYLDQPYAFFGHSMGSLISFELTRELAKTRQNLPQHLFMSGFRAPQIVNPDLPIHRLGDEQFLTALGHFQGTPETLLKNPDLMAAFLPILRADFKLLETYSYQQGQPLNCPITVFGGHNDAKVSADQLQQWQLQTNQDFVLHTLPGGHFFINQHTEKIMKIIGQSLREFPEQMTA</t>
  </si>
  <si>
    <t>gi|1733580354|dbj|GCA70576.1|</t>
  </si>
  <si>
    <t>Cluster-13398.22128</t>
  </si>
  <si>
    <t xml:space="preserve">Beta-ketoacyl synthase; N-terminal (287-535:249)  -- Beta-ketoacyl synthase; C-terminal (555-668:114)  -- </t>
  </si>
  <si>
    <t>MALTRRRAAQYDVLMGPKDDEQVLGDDIGKALKLKGFCTIKTLGLNTTIQEARQEVKEMNIAGRFQPTPAIVIDGLLGDEGSIRTAELAAEQELCASMAKLDALLTNMATIVGSSETVQDLGLNVGGRTPGLVHEAGMMTWDPPELSQDCVVKWLNTFIWQRLMLILCLGPGQGTLEMTPFDEESNVHRVQTEAGMLVVLRADCLWHKHSVPGGGTHVLTCFLQTCGRHSGQGVSVDPPKIPIAQTLDNWAMEKLEAAVDDPDSFEMLDSRWKYAVEHVYHKEQQFAVRGIGIKIASTWDSEAFFHSINGGTDIVTEVPYARWDHRMYYSEDPEGWKYFKVNVNHTALCDGMELFDAKFFRISPAETKGMDPMQRQIMEIGYVSLATAGRTVKNLLQSLTAVYVGCHLTEWPMVDQGPEEAGGCEQRSAGTGQAGSIMSNRFSFVFGMNGPSVQFDTDASSGLAALETGTVALDERKTNATMSMCMGVAVTLTPLTWIHRVGLGQMSPIGRCLSFDQSATGWVKGEGGVALAVDNLTEKVDGVSVIDENRYYLGTLGTVKINHAGQQSTLGTPHGPAVQLLIAEACRQGHVTPCSLDAIECMCDGQLMNDAVEVASLRRTCCSEPRIPLGLSSYKSNYANSIQGSSLAQVLKALYCQAYGWQQPSLHLQAINPQIDDVVEEGTVFINQDCITHSTKSSLYSVMSIGWGGTMGNAICSCGVDPTRVLPTQASYPPEPMVFWPGGGGEDFPEPPSGYYIIGSWSAWAEHERMTRESPGSWSFVVTLGVNRFEEFQIYYDGNADFALHPGVIAGSSGSTALGPNAGASAYRWLIDSRVKLYALQDEAPKPEGTQTSSMALLSKSKVENVYESTAGIGDRYVVKLSIAGKWRAVSWDKIESREENTADTGKYYLSGAFNAWDYDELEKSETAPGLYTKELRLVRGRADFQIVRNKDRRQVFHPATAGDAGLTPDALGPDSVGQELCWSAGGQLGDVFELQFQRSFERGIDTRTLSIRCLRHEDLTDEEISLARRPRYRIVGSWDGWQGKEMTWTGTRYEHIVQVGVVGMESFQILEEGSWNQCLYPSLANATPHDDHTLCYGPSPGEEWVWTIGAHESEEGSTGMRYEVILEVDRYGTPLRLFWNGLA</t>
  </si>
  <si>
    <t>gi|488850442|ref|WP_002762848.1|</t>
  </si>
  <si>
    <t>MMDKFNCFSLSPIELEHPGLAIASIRAGGIGILDREFCQPENLERAISNLEQVLALKNAPGAAGLRLNLTQIEQSGQLLARLELESHWLILSGWQEATAETLREKLQLLSGENRLILLEITDANQLALLASLFPFLAGLVAKGQESGGWVGEDPAFILTQKLLKTSSLPIYVQGGIGIHTAAACRAAGAAGVVLDDQLWLMPESPLPGEWQEYLRYLNGQEAIAIGERLGRACRVLSRPGFAAVAKLQEMAAQIEIQEETSVSGQIWRQRATSLIGWENPATQAWPMGQASGLAADFRKRYQTTGKFLQALLKGSQEQVQTAQELKPLQAETPLAVSHGTKYPIVQGPMTRVSDTAEFAHAVARSGGLPLLALALMRGKQVGELLQKTQALLGELPWGIGILGFVPQAIREEQLQEVQKIKPPFALIAGGRPDQAARLEAQGIATYLHVPVPALLKMFLEQGARRFIFEGRECGGHVGPLSSFVLWESMIATLLEKVPAGAEQQIHAIFAGGIHDALSAAMISAMATPLAVRGMKIGVLMGSAYLFTEEAVACGAILPEFQAQALSCQSTINLETGPGHASRCAVTPFAREFYDTRRQMAARGSSAEEIKNVLEDLTLGRLRIATKGLRRDETGQIVSVNQEQQVSEGMYMIGQVATMRHQVISVSSLHQEVAEGSGQLLTSLSPAGEKKVPTPTPPSDIAIVGMATLVPKADAPETFWKNILSRVKAIGEIPAHRWDWRLYYDADPQTRDKVYSKWGGFIDEVPFDPLRFGIPPVSLKSIEPLQLLTLEAVRRALEDAGYGGGDFDRERTSVILGAGGGIGDLGGQYAARAEVPRVVENPSPQIWDRLPEWTEETFPGLLLNVAAGRVANRFNCGGSNFTVDAACASSLAAIDLAVTELETGRSNLCIAGGIDTGQSPFAYFCFSKTHALSAQGQPRSFDKAADGIVISEGIAIVVLKRLADAERDGDRIYAVIKAVAGSSDGKALGLTAPLPAGQKRALQRAYEKAGFSPASLGLYEAHGTGTVAGDRAELETITSSLQASGAGQKSCAIGSIKTLLGHTKSAAGVVGLIKVALSLHHQVLPAHFGVDTPLDPIVDPESPVYLLKDNHPWLTNPNQPRRGGVSAFGFGGTNFHAILEEYGGAVQRPALGGDDWPWELVILAAENRQELLPKVRFLLTALQGGAKPQLGDLAYSCALTATNHLGRGATLAIVTSNLSELIASLARSLSYLAGDSASPLPPEIQFSEGHTPTGTKALTAFLFPGQGAQYPGMAREVALYRQEMRQALEFADSHLGHHFPKLLSQYIYPPSAYSEAAEISNEQQLKQTQVAQPALGAVESGYLALLANLGIKADLAAGHSYGEYTALYAAGVLSQAQFLNLSALRGQIMSQACQGVEGAMAAVQITREELAQYLDSFPGVVVANHNAPLQSVISGPQAAIEQAINSLNADGITARKLPVAGAFHSPLLAEVQEELTRQLNSGCFESPQFPVYANATALPYPSDADGIRGQLSQQALRPVEFVSQIQALYEAGARTFIEVGPKSILTKFVGQILGDKEHTCVSLDGQGGGLRGFLLGLGTLITRGLEVQLLSLFVGRQVQQLQLSRLAELTSPSQLAPTTWLVNGGGVRSLGATNSYSGKLPPLSWATSILGRQDKKGQNGNTEAKPDLGIERFEPVKPPSPAPHAHSPSQLTGLNPIVPTNSNPQPKIQRTMSEQNFPPLSQPATPQTYSTSQEPSVAGSVALQAYQAYQQTMRQFLTLQEKVMLQFLQASQVEGMTPSRSVAMPERSLPAAQPVLSLGSNGGGSANLSPASPPVPPRISPPPSRPAAPPQISVSPTSVSPTIEQQEPVLKPQPAAASPNLPTAADAVVPSVLLERESVTKTLLQLVSERTGYPIDMLGLDQDLEAELGIDSIKRVEILGAIQKSLPAAVAEGMQSQMENLTKVKSLNGIVQQVLCLSPSGTVEPSKSLGKF</t>
  </si>
  <si>
    <t>gi|1705982252|gb|TRU12518.1|</t>
  </si>
  <si>
    <t>MNHSFPQDAFAIIGMGCRFPQAPNPEAFEQLLINGVDAVREIPSDRWPARQYYHPDPKTRGKMNSCWGGFLEKIDEFEPQFFNISLLEANRIDPQQRLVMEVAWESLEDAGIDPFTLKGSQTGVWIGIGNFDYGRLLCQDLERINAYHGTGLTLSLAANRISYFLDFHGPSLAVETACSSSLVAVHLACQSLKQRECDLVLAGGVSLMILPDMTITFSQARMMSSVGRCQTFDAEADGYVRGEGCGLIVIKRLEDAMSAGDRILAIIRGSAINHDGASNGLTAPNGLAQQAVIKRALENANISSHSVSYVEAHGTGTSLGDPTEIRAIKEVLGKGRKLEQKCAIASVKTNIGHLENAAGIAGLIKVILSLQKRQIFPHLHLKKINPYLDIDNTPFFIPTENQTWEFNQQKRIAGVSGFSFGGTNCHIILEEAPEIENLPNDIERSQQVFCLSAKTESALQVLAQNYVNFLSTHPHLRLEDISFTVNTGRTHFQQRLAIFCRNTSELSSSLQNYLDNRQENQSLVQGKVTGRKAKPVVFLFTGQGCQYERMGKQLYDTQPTFKRSMQRCAEILEPYLEASLLSVLYSPNSNQDLINQPIYTQTALFSLEYSLAQLWLSWGFEPSALMGHSLGEYVAACIAGVFSLEEGLKLIATRAKLIEKLPEKGKMLAVFANEDLVKAILIKIASPWVSISSVNGEDNTVVSGREGVIQDIIKILDAEGIQSHLLTVSHGFHSPLIEPMFKEWESSMAEISFQKPQLPLISNLTGNFFSNSQIPDTQYWQQQTRQTVCFKKGIETLLNQKYELFLEIGAKPILSSLIHRLGQGKCLPSLAEGQEDWSVLTATVANLYVQGININWRGWDQDYARRRLSLPTYPFQRQPYWLTEKKIDSTDMGESSSMDTRENSQQKDQIIQDLLSLIAQSLRIKPDNLDTHQPFLEMGADSLVLLDVVRTIETRYRLKITINQLFEVWPTIEELAEHIAQQISFSPSSMSLSNDIEEQSSKSPKSEKSPINKKAEEDIAVNSQEEDSSLARIINQQLAIMSQQLVLLQGKTPTKSQDLPKISPHNNLSSQKQEEKKTLTKLPNFTPQQQQYIKAFIKRYNGKTAKSKEKAALSRRVLADSRASAGFRPSIKELVYPIIGEKAEGAYFWDIDGNKYLDITMGFGVLLLGHNPPIIEQAIKKQLAKGLQIGPQSNLAAEVAQLIQDLTAVERVLFCNSGTEAIMTALRLARTVTGRCKVALFTGSYHGHFDGVLGVATPENLHGVPMIAGIAENAVKDLLVLDFDHPESLEILAAYQEDLAAVLVEPVPSRRPNVQPQAFLQKLRTFTQNADIPLIFDEVLLGFRIHLGGAQKWFGIEADIVTYGKIVGGGLPIGVVGGKSRYLDAIDGGAWNYGDNSYPVAEKTFFAGTFNKNHLGMAAAHAILQYLKEAGESLQEQLNMHTTHLAADLNHYFETEQIPLKVVHFGSLFRFLSSENLDLFYYHLLDKGVYLWEGRNAFLSTAHTDEDINFLIWVIKSSVKDLQRGGFFGGANSQNFEQPSVNSDLKASDARLGVGLLSPSTIHQRLLPLVTELTQETNLQQYAQGFLHLEKLSYCYIIETLEELGFNFCQNSQITQETAEQLGIIPFYYPLWQRFLEILAEENILNLKNLEGDIVKNPEIMESKTLLSQISREYPCLKAELTLLNRCASALAEILQGKVNPLSLIFPQGDLSIATQLYQNSPLAVFVNTLAQKILNLALKYHHESEKIRILEIGAGTGGTTAYILPKLPQNAVEYYFTDLSSLFIGRAQQTFKDYPWVKYGTFDIEQPPSSQKLGTKTYHIIVAANVLHSTANITQSLRHIQESLVQGGMLILIEGTSPQRWLDLIFGLTEGWWKFTDKELRPCYPLISGEKWYEVLKKTGFNDIITFNTPNIPLSDQQTVIIARSPQKIPLTLAQKQFWALAQLDQQGSIAYNDSLRLELRGNLDITALKQAIQTIIARHEALRIIIDIEGNYQEILPPDEKEVPYLDFSAKKEEEINQWLQETIQKPFNLSNQPPLRVNILKIAPEYHWFVFTIHHIISDGWSIDIIVQELATLYNAKKQGNQPLLPPAQAFSQYVAITNSVTKENSANQTYWLQQFKDFIPSLELPTDFTRPSVQTYLGKQEEMIIEANLKTQIEQLGHQKGVTLFMILLTSFDLLLKHLTQDKERIIGISAAGQSAMGCPNLVGYCVNVLPVRFRESMTTFSEHLTYLKRELLQAYQHQNYSYPELLKQLNLKRDPSRSPLINVQFNLDKFGQGLQFVELDVKVISNFSGATRRDLTWNLTEKGDTLTLTATYNADLFKPETIQDWLNQFIYLLQTFVENPNISLDLLKQKMIVLEQKKYQKKAEQIESIAQQKLKQRRR</t>
  </si>
  <si>
    <t>gi|71089769|gb|AAZ23741.1|</t>
  </si>
  <si>
    <t>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ILFILDEMRRKSAKDGVATTGEGLEWGVLFGFGPGLTVETVVLHSVPL</t>
  </si>
  <si>
    <t>gi|389834325|emb|CCI34499.1|</t>
  </si>
  <si>
    <t>MKPIAIIGIGCRFPKANNPHEFWQLLSKGIDGITEIPKERWNINEYYDENPETQGKMNSRHGGFLSQVDGFDPNFFGISPREALLMDPQQRLLLEVAWEAIEDAGIAREQLAGSKTGVFVGIATNDYSRIHAGYSHQPQGYDLTGNCTNIAAGRLSYLFNLKGPSLAVDTACSSSLVAVHLACQSLWNDESSMAIAAGVNLILSPIGNIALSKLKALSPDGRCKTFDESANGYVRSEGVGCIILKPLAQAIADKDSIYALIRGTAINHDGRSKGLTVPYGPAQESLIRSALKNAEIEPKELNYVELHGTGTSLGDPIEAIALGSVLEEGRDKDNPCLVGSVKSNIGHLEAAAGIASVIKMALSLKNKQIPPSLHFNKPNPYIPFDKLPLKLQSSLITWPQPEASAKVGISSFGFSGTNAHLILEEANLSHPEPIALTFPHLLPLSAHSHEAVRDLAQNYEDFLKDQALTPEFVQNLCYSAGLRRTHHAHRQAVVVHSPEELLKGLKELEMIDLSTQSKPSKRKTNIAFVFSGQGPQWWAMGRELLATEPVFRSVIEQCDTLIQKYANWSLLAEFNASEALSRLQETEVSQPALFALQVGLAKLWQSWGINPKSVVGHSLGEVAAAHFAGILTLDEAIHLICQRGQLMQQATGNGKMLAIELPVNQVENLIAAWESKLEIAAINSPYSTVVSGESQSINQLIAELSQNHPDIFSKELPVNYAFHSQQMTDFADKLVKKLGYLKPQKSTIPIFSTVTGDQQEGTLFNAAYWGQNMRQTVRFNPAIEAMIKSRHTIFVEISPHPVLLGYIKSSLREQDTEGFVLPSLRREHSERGTLLNSLGKLYTWGHSINWEKLYPENCQFVKLPLYPWQHESYWVSDDKPRFKSVSSASSLLNLLVEGKTEQLTEQLNKSDQLSPEVKQFLPQLLKLLVGEDATIAGKMPILQDVSKNCYQVQWQLSPLNLKNKHCQGERWLIFNDNQGVGKALATTLNDAYILVSSGQTYQKFVSGHYQINPNNVKDFQRLLQDITEPITKVVYLWGLDSDINSQTSQTRSYASLLYLTQALAQFKTKEPPKLWVITQQAQSVNDAVKPLKIAQTSLWGMGQVIALEYPNLWGGLIDLEEKQPSSQAIIAEITENLGEDRIAFRDHQRYVARLVPNKAIKSSNINFKKTEASYLITGGLGSLGLSLTDWLIEKGANHLILTSRRALADHSRDKQVKIKALEDKGATIQVIAADVSDYQQTRQLFHQIQENCPPLQGIIHAAGVLSDRTIDKMDFDCFESVFNPKAAGAWNLHQLSQDLSLDFFVCFSSMSALIGSRGQIHYAAANHFLDGLMHYRRESGLTGLSINWGPWAKGGMATQGYEEGLKRLGINPLQPNLALDTLDYLINHDVTQTMVAEIDWSKFKTIVAAKGRVAFLEALFKQDQDNFGQTVENFPRTLQETPPHRRVTLLTTRLQQEVAQILGIRRSSLPDTDQGFFEMGMDSLISVELKNRLESLFSVTLPSTFAFEYPTIGDVARYFVQEVFAWELNSENSEVSSEIGSTDAVELNQVLAELELLSQAETEALMERELAELEALL</t>
  </si>
  <si>
    <t>gi|1002149618|gb|KXS91016.1|</t>
  </si>
  <si>
    <t>gi|1705943552|gb|TRT76453.1|</t>
  </si>
  <si>
    <t>gi|1149076508|gb|AQS99226.1|</t>
  </si>
  <si>
    <t xml:space="preserve">Beta-ketoacyl synthase; N-terminal (324-566:243)  -- Beta-ketoacyl synthase; C-terminal (587-701:115)  -- </t>
  </si>
  <si>
    <t>MGSHPLRPMSDREWKFVAYDVDISATSGAREASTTAEAAVDALQQKGFCVLNAKSLIEALAEGGDLLKDAEHEVRQLEESGVFQKPPTQIINGLLGEEGSGAICELEEVEEGEEQDVPNLRKLDGVLTAVTSILRPVSEPLLGLSVGGRTAPLLHLAGERGEDEDEEEQDPKLPEAEADKWLSHFVNQRLMLLLFLGPGKGHLELQPFRHEDSPLFVVSTEPGTCVALRTDTLLQRFYSYDRSVVLTGWLAQTTHDAERADAGADESLLPPAAVELMKWISDRMKVLKEKEVMSSSGAVYGQDDIPREWQCAMNHTYVKGVTCAVRGMAAKLPGTWSPYNTWNAMSYGADMAAEVPMTRWKYEDNYNPDLESWKFYKSYTKHGIFIDGAELFDPKPFGLAVYEAKGMDPCQRHILETSYETLLDGGFSKKSLMRSLIGVYIGAASTEFQFAENCNEGVGTSCAGAITSNRISFCLGMQGPSFTCDAGGASSLGALSCAVNSVRFQTDLYKANHSALSGAVNLILAPQFYVLGCAAGFLSANGRSQSFDVSAAGYVRGEGIAALVVTPFAEVVDGVPVRDGSRPFHGNIPAISVSHCGQTASLTAPGGPQETALINEAVRQASLSPLDVDMVEVWGEAGILSDAVAVKAVENALRKDDETNTVLGLSSVQSGFGFMHESVGMAQLYKIIFSGKCSTQAPGIHLCELNPHIDAWEGEPLNFHTECVHYRHVSAFCGVASRSSSGTMGHAVAWGEMDYQRYTPRKQAKRDMIAFWPGGGGDLPEGAEPKRNYWIIGSWSGSEWETAEIMKMESDGVYGYTVTLGVNLFENFQIWLDWDSERVLHPGMANGPKNMPVKGPDALADCEDMAWVIDSRERVVELIPALASGQAEAALTDGGEGAVEPLPPAGLPGDQYRVRLHVAGKWRTVDWTLVERGVSWKEVKDSSKYYVAGSWNGWRFTPLICDSPDSGVYHAEVEVGSYASEFMIVCNRDWRQSFFPAGNDSNEVEGPDLNPDFVSWPLHGKPGDVVRIEFQRSWKDGVESRSISWKSADT</t>
  </si>
  <si>
    <t>Cluster-13398.42763</t>
  </si>
  <si>
    <t xml:space="preserve">Protein kinase domain (50-220:171)  -- </t>
  </si>
  <si>
    <t>MVYLDYGLKLGSYHVCFSLGEGRAGAVFSACRCGQPPERPTAAVKWPTNERELRALLALAPCLGVPKVYDSGLHQNQAWMAMDLLGPSLFTAMGHTMAHNWRYPTPQRWQNIRVVGRLLLRRLKAIHDHGFVHCDIQPDNILIGRHGAKEADRWKPFLIDFGLAHTFPGGTPVQGHAGTIEYNSIRSTDGGVRLPRDDVESLGWVLCYFVVGDLPWFAWVKKVDWGDRPQRAQLCRRVQQAKMQLLDTMERTFPDAPADLANYLRLCRSFGDAVQPDYEALARLLGGCAGEASECEDVAALRQLCEGGKALAPVAVAAGPRYFVVGTWSNWIFEEMISIGNGRSILELHMPRDGGDFQIVQDKNWRQVLHPERKGVQLQGPDDQGHGLNWKVEAKAGDVVVIQLDLGLRKVTWHRLRHEAFAKERLAAHPRKIYSIAGSWDAWGSLQEMNWDGERLCCRLQLGEAGKESFQILEAGDWRRKLHPSIKDAHPYTLHALVGPEEHGHGKNWTIGQHTRDKAAPGMRYEVRLLMVDGNPCRVEWASLDNARQTGTSVSLYAGGGSGGDGRDDGGDDGNDGALSRLKLQAFTLVAELAAMAAMAFTPGHTCGAGHAGWAGFA</t>
  </si>
  <si>
    <t>gi|338858884|dbj|BAK42852.1|</t>
  </si>
  <si>
    <t>gi|424707957|gb|AFX86613.1|</t>
  </si>
  <si>
    <t>gi|1995721096|dbj|GFE68911.1|</t>
  </si>
  <si>
    <t xml:space="preserve">Beta-ketoacyl synthase; N-terminal (39-289:251)  -- Beta-ketoacyl synthase; C-terminal (297-410:114)  -- Polyketide synthase; C-terminal extension (413-522:110)  -- </t>
  </si>
  <si>
    <t>MISNLNSNPIEEVSNVKRAIAAIQQLQAKIERLEQNLHEPIAIIGMGCRFPGGVSDPETFWQLLEKSGDAITDIPSDRWDSQTYYDSNQASLGKMYVRQGGFLSNLQDFDAQFFRIAPREAMSLDPQQRLLLEVSWEALESSGIAPENLNGSQTGVFIGICGNDNWHRLLKRDVTDIDAYLTTGNTHSIAAGRLSYSLGLTGPSLAVDTACSSSLVAVHLAISSLRNGECDLALAGGVNSILLPEVSINFSKARMLSPDSRCKTFDASANGFVRSEGCGIIVLRRLSDAIASKDNILAVIRGSAINQDGRSSGLTVPNGPAQQAVIRQALNNAKIEPEQVNYIETHGTGTALGDPIEVGGLGAVFEQNLLVLLGAVKANIGHSEASAGIASLIKVILALQHEQIPPQIHFKSPNPNINWNDLPFTIPTQLTPWKRGNISRIAGVSSFGFSGTNAHVVIEEAPLQETETNDIALNLFTLSAKNEKALNELARKYQVYFNSHPNYSLTDMCYTVNTGRSHFSHRLCIIATSIKELQQKLNLFINGQITNDVFYGQIPTQKTASYTLENQLDNLQTIAQLYLQGESINWSELYQDYPCRKVILPTYPFQRQRFWIDLD</t>
  </si>
  <si>
    <t>gi|334183588|ref|NP_001185294.1|</t>
  </si>
  <si>
    <t>gi|488884387|ref|WP_002796612.1|</t>
  </si>
  <si>
    <t>gi|297334664|gb|EFH65082.1|</t>
  </si>
  <si>
    <t>gi|1705928245|gb|TRT62492.1|</t>
  </si>
  <si>
    <t xml:space="preserve">Beta-ketoacyl synthase; N-terminal (37-286:250)  -- Beta-ketoacyl synthase; C-terminal (295-408:114)  -- Polyketide synthase; C-terminal extension (411-522:112)  -- Acyl transferase (564-864:301)  -- Phosphopantetheine binding ACP domain (991-1043:53)  -- Thioesterase (1109-1332:224)  -- </t>
  </si>
  <si>
    <t>MTQIPAKPDQLSLIKDALNQIKVLKTKLHTLEKAKNEPIAIIGMSCRFPQGANSPETFWELLQSGTDAISEIPPQRWNIDNYYDPKPDARGKVYTRHGGFLNQPIDQFDADFFGLSPREVAQMDPQQRLLLELAWEALENAGISPLNRRGSQTGVFIGMMTQDYSHFSHHPDLIDAYTGTGNAKSVASGRLSYLFGFHGPTLTVDTACASSLVAVHLACQSLRNNECEVALAGGVNLMLTPFVTIMESRAQMLSPDGRCKTFDKTANGYVRGEGGGIIVLKSLSAAIRDNNLILGLIKGSAVNHGGMSSGLTVPNQLSQEQLIRQALKNAQVKPEDISYIEAHGTGTSLGDPIELGALSTVFAKNPQPVWVGSVKTNIGHLEAAAGIAGLMKVILCLQHRQITPHLHFQQPTPHLDWENQPLKVPTKNREWVSENSSRLAGVSSFGLNGTNAHIILEEYPYEPQTTAAADSSPYLFTLSAKTESALIKLAQKYANYLENANNIALSSICATSNRSRSQLPHRFTCIVSSHCQLQEKLTAFVQGEPSSFRQKSEFSGKNRAKIAFLFPGQGSQYPGMGRELYQSYPLFRQTLDRCDQILRQYGDYCLTEIIDQENHLNQTFYTQPALFALEYALFKLWESWGITPHGVMGHSLGEYVAACVAGVFSLEDALKLVFYRAKLMDSVGKSGSMVVISASEAEISPLIVPYQSQVAIAAINGQDNIVLSGAAETIETLVKQLQVKNLKITPLNVSQAFHSPLMEEILDEFRQIAETITYHPPQRALISNLNGNLVNFEVTTADYWCRHLRSSVRFADGIKTLLDNGYEVFVECGPHPVLSAMGSVVDKNHPCLWLPSLRRQTSDRQQILESVSQLYLRGFALNWQEITANQDSKPCILPTYTFERSSYWLKTGENTLPLTLITNSSPSIEQLLDRGDLTAEEAQLLPKLSKYLLETPPQPPEVVKTTTASSSGHLITLDSLLATPAEQQLKQLETYIIGVLEQITGLSMIKLHTKQPLSSLGLDSLMSSQLRRQLEEDLKIIVPVEYLTGLSIEQFLPQIFNLITQNSQPATSNKTPLPSKQKKPIRTTKAENISNDPKLWLIRKQANPNARIRLFCFPYAGGGASVFQNWLNYCPTQVEFWAIQLPGRETRLQETAITSLKSLINRLIPILTPYLDQPYAFFGHSMGSLISFELTRELAKTRQNLPQHLFMSGFRAPQIVNPDLPIHRLGDEQFLAALGHFQGTPETLLKNPDLMAAFLPILRADFKLLETYSYQQGQPLNCPITVFGGDNDAKVSAPQLQQWQLQTNQDFVLHTLPGGHFFINQHTEKIMKIICQSLREFPEQMTA</t>
  </si>
  <si>
    <t>gi|71089673|gb|AAZ23693.1|</t>
  </si>
  <si>
    <t>MGSIDAEVLGSEKKSNPGKATILALGKAFPHQLVMQEYLVDGYFKTTKCDDPELKQKLTRLCKTTTVKTRYVVMSEEILKKYPELAIEGGSTVTQRLDICNDAVTEMAVEASRACIKNWGRSISEITHLVYVSSSEARLPGGDLYLAKGLGLSPDTHRVLLYFVGCSGGVAGLRVAKDIAENNPGSRVLLATSETTIIGFKPPSVDRPYDLVGVALFGDGAGAMIIGSDPDPVCEKPLFELHTAIQNFLPDTEKTIDGRLTEQGINFKLARELPQIIEDNVENFCKRLIGKAGLAHKNYNQMFWAVHPGGPAILNRMEKRLNLSPEKLSPSRRALMDYGNASSNSIVYVLEYMLEESKKVRNMNEEENEWGLILAFGPGVTFEGIIAINLDV</t>
  </si>
  <si>
    <t>gi|1398325730|dbj|GBL09102.1|</t>
  </si>
  <si>
    <t>gi|424707869|gb|AFX86569.1|</t>
  </si>
  <si>
    <t>gi|1706025459|gb|TRU53165.1|</t>
  </si>
  <si>
    <t>Unigene41774_All</t>
  </si>
  <si>
    <t xml:space="preserve">Beta-ketoacyl synthase; N-terminal (331-579:249)  -- Beta-ketoacyl synthase; C-terminal (589-703:115)  -- </t>
  </si>
  <si>
    <t>MAGSELPAGALVTLSGLQEKILPDQGEEPLDFNGAKAQLVTWSKKSQKWSVLTFGGHSIQVSQEKCQLLTADDLGGCDLFMGPSSNLEELARQMASLLIDKAFCSAAVLLPQDASAEIFDVAKTMEEEGMFTRLPLSFEAGYLGKGGKGKVSLLESAQEETPEIVLSSALPAQDQNLSTLSELLAPPMLEGLGLEIYSRSNLMLQLSFAGIQDEARYVPPSATPREADSFLALMGRRKMAALQFVGPGPGELQLLPKAEEFAEVSLVLQPNTLVLILTDFYDYSLSGTGEALTLQSFFLERPLEFKVEGVGGNLQMLAPQLPEGAPPPAGESVVVRGLASRDPCCADMHEKLWTALRHGGCDGFLEIPHKRFDVDIYINYLDQQAAVANNQSYCRHQGQCEGLEIFDASFFNIPDQEVYGMDPEQRILMETGWTSLSNAGYERRKVQKDSAHLGVFVGISSSDWRDCCFAPSANGVPETFIANRFSYAINLKGPSFIVNTACSASLVATHSAKIHLLFPHDPLEGCVCAGISLNLSPGTWAGNCSGNMLSFIGRSFTFNSTADGYGRGEGCASMVIARGDYDPYDEGTYCLLAGSHTNSDGRSASLTAPNGPAQQRLLRAVLTETQLQPIEICVYEAHGTGTSLGDPIEVGAVRKVLNQRAYPIMISCSKTSLGHLEGGAGMSSFCKCVMAVMHCECAPNQHLREQNPHLDIDGWPGMLLAEAQPMKADSTYVGVSGFGYGGTNSHALAYGKNVMTSRGLSETYAKEAVLRKVRASMVPEIWMEGDSYEDWVTSGVPHLSPGQTYNVEVAAGGKAVWREAAVPELPDNVSFHIQGTMSSWELLNLQPSKEVDGLFTYEFTMSSVGQESFQIAVDHDPELNFYPAEETCSKRAAAVLGPAPAPSRDHCWVVRGNPGTRYTVEVLRTTPSSVSVSWLKTSSAASAVAAPSRAVPALEPPTLE</t>
  </si>
  <si>
    <t>gi|1705970260|gb|TRU01157.1|</t>
  </si>
  <si>
    <t>gi|7270375|emb|CAB80142.1|</t>
  </si>
  <si>
    <t>gi|424707945|gb|AFX86607.1|</t>
  </si>
  <si>
    <t>gi|1705937143|gb|TRT70607.1|</t>
  </si>
  <si>
    <t>gi|504891833|ref|WP_015078935.1|</t>
  </si>
  <si>
    <t>gi|424708079|gb|AFX86674.1|</t>
  </si>
  <si>
    <t>gi|424708013|gb|AFX86641.1|</t>
  </si>
  <si>
    <t>gi|1706092361|gb|TRV15576.1|</t>
  </si>
  <si>
    <t>gi|440177639|gb|ELP56912.1|</t>
  </si>
  <si>
    <t>gi|1706116867|gb|TRV38752.1|</t>
  </si>
  <si>
    <t>gi|424707877|gb|AFX86573.1|</t>
  </si>
  <si>
    <t>gi|424707987|gb|AFX86628.1|</t>
  </si>
  <si>
    <t>gi|260841943|gb|ACX51032.1|</t>
  </si>
  <si>
    <t>Arabidopsis halleri subsp. tatrica</t>
  </si>
  <si>
    <t>gi|1705940843|gb|TRT73986.1|</t>
  </si>
  <si>
    <t>gi|966028589|gb|ALT22086.1|</t>
  </si>
  <si>
    <t xml:space="preserve">Beta-ketoacyl synthase; N-terminal (13-263:251)  -- Beta-ketoacyl synthase; C-terminal (271-389:119)  -- Polyketide synthase; C-terminal extension (392-503:112)  -- Acyl transferase (538-865:328)  -- Polyketide synthase; ketoreductase domain (1162-1363:202)  -- Phosphopantetheine binding ACP domain (1456-1517:62)  -- </t>
  </si>
  <si>
    <t>MPLQNPDYLINDSDIAIISLAGRFPGGKDIDAFWENLKNGVESISYFTDDELLAEGINPKLLKSDNYVKSSGVLENIDLFDAEFFDFSPREAEILDPQQRLFLECAWEAIEKAGYNPEIYPGLIGIYAGIGINSYLLNNLIYHRELLESIGEYQVILDSDKDFLPTRVAYKLNLKGPAVNIQTACSTSLVAVHLACQSLLSGECDMALAGGVTLRVPHKNGYLYQEGMILSPDGHCRTFDADAKGTVGSNGLGIVLLKRLADAIAENDQIHAIIKGSAINNDGSVKVGYTAPSITGQAAVITDALAIADIEPETITYIEAHGTATELGDPIEITALNKVFKSKTSARNFCAIGSLKSNIGHTDTAAGVGGLIKTTLALKHQLIPPSLHFKNPNPKIDFDNSPFYVNTQLTPWETINNTPLRAGVSSFGIGGTNAHAILEQAPELAPIETSKIAHILLISAKNEPALNQATENLAAHLQKHSHENLADIAHTLSCGRKAFNHRRMLVCENINQAVEILSNNYSSSLITNNIEVQERPVIFMFSGQGSQYINMGKELYETETVFQETIDLCCEILQPYLKLDLREIIYPQPENIKQAEEKLTQTAISQPAIFTIEYALTQLWKSWGISPKAMIGHSIGEYVAACIAGVFSLEDALYLVANRGKMMQELPPGAMLSVPLSPQEIKPFLTSEIDIAVINEPSRCVVSGTITAIEKLEELLTSKNIESRRLHTSHAFHSQMMAGILKQFTEIFTKDKKVSLNSPQIPYISNLTGTWITQQQATNPEYWAQHLRQTVRFSQGLETLFNESQFTESIFLEIGPGRVLTSFAKKHPQKSPSQLIFTSLPHPQENHSDSAFLLNTLGNLWLTGIEIDWSQVYFPDEHYKVTLPTYPFQRQSYWISAPENRHLPATNSEILTNNLTKKSHITDWFYVPSWQRLPLLPSQKTVNQILLFIDDVGIGEELAKQYPHAITVKIGESFTQESTGKYTINPENSEDYVSLIKELQGLNFIPEKVVHLWNLTSEKPNQELDEELDIDIIQKSQSRGFYSLLFYVKACSQQVFIHECEITVITNHIQDVTGDENLHPEKSTILGTIPTIPQEYPYFTCRAVDVVISNNKTQIINQLVTEINTKTADKNIAYRGKNRWVQTFEKFPIPLHSENTNLRENGVYLITGGLSYVGFSLAKHLAKTVQAKLILTGRSQLPARKDWSKHLKNHAEEDSISQQIMKVQELEELGAEVMVISADVANFEQMKTAINKAEKKFGKINGVIHAAGAGAIWGQSINVIENITKTECENQFTAKVYGTLVLAKILKNKELDFCMLTSSLSAILGGLGFIAYAAVNTFMDVFVQAYNKNHDYPWISIDWDGWQSNKQVTINNQTFGEEISDLEITSEEGVTAFTHLLLAKECSQIVVSTVDLEPRINLWVKRGLAKNQDSNNQKKSAKSTHKSTNYVAPRNDTEAKIASIFELLLGVNDVSIHDSFLEIGGDSLTGTQLLSKLKQTFAVNLPINTIFESPTIAELAKVVDSTQEIVQDDMDKISNMLDMLDELSEEEINALA</t>
  </si>
  <si>
    <t>gi|424707881|gb|AFX86575.1|</t>
  </si>
  <si>
    <t>gi|166088975|dbj|BAG03683.1|</t>
  </si>
  <si>
    <t>gi|193875668|gb|ACF24471.1|</t>
  </si>
  <si>
    <t>Microcystis aeruginosa NPCD-1</t>
  </si>
  <si>
    <t xml:space="preserve">Beta-ketoacyl synthase; N-terminal (1-172:172)  -- Beta-ketoacyl synthase; C-terminal (181-238:58)  -- </t>
  </si>
  <si>
    <t>REALQMDPQQRLLLEVCWESLENAAIAPESLINSQTGVFMGIFRDDYAQLCFHQGVVNHIDAYNSLGTSRAIAVGRISYLFGFHGPTLQIDTACSSSLLAVHLACQSLRGQECNLALAGGVNLMLTPATAISNCKLKAVSPQGRSKTFDASADGYGRGEGCGVVVLKRLSDALRDGNLIFAQIRGSAVNHDGKSNGLTAPNGQAQEALLRQALERAKIQPKDLQYVEVHGTGTCFGDP</t>
  </si>
  <si>
    <t>gi|504893998|ref|WP_015081100.1|</t>
  </si>
  <si>
    <t>MNIQQHKTAKMAIVGMDAFFGECQELDAFESSIYDGKQHFIPLPESRWHGINEQETLLREYGLEAGKVPQGAYIDNFEVDTLAYKIPPNEVEKINSQQLLLLRVADRALKDAGLSPNSNVAVIIAADAELSVHQLQQRWNSSWQIKDGLNGAEIALSPEKINQLEGIVQDSIHNQVELSEYLSYVTNIMASRISSLWNFSGPSFTISAVETAAFKALELAQMLLDTNEVDAVVVGAVDLAGGVENVLLRSQFGTINTGVNTLSFDEKANGWNVGEGAGAVVLKRHDTALANNQRIYAVIDGISIGQSPSMAVDSHTISQVCQQAFQQAGIEPTKVNYLEVCASGIPAEDEAEISGILQAYPAVGDGLHCAIGSVKANIGHTFVASGIASLIKTALSIYHRYIPGTPNWSGVKTPQVWEGSPFYVATESRPWFLQKEVKSRISAINSIGCDGSFAHIILSEETAQPERTSTYLESRPLHLLPIAADDQSSLLAALDHLQATIENADSLKNIASQTFVKFQQNSESKYTLSLTGRNQKELIKEINSAKKGVINAFANGKDWQTPIGSYFTPKPLGKNGEIAFVYPAAVNTYLGIGRSLFRLFPKVLDDVIIKSLDERAADVEKLVFPRSLSKLSTRQLETLEKKLLDDSLAMFEAEVLFTRLISTIITEDFNIKPKYVLGYSLGETSMMVAQGVWSNFYEVSHTFNSSALFGDRLSGSKNAVREYWGLPKTDTNPENKLWANYVLMATPAQVRECLKNETRVYLTQINTPEEVLIAGEPAACERVIKTLGCNSFPAPFDHVIHCQAMQSESQELETLYTLPAQKIPGIKFYSAAEYQSIEIESNQIAHNIATGLCQQLDFPRLVNRVYGDGAKIFIEAGAGGICSRWIDKNLGNQEHLTVSLNRRGTDDHSSLIKALAKLLSHQVNLNLAPLYNLSSENTQQKKAALRKVTLGGNSMTSAILNAENRQIFANNQKQTISTHQEYKIINSLQTSEKIAPTEIYPKPQKNTMKTIMENGLELSKKLKFFESTKIIKQNINQESSGKISMNDLKIAQYQNLSNNTAKLTKTHTSFLAARQDFSQQMSEIIQLQLACAQNLLNEEK</t>
  </si>
  <si>
    <t>gi|332644038|gb|AEE77559.1|</t>
  </si>
  <si>
    <t>gi|424708213|gb|AFX86741.1|</t>
  </si>
  <si>
    <t>gi|1054656774|ref|WP_066423913.1|</t>
  </si>
  <si>
    <t>MEKIAIIGLSCLFPDANNPDQFWQNLTEQKDSTSSITVEEMGLDPTIFYEPVKGKPEKFYFLKGGFIRNFKFDASEYNLPSEFVESLDNTFKWSLYAAKQAIQNSGYWGNKQVLSKCGVILGTLSLPTKLSNQLIAPIYRQTIEPAIAELLQNQDFHLAAIPTTTKAATQNAMISGLPAALIAKAFSLSATHFCIDAACSSSFYAIKLASHYLQSGKADVMLAGAISSSDPLFLRMLFSGIQAYPENGISAPLDQASRGLITSEGIGMVMLKRYSDAVRDRDKILATVCGNGLSNDGKGKHLVSPNTKGQILAFERAYQEARLNPKAIDYMECHATGTLLGDTTELTSIESFFGQHQAKPLVGSAKANVGHLLVAAGMVSLTKAIYSLNQGVIPPTININNPIKSENKVIPSNNIVRTPTPWPQTNPTKHIALSAFGFGGTNSHLILEK</t>
  </si>
  <si>
    <t>gi|1706130329|gb|TRV51415.1|</t>
  </si>
  <si>
    <t>gi|56542094|emb|CAI30410.1|</t>
  </si>
  <si>
    <t>gi|424707641|gb|AFX86455.1|</t>
  </si>
  <si>
    <t>gi|676386819|ref|XP_009036688.1|</t>
  </si>
  <si>
    <t>gi|424707671|gb|AFX86470.1|</t>
  </si>
  <si>
    <t>gi|15239981|ref|NP_199189.1|</t>
  </si>
  <si>
    <t>MSHNQNQPHRPVPVHVTNAEPNPNPNNLPNFLLSVRLKYVKLGYHYLISNALYILLLPLLAATIANLSSFTINDLSLLYNTLRFHFLSATLATALLISLSTAYFTTRPRRVFLLDFSCYKPDPSLICTRETFMDRSQRVGIFTEDNLAFQQKILERSGLGQKTYFPEALLRVPPNPCMEEARKEAETVMFGAIDAVLEKTGVKPKDIGILVVNCSLFNPTPSLSAMIVNKYKLRGNILSYNLGGMGCSAGLISIDLAKQMLQVQPNSYALVVSTENITLNWYLGNDRSMLLSNCIFRMGGAAVLLSNRSSDRSRSKYQLIHTVRTHKGADDNAFGCVYQREDNNAEETGKIGVSLSKNLMAIAGEALKTNITTLGPLVLPMSEQLLFFATLVARKVFKVKKIKPYIPDFKLAFEHFCIHAGGRAVLDEIEKNLDLSEWHMEPSRMTLNRFGNTSSSSLWYELAYSEAKGRIKRGDRTWQIAFGSGFKCNSAVWKALRTIDPMDEKTNPWIDEIDDFPVQVPRITPITSS</t>
  </si>
  <si>
    <t>gi|1909581585|ref|WP_190467952.1|</t>
  </si>
  <si>
    <t xml:space="preserve">Beta-ketoacyl synthase; N-terminal (10-259:250)  -- Beta-ketoacyl synthase; C-terminal (267-385:119)  -- Polyketide synthase; C-terminal extension (388-514:127)  -- Acyl transferase (542-814:273)  -- Polyketide synthase; ketoreductase domain (1127-1324:198)  -- Phosphopantetheine binding ACP domain (1429-1491:63)  -- </t>
  </si>
  <si>
    <t>MNNHQICETDIAIIGMSGRFPQANNLDTYWQNLRNGVEALTQFTDVELQAQGVDTKLLNNPNYIKAGFVLEDVELFAASFFDYSPREAEIMDIQQRIFLEVAWEALENAGYDTEQYPGQISIYASCSVNTYFLYNILSNSELINLIGIDQVRHNNRGDNLATRVAYKLNLKGSAINVQTGCSSSLVGIHLACQSLLNHECDIALAGGVSISANQKTGYLYQEGGILSPDGHCRAFDAQARGTVNGNGVGIVVCKRLQDAITDGDRIHAVIKGTAVNNDGSLKVGYTAPSIDGQAKVIAEALAVSGLHPQTISYVETHGTGTILGDPIEISALNKSFSFNTQKKNFCAIGSVKTNIGHLDAAAGVAGLIKTVLALKHQQIPPSLNFLSPNTQIDFANSPFYVNNQLKEWHSPQQPRRAGVSSFGIGGTNAHVILEEAPVIEQGEQPTPNPSLEGNKEQGRKYQLLPLSAKTNSALEIATKNLANYLQQHPDTNLADVAYTLSIGRRSFEHRHVVVCQNIEDAVKVLDTEKLTSSLVSEQPAVVFMFPGQGSQYVNMGRELYETEAIFREQIDNCCELLKAYLELDLREIIYSTTTEQITQTAITQPALFVIEYALAKLWMAWGVNPQAMIGHSIGEYVAACLAGVFSLEDALAVIAMRGKLMQQLPSGAMLAVFLPAAEIKPLLTENLALAANNAPNLCVVSGTHAAINAIQQQLLAKGVECRNLHTSHAFHSQMMNPIIEEFQEYVSKISLKAPQIPFISNVTGTWITTAQATDSDYWGKHLRQTVYFAEGIAELGKKSEQIFLEVGTGKVLSNLVKQLEVSQTILTSLRHPQEQLSDIAVLLNTLGKLWQAGVEINWSEFYQSQLRYRIPLPTYPFERQRFWIEPQTKVNLISQDINDWFYVPVWKQTIPIKASINQQIMQPCLVFVDSLGVGEALVQELQQGQDVIIVQAGDKFSQLRDGVYSIHPQNKADYDALMQELCLLNKVPKMIVHCWGISTNVDSFWSLIFLAQALGQEPINDEVQIMVITNNLHNVTGEENLVPEKSTLLGACKVISQEFSNITCRHIDIVISQQVNKQLIEKLLAEMTNNSQDLTVAYRGQHRWIQTFEKTQLETADLANSPLRQGGVYLITGGLGGIGLTIAEYLAETVQAKLVLIGRSQFPSRDEWEQWLITHDDQNTISQSIKKLHHLEKIGAEVLVLTADVINLEQMQSVKQQVLAKFGEINGVIHAAGVPGGGIIQLKTPEIAARVLAPKVQGTLIIDKVFCDEGLDLFVLCSSLTSILGGLGQVDYCAANAFLDGFAQSKACQQKPLTIAINWCGWQEVGMLVNTTIPKELKNHRQEHLNQAISPQEGVEIFSRILHSRLPQVVVSKQNIDEQIKQSHAKLNLATQLDKLEKQLSKSNLSQQFHPRPNLSNPYIAPCSNIEKTIAEVWQQILGLEQVGIDDNFFDLGGHSLLATQIISQLRKTFSVEIPLNSLFSDSSTIINLAEKVEQLILEKIENLSEEEAQRLLGVS</t>
  </si>
  <si>
    <t>gi|405166879|gb|AFS18058.1|</t>
  </si>
  <si>
    <t>Microcystis aeruginosa FCY-26</t>
  </si>
  <si>
    <t>gi|1705954664|gb|TRT86536.1|</t>
  </si>
  <si>
    <t>gi|260841899|gb|ACX51011.1|</t>
  </si>
  <si>
    <t>gi|77167261|gb|ABA62605.1|</t>
  </si>
  <si>
    <t>gi|1893254093|ref|WP_185237610.1|</t>
  </si>
  <si>
    <t>MKPIAIIGIGCRFPQANNPQEFWQLLSKGIDGITEIPKERWNINEYYDENPETQGKMNSRHGGFLSQVDGFDPNFFGISPREALLMDPQQRLLLEVAWETIEDAGITREQLAGSKTGVFVGIATNDYSRIHAGYSHQPQGYDLTGNCTNIAAGRLSYLFNLKGPSLAVDTACSSSLVAVHLACQSLWNDESSMAIAAGVNLILSPIGHIALSKLKALSPDGRCKTFDESANGYVRSEGVGCIILKPLAQAIADKDSIYALIRGTAINHDGRSKGLTVPYGPAQESLIRSALKNAEIEPKELNYVELHGTGTSLGDPIEAMALGSVLEEGRDKDNPCLVGSVKSNIGHLEAAAGIASVIKMALSLKNKQIPPSLHFNKPNPYIPFDKLPLKLQSSLITWPQQETTAKVGISSFGFSGTNAHLILEEANLSHQEPISLTFPHLLPLSAHSHEAVRDLAQNYEDFLKDQALTAEFVQNLCYSAGLRRTHHAHRQAVVVHSPEELLKGLKELETVDLSTQSKPSKRKTNIAFVFSGQGPQWWAMGRELLATEPVFRSVIKQCDTLIQKYANWSLLAEFNASEAQSRLQETEVSQPALFALQVGLAKLWQSWGINPKSVVGHSLGEVAAAHFAGILTLEEAIHLICQRGQLMQQATGNGKMLAIELPVNEVENLIAAWENKLEIAAINSPYSTVVSGESQSIDQLIAELSQNHPHIFYKELPVNYAFHSQQMTTFADNLVKKLGELQPQKSTISIFSTVTGDQQEGTLFNAAYWGQNMRQTVRFNPAIEAMIKSRHTIFVEISPHPVLLGYIKSTLREQDTEGFVLPSLRREHSERGTLLNSLGKLYTWGHSINWEKLYPENCQFVKLPLYPWQHESYWVSDAKPQFKSVSSASSLLNLLVEGKTEQLTEQLNQSDQLSPEVKQFLPQLLQLLVGEDAIIAGKMPILQDVSKNCYKVEWQLSPLNLKNKPSQGERWLIFNDNQGVGKALATTLNDAYILVSSGQTYQKLVSGHYQINPNNVKDFQRLLQDLTEPITKVVYLWGLDSDINSQTSQTRSYASLLYLTQALAQFKTKEPPKLWVITQQAQPVNDAVKPLKIAQTSLWGMGQVIALEYPNLWGGLIDLEEKQPSSQAIIAEITENLGEDRIAFRDHQRYVARLVPNKAIKSSNINFKKTEASYLITGGLGSLGLSLADWLIEKGANHLILTSRRALADHSTDKQVKIKALEDKGATIQVIAADVSDYQQTRQLFHQIQENCPPLQGIIHAAGVLSDRTIDKMDFHCFESVFNPKAAGAWNLHQLSQDLSLDFFVCFSSISALIGSRGQIHYAAANHFLDGLMHYRRESGLTGLSINWGPWAKGGMATQGYEEGLKRLGINPLQPNLALDTLDALIHGNVTQTMVAEIDWSKFKTIVAAKGRVAFLEALFKQDQDNFVQTVENFPQTIQKNPPHRRVTLLTTRLQQEVAQVLGIHGDTLPDTDQGFFEMGMDSLMSVELKHRLEGLFSVSLPSTFAFEYPTIGDVVQYFVQEVFAWEDNSENSQISSETESTDVVVLHQALAELELLSEVETEALMEQELAELEALL</t>
  </si>
  <si>
    <t>gi|1747419117|ref|WP_149989280.1|</t>
  </si>
  <si>
    <t>gi|428242165|gb|AFZ07951.1|</t>
  </si>
  <si>
    <t>gi|1706130118|gb|TRV51217.1|</t>
  </si>
  <si>
    <t>Cluster-13398.25254</t>
  </si>
  <si>
    <t>MAGLTQGMLVEITGLPEPAKPVPEAQSLAPRDLNGQKAQLVSFDRSAKKWTAATFDGEMVAIDEKYTRALAAEELTNYDFVFGPKSDFETVGEEMAEILASKGYAVMKLLVSAEDSADAISAANKLEEDDQFSRLAVEFERGYLGIESSAKTLLLDPASSDAPDYVTASPLKMMDHNFGAISQMIGPYTQEALGFDIYSRTNLLLRMPLAEGDEDKYPPADVDDGDAEGYLHTMARKRLTLMQFVGPSGGTLQLTSLTEGGQNVVLDAEPGTVVLIVANRFDFSYEPVGESLALTCFFMAEPAVYEIFGSVKGDTEVLGMLGTGPPPPPGEQCTVDAMYCRYGTGADGKAQFWNGVGKAATDGLTEVPFVRWDHSPYWDPDQTYGGCYTRHGCFGIEGVDLFDCKFFEISPAEAKGMDPCQRQVMEVSYMALLNGGWDKRSLQRESQNIGHFVGIDKDDWMCMSAGGMLNLSGAHGAAAAANAITSNRFSYSLNLKGASMTIDTACSSSLVCTHVSKLHLRFKDFEPMPASIVNGLNLMLYPGPFIGCCAAGMLSHEGRSFTFNATADGYARGELCGAACFKIKQYVNDGQVMACLAGSQANQDGRSASLTAPNGPAQEKCLNAVLRECHLTPTEVDCFECHGTGTSLGDPIEVGSFRKVMSATPRKEPLVITSSKSNVAHGEGGAGFAGFFKCVLQVSHCEGSPNLHLRVKNPHLDMEGFPCQMLTETVVMREDSAYTGVSSFGFGGTNAHAEAWGKNIITSRGSANQDTNTAFQKKLCKAPPAEITINGNDVTEWETTGLDPRAEPGSRWKISLDEDGIVEWERDEDDLPEYGDEFFIQGTHNDWSADALDRHDSIQGLWVGSITLNSTGEELFQVIADNDEEKVYHPGQPRCTLKATTIQGPAKVGKDMTWLISGTPGETYTIEFFQQEKHLSVLWYKQL</t>
  </si>
  <si>
    <t>gi|490265061|ref|WP_004161721.1|</t>
  </si>
  <si>
    <t>MSKHSISFGGQLEDNWRTLSEVLETATKHNNHGITYIRNDATEYFQSYQDLYQDALVILNGLEQKGIKLGHKVILQIAKNQDFIPALWACFLGGIIPVPLTVAPSYDLENSAVKKLENVWKILDNPLILSDSELITEIEKLGTYSHLEGGQVISVNELRKAPSKIDQLPILDPQDTALLLFTSGSTGMPKGVILTHHNILSMTAGTVAMNHFTQQEVTLNWMPLDHVGAIVFLGIMAVDLACDQIHVPMELVLRQPLQWLELIQKHQVSISWSPNFAFSLINQQAEELKHVSYNLSSMKFLVNAGEQVSVKTIRLFLEILEKHQLQERAIKPAFGMTESCSGITWSAGLSKNELTEENSFVSLGKPIPGATIRIVDQENNPLPEREIGRLQIQGNSVTKGYYNNTELNQEVFQEGWFTTGDLGYLFKGELFITGREKQEIIINGVNYFSHELETTIEELEGVKVSYTAAFAVFDQSRETDLLIITFSPESEQFEQGIKVVRKIRSHVTQKFGIAPAYVIPIDRNLVPKTSIGKVQKSKLKKDFEQGLFSSCIQEIDQYLAKERQKNQTLPQSENERQIAAVWSEVLQLTSVGLEDNFFELGGHSIHLIRVQNELEKLFNRQLSLAEMFKNPTVATLARFLSEESNTNQVIAQKSRQRAENRSRRHNQTHDIAIIGMA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SLKYKIIPPTLHFQNPNPQINFSQTPFYINNEAISWTTKQDKSEKLPRRAGVNSLGIGGVNAHVILEEAPPIIPQDNQSQRPYHLLTLSARTEPALTELVSRYIDFLESQPEKDLSDVVFTANTGRVHFSNRLALTGYKNSDFIEQLRQFKQLDYQSTIHGIADEKRPSKIAFLFTGQGSQYAGMAHQLYQTQPTFRKTLDAGEKYYQKLTGKSLLNVVFADTDDPLNQTAYTQPALFLIEVALAQLWHSWGIQPAAILGHSLGEYSAACFAGVFDLESGLKLVSHRGNLMGQLPQNQGEMAAIFLDKNSVIEQCQSQGIKIAIAAINAEQHTVISGEKNVIQKLCNHFTDAGVKVRQLKVSHAFHSPLVEPMVAEFKTILQEISFSQPQISLVSNLTGEIADDSIMTPEYWLQHLLNTVQFHQGALFLQSLGCDTFIEIGPQPILSGIIQSSLSSSEPLTLPSLRSGFSDWQVLLESLGKLYVRGAKIDWFSFDQDYHPRRCALPTYPFQKRQHWISLKTPSATVPRESNLVKMLSEKDKTTLMQTLLETGHYSEDEKPTISAIVQQLIKLYYQEKEDFDFAKLLYQVAWLPCDLANGKLENLTTLKTDLEVYLEPQLQSSELMGVSLAFSEMEKLAADFVVKALKDLELFQMNTFLDPDQSFIQAGLKQEYKYFWNYVLEILAKVGILEKQNTRWKIVKEPEQSNPDLAVEDLINHYPNAQIELNLFRQVATNLAAIITGKISPLSILFSQDGQGGASEFYKNTSSAKILNLGISKTVELLLSSYPPSASLRILEIGAGTGATTQQVLKACNSRQITYTFTDVSPFFLEKARDNLAEFSGLEYKVLDIEKDPKLQGFCCHSYDLIIAANVLHSTANLQEETLPHIQSLLRPGGHLLLLELTQQSSWIDLIFGVTQGWWRFSDYHLRPNHPIITASTWVSMLLKSGFSQVEFVSPDQKIGTALFQQSIILAQSSEISPNTAKNWLIFTDVEPQQNTFALGIQEQLLKKCDSCRIIYQGEKNTQISSSESCLNANQLQQLEEWFASNPSPDRIIYLLNSDGKDQPESILLNRCNYLLNLLKAIQKIPNPPQLFLVTQGAQPFELEQPSFGFQSPLWAMGRVIALENPQLWGGMLDLDPDVDINQNITALLLGLTHAHDEDHLVFRKGQGYVARLLPLKSLETKTVKIQPEATYLITGGIGHLGLELAEHLVNLGAKHLILTTRRSLPVRFLWDSAAELAQISQKIRKLEEKGASIAVTSADVGNFEAMQAIFTQIEETAYPLRGIFHLAGISGRQAQLKDCTLQDLEAVFQAKVKGSWNLHQLSLGSQLDYFVLFSSAGAIWGAKEQGLYDTVSHWLDALAHFRHLQGLPATTLNWALLAGHGIVSQDYEDWLKQIGIREIAPDMALRVMDAIMASNQTQVLIADVDWVRFKNIYQFKGEKPLLKNLGLSEIPINSVQESDSVLHLLEDMPFGERREYLLEYVSKQVRMILGIKSMPDTEQGLIEMGIDSLSSIELKNRLEKRLEVLLPTSLVFDFPNIRRLVDYLLDRIFGEKVQKTDQKMINFTEVQQEISEDLILQELTDLEAFLGD</t>
  </si>
  <si>
    <t>gi|424707897|gb|AFX86583.1|</t>
  </si>
  <si>
    <t>gi|305387488|gb|ADM52202.1|</t>
  </si>
  <si>
    <t>Microcystis aeruginosa AICB318</t>
  </si>
  <si>
    <t xml:space="preserve">Polyketide synthase; ketoreductase domain (1-31:31)  -- </t>
  </si>
  <si>
    <t>YAAANAFMDALMQQRQSLGLPGISINWGAWETGNQIDINNVLLIGVYQMMPSEQAFQYLSQVILGDITQGIVLDIDWSIFNQTFNISQPFFSE</t>
  </si>
  <si>
    <t>gi|424707805|gb|AFX86537.1|</t>
  </si>
  <si>
    <t>gi|1334968356|ref|WP_103113028.1|</t>
  </si>
  <si>
    <t>MDKNEWISRFDDLICSPSIREFYGEREFFNVGYWLSHTQDQQEASSTLMEKLLEFIPNKQGTILDVGCGLGATTHYLLKYYPLTAIVGINISPTQIARSLLNFPEGKFLLMDAVEMDFADHSFEQIICVEAAFYFNTRRQFLQEAWRVLKPGGTLILSDLSFATTELLGDWTVPQANTVKDRAEYQNLYQQAGFKDVQFVEVTEECWFRHFRHLKSWLTEELQSGKLDEETYNLNIKPLDNLLISSAITYWLVAAQKPVNIL</t>
  </si>
  <si>
    <t>gi|1733589209|dbj|GCA76889.1|</t>
  </si>
  <si>
    <t>gi|428677089|gb|AFZ55855.1|</t>
  </si>
  <si>
    <t xml:space="preserve">Alcohol dehydrogenase; N-terminal (25-129:105)  -- Alcohol dehydrogenase; C-terminal (179-297:119)  -- </t>
  </si>
  <si>
    <t>MKAQVFRGVNQLSYEEIPVPTLEADEVLVQVRVVGLCQSDIKKIRYPLYEPPRIFGHETAGTIASVGANVKGWTVGQRVAVMHHIPCMRCSYCLNDNFSMCDVYKNISTTAGFNASGGGFAEYVKVPGHIVQNGGLIPIPNDISFEEASFVEPTNCCLKAVKKAQIAPGQTVLVTGAGPIGLMFMMLVKYFGARAIATDLLPSRIEKALNVGAEAAFDARDPDLPAKIQALTGGMGVDVTLLAVPSDKAFFQALDCTRKGGKILFFAEFPDELEIPLNPNILYRREIDLMGSYSSSYRLQSLSADIVFNRRIDVKALISDRYPLQDLSQAVDQAIAPTPETYKILIYP</t>
  </si>
  <si>
    <t>gi|1129177758|gb|OLP85931.1|</t>
  </si>
  <si>
    <t xml:space="preserve">AMP-dependent synthetase/ligase (85-274:190)  -- AMP-dependent synthetase/ligase (287-430:144)  -- Phosphopantetheine binding ACP domain (552-614:63)  -- Beta-ketoacyl synthase; N-terminal (658-859:202)  -- Beta-ketoacyl synthase; C-terminal (872-979:108)  -- Polyketide synthase; ketoreductase domain (1233-1397:165)  -- Beta-ketoacyl synthase; N-terminal (1769-1932:164)  -- Beta-ketoacyl synthase; C-terminal (1979-2088:110)  -- Polyketide synthase; dehydratase domain (2185-2393:209)  -- Polyketide synthase; ketoreductase domain (2602-2767:166)  -- Phosphopantetheine binding ACP domain (2829-2889:61)  -- Beta-ketoacyl synthase; N-terminal (2927-3134:208)  -- Beta-ketoacyl synthase; C-terminal (3143-3252:110)  -- Polyketide synthase; ketoreductase domain (3454-3619:166)  -- Phosphopantetheine binding ACP domain (3694-3743:50)  -- FAD/NAD(P)-binding domain (3782-3984:203)  -- Serine hydrolase FSH (4254-4482:229)  -- </t>
  </si>
  <si>
    <t>MESWYLSQALSEQELQESHTWKQWQVEENYGHRSHLLHTLALPAACQHVSGCFPACFGCFPESPTNKVRICYCYVSSEADASGIAVRAPEMNLTYAELRKAVHHLASELVDARAPGFRVAVAMLKGWEEVVACLGTLQCGASYVPLEITDGRWPSVLRKADCHMLLMTPASRRESENALRQLDIQLKEIGMEWLHQALQAPESPQNHLEISTSDTAYIIFTSGSTGEPKGVAISHHSASNTCISVNELVRLNKTDRVLALSSLNFDLSVYDIFGLEEWNDDSRRLPIRAALISGDAIRTSFAQKVKLRFPQLKFLALGGATEASIWSNCHEFTDDSPSDLPLVLYGGPLPNQCMYVLDFLLRVRPPYVLGEIFIGGLGVAKEYFKDPERTSSAFILHEKFGRLYRTGDEGRYLPSGEIQIIGRMDQQVKVNGYRVELEEIEKTASQVLSGGRAVVVAKRDAEGVTHLRGFLCLEPDAKRDEKEVSSAVRTHLQAVLPSYMWPESWTHLREVPHSLNGKVDKNKLWDLGAEPTSNATSKQPPCASRVHHREVLLQHARGLLQKPALDKDENLVSAGMTSIRMREFNVRICKELGIRVPTHAVMDHPTVAKFAEHLLDLGRPPAEPEDRLSPPIERPLESSRMFISSFAQRFPGSFSGFYRGTDCQTTVPLSRFDMEEYFSPDEAGKAYSRHGAFLPSVEAFDPGSFNLSDAEAAGMDPQQRLGLTVARAALPSMHDLKDLAVFVGQMNYDWMVASRAPAPYGSTGIAPSILANRISYCFDLRGPSMSVDTACSSSLVAVYLAASHLGSSLVLGSTVLLAPDMYLTACKAGMLSPKGRCATLDQSANGFARGEGVAAVLLAPDCGQAIEGKSQLLGAAVNQSGKIGAITHPNSHAQEAVIRRALGATQASEILAHELHGTGTPLGDPLESEALGRVMGKSEVVLQALKTHWGHLEGSAGLAGFLKQVLLAHRHVAAPNLHLRQLNRDVELLSGTKPTLEAVDLLASSAKVATVSSFGFGGSNACATLSICSERSRRNIPEFLGVTPAGKFFPARITPVKLTRMCWHKVQDSSPDGQVVVSRLFSHVVQSEASDEDTLRTEEGGMNLLAFRCWQELPAEQQVQRLELCCAEVLDTLQQAAREGVPWQAIVAGSGRLAEACFSAAASMLRSAQCEQVVLVEASGWREVETALSVVSLPPASEEPICRVVAGTVEVPRLERWRAELVQDGAISVRIGGRYVITGGSGGLGTACAQWLLNQGAGSLILLSRRRPAICDGACPAEWLECDVSLPSALQEAIDQIRTGGPIHGIIHAAGVLADKLLAEQTPEDLHSCMACKIVPALLLPQLECEDWIVNFSSVSSVLGSAGQVAYSAANGCLDGLGQAAPDRARVLTIQWGPWAEGMAFRTEGALQHAAKRGWTPFTRNSGLGVLDLLLRCGAQGTTCALHDGECGAGGHCEGEPSEVVQEPRASSASPSMKPSAVEASYEEVLGRALTSLSLTELRHHLKEEFRMDFPQTLIFSFPTVKEIAGYISGELKDPWVELRSSHTAGMVLFLVGGAAADVQKSFGDFAEGYSGRVFAAMPPRARDMTMDRVLEELGPSLKRRLRDLKEPFAIGGLSFGATVAMELARHWADAARYVVLLDPRNIPPYSLPAASLREPLWYERICIGLEACTLPMPAVHVLASTVSRHHNGFKASASEGFQLDAEVHDRLEKIFRQAVLPVPTNADHFEFLDGESACELAEKIVEVMKLEELNEAAENIPGCQRPNMWAEVAGFACNFPAGQQGFDAVLQSLLRGSDGVSTVPFSRLDLDVSSVYTTHAACIPEVEFFDHESFKIKIPEAQAMDPQQRVLLEQSAVALGSLRTLDHPLSFGVWIGQANHDWLCRSWQSNSPFAAGGASPSISANRLSYIFRLLGPSVVVDTACTHVFADVHMFAKACSTTALSTRGRCFTFDASADGYSRGEGVGVLRLQSRTAGEGLLGIEAAATNHNGRSASLTAPSGPVQQALFRRVLSQAGVEGAHVNFVELHGTGTKLGDPIEAQSTAEVFESPVLVLGAVKSNMGHLEGSAGMAGIFKLITVLRSQVAPPNLHIYQLNQHVSQSGFFPDALMQLTPRTARRGAVSSFGFGGSNAQAMLVPGEDGGHMVDTGPAMPAEKAFLPVQRWLNPLLWRRSGFCFDLRLERCRQAFQDHKVAGRVLVPAAGLLTMMAAAQAEAAHADLCKLSAHLSRVVFKEATHLKGPVSLELKGQEVVVRAAERITVEAAAVTVGDQMPQLPGGFDLATLRDSCKHRIETESLASFYANLERQGVQMGPRFRVLQTVYCSDMSAVAELRLPAAAETWEHALQLPNWSLLDGAIQLLGFLGHDRAGVCVPFSVESCWLAEVPLNGRLPKLTAYANITFIEVVAVCTGLLARSVSHVNAAPNDAAMFGDLYKTSWLKQGPAPTTAGSFQELEAQASDEDTLRTEEEGMNFLAFRCWQELPAEQQIPRLELCCAEVLETLKQAAREGVPWQVIVAGSGRFAQACFSAAASMLRSAQCEQELHVQVVQVEASGWREVETALSVVSLPPASEEPICRVVAGTVEVPRLERWRAELVQDGAISVRIGGRYVITGGSGGLGTACAQWLLNQGAGSLILLSRRRPAICDGACPAEWLECDVSLPSALQEAIDQIRTGGPIHGIIHAAGVLADKLLAEQTPEDLHSCMACKIVPALLLPQLECEDWIVNFSSVSSVLGSAGQVAYSAANGCLDGLGQAAPDRAPRVLTIQWGPWAEAGMAARPQALRRAQQHGFGAFTNSHGIAILEQLLTRNVRGQLCAVQVRWDQFQWPGHARSLLQRLLSELLEQTPEADQALMAAGLDSLLAVDLANQISSQLGRRLPATWAFDHPTVNSMVRELAETTAMRTETLPEPGRAASSVTVSSARCLLPSCPSFLEGEDCMVRMPYARMDLDACFDSEGSQGMSYTMHAACVAGVELFDGERFGIKLPEASMMDPQQRLLLQAASAAGCDQLNRLNDSEAAVVIGQANHDWASEAQSSSPFLGTGVSPAITSNRISFHFCLRGPSMTIDTACSSSLVALAVALSLPGPALMGTTHVMTSTLPFIGCCQAQMLSKRGRCFTFDASADGYSRGEGVGVLRLQSRTAGEGLLGIEAAATNHNGRSASLTAPSGPVQQALFRRVLSQAGVEGAHVDFVELHGTGTKLGDPIEAQSTAEVFESPVLVLGAVKSNMGHLEGSAGMAGIFKLITVLRSQVAPPNLHIYQLNQHVSHSGFFPDALMQLAPRTPRRGAVSSFGFGGSNAQAMLVPGEETLPPGGKDMLRTEEEGMNFLAFRCWQELPAEQQVQRLELCCAEVLGTLQQAAREGVPWQVIVAGSGPFAEACFSAAASMLRSAQCEQELHAQVVLVEASGWREVETALSVVSLPPAAEEPICRVVAGTVEVPRLERWRAELVQDGAIGVRIGGRYVITGGSGGLGTACAQWLLNQGAGSLILLSRRRPAICDGACPAEWLECDVSLPSALQEAIDQIRTGGPIHGIIHAAGVLADKLLAEQTPEDLHSCMACKIVPALLLPQLECEDWIVNFSSVSSVLGSAGQVAYSAANGCLDGLGQAAPDRAPRVLTIQWGPWAEAGMAARPQALRRAQQHGFGAFKTQQGIAILEQLLEVGAAGNVCAVQKTGLVKLDAFRVVSSGPRSMQPIEDVDSAISRVLQGLTDSAALTLDSDLSESGLDSLGAAELSIQLSNVLGIKLPATVSATAKSERELRRYVREELAAQRDVSEAGVPEATGSKLPILVVGAGVGGVAFAQQLVRASETVVVMEKGAAAGGSWTLGNLSSKLQIDAPSYMLNYDSPRAWGVTYPSKQKVLDEVREAANSLDLRLSHEVTSLSKVQPGEYRVKFTDASKKQHELTVGGVAFFLGGLHAANDVVYPGEDGFAGTIGLGHGDDVRPEAFKDQEVLIVGHGAFAIENMRTALQNGAKSVTIVARRRNIVFPSVVNWLINSVNGTLEIRKIRPVLEKFYQVAGITLDQLPALQGDSIDFRIPACSDIYFLAQAMGALRVVIGEVTRLESTCAVVDVFDEDGGTRVEHLPCQVVLKCLGFHRHDLVQKIFGRPVERKASFWLDGDPNLVANDQFQVPERVNSLLCPSYPFYVQAFAKAFLHYRKALARLSFTPGVDINIMWEHFKERKVKVSDVTREQLPFCDFVRHRRTEWEENALILRERQDGANSLQPPDFDRLLRPAGAIVARLWPSAPQDFAGILAVPRRPRVLFFHGEKTNREVAMRLLQATGWWQQADLVVPDGPHAVSADEDPEQLERVGLTQLVHEGWYRPGETYKEWCANFGIFYDLHMGTRTRTPRGALNTQEAQMEHDRYEEAFAYLTKVAHNHGPFDAVAGFCQGAAFAHAAIFVQRAGKRDLGLGGVRMMIAMAPWKCPYHDDLGFFNTRLDMPLLLLHGSQDLQMFKDAVGPFRDSFASDCVTTQEFDGKHAYPSLSRSSKLQDVAEQFLDANR</t>
  </si>
  <si>
    <t>gi|924654763|ref|WP_053537784.1|</t>
  </si>
  <si>
    <t>gi|505027995|ref|WP_015215097.1|</t>
  </si>
  <si>
    <t>MKEFPKNKIPKIAIIGMDCFISNCQGLDAFESSIYQGKQHFTPLNYSDTPSLTIPLAEINQLSSQQQLMLQVANNALKNAQLNPETKIAVVMVTESQSHYQNKLASYISRLWDATSPAFAEENSGFSALNLAQKLLINKQVDAVLVAAMDFAEEKNQIIGLQTLSYDQNADATLVGEGAAAVVLQLHQTAKENNNCIYAVIDALSVVQNSPHQPQAVTEACQTAFQIADIQAQDIGYLEVYAGGNTQQDEAEIQGLVTAYTTGESNLSCAVGSIKANIGHTHSASGIISLIKTALCLYHRYIPAVPNWSCPKQPDMWSGSPFYVATESKPWFIEPGTTKRIAAVNSMEANGSYAHLILSEEVSQIERKSRYLEQIPYYLYAIAAENRTSLLNQITALKQTLKDTPVLSQLASQTFREFQKHQQSNYANYAIAILARNQEELTRELDRAIPGVNLAFDTGKDWQTPLGSYFTAKPQGKKGKVAFVYPGSFTSYIGVGRNLLRLFPKIYDDPIINSVYNRTANIEKILYPRSLKKLSKREIEALEQQLINDPVAMLESEVGFAGLMTAILRNYFQIQSQCVFGYSLGETSMMLAQGIWTSFKETSDYLNSSPLFKTQLSGPKNAVRQHWKIPGEDQNPDFWSNYILMCPLSRVQEAIKNEPRVYIPLINAPEEIVIAGETKACQRIIQQLNCDAFPTSINHVIHCEPMHSEYNELVKINTLPLGNVSESIFYSSAEYEPIKLNSHTIGHNIAKCLCQQLDFPRLINRVYNDNIRIFIEVGVGSSCSRWISSNLQEREHIAVSINRKGLDDHTSIIRALGKLLSHRVELDLSPLYSLSSEPNQPLINLENSTIKKPEKTFKSISGKPSNWHYRKLSTNNALMTKNHTFLIKSRQESLQQINSLIQQQIEFYKKYLSKNQNK</t>
  </si>
  <si>
    <t>gi|223717791|dbj|BAH22765.1|</t>
  </si>
  <si>
    <t>Microcystis aeruginosa K-139</t>
  </si>
  <si>
    <t xml:space="preserve">Condensation domain (41-488:448)  -- AMP-dependent synthetase/ligase (508-920:413)  -- AMP-binding enzyme; C-terminal domain (928-1003:76)  -- Phosphopantetheine binding ACP domain (1032-1092:61)  -- Thioesterase (1117-1377:261)  -- </t>
  </si>
  <si>
    <t>MTPEIKEEIAAKKPEILDFLKAAKIPTNTVDLEIIPVSRDQDLSLSFAQQRLWFLHQLSPDSHSYNLLDALRLEGNLNLLALEQSLSELIRRHEILRTTFPMVEGQPIQRIAPPSTVSLPLEDLQGLSKNEQTEHLQEIAIAFSLKPFNLAKESLVQFKLLKLGFQEYVLLLKMHHIIYDGWSLSIFFDELSQLYAAFVQGLPSPLAKLSIQYADFAVWQRQWLTGEVLERQLNYWQKQLQDAPTILELPTDYPRPPIPSFRGDGQVFRLNQDLTQRLKRLSQESGATLFMTLLAAFFVLISRYSGQLDVLVGSPIANRNSSAIEKLMGFFANTLALRGDMSRNPSFLELLERVKQTTLSAYAHQDLPFEMLVEKLQLNRDLSHNPLIQVMFSLQNTPQSEASLSGLKMESLPLSVELKARFDLEVNFWEVSDRLEAVWCYSTDLFAAPTINQMGQHFQNLLTAIAANPNMGIFELSMLSDEERYQLLSLWNETHTDYPSDKCIHQLFEEQVKRTPNAVAVVCSQQQLTYNELNCRANQLAHYLQKLGVKPEELVGICLERSLDMIVGLLAILKVGGAYVPIDPDYPQERISFMLQDTQVKIILTCESLQNSLPNHQAIVICLDKDWPQINQTSQENLNSTVSADNLAYVIYTSGSTGIPKGVIVTHQAVNRLVLNTNYIQFTPDDRVVQASNIAFDAATFEIWGALLNGAKIIIIAKSVLLSPQELALSLKENQISVLFLTTALFNQLANLVPQAFSSLRCLLFGGEAVEPKWVQEVLEKGAPQRLLHVYGPTENTTFSSWYLVENVASTATTIPIGKAIANTQIYLLDKNLQPVPIGVVGELHIGGAGLAKGYLNRPELTQEKFIPNPFEKDEVIPPTPLNKGGNEPSKLYKTGDLARYLPDGNIEYVGRIDNQVKIRGFRIELGEIESVLSQNQAVQSSCVIVREDNPGEKQLVAYIVPKLGVKLTSGDLRQFLSHKLPGYMVPGAFVMLEFFPLTANGKIDRRALKAPSNTSDSDRFIEARNQLELNLVQIWSKVLKIDKISVHDNFFDLGGHSLLAPYLITQIKEQLGKEIAVTTLFQNPTIEQLATIIKTGLDPSNQSCLVPIQPHGSKPPFFCVPGAGGRPFYFYHLGRYLGQDQPFYSFENDLYQQFGQITRIEDIASIYLQAMQDLQPQGPYFLGGHSYGGNVAFEMAQQLVNQGQQVALLAIIDSSAPTYKDKQILLDYIDWDHARWLAEVSKGIEVYLDKTIDISYETLQLLTVEEQLKYALNFFKLANMLPPNAETTQLEKIVQAYKTSCLCLIDYLPKQIYPGKITIIRAGEELADDPNKDLIAGDCEDSSLGWSEFSTEPVEIHFVLGNHVSIMVEPHVQILAEELKVCLEI</t>
  </si>
  <si>
    <t>gi|1347804840|ref|WP_104396627.1|</t>
  </si>
  <si>
    <t xml:space="preserve">Beta-ketoacyl synthase; N-terminal (1-250:250)  -- Beta-ketoacyl synthase; C-terminal (258-375:118)  -- Polyketide synthase; C-terminal extension (379-502:124)  -- Acyl transferase (541-835:295)  -- Phosphopantetheine binding ACP domain (928-993:66)  -- Aminotransferase class-III (1223-1584:362)  -- Luciferase-like domain (1707-2000:294)  -- Condensation domain (2042-2483:442)  -- AMP-dependent synthetase/ligase (2503-2906:404)  -- AMP-binding enzyme; C-terminal domain (2914-2989:76)  -- Phosphopantetheine binding ACP domain (3018-3078:61)  -- </t>
  </si>
  <si>
    <t>MEPIAIIGLACRFPGADNPEAFWQLMRNGGDAIADIPPERWDIERFYDPTPATAKKMYSRQGGFLKNVDQFDPQFFRISPLEATYLDPQQRLLLEVTWEALENAAIVPETLAGSQSGVFIGISDVDYHRLAYQSSANLTAYVGTGNSTSIAANRLSYLFDLRGPSLAVDTACSSSLVAVHLACQSLQNQESNLCLVGGVNLILSPETTVVFSQARMMAPDSRCKTFDARADGYVRSEGCGVVVLKRLRDAIQDGDRILAVIEGSAVNQDGLSNGLTAPNGPAQQAVIRQALANAQVKPAQISYVEAHGTGTELGDPIEVKSLKAVLGEKRSLDQTCWLGSVKTNIGHLEAAAGMAGLIKVVLCLQHQEIPPNLHFKTLNPYISLADTAFAIPTQAQPWRTKSPGSGEKGVERRLAGISSFGFGGTNSHVILSEAPVTVKNNQQNGQKLMERPWHLLTLSAKNEEALKALVRCYQKYLADHHEIPLADVCFTANSRRSHFNHRLGVVARDRLEMLQKLENFSNQERMREPKSINKKKKPKIVFLFAGQGSQYVGMGRQLYETQPIFRQTLDRCAEILRPHLDQPLLEILYPADLEPEKASFYLEQTAYTQPALFAFEYALAQLWRSWGIEPAAVIGHSVGEYVAATVAGALSLEDGLTLIAKRAKLMQSLPKNGTMIAVFAAEERVKATIKPYKNEVAIAAVNGPENFVISGKATAIEEIIVHLTAEAIEVRPLKVSHAFHSPLLEPILDSLEQEAAAISYQPLQIPLVANLTGEVLPEGAIIDARYWRDQARNPVQFYGSIQTLIEQKFSLFLEVSPKPTLSRLGQQCCPEKSATWLFSLAPPQEEEQSLLNSLAILYDSQGAEINWEGFNQNYPHNLLALPTYPFQRQRYWLETIKPTSEETNMTTNATNVQAISSNQKQQEILITLQTLVGNLLQLSPADVNVHTPFLEMGADSIVMVEAVRRIENTYNVKIAMRQLFEELSTLDALATYLAQNPATDCQTAQINTEVFSAPIACSNNRSPNVVLSSNTNGFQRQTASPKVSAIAPNITVSQEPVPQPRVLAASGSSVPSSALENIMGQQLQLMAKQLEVLQTANFAPTTTRTTENSPSSVSQNRSNGLTQQLIPPRQLAANLEPIASRTRQTSNQASAPKPTVTATPWGPKNPPTGGLTPQQQQHLDALIARFTERTKTSKQIVQSDRPRLADSRASVGFRMSIKEMLYPIVAQRSQGSRIWDVDGNEYIDMTMGQGVTLFGHQPDFIMSAIQSQLTEGIHLSPRSPIVGEVATLICELTGAERACFCSSGTEAVMSAIRIARATTGRNKIAIFEGSYHGHADGTLVRKQIIDNEPRFFPLVSGVSPSISADVVVLDYGSAEALDYLQTKGQDLAAVLVEPVQSNYPLLQPKEFLQSLRQITSQMGIALIFDEMITGFRCHPGGAQALFGVQADIATYGKVVAGGMPIGVIAGKARYLDSIDGGMWNYGDKSYPGVDRTFFAGTFNQYPLAMRTARAVLTHLKEQGPGLQQQLTERTAALADTLNRYFEAEDVPIKIEQFSSFFRFALAGNLDLLFYHMVEKGIYVWEWRKHFLSTAHTEADLAQFVQAVKDSVAELRQGGFIPAKKPSWPVPTPQIDPPLTPLDKGGDVDVTLDKGGDVDVALDKGGNSRSVSDSKLGKGSGSQDQKTIQFSLYYFGSYEAEFNPNKYNLLFEGAKFGDRAGFTALWIPERHFHAFGGFSPNPSVLAAALARETQQIQLRSGSVVLPLHNPIRVAEEWAVVDNLSQGRVGIAFASGWHSQDFVLAPQSFGQHRELMFQEIETVQRLWRGEAIAVPDGKGETVEVRTYPQPMQSQLPTWITIVNNPDTYIRAGAIGANILTNLMGQSVEDLARNIALYRQSLAEHGYDPASGTVTVLLHTFVGKDLEQVREQARQPFGQYLTSSVGLLQNMVKSQGMKVDFEQLRDEDRDFLLASAYKRYTETSALIGTPETCRQIIDHLQSIGVDEVACFIDFGIDEQTVLANLPHLQSLKDLYQPHLPPYQGGLGGDQVPLTEAQRQLWILAQLGENGSAAYNQSVTLQLSGPLNLVAMTQAIQRISDRHEALRTKINAQGDSQEILPQVEINCPILDFSADQASAQQQAEQWLKEESEKPFDLSQGCLVRWHLLKLEPELHLLVLTTHHIIADGWSMGVILRELGELYSAKCQGVTANLKTPKQFRELIEWQSQPSQGEELKKQQAYWLTTLVNPTVLNLPTDKPRPALPSYQANRQSLTLDSQFTEKLKQFSRKQGCTFLMTLLSVYNILIHRLTGQDDILVGLPASGRGLLDSEGMVGYCTHFLPIRSQLAGNPTFAEYLKQMRGVLLSAYEHQDYPFALLLNQLNLPRNTSRSPLIDVSFNLEPVINLPKMKGLEISLLPQKVSFRDRDLHLNVTEMGGEALIDCDYNTDLFKDETIQRWLGHFQTLLEAIINDPQQNLRELPLLNSAEQKQLLVDWNNTKTDYPQDQCIHQLFEAQVERTPDAIAVVFEGQSLTYAALNHRANQLAHYLQTLGVGTEVLVGISLERSLEMIIGLLGVLKVGGAYVPLDPDYPIERLQFMLEDSQVSFLITQRSLLAVLPPSQANVICLDEIEEQVSQYPQDNLQSGLTIASLANVIYTSGSTGKPKGVMVEHKGLVNLALAQIQRFGVNHKSRVLQFASFSFDACISEILMTFGSGATLCLAPKDDLLPGQPLIEQLVKNGITHVTLPPSALAVLPKELLPNLQTLIVAGEACPLDLVKQWSVGRNFFNAYGPTETSVCASIGQCYQDDLKVTIGKAIANAQIYILDSYLQPLPIGVVGELHIGGVGLARGYLNRPELTAEKFIANPFASLDPPLTPLDKGGEQPSKLYKTGDLARYLPDGNIEYLGRIDNQVKVRGFRIELGEIEAVLLSHPQVREAVVLVNESDHTENRALVAYIVLNDPTCATQSLREFVKRQLPDYMIPAYWLILDNLPLTSNGKIDRRALPLPNPELHRSVDYVAPDNPTQEAIAAIFGQVLKLEKVGINDNFFEIGGNSLQATQVISRLRESFALELPLRRLFEQPTVADLALAVTDIHATLQKLQTPIENLSGDRQEIEL</t>
  </si>
  <si>
    <t>gi|1129179982|gb|OLP87649.1|</t>
  </si>
  <si>
    <t xml:space="preserve">Polyketide synthase; ketoreductase domain (536-589:54)  -- Polyketide synthase; ketoreductase domain (1052-1179:128)  -- </t>
  </si>
  <si>
    <t>MHGLWAYLKVGAVMLKVVAVLIMVMLMAAAMMPAVVMICRMGMTIVMMMMMMLMMMVMVMVLVVVVMVVVMVVVAVVVVVVMVMVMVVLVLVPVPVPVPVMVMLVLVLVLVPVPVPVPAMVMVMLVPVPVPVPVMVMVMVQQLLLLLLLLLLLLLLLVLVMLHQRTFGVERFTASDQDLLVFSRDKFSVHRKFLPRLAAGGAISGDGNSTKLDGDLGEFQNMKGLLERTWKIKQQLRWLQLSAVAVTRKKLGTASGDLGDGQKPKGSRERSMKIEAIIQQMPRSGAPPQPRRERRIQTEEAMERIDPDPAPDLFGHGSGELNLSPWPHHGATPGGGAGPRADGAYRTAPGSKYLVQANFLQQRKVPILWLDSDAVGTDDLQEQLMYEIGWAFPAGGPQLLNDIERAQLLLDVAYRQGRRWLPRQFAESLGIELDMSPKMPIYAGEEGTTRGSKSPHNSWTTLDTVLSPLPQFVIETGVALITGRAGAPPTCAHFTALRSSGVNVVVEACDVAEDRSIYDQDADSFRKVYKHGHTMGDRLHAFVLCSSVAALFGSRGQANYAAASGYLDELARLRTAHDLPAVSLQWPGVSGRRGLALESSSAAREQLTHVRPIEATETSFAMEADGSVVTWGSRDSGGDSSAVHQQLTDVQQLQSAEYAFATISAEGSVVTWGHPQNGGGGSAVRDQLTHVRQIQAPQRRGNIRLEAKGLCKEPEPTAREGYWNGLSSGLDKKTAKSSISLTVVRQVFKLAVAGAKDPGEPVQAVLPGAYLSPTSTTAAPSVVAPAIAIREVRSLLEPLLARRKELGDTVFQRSEGAKSFGWLLRQISAEFRCLRGARVFQVAFQKLGGNKRQRGPSSKFVTIRLIAEHRCYEDDPQVFKILQDMKNPVMSSEKGLYVFEIGSGTGGTSSFVLPVLNPHSSRYVFSDLSQAFLTNARARFSRFSFIEYSIFNGDKHPGDQVIHATMHLASTMATIHVLLRPGGHIVFNEVQNPGTLIEDLTYGLTDGWWMLTDTERRVTYPLLRVAEWQTLFTQCGFKNVWTTPDEASSYEGSYLITGAVGGLGLIAALILLEWGGGLILKSRQDPGCARHLFFVSRRDKVPDEAMVYYEQIEEEEAEEEEEEEEGEEKSSSNVADPTQIARLFEETPEWPACAGVVHAAGVLSDGTITKQTRAKYEEVNLVMSSMAGFGGSPGQPTWSNHSCGNTGIESVVDFDRKMGIAGSSIAWGAAALDCGLELNMMCVPAGQPKNPHHHLVRIGVATIMRAATTAAATTTTIIAITIITVDVHVEIGKNILEMLLMMLMRRRRRGMGRMRMRIMRPMVWTSMVALNDEEIASAYADNGGCGGEVDDGVDGRADQEW</t>
  </si>
  <si>
    <t>gi|71089749|gb|AAZ23731.1|</t>
  </si>
  <si>
    <t>MVMAGASSLDEIRQAQRADGPAGILAIGTANPENHVLQAEYPDYYFRITNSEHMTDLKEKFKRMCDKSTIRKRHMHLTEEFLKENPHMCAYMAPSLDTRQDIVVVEVPKLGKEAAVKAIKEWGQPKSKITHVVFCTTSGVDML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</si>
  <si>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gi|1780601696|emb|VYS45333.1|</t>
  </si>
  <si>
    <t>gi|1805638385|gb|QHU83926.1|</t>
  </si>
  <si>
    <t>gi|488830435|ref|WP_002742841.1|</t>
  </si>
  <si>
    <t>gi|389733879|emb|CCI02398.1|</t>
  </si>
  <si>
    <t>gi|424707679|gb|AFX86474.1|</t>
  </si>
  <si>
    <t>gi|424708053|gb|AFX86661.1|</t>
  </si>
  <si>
    <t>gi|77167263|gb|ABA62606.1|</t>
  </si>
  <si>
    <t>MVMAAGASSLH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</t>
  </si>
  <si>
    <t>gi|45535409|emb|CAF04420.1|</t>
  </si>
  <si>
    <t>gi|914402709|gb|AKV70378.1|</t>
  </si>
  <si>
    <t xml:space="preserve">Beta-ketoacyl synthase; N-terminal (14-264:251)  -- Beta-ketoacyl synthase; C-terminal (272-386:115)  -- Polyketide synthase; C-terminal extension (389-482:94)  -- Acyl transferase (540-817:278)  -- Phosphopantetheine binding ACP domain (923-989:67)  -- Methyltransferase type 12 (1189-1289:101)  -- Aminotransferase class-III (1529-1863:335)  -- Condensation domain (1963-2403:441)  -- AMP-dependent synthetase/ligase (2425-2819:395)  -- Phosphopantetheine binding ACP domain (2932-2994:63)  -- Condensation domain (3011-3451:441)  -- </t>
  </si>
  <si>
    <t>MQARINELETRQSEAIAVVGMACRFPGGINSPEKYWSFCQAGLDAIVEVPKSRWDISE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VASVKTNIGHLEAAAGMAGIIKTILILQQGEIPSHLHFQSPNPLINWEDHPIKIPTQNIPWPNNNKVPIAGVSSFGFSGTNAHVIVQQAPVSKISEIQQQIPSHLLTLSAHNKTALKELATRFHTLLESHPEIGDICYSAAVGRIDLPERLAIVGDTCPELQQRLTAFAEEKPLDDLTFYQRFTSEKSPKIVFLFTGQGACYPGMGHQLYQTQPTFRQYIDQCAEILAKYLDHPLTEILFGEQTDLLNQTAYAQPAIFALEYSLTMLWKSWGITPSLLIGHSVGEYVAACIAGVFSLEAGLALVVKRGQLMQTTTSGKMASIFADEETVISLIKNYTQTVSIAAINHPQQIVIAGESASIEEVISTCKKQKIPAQYLPVTQAFHSPLMEPILKEFEKEARQISYQRPQILLLSGLDGEVLENAPDATYWSKQCREPVRFLSSLITAFNKGYNLFLEVGPRPILAEQGRRYKDEFIWLSSLNRGLDNWQTILSALGQLYLNGAPFNPEQFNRNYGYKKVRLPNYPFQRKPFQFQPNPRTENQSIDKIFLDAQTSNLTDTETTVFNMQKHQQEIRNQLKSILALLLKEDENELPEDETLLNLGADSIILTDFSRKIEEKFQVKVKIDQLFTDLQTLVDIAEYLCQFVKEKPLENASEITAKVIDDETELSNYLQVIDQLQPIATAYIIKALESLGKKLNQGEQWTIETLRQTLPVAPKYHILLNRYLQDLEQANILHNQGNIWTVKNLPESFSLPQALQKLEKTCPSAKPELEMLQRCGENLAEVLKGNMDPLTLIFPEGSVAHAESIYGNSPVSRLMNQRVAQAINQILTNFSNSDRPYQILEIGGGTGATSEAILHHLNLDHVTYSFSEVSPFLLHQARQKFQKKYNLNFHQLDIEKSPISQGIPAHNYHIVVAANVLHATRNITETLTHIRELLRPGGYLVLLETVENNSWLNLTFGLTPGWWRFQDQELRSDTPLLRGENWCSVLKSCGFATANSFSKQNNIPINNGQELILACVPDEPLSIPARTKLTVSGESSGKEALMMAQLQSLKDLKDLHEKTIIKQLEVLQTATVSPSIAPEILTNQTQIIPAQSSKIETYP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QENSPTIQEKVNQLTHRLATEVNQFFQEIGIPIRVVNFGSLFRFEPFGAYSIFLQPIELPLFYYLLNLQGIYTWEKRVCFLSTCHTNEDIDKVIVAVKEAITELQQAGFFANAKRPQVKKEEKKPLSEDEDGRGHLPSLNQSFPTSEAQRQLWLLAELDRNASASYNVTTSLELLGSLDVYILEKTINQVINRHEALRTKIIEQGELQEVVNEVKIKLNLIDLKDEDNPEATALALRSQFSQKPFDLSIAPLFAVILMRLKSDHYLLSLKTHHIVADGWSLGLILQEIGQLYSSPNNTTKEVLTPPMQFRQYLTLRAQETQSPQMLEHRDFWLKTYQEELPTFELPTDFPRPAVKTYTGGQESQVIPSEVGQNLQKVGRKNKATLFMTMFAAYTAFLRRISGHKDLVIGIPISGRQIEGSDNLVGFCSQFLPLRIQVDATTSFIEHLQHTKQTLIDAFRHQSYTLEDLLAALQLPRDFSRSPLISVSFNMDPSLTLPEFKDLKVSLPPSPIAYTPFDLGFNLIELNDNLIIYCNYNTELFKKETIKQFIESFEILLRGIIEDANHLLYQLPLLTPVQQEKLLRQLTGKTRKLPEKATIIDDFVAQVKLTPNAPALIAGKISLSYQELNEKVNRLTHYLQQEYQLGVGKVIGVMLQRNHN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QTLFRTGDLGKQTAPGIIEFMGRKDNQVKVNGYRIDPGEIEYQLTRYAPIERAIVLPVQVNNQTQLSAYCQTDKTLEIAEIRELLAKFLPVYMIPSYFIFLKQFPLTRHGKLDLHSLRELRETGKSLVNSNYVAPRNYLESNLVSIWEKILSKHPIGIFDNFFEIGGHSLLLSRVVTRVHKELNVSVKLADFFKVPTIAGLATLISQTQYNYQEPISAIPPQKSYPMSHGQRRLWALEFLAQNHNAYGMPSAYQFKGNLNIDAFENAFQQLIQRHEILRTTFTLINNQPRQVVHNQMNFVIKQIDLTAYVSTEQENLIEEAISHNAKTTFDLEVGPLLKVNLLKLSQENYIVLFNMHHIISDGWSAGVLIKDFLSHYHAYGQENSQLMPPLRIHYKDYTSWQESQLETSKLQDQRDYWLAKLTPVPVRLNLPVDYPRPPVKSFQGNTITWQPEPELIDTFEKLIKAQEASLFMGLVSLVKSFLFRYTEQNEITIGSAIAGRNHPDLEDQIGFYVNTLVLRDQIADHDSFTDVLSKVKTTTLEAYDNQDYPFDQIVSDLNLQRDPSRNALFDVAIVLQNNQNIDLALNGITVNSIDPKMITAKFDLEFIFVEEEELYLKLIYNTDIFIHERILLIIDLFKNWLEQVLKFAHEPLINLSLASSENLIQEGQELFTEDFNF</t>
  </si>
  <si>
    <t>gi|389767391|emb|CCI07190.1|</t>
  </si>
  <si>
    <t>CL2513.Contig1_All</t>
  </si>
  <si>
    <t xml:space="preserve">Beta-ketoacyl synthase; N-terminal (9-117:109)  -- Beta-ketoacyl synthase; C-terminal (124-239:116)  -- </t>
  </si>
  <si>
    <t>MADVPRSVATNNQLAISANRFSYVFNLKGGSYVCDTACSSSLVASHLGKVNLLERRWDPLEFHLGMGTGMTLTVFSFIHSCAAHMLSPGGRCFTFNATANGYNRGDGTACMCMKAGEQEAQRMCFLRGTQIGQDGRSASMSAPNGPAQEKCVWGAIREAQMTPPESTVWECHGTGTSLGDPIEVGAVRKVQIKMKRLEPLMVASSKSNFGHLEGSAAAIAMNKCVCVVMKIVCAPTLHVKTLNPHLDHAAFDAIFITETNPYKYKQGHCQVSSFGVGGTNGHAIFWGESFKPPPDFRKLFNTKMRAAASQIIADGSDPSAWEFSGLPYDASGKEKYCVVYTRDPLTGEEEIRYEKATEEYLPVEFYSITGTHNEWSEDRMMEGDVPGLYFFEVEMPDEDLLEFRILAEGDTQKVIAPEVNTSTKTTPILGPQADLTTSWKVRCSAGSTVRIEFFAPAPVEGVSMKSIMWMVLEE</t>
  </si>
  <si>
    <t>gi|1705935470|gb|TRT69092.1|</t>
  </si>
  <si>
    <t xml:space="preserve">TubC; N-terminal docking domain (5-53:49)  -- Condensation domain (73-520:448)  -- AMP-dependent synthetase/ligase (540-927:388)  -- AMP-binding enzyme; C-terminal domain (935-1010:76)  -- Phosphopantetheine binding ACP domain (1039-1099:61)  -- Thioesterase (1124-1384:261)  -- </t>
  </si>
  <si>
    <t>MKVGDFLAYLKGLEIKLWLEGEKLRFQAPKGVMTPEIKEEIAAKKPEILDFLRAAKIPTNTVDLEIIPVSRDQDLPLSFAQQRLWFLHQLSPDSHSYNLLDALRLEGNLNLLALEQSLSELIRRHEILRTTFPMVEGQPIQRIAPPSTVSLPLEDLQGLSKNEQTEHLQEIAIAFSLKPFNLAKESLVQFKLLKLGSQEYVLLLKMHHIIYDGWSLSIFFGELSQLYAAFVRGLPSPLPELSIQYADFAVWQRQWLTGEVLERQLNYWQKQLQDAPTILELPTDYPRPPIPSFRGDGQVFRLNQDLTQRLKRLSQESGATLFMTLLAAFFVLISRYSGQLDVLVGSPIANRNSSAIEKLMGFFANTLALRGDMSGNPSFLELLERVKQTTLSAYAHQDLPFEMLVEKLQLNRDLSHNPLIQVMFSLQNTPQSEASLSGLKMESLPLSVEIKARFDLEVNFWEVSDRLEAVWCYSTDLFAAPTINQMGQHFQNLLTAIAANPNMGIFELSMLTDEERYQLLSLWNETHTDYPSDKCIHQLFEEQVKRTPDGVAKLGVKPEELVGICLERSLDMIVGLLAILKVGGAYVPIDPDYPQERISFMLQDTQVKILLTCESLQNFLPNHQAIVVCLDKDWQQINQASQQNLNSTVSADNLAYVIYTSGSTGIPKGVIVTHQAVNRLVLNTNYIQFTPDDRVVQASNIAFDAATFEIWGALLNGAKIIIIAKSVLLSPQELALSLKENRISVLFLTTALFNQLANLVPQAFSNLRCLLFGGEAVEPKWVQEVLEKGAPQRLLHVYGPTENTTFSCWYLVENLASTATTIPIGKAIANTQIYLLDKNLQPVPIGVVGELHIAGAGLAKGYLNRPELTQEKFIPNPFEKDEVIPPTPLNKGGNEPSKLYKTGDLARYLPDGNIEYVGRIDNQVKIRGFRIELGEIEAVLSQNQAVQSSCVIVREDNPGEKQLVAYIVPKLGVKLTSGDLRQFLSHKLPGYMVPGAFVMLEFLPLTANGKIDRRALKAPSNPSDSDRFIEARNQLELNLVQIWSKVLKIDKISVHDNFFDLGGHSLLAPYLITQIKEQLGKEIAVTTIFQNPTIEQLATIIKTGLDPSNQSYLVPIQPHGSKPPFFCVPGAGGRPFYFYHLGRCLGKDQPFYSFENDLYQQFGEITRIEDIASIYLKAMQDLQPQGPYFLGGHSYGGNVAFEMAQQLVNQGEQVALLAIIDSSAPTYKDKQILLDYINWDHARWLAEVSKGIEVYLDKTIDISYETLQLLTVEEQLRYALNFFKLANMLPPNAETRQLEKIVQAYKTSCLCLIDYLPKQIYPGKITIIRASEELADDPNKDLIAGDCEDSSLGWSEFSTEPVEIHFVLGNHVSIMVEPHVQILAEELKVCLEI</t>
  </si>
  <si>
    <t>gi|334188223|ref|NP_001190479.1|</t>
  </si>
  <si>
    <t>gi|424707865|gb|AFX86567.1|</t>
  </si>
  <si>
    <t>gi|332189250|gb|AEE27371.1|</t>
  </si>
  <si>
    <t>gi|515519564|ref|WP_016952818.1|</t>
  </si>
  <si>
    <t xml:space="preserve">Condensation domain (16-241:226)  -- AMP-dependent synthetase/ligase (261-677:417)  -- AMP-binding enzyme; C-terminal domain (685-763:79)  -- Phosphopantetheine binding ACP domain (793-853:61)  -- Condensation domain (873-1319:447)  -- AMP-dependent synthetase/ligase (1339-1738:400)  -- AMP-binding enzyme; C-terminal domain (1746-1824:79)  -- Phosphopantetheine binding ACP domain (1853-1913:61)  -- Condensation domain (1932-2378:447)  -- AMP-dependent synthetase/ligase (2407-2810:404)  -- AMP-binding enzyme; C-terminal domain (2818-2892:75)  -- Phosphopantetheine binding ACP domain (2921-2984:64)  -- Thioesterase (3007-3265:259)  -- </t>
  </si>
  <si>
    <t>MKNIEDTSLNYGSNIERFWRDFLRGFTAPVTLPLLTPSASLYLSRQTQEFHLSNSQTSDLTTFFQNNKLSLHTLIQAAVALLLSQYTRETDILFGSTTENPDFNIVPVRVSVKPDTSVLSWLTEIQGQWSTLTECEFTPLEQIQQWSDIPLELPLFETLVIFGNHEELEFIEHNEYPLILSVDAESDLLLKINYQQTRFADDAITRMLGHLETLLTNIINFPEKTLTKIPLLTEVEKHQLLVEWNQSETDYPQDKCIHQLFEEQVEKTPDVVAVVFENEQLTYQELNQRANQLANYLRKLGVNADKLVGLCLEPSLSRIIGLLGILKAGGVYLPLDPVYPQERLRFMIEDSQVSILLTQASLAAKLSNNSLQIVNLDADWEKISTESTNNLQSCVTRENLAYVIYTSGSTGTPKGVLTSHQAIAHHSQNIIAHYQLNSSDDRTSSCGDRILQFASLSFDVSLEQILPTLAVGATLILIDTKLLTPWEFHQKLIDYDLTVVNIPPAYFTQWLQYLTENDFNTVPNQLRLVICGGEALPVESLKIWQNSPLRGIRLINAYGPTETTITAITFTVAQETTSIESYTNIPIGRPLPNRKVYILDQQKNPLPIGVAGELYIGGEGLAKGYLNQPKLTEDKFIFNPFAQVAESRLYKTGDLARYLPNGDIEYLGRIDNQVKIRGFRIELGEIEAVLNQHPNLKETKVITREDIPGEKRLVAYIISKSKQNSSSEISHQLREYLKQKLPDYMIPSGFVVLEFFPLTTNGKIDYRALPAPNFSANQSNNYIAPRTATEEILADIWNQVLKLETISINDNFFELGGHSLLATQVISRIRQTFNLEIPLRLLFEYPTISQLSSQIGNNNSLAVSQIEPRKQSKNLPLSFAQQRLWFLDQLEPNSTAYNMPYRLQIQGSLNISALEQSIVQIIQRHEILHTNFVVIDGEATQVITNKIDFQLPIIDLQSWTDEQREIEAERIAKKEAQQTFNLAEDSLLRIKLLRINQTEHWLLFNIHHIIFDGWSFGILFAELKALYTAYSEGVTLEFPQLPIQYADFTLWQKKWLAGEVLESQLNYWKQQLGGTLPVLELPKDRPRPRIKTYTGATKTFVLSPELTANIKSLSQKEGVTLFMTLLAVFKVLICRCSGQKDVIVGTPIAGRNRREIEGLMGFFVNTLALRTNLTNNPSFRELLGQVRQVCLEAYTNQDVPFEQLVEVLQPERNLSHTPIFQVMFVLQNAPMGELELPNLNLTALEPPKQTAKFDFTLSMEEKNGQLIGEWEYNTDLFAPATIERIIEHFQMLLSGILATPEQNIWQLPLIAEPERHQLLVEWNQTQTDYPQNKCIHQLFEEQVERTPDAVAVVFENQQLTYRELNQRANQVANYLQTLGVKSEKVVGICVERSLEMIVGILGILKAGGAYLPLDFTYPQERISRTLDDAQVAILLTQKHLITRLPKHQGELICLDTDWLLISQAIESNPVCEIQPENLAYVIYTSGSTGEAKGVMIQHSSVVNLANGLHQAIYSHHPNSPLQISLNGSLTFDTSVKQIIQLIYGHSLNIVPEKVRFDGNAMLSYLQHQKIDVLDCTPSHLGLLIGAGLLERDDTPEYVLVGGEPIDESMWTTLAQAQNINFYNVYGPTECTVDTTACLIQIANIKPVIGRPISNVKTYILDEYLQPVPINMPGELHIGGAGLAKGYINAKELTQKKFIPNPFDKTAGSKLYKTGDLARYLPNGDIEYLGRIDNQVKIRGFRIELGEIEAVLNQHPNLREAKVITREDIPGDKRLVAYIISKSNQNSQSEISIELREYLKQKLPDYMIPSGFVVLESFPLTTNGKIDYRALPAPDFSANQSNYVAPRTPIEEIIANIWIQVLKVEKIGIDDNFFELGGHSLLATQVISRIRQSFNLEIPLRLLFECPTIAQLSSQIGNNNSLPVPQIEPRKHQENLPLSFAQQRLWFLDQLEPNSTAYNMPYRLRLQGSLNISALEKSIDQIIQRHEILHTNFISLEGQPIQVISNKINFNLPIIDLQSLPDEQREIEAQRIAKEETQQPFNLAEDSLFRVKLLRVNQTEHWLLFNFHHIIFDGWSFRVLFEELKAVYTAYCHDLISPLPPLIIQYADFTLWQRNWLAGEVLESQLNYWKKQLSGTLTVLQLPTDYPRPQVQTYEGVAHALTLSPELTANLQSLSQKQGVTLFMTLLAAFKVLLCRYSGQEDVIVGTPIAGRNRSEIEGLIGFFVNTLVLRSDLSGNPSFRELLSRVRQVTLNAYAHQDVPFEKLVEELQPERDLSHTPLFQVWFNMVNLEETSLELNGLKVEPVSGFKIDSKFDLSLYLRAENNQINLQFVYNKVLFNVDTIQWMGMHFQQLLEGISANPEKPISQLSILTEKERYQLSHQRNLISPTNAFIEFQKQEIQQSIPSRFEQQAKKYANNIAVKTKNYQWTYGELNLQANKIAQELLQTVTNKEAKIALLFDHDAPMIAAILGSLKAGKTYVPLDPKYPQDRILYILEDSQAQVVLTNNNNLVNAQKLTDRKLPIINIDDININDSAVEITEEIAPDTLAYILYTSGSTGKPKGVIQNHRNVLHFIRNNTNNLHISQNDKLSLFASYSFDAAIIDIFSALLNGATLYPFDIKTEGLADLSAWLEEHKITIYHSTPTVYRSFIQILTEKESLAAKRLTHVRLVLLGGEQVIKSDVELYHKYFADECILVNGLGSTESSFNLQYLIDKKTQITEKFVPVGYPFDDTEILLLDHMGNPTDICGEIAISSPHIALGYWQKPELTKAAFLDDLHSGNKRIYRTGDLGRLKANGVIECLGRKDFQVKIRGFRIELGEIEAVLNQHSQVKETVVIAREDIPGEKRLVAYIIPKKNEVSSKEIKQYLKQKLPDYMVPAALVVLDVLPLTPNGKINRLALPTPDFKKLESTEYTTPADNLELQLTKIWENVLGVQPIGLNDNFFDVGGHSLLAVKLFAQIEKTFGKNIALTILFQAPTIRQLANMLRDEGYISSWSSLVPIQPHGSKRPFFYIHTIYGGLIYSLNLLLKLDADQPVYGLQAQGLDGKNSPHRCIADMASHYIKEIQTVQPHGPYLLGGWCAGGVIAYEMAQQLYALGETVELLAIFDAFPPQMIPVSHPVISSLSPSVKTKSGIYESRLRLMDMIERNRRYFHNLTLQQQIILVWEKIHRRIQDKITETVYQFYVKQNLPLPHSFRHLAVRDAILHAYRNYCPTVYAGKVIFFKAVDETKESTPYLQRWSELAAGGLEIHDIPGNHNSLMAEPHVSVLAEKLRRCLQT</t>
  </si>
  <si>
    <t>gi|424708167|gb|AFX86718.1|</t>
  </si>
  <si>
    <t>gi|1032298413|gb|OAP12738.1|</t>
  </si>
  <si>
    <t>gi|1706088266|gb|TRV11656.1|</t>
  </si>
  <si>
    <t>gi|1706126449|gb|TRV47807.1|</t>
  </si>
  <si>
    <t>gi|1519311139|dbj|BBH42730.1|</t>
  </si>
  <si>
    <t xml:space="preserve">AMP-dependent synthetase/ligase (42-487:446)  -- Phosphopantetheine binding ACP domain (651-717:67)  -- Beta-ketoacyl synthase; N-terminal (745-985:241)  -- Beta-ketoacyl synthase; C-terminal (993-1110:118)  -- Polyketide synthase; C-terminal extension (1114-1223:110)  -- Acyl transferase (1266-1542:277)  -- Polyketide synthase; dehydratase domain (1655-1938:284)  -- Alcohol dehydrogenase; N-terminal (2219-2288:70)  -- - (2380-2516:137)  -- Polyketide synthase; ketoreductase domain (2532-2709:178)  -- Phosphopantetheine binding ACP domain (2814-2876:63)  -- </t>
  </si>
  <si>
    <t>MLKELQKSVVEEKMLYLSVESKSQGEGEIFQDISTFVDILNHRALQQAEQTAYIFLANGETETARLTYQQLEQKAKALAAQLQLQMSPGERALLLYPSEEEFIIAFFACLYAGVIAVPVYPPRRNQKLSRLQAITKDAQAKLALTTTSLLSTIEEKFSSDPELVTVPCLATNNIPDKQAENWQKPNLSLEDIAFLQYTSGSTGMPKGVMVSHKNLLHNEKLIASAFGHTSETIGVGWLPLFHDMGLIGNVLQPVYVGSPCVIMPPEAFIQKPLRWLQAISRYNATSSGGPNFAYELCADKIKPQERENLDLSCWDVAFTGAEPVRAATLEKFANTFADYGFKREAFYPCYGMAETTLFVSGGIKSQSPVIEAVDKLALLENSAVTINSQHPNAQLLVGCGHAWLSEKIVIVNPESLTECRDGEIGEIWVSSDSVAQGYWNRTEQTAETFKAYLADTQVGPFLRTGDLGFLLAGELFITGRIKDLIIVQGRNHYPQDIESTVEKSHPGLRQGCGAVFSVEIAGQERLVVVQEVERSYLRKLDSPAVIEQIIRSVAEEHQLDVYAVVLLKTASIPKTSSGKIQRQACRASFLAGTLNVIGDWSKNPEHKKGFKQLKSDINSLLKQVKSYQVVEEFSEVSQNQIVSDTQEAIEEWLIKKVAEILQIAPEKIDIQQDLASYGLSSLAAVSLSGELEQWLGKSVSPMLVYEYPSIHAVAHYLALNGLSSEALAATSSTVAQKTSSQPQNEPIAIIGIGCRFPQAKSPDAFWQLLRQGGDAITELSSQRWNHQELGNLNPINGGFLDNVYDFDPQFFGISPREAVEMDPQQRLLLEVSWEALENACIAPETLAGSQTGVFVGISSDDHARLLSKDNESIGTYYGTGNAFCVAANRLSYFLDFHGPSLAIDTACSSSLVAVHEACKSLTDGECHLALAAGVNLLLSPQLTINFSKAGMLAADGRCKTFDESANGYVRGEGCGVVILKRLEKAIQDGDRIYAIIRGSAVNQDGHSNGLTAPNKQAQQAVIKKALAKAQVSPKDISYVEAHGTGTSLGDPIELNALKEVLM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AAACIAGVFSLEDGLKLIAYRGRLMQALPPNGKMVAVTSDEETVRRAIISYEKQVSIAAINGPSSIVISGDSQTVDAVVANLDTEWVKTKTLQVSHAFHSPLMEPILTEFAKIAREITYSKPNISLISNVTGKIATAEIATPSYWVNHIRQTVEFAAGMNTLASHGYEVYLEIGPQPILIGMGSHCIPEGKGVWLPSLRSRKSDWQQMLQSLAELYVRGTPVNWTGFSKDYSYHRLSLPTYKFSRQLYCHGSILSDCSTTRVESTNGKGHISHNNPQGTQQFELYSSHGNGHLHPLIGKRLHLPLKPIIFESQISQDCPNYIQHHQIQATTIFPATAYLEMALVAGINVFKSDSISLEDVKIEHPLFFEGNQVKDIELILTPQDSQTYTFEIFSLNPVGDSWTLHTLGKIIKVTDINQPSPVNLENLSIDSLESVNVEDYYQQLQQRGMDYGASFQAITDLWQYEGMALGQIQLPEPLVNEACNYKLHPVLLDASLQVLGAALSREDSGDAYLPVGLKQYQVYGSVPLHLWSRVKLNQDSSEPSQTITADVDLFDDSGVLLAEIQGLSVKRISSQKLGQVVQKEETENWLYEIVWRPQNRDLNLPLTGAENLGTWLLFTKGDGMGSSLANQLTQLGEYCILVSVGSHYQKLNPESYTVNPLVTDDFTKLFQESLENKPPLKGIVHLWSCENNSSTDLSLEALQKAQEIGCGSVLSLVQALTQKRGTNLPRLWLVTQGAQTLEPSDTSLAIEQAPLWGLGRTIALEHPELQCVCVDLEASPNANQSLLVAEILAPDSENQVIYRQEIRHVARLVRRSAQSLNVENQLGTKPFQVKISNYGILENLTLEPLERRQPGPLEVEIQVYAAGLNFRDVLNALGLLKEYTQQLGISSATEIPFGGECAGKIVAVGEKVSHFKVGDEVIAAMAVGSLSSFVTVNAAFVATKPVNMTFEEAATLPIAFLTAYYGLHHQAKIQAGDRVLIHAAAGGVGQAAVQLAQQVKAEIFATASGSKSQFLKSIGVEQVMNSRTLDFADQILSLTQNKGVDIVFNSLNGEFIPKSLDVLNTKGRFIEIGKIGIWDENQVLQKCPEASYHPFDLLELAEKDPNLITQMLNQLMEHFQQQTLKPLPYKVFPIVQVVEAFRYMAQAKHIGKVVISLPVLEQAQTIRSDSSYLITGGLGALGLKVADWMVSQGAKYLVLTGRSEPNTEAITLIEQWKQAGTEVVIIKADVSKQEDVQKLFQKITASLPVMRGIVHAAGVLDDGLLSQLDWPRFTRVMAPKITGTWNLHCFSWDLPLDFFVCFSSIASLMGSPGQGNYATANAFMDAIAHYRRSLELPGLSINWGPWSEGGMATRLDSYSQDRFATQGLDMISPQQGLQILEELLGQNAGQVAVMPVNWSKFLNSHKGAKPPLFKELASSPEQGDKMPQVKQNTLVCQWQNLNPDSRLDWLINYLKNAVAQIFGLELSQINIEQPLQDIGFDSLMAVELKNRLNTDWEVEIPLVKFIEGVTVTSLALLLNEQILETHQISSDKPSANSQNSLPTHFDHSSELMLKQIDQLSDEDVDALLSSMLSK</t>
  </si>
  <si>
    <t>gi|490265523|ref|WP_004162175.1|</t>
  </si>
  <si>
    <t>Unigene20130_All</t>
  </si>
  <si>
    <t xml:space="preserve">Beta-ketoacyl synthase; N-terminal (351-581:231)  -- Beta-ketoacyl synthase; C-terminal (592-705:114)  -- </t>
  </si>
  <si>
    <t>MAMVNPMDGLRPGMLVQVQAGDKELDGTFGVIAAYAEAQGTFTVNLADGSEGQLAAGSLRVPETLQRPGMGGGPASFDVLIGPKIQRDVMAEEMAACLFEKGFCVMRTCTSPAETEAAVTVMKDLADRGKLQRLPEEVEEGYLGAENRGKVIWMDPFDFDAPNDKFFKGADDFISSLASAIQPYCADILGKDVDERTPALVSLSLTNEEEPEYPSQDADDRTLGSFLEFYRRNKLQVVHFAGPATPQVTLEMKDDLEEGVKKPPTKPGSVEIEAAPNTILVFRADIFGYTCRSDEEALSLSVGFLEASGGFEVDKWEGDTDFLLLGDGPGKPPGETINVVNLATRIMANWDEAEMYGAGLFGGCDSGVEIPLTRWNVYLYWDADTDSLQPWMTPTRHQSMVEGVELFDNKFFEIATNEVRSMDPMQRMTLEVGAKNLFKMGITKKVANRNPHHGGCSVGLDKDDWDFVQKEPYAEGGTNVQAIISNRFSFIFNLRGPNYVADTACSASLCATHLAKYGLRDREIDKIEFHIGIGLHLCLVQRFFAGGRGNTMNSPIGRCLTFNATASGYMRGDGCSGLTLKYGNQPETDAVWRASFCGQNGRSATLTAPNGLAQGEVIDKSYKEARISPVESCIWSCHGTGTSLGDPIEVGAIRRIQIKEDRAFSLTILTNKTHTGHLEGGAAMTSLIAAVLMCKTAGAVPCNHLRQLNPNLEQSAFDSFYNSELNLVRHGSMSYTQNNVHVSSFGFGGTNGHCILWGASYADVPDIPTAIRRKLKRMGPPEVRVNGSDPSQWEWDGPDYTAKVGDKYRVEINEADAPGTRAVWQKAEDSAEPDDGEDDFYCITGPFNDWDADRMEDGTIVGLRSITLVIPDDGEVEFRFLKNGEEDQVIYPAVDKCSRKAAPVLGPAAEDKGKEKHTWLATGTPGGEVKIDLFICRSMRSVMWKEV</t>
  </si>
  <si>
    <t>gi|45535413|emb|CAF04422.1|</t>
  </si>
  <si>
    <t>gi|1149076658|gb|AQS99301.1|</t>
  </si>
  <si>
    <t xml:space="preserve">3-Oxoacyl-[acyl-carrier-protein (ACP)] synthase III (246-325:80)  -- 3-Oxoacyl-[acyl-carrier-protein (ACP)] synthase III; C-terminal (379-467:89)  -- </t>
  </si>
  <si>
    <t>MASDPPRLPRGWGAMRGWSTVPPVAPLGGVFVALGAVLLTTRGVATFLAPRGDGCSPSPLAGHRHAGLGTWRFDAEKWQCSARETPATGVASARLGSGLGLLAVLCAACTAPLRRSPLRAGQRRPTPCRRHGLQLSALPSLAGISIAGTGSATPTAIVSNDDLSEVMDTSDEWIVQRTGIKRRHIMKPDESLVSLSAAAARQALQRAGMSAEDVDLVVLATSTPDDLFGSAAPVAAELGASKAVAFDLTAACSGFVFGLVTAAQYIRSGAATSVLVIGADCLSRWVDWSDRSTCVLFGDGAGAVALRATEPEKDALIGFQLGSDGHGSRHLGLSGSCAPVPLGGNNQGGAGTFAPLTMNGKEVFRFATSRVPEVLNSLLARHNIGNDEIDWLLLHQANRRIMDSAAKRLKLPQEKIICNLDEYGNTSAASIPLALDEAVVDGRVKPGHLVACAGFGAGLSWGGLLLRL</t>
  </si>
  <si>
    <t>gi|257709951|emb|CBC60973.1|</t>
  </si>
  <si>
    <t>gi|335389869|gb|AEH57638.1|</t>
  </si>
  <si>
    <t xml:space="preserve">Methyltransferase type 12 (1-95:95)  -- </t>
  </si>
  <si>
    <t>GATTQQVLKACNSRQITYTFTDVSPFFLEKARDNLAEFSGLEYKVLDIEKDPKLQGFCCHSYDLIIAANVLHSTANLQEETLPHIQSLLRPGGHLLLLELTQQSSWIDLIFGVTQGWWRFSD</t>
  </si>
  <si>
    <t>gi|1039168909|gb|OBQ14120.1|</t>
  </si>
  <si>
    <t>MNLKQSYNAESIQAFLVSHLAEVVGVETAEIDVDENLENYGLDSAQAMMIISKLEELLGFKPSPILLWHYPNIAALSQRLADESSDDSQVKDAGSGTNSPVNFAPPLLDLAAEAVLDPTIQPVGTAVSVTNPKNIFLTGGTGYLGAFMIKELLEVSDATLYCLVRASSLEEGKSKLENNLQQYGIWQDHYSGRIIPIIGDLAQPHLGISAEQFENLAANIDTIYHSAALLNYVYPYSALKTANVLGTQEVLRLACQTKVKPLHYVSSVAVFESTAYAGKLVKEEDDFHDWEGIFLGYSQTKWVAEKLVKIASSRGLPITIHRPPLISGDSQTGICNTHDFINLMIKGCLQMGSFPDVDYMLDMSPVDYVSKSVVYLSRQETSVGKAFHLQHPQPASLKSLVDWVRSFGFSLKMIPYEEWQAELINNVTSQDNPLYTLRPFLLERWSDEQITIPDLYLQARRPIISCEETLEALKESSIVCPPIDSQLLMTYTSYLVQTGFLSLA</t>
  </si>
  <si>
    <t>CL13464.Contig3_All</t>
  </si>
  <si>
    <t xml:space="preserve">Beta-ketoacyl synthase; N-terminal (349-589:241)  -- Beta-ketoacyl synthase; C-terminal (600-713:114)  -- </t>
  </si>
  <si>
    <t>MEAASLEHSPVINGLHLGQLVEINTAPSKGGLALEDERGQLGQLVDYCAESNEFSVCKLGTGETVTLSPSDVVSASPPQGEDAFDVVLGPRTNRAALGDAIADCLTVKGFCIIRMIHNSAELASCIDSISEIEAGGGLGRLGQEVEAGYLGKDGRAKVMWLDPESTDLPEGSLLRKCDANITALAELFQSHSQDVAAAALGERTPALVCLSMTDAEEAEFECPVATDEAVEEYFSMWCRAIVRAVHFLGPSTSKATLSVKASAPMPDLEPSFEIAATPGTILLFREDTFEYSYEEPEFGKSCWMQAVFMKDGPQWTMGDLEGDMKVFDTKAEGPPPPTNNHGTLVSINSISIQACGKMNDHNMEWIAYTAGVDGQLEMPLKRFDYRLYYDDEVDNPQGTTFVKHMAVYDGIELFDNRTFEVSNLEGEAMDPQCRQVLEVGYLAIFHVGITKKWCNTHPLHASVSVGCDKQEWLNMPDVPRSVATNNQLAISANRFSYIFNLKGASFVVDTACSSSLIAAHLGKTNLLERRWDPLEWHLGLGVEMNLTIGPFIGRSAAHMASPGGRCFTFNATANGYNVGDGCAAMLLQAGDNEEHRMCFFRGTQIGQDGRSASMSAPNGPAQEKCVWGALREAKMDPPESTTWECHGTGTSLGDPIEVGAVRKVQIKMKRLEPLMIASSKSNFGHLEGGAAAIAMNKCVMVVIKITCAPTQHLKTLNPHLDHAAFDAIFVAEHLPYKYKQGHCQVSSFGVGGANGHAIFWGEGTKQVQDYRAIFFNKIMRAPPPIITDGGDPSSWEFRGLSYTASPDDKYTVVFTRDPITGDEHINYERALPQEEQETEPEFYSIVSSHNEWEEERMLYGDVRGLYFLEVEMPESGQLDFRILVEGDLERVIGPEHNTSKMTTPIIGPKADIATSWNVVSTPNALVRIEFMCPTSGSSGRFRSVTWFALRSNE</t>
  </si>
  <si>
    <t>gi|1347804838|ref|WP_104396625.1|</t>
  </si>
  <si>
    <t xml:space="preserve">TubC; N-terminal docking domain (5-55:51)  -- Condensation domain (75-517:443)  -- AMP-dependent synthetase/ligase (550-962:413)  -- AMP-binding enzyme; C-terminal domain (970-1045:76)  -- Phosphopantetheine binding ACP domain (1074-1133:60)  -- Condensation domain (1157-1595:439)  -- AMP-dependent synthetase/ligase (1615-2015:401)  -- AMP-binding enzyme; C-terminal domain (2023-2098:76)  -- Phosphopantetheine binding ACP domain (2127-2190:64)  -- Thioesterase (2213-2457:245)  -- </t>
  </si>
  <si>
    <t>MTKKIVEFVCYLRDLGITLEADENRLRCQAPEGILTPALRQEIGDRKLELLQFLQWVKQSKSTAHLPIKPVARDGHLPLSFAQQRLWFLHYLSPDSRSYNTVEILQIEGNLNLTVLEQSLGELINRHEIFRTTFPTVSGEPIQKIALPSRFQLKVDNYQDLDENEQSAKIQQVAELEAGQAFDLTVGPLIQFKLLQLSPQKSVLLLKMHHIIYDGWSFGILIRELSALYEAFLKNLANPLPALSIQYADFAVWQRQYLSGEVLDKQLNYWQEQLATVSPVLTLPTDKPRPAIQTFQGGVERFQLDQNVTQGLKKLGQDHGATLFMTLLAGFGVLLSRYSGQSDLMVGSPIANRNQAAIEPLIGFFANTLALRINLSENPSFLELLEQVKQTTLEGYAHQDLPFEMLVEKLQLDRDLSRNPLVQVMFALQNTSQDDWNLSGLNIENLSLSVEATVRFDLEVHYWEKPEGLEGIWLYSSNLFDATTIQRMGQNFHHLIKEIITNPQTKVKQLPLLTMAEIHLLSSWNDTHADYLAKQLTSNKPQLSIYQLVEKQVSLTPDSVAVIFADQQLTYTELNEQANQLAHYLRSLGVKADCLVGLCVERSLEMVIGILGILKAGASYLPLDPEYPMERLSFMVKDAQISVLLSQEKLVEKLPEYQATRVYLDRDWPTIAEFSRENLNLEVQPHNLGYVIYTSGSTGQPKGVMMGQLALCNLILWQLQNTTVTNEAKTLQFAPISFDVSFQEIFATLSAGGTLVLITEELRRDTSALLDFLEKQAIERLFLPFVALQQLAEVSVSRKFLVSSLREVITAGEQLQITPAIAAWFRDLENCTLHNHYGPSESHVVTSFTLTNPVENWPLLPPIGRAIANVQIYILDAFLQPVPVGVSGELYIGGVGVARGYLNRPELTAERFIPNPFDPPLTSLDKGVEQPSKLYKTGDLARYLPDGNIEYLGRIDNQVKIRGFRIELGEIEAVLSQCPDVQNTAVIVREDTPGDKRLVAYVVLTSDSQITTSELRQFLANQLPAYLVPNTFVILDDLPLTPSGKCDRRSLPIPETQALSNDYIAPKSPTEEILAQIWGQVLKIERVSREDNFFELGGHSLLATQVMSRLRETFQVELPLRSLFTAPTIAELALTIEQSQQVISAPPILTRTDNINLPLSFAQQRLWFLDQLEPNSAFYHVGGAVRLEGTLNITALEQSLKEIINRHEALRTNFIMVNGQATQIIHPTINWRLSVVDCQNLTDTQSLEIAEAEKPFNLAQDCLFRATLFVRSPLEYHLLVTMHHIVSDGWSIGVFFQELTHLYAVYNQGLPSSLTPIKIQYADFAVWQRNWLQGEILSNQLNYWRKQLANAPAFLPLPTDRPRPAIQTFIGSHQEFKLSQPLSQKLNQLSQKHGVTLFMTLLAAFATLLYRYTGQADILVGSPIANRNRKEIEGLIGFFVNTLVLRLSLDNDLSFQNLLNHVREVSLASYAHQDLPFEMLVEALHPQRDLSHTPLFQVMFVLQNTPVADLELKNVKVCPLPMENKTAKFDLTLSMENLEEGLIGVWEYNTDLFNGSTIERMSGHFVTLLEDIVAAPTKSVLRLSLLTQEEKLQLLIKNQGVQVDYSQEQCIHQLFEAQVERTPDAIAVVFEEQSLTYTELNHRANQLAHYLRTLGVGAEVLVGISLERSLEMIIGLLAILKAGGAYLPLAPDYPTERLLFMLEDSQASFLITHSSLLAKLPPYQATLICLDEIEEQIAQYSQDNLQSELTPANLANVIYTSGSTGKPKGVMVEHKGLVNLALAQIQSFAVNHNSHVLQFASFSFDACISEILMTFGSGATLYLAQKNDLLPGQPLIERLVKNGITHVTLPPSALVVLPKESLPNLQTLIVAGEACSLDLVKQWSVGRNFFNAYGPTEASVCATIGQCYQDDLKVTIGKAIANVQIYILDAFLQPVPVGVSGELYIGGVGVARGYLNRPELTAERFIPNPFDPPLTPLDKGVEQPSKLYKTGDLARYLPDGNIEYLGRIDNQVKIRGFRIELGEIETVLSQCPDVQNTAVIVREDTPGDKRLVAYVVLTSDSQITTSELRQFLANQLPAYLVPNTFVILDDLPLTPNGKCDRRSLPLPDDQTRKNIPKIGPRNLVELQLAQIWSEILGINDIGIQENFFELGGHSLLAVSLINRIEQKLDKRLPLTSLFQNGTIASLAKLLAQETTQPASSPLIAIQSQGDKTPFFAVHPIGGNVLCYVDLARNLGTKQPFYGLQSLGLSELEKTVASIEEMAMIYIEAIQTVQASGPYYLGGWSMGGVIAFEIAQQLLTQGQEVALLALIDSYSPSLLNSVNREKNYANSLTEEFNEDLNIAYSFIRDLASIFNQEISFSGSELAHFTSDELLDKFITWSQETNLLPSDFGKQQIKNWFKVFQINHQALSSYSPKMYLGRSVFLGAEDSSIKNPGWHQVINDLQSQWISGDHYGLIKNPVLAEKLNSYLA</t>
  </si>
  <si>
    <t>gi|424708177|gb|AFX86723.1|</t>
  </si>
  <si>
    <t>gi|490261340|ref|WP_004158559.1|</t>
  </si>
  <si>
    <t>gi|260841905|gb|ACX51014.1|</t>
  </si>
  <si>
    <t>gi|71089829|gb|AAZ23771.1|</t>
  </si>
  <si>
    <t>MVMAAGASSLDEIRKAQRADGPAGILAIGTANPENHVLQAEYPDYYFRITNSEHMTDLKEKFKRMCDKSMIRKRHMHLTEDFLKENPHMCAYMAPSLDTRQDIVVVEVPKLGKEAAVKAIKEWGQPKSKITHVVFCTTSGVDMPGADYQLTKLLGLRPSVKRLMMYQQGCFAGGTVLRIAKDLAENNRGARVLVVCSEITAVTFRGPSDTHLDSLVGQAPFSDGAAALIVGSDPDTSVGEKPIFEMVSAAQTILPDSDGAIDGHLREVGLTFHLLKDVPGLISKNIVKSLDEAFKPLGISDWNSLFWIAHPGGPAILDQVEIKLGLKEEKMRATRHVLSEYGNMSSACVLFILDEMRRKSAKDGVATTGEGLEWGVLFGFGPGLTVETVVLHSVPL</t>
  </si>
  <si>
    <t>gi|1705995715|gb|TRU25238.1|</t>
  </si>
  <si>
    <t xml:space="preserve">Phosphopantetheine binding ACP domain (13-75:63)  -- </t>
  </si>
  <si>
    <t>MNSNSNLNNLVQNWLVKQLADQLSLDAKTINVTEPLTRYGLDSIDAVTMVGDLEDWVGQELPSTLFWDYSTIEKASLYLVENYDLSNLSGEETPAEAAPVAEKAEPAVSGGKGWSLFGRR</t>
  </si>
  <si>
    <t>gi|45535419|emb|CAF04426.1|</t>
  </si>
  <si>
    <t>gi|488849338|ref|WP_002761744.1|</t>
  </si>
  <si>
    <t>MDKNEWISRFDDLICSPSIREFYGEREFFNVGYWLSHTQDQQEASSTLMEKLLEFIPNKQGTILDVGCGLGATTHYLLKYYPLTAIVGINISPTQIARSLLNFPEGKFLLMDAVEMDFADHSFEQIICVEAAFYFNTRRQFFQEAWRVLKPGGTLILSDLSFATTELLGDWTVPQANTVKDRAEYQNLYQQAGFKDVQFVEVTEECWFRHFRHLKSWLTEELQSGKLDEETYNLNINALDNLLSSSAITYWLVAAQKPVNIL</t>
  </si>
  <si>
    <t>gi|428681748|gb|AFZ60514.1|</t>
  </si>
  <si>
    <t xml:space="preserve">Acyl transferase (6-277:272)  -- </t>
  </si>
  <si>
    <t>MTKTAWVFPGQGSQTLGMGMDLLEIPSAQEKFAQAEEILGWSVIDICKNDEEKLSRTLYTQPILYVIESILADLLREKGQKPDVVAGHSLGEYIALYIAGVFDWSTGLHLVKRRAEIMDNSAGGMMAALMNFDREQLEKVINETPDVVLANDNSSAQVVISGTPDGVQAVMSQVKAKRAIPLKVSGAFHSHLMKAASTEFQEILDSVIFQSAVVPILSNVEPVPTVDADIIKQRLSQQMTGSVRWREISLQLPENGIERVVEIGPGNVLTGLIKRTAAGLILENVRNAGELPV</t>
  </si>
  <si>
    <t>gi|338858894|dbj|BAK42857.1|</t>
  </si>
  <si>
    <t>gi|45535391|emb|CAF04411.1|</t>
  </si>
  <si>
    <t>gi|1706023720|gb|TRU51567.1|</t>
  </si>
  <si>
    <t>gi|307103514|gb|EFN51773.1|</t>
  </si>
  <si>
    <t xml:space="preserve">Beta-ketoacyl synthase; N-terminal (1-167:167)  -- Beta-ketoacyl synthase; C-terminal (182-234:53)  -- </t>
  </si>
  <si>
    <t>ATAIDAQQRLLLEGCWEAMAHSTPGSGAGEACNDARAVGVIVGISYNEYYLNSAHQGMSAYTATSGTLSVVCGRISFTLGLKGPSVSIDTACSSSLVGAHLACTSFIPGGCYRSLAAGVNLTMRAETTAVLSKAGMLASDGRCKTLDAAADGYMRGEACIVHLLEALAASDGVAGSVLLPAAIIVGTAVNQDGRSSSLTAPNGPSQQAVVREALACNSVAASDVSVLEMHGTGT</t>
  </si>
  <si>
    <t>gi|1158729230|gb|OPF15010.1|</t>
  </si>
  <si>
    <t>MSAQSSTSTLTALQKTPIAIIGMSALFAQAKNLQEYWQNILGKVNGITEVPESAWNLEDYYDPDPKAPDKTYGKWGGFLPKIDFDPLEFGLPPDTLEALDSAHLLGLVMAKQALEDAGYGQGKEFNRETTGVILGGSGLWKSITPLTSRLQYPLWKKICQKSGLSQEQTDKIIENMKAAYVPWQENSFPGMLPNVVAGRITNRFDLGGTNCVVDAACASSLSALKMAISELIEGRCDMILTGGFDTDNSILNYMCFSKTPAFSKKDCLNPFDATSDGMMVGEGLGMLVIKRLEDAERDGDRIYAVIKGIGTASDGRFKSIYAPRPEGQVRALRRAYQEAGFSPATLGLVEAHGTGTPAGDFCEFTALNEVFSENKAEKQTIALGSVKSQIGHTKAAAGAASLIKTTLALHHKILPATINITEPNPKFKIEDSPFYLNTETRPWLSKGETPRRAGVSSFGFGGTDYHVVLEEYTPKLPQGENRIHHRPQSILLWGQNPEELRQICQKALEQLQSPQGSQVYIELQNQSKSAQLPLKVARVGFVATSLAEAIKLLQAAVKQLQKQPQADAWEHPQGIYYRKTGLLLEGKVVALFPGQGSQYLNMGREIALNLPEIQTAYQKLDTLRAKAGLTPLSAGVFPIPTFNEVDEKRQTSLLQRTENAQPAIGAFSVGLYKTLQKTGFKPNFVAGHSFGELTALWSAGVFTDDDYYYLIQARGQAMAAPKGATPQGAMLAVTGKVSQIAQWVEGMANVQIANYNAPEQVVLSGLASEIATIEKILSSQGYQVTPLPVSAAFHTSLVRHASQPFGKALDQVTFHAPQLPVYANVTAAPYPKDLSGMRQLLEAQLLNSVQFVQQIENIYAQGGYCFVEIGPRQILTNLVKQILGDRPHLAIALNPSRQKDSDIQLSQGVMQLRVLGLPLNDLENAALTVKTSSSKRKGMTLKLNATNYISDKTKALIGAALQPDSPAEIEPSVDFQTVESKCEEVKGSENEEILASIPSVNPYPSDSQPLSEEIPTLNLSIVSQDQTVTMTMNNAISNNINPILQAFYQYQQSLAKVHEEYIKHQSQSFQSVLQLFKQKEMTVVAQIDELSTPAASSENSKFDRPNSEVSSVSFPDPTPFKSEPQPLRTLEPQPLNIAPQPLRTPEPEPVHISPIVNYLEPRQPIAPISTPEPVSGVSEPSLDSIQDDALSQALLEVVSEKTGYPTEMLALEMDLEADLGIDSIKRVEIMGSLQEAFSGLPKLSPEALAEKRTLAHIVQYLREKMMVTEKKIA</t>
  </si>
  <si>
    <t>gi|424707811|gb|AFX86540.1|</t>
  </si>
  <si>
    <t>gi|1149076558|gb|AQS99251.1|</t>
  </si>
  <si>
    <t xml:space="preserve">Beta-ketoacyl synthase; N-terminal (373-607:235)  -- Beta-ketoacyl synthase; C-terminal (619-734:116)  -- </t>
  </si>
  <si>
    <t>MEGMTSGELAEQAYRTFHGALVEIIEFSGLLEARDSRLDLLGAAVDPNGRSGWAYWNAERLTYVVQTLDSLLLEVPEAHLMHVEKQEAEGGGFDLIWPALPAASETFAFMISEHLQAKGFCLIEMLESDMARRNLLEAVRLRDDFALPFREFEQAYLGRNTNSKVVWLGGASREEPVLRYEEYLMALAHILLPVVGGYLGFKPHDYLNSTFLRVPLVQPAEYEELSPGFTSDEAVEAGAVERHLDFVQRRRLCVMYFVDNEGGSVELHLKEDTGERTVSIPIFKDRLLLFRCDVLGYTYTANHSERDIVMQTWLMEEPPALKLDGFVGDQKGIEAIVGGPHLPVEKQVHIMAAHTRFPGMAYGVECAHLAWTMQTDTFLEISTGRFDMNFYYTADSEQFNAAGKSVTKHIGCLADNEWIDFDNEFFSMEPQLAGMMAPCQRVCLECSVEMLHMVGYRSKGSLRGQRQIYVCVADIGLDWDGFLGLDGRDPRLHNPELWLKCGSLNSSITSANRLCYLLGLEGPSQTIDTACSASMVATVQSHAELRKTEKGCNEAHICGFQNILTPWPFIGLSGAGMVGRTGRCLFFDQSGNGFARGEGWGGLFLRTGDSVQAAQERLCVCASTFCNQDGRSASLTAPNGPSQQAVVRGSLSNVHISPDEIVCTENHGTGTALGDPIEAGTVRAVFGRKRQSGPIPVTSGKSHMGHLEPAAGTVGIIKTLTSLVHAAVPANVHLRHLNAHIEADGFPGLFPVERCDLAAEYHFGGANGFGFGGTNARVDLWARRLHRVRDASSGPADLIGTPRLQRNVVGQLIPKRMDKLTGISLICARCQGPMCWLCGAVPVASTDRHRCRSVRKEFASYDFCSSCYEGGYQLGSGASFEEVGAELPSLPSKQKLFLIGTWNAWSTFDEMNLGTGTADADVYEGDVTLGETRVEHFQLVMDRLGRRSFFFPISGNASQSIRIVGPETANDRDRCWQIDGRRDGVPAGTVYRVRFAWGDAQKWLTWQPTKRRALQDYWHTYSLVTSLTEWRPLDMRPNADVQGLWEVACRIPARGEAEFVVQRDHDAQQTLYPLRSRPKDASVPVVGPDSGGVGKRWLVWGEPNEIVIFRLSIAEDGDLSVTVISNTMGELTWRSPVGCAGVVYDLAGSWSDWRFGKASEMVADSTCSDIRRCQFKMGGRCKEEFQIVVNQDSDRRFYPEIAGDPPGSSLVCGPDGKGQAKVWQVIGHPGQTFEVVLNLAAEDRRRMVSCAPMADDKWRELDDGKTEWSEEEWAAWEAEWSAYGEELARNLHTGARWDDGCWPGGGSESQELAPAADGLNSWTEERIEE</t>
  </si>
  <si>
    <t>gi|1706108631|gb|TRV30969.1|</t>
  </si>
  <si>
    <t>gi|297848640|ref|XP_002892201.1|</t>
  </si>
  <si>
    <t>gi|1583944635|ref|WP_130757511.1|</t>
  </si>
  <si>
    <t>gi|56542088|emb|CAI30407.1|</t>
  </si>
  <si>
    <t>gi|1706069354|gb|TRU93698.1|</t>
  </si>
  <si>
    <t>gi|552813138|ref|XP_005843877.1|</t>
  </si>
  <si>
    <t xml:space="preserve">Beta-ketoacyl synthase; N-terminal (4-167:164)  -- Beta-ketoacyl synthase; C-terminal (186-236:51)  -- </t>
  </si>
  <si>
    <t>AVYVDPQQRLLLKDAAEVLQEWDSRPHQVSTNMPIARERLGVIVGVGPADYVNLTTATLPISPYLITGGTISVAAGRMSYTFGLHGPSMSVDSACSSSLVAVHYGVLDLQAHHPDATLAAGVNLLLLSHRSTALQMNGMLAMDGRCKTLDASANGYVRGECSIVFLLAIVSPSMLDTPQSLPSLLILGSCVNQDGRSSSLTAPNGPAQQNVIKAALVAGNTAGGQVGVLEMHGTGT</t>
  </si>
  <si>
    <t>gi|1149076444|gb|AQS99194.1|</t>
  </si>
  <si>
    <t xml:space="preserve">Beta-ketoacyl synthase; N-terminal (381-618:238)  -- Beta-ketoacyl synthase; C-terminal (637-749:113)  -- </t>
  </si>
  <si>
    <t>MNPSAALPLPGHGPLLESMAAEEGEYVERKYVTRLVEIFGLKDPVLPRVLEGEPDPVPVQANGLRGRAVDFRQDTEKYVVCTFDALHLDIAEENLKIYEQPSPEEGGFDLAWPYYEEAFFEFCANVNGQLTSKNWCMIQVFKTKEQRSDALIKAKRKDFEGLKPEFLSDFLGRKGKGKVSHVNPLEIMDEDDARRVPEPKNDLERYDLDMTSLFAVMGPMTWDSMGFQSFGRTEAMCWVPFASNREESALTPEALNDDDVEEDGMVERHIQFIRRRKLSFIYLVDNEGGSISLHPRSDLKMAPVTMPVERGRLLIFRSDLMAYTYVPQGQHLTLQTWVLEAPPKIELGDIVASSANLTEALGIYTGPLVPQGARAHIMAGSCLTGGGTWSLEEAGCMYLGGTDAHVYVPNSRFDTDLYFTKDGDKDLIPFANSYHHHGGLCYDSEVMSFDCGFFGYTEHEASLMQPAQHKTLEVGYETLFRAGWTKKSVMNQPILTYLGDCGCEWWNNLLVRQMQGQHLDPHGRLVWEEGRSITITGQRLSFNLGMRGPAWVCDTACSSGLTAFCTAMYSIKKPTVRGTESPSVDAXXGQHMLSLKGRCFTFDMSGDGYARGEGTSMCYVMISNSDRDTEMQEACAIGNKVNQDGRSASMTAPNGPSQQMCIKASLKEAGVEPHDITASECHGTGTSLGDPIEVGSLRGVQETDERDGPILNTSSKSNIGHLEANAGTTGLFKCILMSKYGVGLPNCHLRTLNPHLDVSGWPTYMISEAADYNQQSGLVGVSSFGVSGTNAHAEVWSYCKYGPNIAGRRKLNSESLKQITLTCPVTLGPIDYLTGEPARQDGRKVRADCLRGELAQYDISSHVYDGGYRYRREDEADEPLNPYGVTVTINGSWSGFTSFDEMMESEDGPYTFNVVLGETRCESFVICLNSVPDYKFWPVVNEANQTVHVEGPDPSPKSEGKRWMIDGRDASVPAGTVYQIKFHWGTGQKKVTWEQVDADKAPNQLRYDHRYQLKGTWTSSRMDDMKKRDDGVFEFMGKIGVSGQEEFQLFRDADEQQCIYPSRPHCVKTDVPVRGPDDMGRGKCWTVNGPVGENVKVRLEVNDGQIIVATSSKNGGEKVWESVSGWERHTYWLYFQGGPSLQMLMDEATPGVFRARGQVGTNYNEKYRGFCEFFNIIVDEDLNHGYFPDVTCAASGECIVWGPTSGALEKSFMVKSWQVGAGFEVVLDMNALDRRKRVVWIWDTPPQYAFAGGMAMLDA</t>
  </si>
  <si>
    <t>gi|1789571019|emb|CAA0400633.1|</t>
  </si>
  <si>
    <t>gi|1158728826|gb|OPF14657.1|</t>
  </si>
  <si>
    <t>MSKHSISFGGQLEDNWRTLSEVLETATKHNNHGITYIKNDATEYFQSYQDLYQDALVILNGLEQKGIKLGHKVILQIAKNQDFIPALWACFLGGIIPVPLTVAPSYDLENSAVKKLENVWKILDNPLILSDSELITEIEKLGTYSHLEGWQVISVNELRKAPSKVHQLPILDPQAPALLLFTSGSTGMPKGVILTHHNILSMTAGTVAMNHFTQQEVTLNWMPLDHVGAIVFLGIMAVDLACHQIHVPMELVLRQPLQWLELIQKHQVSISWSPNFAFSLINQQAEELKHASYNLSSMKFLVNAGEQVSVKTIRLFLEILEKHQLRERAIKPAFGMTESCSGITWSAGLSKNELTEENSFVSLGKPIPGATIRIVDQENNPLPEREIGKLQIQGNSVTKGYYNNTELNREVFQEGWFTTGDLGYLFKGELFITGREKQEIIINGVNYFAHELETTIEELEGVKVSYTAAFAVFDQSRETDLLIITFSPESDQFEHWIKVVRKIRSHLTQKFGIAPAYVIPLERNLVPKTSIGKVQKSKLKKDFEQGLFSSRIQEIDQYLAKERQKNQTLPQSENERQIAAVWSEVLQLTSVGLEDNFFELGGHSIHLIRVQNELEKLFNRQLSLAEMFKNPTVATLARCLSEESNTTQVIAQKSRQRAENRTRRHNETHDIAIIGMAGQFPGAKNLTTFWENLKNGIETISFFSEEELQESGVSSELFNQPNYVRARPILEQVEYFDSEFFGYTDREAELLDPQQRLLLECSWECLENAGYNPSTYQGSIGIFAGASMNTYLINNCYPNRGQLDSNDELQPFTLDSTGGFQTMVANDKDYLTTRISYKLNLHGPSVNVQTACSTGLVVVHLACQSLISGESDMALAGAASINSPQKIGYLYQEGLIMSPDGHCRAFDAEAKGTIFGSGVGVILLKRLSDALADHDHIYAVIKGSAINNDGGQKLGFTAPGGEGQIAAATEALAFAGVDANTISFVEAHGTGTPLGDPIEVDALAKVYQIANEGECALGSVKTNIGHMQIASGIAGLIKATLALKYRVIPPTLHFQNPNPQINFSQTPFYINNEAISWTTKQDKSEKLPRRAGVNSLGIGGVNAHVILEEAPPIIPQDNQSKRPYHLLTLSARTEPALKELVSRYIDFLESQPEKDMSDVVFTANTGRVHFSNRLALTGYKNSDLLEQLRQFKQLDYQSTIHGIADEKRPPKIAFLFTGQGSQYAGMAHQLYQTQPTFRKTLDAGENYYQKLTGKSLLNVVFADTDDPLNQTAYTQPALFLIEVALAQLWHSWGIQPAAILGHSLGEYSAACFAGVFDLESGLKLVTHRGNLMGQLPQNQGEMAAIFLDKNSVIEQCQSQGIKIAIAAINAEQHTVISGEKSVIQELCNHFTNAGVKVRQLKVSHAFHSPLVEPMVAEFKTILQETSFSQPQISLVSNLTGEIADDSIMTPEYWLQHLLNTVQFHPGALFLQSLGCDTFIEIGPQPILSGIVQSSLSSSEPLTLPSLRSGFSDWQVLLESLGKLYVRGAKIDWFSFDQDYHPRRCALPTYPFQKRQHWIPLKTPSATVPQESNLVKMLSEKDKNTLMQTLLETGHYSEDEKPTISAIVQQLIKLYYQEKEDFNFAKLLYQVAWLPWDLADGKLQNLTPLKTDLEVYLEPQLHSSELMGVSRAFSEMEKLAADFVVKALKDLELFQMNTFLDPDQGFIQAELKQEYKSFWNHLLEILAKVGILEKQNTLWKIVKEPEHSNPDLAVEDLINHYPNAQIELHLFRQVATNLAAIITGKISPLSILFSQDGQGGASEFYKNTSSAKILNLGISKTVELLLSSYAPSASLRILEIGAGTGATTQQVLKACKSRQITYTFTDVSPFFLEKARDNLAEFSGLEYKVLDIEKEPKLQGFCCHSYDLIIAANVLHSTANLQEETLPHIHSLLRPGGHLLLLELTQQSPWIDLIFGVTQGWWRFSDYHLRPNHPIITASTWESILLKSGFSQVEFVSPDQKIGSVLFQQSIILAQSSEIPPNLAKNWLIFTDVDPEQNTFPLGIQEQLLKKCDSCRIIYQGEKNTQISSSESCLNANQLQQLEEWFASNPSPDRIIYLLNSTPKEQPESILLNRCNYLLNLLKAIQTIPNTPQLFLVTQGAHPFELEQPSLGFQSPLWAMGRVIALENPQLWGGMLDLDPDVDINQNITALLLGLTHAHDEDHLVFRKGQGYIARLLPLKSLETKTVKIQPEATYLITGGIGHLGLELAEHLVNLGAKHLILTTRRSLPVRFLWDSATELVQISEKIRKLEAKGASIEVISADVGNFEAMQAIFTQIEKTAYPLRGIFHLAGISGRQAQLKDCTLQDLEAVFQAKVKGSWNLHQLSLGTQLDYFVLFSSAGAIWGAKEQGLYDTVSHWLDALAHFRHLQGLPATALNWALLAGNGIVSQDYEDWLKQIGIREIAPDMALRVMDAIMASNQTQVLIADVDWVRFKNIYQFKGEKPLLKNLGLSEIPIKSVQESDSVLILLEDIPLGERREYLLEYVSKQVRIILGIKSMPDSEQGLIEMGIDSLSSIELKNRLEKGLEVLLPTSLIFDFPNIRRLVDYLFDRIFGEKVQKTAEKMINFTEVQQEISEDLILQELTDLEAFLGD</t>
  </si>
  <si>
    <t>gi|1398326122|dbj|GBL08725.1|</t>
  </si>
  <si>
    <t>gi|1543234902|dbj|GCE60607.1|</t>
  </si>
  <si>
    <t xml:space="preserve">AMP-dependent synthetase/ligase (27-472:446)  -- Phosphopantetheine binding ACP domain (636-702:67)  -- Beta-ketoacyl synthase; N-terminal (730-970:241)  -- Beta-ketoacyl synthase; C-terminal (978-1095:118)  -- Polyketide synthase; C-terminal extension (1099-1208:110)  -- Acyl transferase (1251-1527:277)  -- Polyketide synthase; dehydratase domain (1640-1923:284)  -- Phosphopantetheine binding ACP domain (1982-2045:64)  -- </t>
  </si>
  <si>
    <t>MLCLSVESKSKGEIFQDISTFVDILNHRALQQAEQTAYIFLANGETETARLTYQQLEQKAKALAAQLQLQMSPGERALLLYPSEEEFIIAFFACLYAGVIAVPVYPPRRNQKLSRLQAITKDAQAKLALTTTSLLNTIEEKFSSDPELITVPCLATNNIPDKQAENWQKPNLSLEDIAFLQYTSGSTGMPKGVMVSHKNLLYNEKLIASAFGHTSETIGVGWLPLFHDMGLIGNVLQPVYVGFPCVIMPPEAFIQKPLRWLQAISRYNATSSGGPNFAYELCADKIKPQERENLDLSCWDVAFTGAEPVRAATLEKFANTFADYGFKREAFYPCYGMAETTLFVSGGIKSQSPVIEAVDKLALLENSAVTINSQHPNAQLLVGCGHAWLSEKIVIVNPESLTECRDGEIGEIWVSSDSVAQGYWNRPEQTAETFKAYLADTQVRPFLRTGDLGFLLAGELFITGRLKDLIIVQGRNHYPQDIESTVEKSHPGLRQGCGAVFSVEIAGQERLVVVQEVERSYLRKLDSPAVIEQIIRSVAEEHQLDVYAVVLLKTASIPKTSSGKIQRQACRASFLAGTLNVIGDWSKNPEHKNGFKQLKSDINSLLKQVKSYQVVEEFSEVSQNQIVSDTQEA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RANGYVRGEGCGVVILKRLEKAIQDGDRIYAIIRGSAVNQDGHSNGLTAPNKQAQQAVIKKALAKAQVSAKDISYVEAHGTGTSLGDPIELNALKEVLI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VAACIAGVFSLEDGLKLIAYRGRLMQALPSNGKMVAVTADEETVRRAIISYEKQVSIAAINGPSSIVISGDSQTVDAVVANLDTEWVKTKTLQVSHAFHSPLMEPILAEFAKIAREITYSKPNISLISNVTGKIATAEIATPSYWVNHIRQTVEFAAGMNTLASHGYEVYLEIGPQPILIGMGSHCIPEGKGVWLPSLRSRKSDWQQMLQSLAELYVKGTPVNWTGFSKDYSYHRLSLPTYQFSRQLYCHGSILSDCSTTRVESTNGKGHISHNNPQGTQQFELYSSNGNGHLHPLIGKRLHLPLKLIIFESQISQDCPNYLQHYRIQETTIFPATAYLEIALVAGINVFKSDSISIEDVRIEHPLFLDGNPVKTIELILTPQDSQTYTFEIFSLNPVGDSWTLHTLGKIIKVTDITQPSPVNLENLSIDSLESVNVEDYYQQLQQRGMDYGASFQAITDLWQYEGMALGQIQLPEPLVNEACNYKLHPVLLDASLQVLGAALSREDSGDAYLPVGLKQYQVYGSVPLHLWSRVKLNQDSSEPSQTITADVDLFDDSGVLLAEIQGLSVKRISSQKLGQVVQKEETENWLYEIVWRPQNPNLNQPLTGLPASKYSVVSEWKKASSNEDRLLLLIAYLQSIVAKILGIESVQINLDPPLQTLGFDSLMAVEMRTKLSVDLGIDIPLTKLAEEVTVTNVAIFVDEQLRATFSSIPVPQKNDDEQISQEILTQLNQLTDGEIDILLSSLLSN</t>
  </si>
  <si>
    <t>gi|1129189867|gb|OLP95231.1|</t>
  </si>
  <si>
    <t xml:space="preserve">Beta-ketoacyl synthase; N-terminal (580-807:228)  -- Beta-ketoacyl synthase; C-terminal (821-915:95)  -- Phosphopantetheine binding ACP domain (3328-3378:51)  -- </t>
  </si>
  <si>
    <t>MCGDACRRAVACPQTSRRTQTRRRAQTRQRAQTRADECRHAQTWRHVVMPKCPDAPLPQRASSNIGDDARDGRRGGCIPRSDGRSRMLALLASFSEAKDGHDVLLRGEARRVGSLNLVTMQGMGCRAGNGIDAGFVPGNSGRSRMLASFSDARDRDDPGCAKKQGSDGRSRRVGSLNSKYLVILVAMRGMLASFAKAGDGDDAVLRREARDGDAFMRGEARMLAWFPEAGDGDDYAFLRGEAKRVGSLNLKYLVAMRGTLPWLPDAGDGDDAFSLSEARKLQGDWTHSMAASPAKRAMVCADGRKAWTLDVGRATAVAMPRLQVWMFISKEQLSLGTAMESFTGEMVHTELRRASLKEFPKSGLHLAAINYVIAKGDSEEGDLLSVTLCGTGSEEYLASDPAAMKLRPCHPWHHPEDHWQQWQRSPVKFAEALSLARNLSESKGVRATVLEMGAHPVMAAAIKATFSDGLSYACSMRRGERAAPLLASRQDQEDSKRFLRQQRAGLANFRRQQLSQALEGFSFAGRELCPAMRSFFPGLAPHDLYRFSSIEDLLDWGADEMSETFTPPKTAKAQELHFEILGCALRFPGGVETPGAFWSMLLQDDQDAAFAAASKEGPQAAFLQPKFDHRTVLTAEGLKGLGVEGAEAAAMDPQHGFALQLAAEMWHDAGGAKEEALAQPERVGVYVGAWQPAISDPRASAYAVIGSSLSALAARVANAYNLQGPAVTVNTACSSALVAVHQAMQEARTGQLAYAVAGGVNLFGEDTQLFKNLRRAGMLSPTARCHTFSARADGYVRGEGGALFLLRSASGSGGSGLPSRAQLWGSAVTQNSTQKPLSSVDPLAQERVIRMACESASVTPASLAAVELHGTGTPLGDPVEVSALARVGCAAIMTASKMHVGHLESAAGAVGLVKVPQLPSANLLDCCSVKGLRCLNALFALQAVLLCENSLVPSFNIHGGLNPQVLAAMEGSCLKKPDCGPWVLGDERLQEMDAAMVTLSLRWTPPNAAVAMDTDPDKTRTTPGDFVPEGDVTDHTMGVGYPSSSRPYSALPSGTLEETVFHIEGFPADFPGIGKKSADLAKQLSKEEIVALFSKLKTDVERVLEVYQIYNRQLAQEKMLAAPVNKARAGIGHGSMGQLNPGSTGTMLMCPSCFADWQRPGNKVEGKCKLCQKNVIAVDKGPPSAEIRLGTASWYMFCGPQGVTWHTDADEAQKEAASVDIASWAQPPTQKELSFADQVPMALRLSLAHTVASQPFDEVQFAQKTAGDRPHLREEPSEETRAFHPQLVAAMEIKKKSAGPVDQRSGKLTEEECTNRLNPQLDVITHMQAGAHEVEDALGASVLLHLDAEKLRALLKRNYLQGRGHQGEEFFAAQTSLDKAKASNKRMQEEGESRARILKPVAESIDTWGPTLRAGLEMNVFNPETPLKDMELDDMEDLKDRYLNTKFLLGQGRSPFPASLLQELPCLAAQQREVERVAREEGRGMSSTGAFGPEEQTPEAVLGVPAGSVEFQITPPLKHTVGPFHAKDDDGTFHWRKEVQTWDLVSLFSSFGHSYTARHLYAVWSHLPITLGPRKRGAENKAANNQRRDDSRKRSSSTGPQVVLDLPVADIHDSKNHLRFRAVCDERITLPLKVFRDFPEIYNTLSTSLGQEAVVEVKMAWRCNTEQWWTARLKPEYAGPIYRKLGYSESYIQGLGLGNRDTSAAFGAERIILNPSAPEQELALPPITPENVSSVASHNYKRNTAGDKMAHVFWARMECGLVLSSVSPWEIVDKKKGETRGGYVCRHCRGFWRGGKGSSRFLMISGNTKAWVKDRIEFYKREPMAAPRDRSLRVNPNLSSRLRFSKTNLMGHVSDLIWSVVLSNPEKDIVDFMSRCRSRQEIGRIVKFHLTSSSRLTEKKKSLSETLVSTVPLSPLRIHLMDSFICGHFYHGGAGSLADQDPLSGGGQEEAGSQILLLGQGMDYLIPTVGKDYDGFIARPASSERALNWLRAAVARQELQKDLWIDLTWHSFRVFMPDCALQAQIPRDQRQYLGNWMAESTADVYTREKRNVVCAIWNKVTSNLHTIDTDGSRTMRIDLSHDDPPDSQHGAMSREALDRPPLAGALDPDDASPQRAPKGSSPSSHADSPASSWVVTPIPADEVPPPLGPLTPVSATLVRGSKRKIHLLNQDLRAVGCGWSPSMEKVLPPVLPAGGVPGGGSLTDDSVDTASEAEKVTYQEGYVTLEDIADRWDDPAAARTNGPRALGFESGANGFTDQSSAFTAMRLFQAIKAAKAQGRYALLKTQFRFCSKGELGFINAKYIVSALPELEEKPFKTKRKVTVDGWDKEEEEEERKLPTTRRHLDRMHRVFRNNLSMCLLAFPLFTQFDVSKHDLDDWYDWFWGPDIAGRTPAPSEKTLLYAERNAWRSIHNLVFEGKSLKEAMLEIRAAPGQGQLEKQAALACLPACLPTFSEAERKREGTKGTPFCRDYHIKKQCAGNCGRSHNGPVTKGSPTALTWREHGTGVPSRLVDRLKWSPDCSATQIPKDAIVMPLAGRDDAALLEAILHSQAPDLSSRVLAFDSSRKPNGKDLLDDALYGALCIAALQGGISFVGACPDFHTWGKDRWFQDSGDFHAERSRNARDWGIQALPVEALKVADEESLLLLRFLMLSWLAAKLATQGGQSQFLCFLELAEEVAASLVRMLSGSSIGRPSSLNGSKGSTRWGGCTTLPTLAGMGLLVQVPMLAIKDIQDVDSGYPVTLKEGVPLGVDTPTLQSPGVWPLKSELIGEEWDPIEAPPASGHKNYPSADMFRDEIRATFVEEISLAMVIGPCTRAEAAAHCHCTEEELCPCPMAGIDESDKIRSIFDGSKGGANLRIQQNTFQCLHWLRTARCSAVDSAPPLGGWLPKLSASGDASVGSGRPWQLSGLTEVAQLGDEWWVNTVGTYGMASAQLYWGRMAAILLRIASWLLHESSSSLLATFLCLLLLALGTPLSWKRTLLAEVNTWLGFVIDPKGPCVQMARDKHLLVMGILEELKSGKGLVMLVPLIMAAPLCGWLSNAASPSKSEVFWFHYQVTPEDHPWAFDKGCPKKRIAALEMFGTLVLAHFLMEKAPAFIPNLRIPLVSDNQGNVYSLLNDKCKKMPTSVVLMEILLQLHVHGMQLAPNTWADELTHPDFHGFTPSLCLPVKPVLKHFSLIRSILEDRIFDDTTDLTHGPVQKCAGRDEAELPAGAFVGVSSFGFAGSNAHVVLSATPSARACPKYESKGAWERLIPSRQYEQSTVETLSTTSPRSQRSQEQAPFSSVVSNGNRLFSVAENAEADAEDAEDVDVSSLSFVGSAVLSIVGGDAEVDVDADLHDLGIDSLGLAELLGLLEDRFGQACISIDKIIDEPTCRAIVKNLEDGGFKAKVEISGTPLLPPKVQEPPCNVAPAISAMAVASEDLSNCWIRTTHVGSLPRPNDANLDVEQVIAQQEAVSVDIINDGVRDNYIADVIARIEGLNDDGKGAKHAGASCCAKHAMPIASDMQDVPLYAQRFTGGNGLITLRDPLLEALPGGFFQCHAAYVAALGEALAQEYAEIAGWSGLTDAEFLEVARCNIVALNRALEDVPTEQIRVHVCWGNYAGPHHKDGLNAKLLGGRYILVEGANPRHRIDVAAFEDAVQKGYFKPHQVIVPGLVDTTTARVEDPKLIAESLLRYVRFMASHGTKLRLMLASEAQLAIPAALCDFNSQSGSWDPPRFAKFSMAAGTSQYDGISLKEGAGSLEQGLAEGAALATCRYIDQRAPVPCRSPDFVPTPFRPVIFAESSSDYVTELQAAFSCLTVHPASIFAEDGFDRLRWVVDAPLAFVALGSQGLQVAEATMGRLKADGAVSRRPATLTVAAEQEAPLALAARARDLALQQTGFDKRSFAGIVMVEQRTLVGGIWSMYANSTSQVNSSEGGYCIKELLGEEDGEAAWDNRDHSTAAEVLKDFAKLGDRLKEQIFTSVRVVKILGENGRYTVLFEDVPSPQKEFLAFSAFTDHQSTAQVLGFSQSAGVLQCRGVVLCINDRVGIQRTAVGIPRPLSVPRADFAGVVADGTSDSLAGMDWRGKRVVIAGMGAFAVENVRTALEQGASEAIDYLNFVKPWDDKYKHDTQTNVKQFLRWKQLYERSTCTVPECWPKQVKHDGHTISVSDIWFVAHFMQKLRTAVGEIQCLVKDGVILSSGEFIACDVVVGCIGFERSSFQVRATNYLDKDMMYLADAEIDEGAFNSFFGSSVLEYPGARMYGKFFSHVFVEGLRRPEDLGESLWGRDAPSVSINQRKWNQYIAAAMKLIEEDATIAGHARHQELHQQLNGGVPVPKDLRAAVLEYASQRAWLEVWFLKAAELIILLEAAGRKGLVAEGQRC</t>
  </si>
  <si>
    <t>gi|924287913|gb|ALB39677.1|</t>
  </si>
  <si>
    <t xml:space="preserve">Beta-ketoacyl synthase; C-terminal (186-280:95)  -- </t>
  </si>
  <si>
    <t>MKSIAQNQKLAIVGMDCFVSNSPTLNKFERLIYESKQNLVTSENYQQTPLSRELINSALEDAKIQPETKIALIIISPTENSAKLANYISAELAFFAEENSLLSALDVSQKLLTTQQVEAVLIVGIDKSYPIEINEGVYTFSYDEKAENVIKTAGAAAVVLQLHETAKQQNHCIYAIMDGFSVVKHSPNHPETITQACQNAFQIADVQAADIGYLEVVARGTANADIAEIQGLISAYHTGGENLSCGLGSVKANIGNTQASSGIFSLIKTALCLYHRYIPGVPQWSNPKQPEIWRGSPFYVAVESKPWFLEPGATKRVAAVNMMEENNIYGHLILSEEISQVERSSQYLAEMPYYLFPIAADDRSSLLTQITALQQSFTNGSSISQLANDYFQKYQQYKQSTYALAILSRHPEELKREIERAIQGVKIAFATGKDWQTPLGSYFTVNPQGKKGHVAFVYPGSFTSYIGLGRNIFRLFPQLHNDVVIKSVYNRVANIEKILYPRSINKLLRRQLESIEQTLIDDPVSMLESEVGIAGLMTAILKNYFQIQSPYSFGYSLGETSMMLAQGVWTSFKSTSDYLNSSPLFKTRLSGPKNAVRQHWGLPLIHEGKREEFWSNYILICSYSLVQEVLKNESRVYTVLINTPEEVIIAGETKACERVIQTLKCDAFPTSINHVIHCEPMHSEYDELVKVNTLPIQTNSKTIFYSAAEYAPMKIDSHLIGKNIAKALCHQLDFPRLVNRAYNDNVRIFIEVGVGSNCSRWISEILKDKGHLAVSLNRRGVDDHTSIIKALAKLFSHRIELDLSPLYSLPNIKFAEDTSLLDYQHKMTPIPNYQSLNKNNARMAKAHNFLLQSRQTSLQQLSLFLQQQLDLYKKMVIQAKKEQ</t>
  </si>
  <si>
    <t>gi|1733580532|dbj|GCA70368.1|</t>
  </si>
  <si>
    <t>gi|914402410|gb|AKV70079.1|</t>
  </si>
  <si>
    <t xml:space="preserve">Beta-ketoacyl synthase; N-terminal (24-275:252)  -- Beta-ketoacyl synthase; C-terminal (284-400:117)  -- Polyketide synthase; C-terminal extension (403-516:114)  -- Acyl transferase (558-841:284)  -- Polyketide synthase; dehydratase domain (919-1191:273)  -- Polyketide synthase; ketoreductase domain (1419-1597:179)  -- Phosphopantetheine binding ACP domain (1700-1765:66)  -- </t>
  </si>
  <si>
    <t>MNQQKQAFLEQYKHLDAMVKAQTEPIAIVGMGCRFPAGVNDSASYWQLLVNGIDAVTEIPLERWNIADYYHQDADVPGKMYSREGAFLDKVDEFDPAFFGISPREAAAMDPQQRLLLEVCWESLENAAIAPESLINSQTGVFMGICRDDYAQLCFHQGVVNHIDAYNSLGNSRAIAVGRISYLFGFHGPTLQIDTACSSSLLAVHLACQSLRGQECNLALAGGVNLMLTPATAISNCKLKAVSPQGRSKTFDASADGYGRGEGCGVVVLKRLSDALRDGNLIFAQIRGSAVNHDGKSNGLTAPNGQAQEALLRQALERAKIQPKDLQYVEVHGTGSSLGDPIEVLSLGKIYGRGHSQDNPLILGTGKTNMGHLEGAAGIAALIKTVLQLQNQQITPNLHFKNPNPYIPWEKLPVKIPTTLTPWLVREGVRRAGVSAFGMSGTNVHLIVEESNFERLGDEKPHLERPCHLITLSAKSEPALRELAQRYYDFFGQNSQTVMANVAYTANTGRSHFEHRLAIPFLAQKQLEQALKDFIRGENRFSGQKSLLTSKKAPKLAFMCTGEGSQYPGMARELYETQPTFRQTLEKCDEILRSHGVKSLLQVLYGDEKTSQLINQTFYSQITLFSLEYALAQLWLSWGVKPDALIGHSLGEYVAACLAGVFSLEDGLKLIAHRGRLMQTLPKNGIMAAIFTDSDSVTNHLRKIRGICTIAAVNSRENTVISGETEAINHLIANFNQRGIESQTLAVSHAFHSPLMTGMVGEFAKIAETITYNSPRLPLISNLTGDVIDAEIATSQYWVNHLLSPVEFARGIERLGELNTEIFLEIGAKTTLISLGQQNLPDQGLWLASLSPKQSNWETLLQSLATLYVKGVKIDWNGFDLDYLREKITLPTYPFQRKRYWLDYIDSQLKTPTVAAAFHPLLQQPLHLLGSKDVHYQSSLSPCYPSYLQEHQVFGQVVFPAAAYLEMIIVAAGQQYPNQQFTIGQLSLNRPLIFSDNQSKKVQLSLLAGGQFQILSLGEEEVSLLHLSGNLTNENQDLPSCNWTDIRNRCHQKIEIAQHYQDCLSKGVNYGESFRVIQELYRNQSEIVAKIQLSSHLLSQAVDYQLHPVLLDGCFHAMSALFPAGNSTYLPTNIDRLTFSGVKDTSIYCHGRFSHSNLQNGILIADLTIFSESGQLISQIDGLTFQQVRPETLFSQTNDLKDSLYEITWQATDLTGMDWIETGDWLIFADKKGVGQQLAEKLAQQGHRCQLITENNRQTWQYFLKKPYQGLIYLWGIDDDQALENNQNLAVTQERICGTLLEIVQELGKIEVNYSPRLYIVTQSAQYIPSQPTVIALAQSSLWGLGRTIALEYPELRCLCLDGDKFQDSHTLALEVFQSLQSS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PKLTPDNNFIDVLRTVPIEERFAALTAHVQGIVAEILAIPAREFTQVDQGFFELGMGSLMTVELRNRLANDLGKSLAATITFKYPTVTSLVDYLVAEVIDLDFSLKPLAIGANQDSNLDPLNEEDLSLEELSDLLLQELNSLS</t>
  </si>
  <si>
    <t>gi|1129171706|gb|OLP81580.1|</t>
  </si>
  <si>
    <t xml:space="preserve">Sodium/calcium exchanger membrane region (507-673:167)  -- Na-Ca exchanger/integrin-beta4 (785-854:70)  -- Beta-ketoacyl synthase; N-terminal (1221-1467:247)  -- Beta-ketoacyl synthase; C-terminal (1498-1595:98)  -- Na-Ca exchanger/integrin-beta4 (1815-1838:24)  -- Na-Ca exchanger/integrin-beta4 (1857-1957:101)  -- Sodium/calcium exchanger membrane region (2064-2237:174)  -- </t>
  </si>
  <si>
    <t>MHVAAWAWLLPATVNCVLTEWNGSCSSPQFIYLLHGALVLDTSPLQDRSNRDVVWLSFDKPYHGEYEDIPTSDVLYEPQAWWGEGRNLLLEAALQRRHRPCWPGYLYFVFLDDDMLAMVPQAGSWTKFEKFLLEELPAIGYITRTRHYHSLGRGKTTRGSLFNVDHNALAFHRHTLGSLLPYCDFLKRNAVGWSGAILTLQLGVLYSNSRIGLNTIRADLAQNLHRPYKRGGGSYAFDLLKQRFQGEMLYLSDELLEAYWGQIGTKDSRTFCNYNYNASRKPPGQQPAGPISIAWLMRHINVSHPCGRVMFAFLRKHSGYLQMLRAGQPEFEADPANFDGIPHCQWNLRPWVGGSSGASVSKDVESGWCRGGLQKGELCCSPDCPVCGGPLCAGHCCGGHIQGRGSCLQVDQHTLEGVTGGGRLEGGLDTSCAHSLWLEPFLARDRIPSCSGPRQPLEICKAGARIVSETHKMSSELRICEGGSGIWLPLGGDWERDWPTGVKVVLYLLGLLYCFLGVAIIADVFMASIEKVTSVKKQVTNKETGKKTTVKVWNDTVANLTLMALGSSAPEILLSIIELAGANFYSGSLGASTIVGSAAFNLLGITAVCIAALPDGEIKIIKDRKVFAITGTFSVFAYLWLLIILLVFSQDMVDPWEGVVTFLFFPLLVILSYMADIGMFGKTRKPSSHIVWSEATPEQLAELMMQVRRDFGDNLSQEQILAALHYESHKRRSRAQYRVAAVRDISAGKKVLGINDKFREQLEATRTLTRMTNDNKPARTAASGATVEFVSSQYSVLESVGTAKFGLARTGDCSVPVTVLWRTRCGSAKAGKDFKMQEGNVLFEEGDTEKGFAVLDLELDVQSLESCQRDAGSLRRHLRSPPEELLDSFLGRRGSARCCEIPFDGPPSRRVRLESLRGLSRKVETAVASVDRLSHLGCILHETGTWDRRSAPPLQESDVEKWLPRLMARTLTAIVALGPAPAEVELQCLSNELAVVEVVDEEAVNVDAADTVDSEKQEESEDEKPPTKLVSTEFPSKPHRITLHSGRVLLVRSNLVWQTLAGDAGDFVISWMFGRKPEVDWSVLNKSHGSQAPGLLQLRAWLNKRLEQRKESQNHRNRESEASEWRVMVPYVYKLKAPRTPTSGAARLEVFSKGEVVLGAVESVDGSLWLKTQSGQAVDGQPVTGYIAIEAETEQAIQPVKEFLPAWQSLSAHMPAESSHQIIVRAASCKFATTHQVRQFWPPHLAGADFCVEVPLARWDHANHFSEDGSESDKALCKHGAFMDGAELFDNKRFQISAAEVISMDPQQRMALECAEEAFFNMGLTREMLSRSVSGVYVGAGMHEWPGTPNCARDPAADMYSCTGGSTAIHSNRISFNLGLMGPSLTVICEGASSLLTLERGFVSLDPQKSDNVRALSMGVSTMLVPSTWVHLSQQGVMWHGGLHGRCKAFAHEATGYVRGEGCGCVVQEVLHKSDGSDENFLGALRSACSKHQPIAGLLDAPSGPAEQLLVSETLRRAQLDPLSIDAIDCNAEGRQLCDAIETAAISDVLCPSDVNDSQIRPLTLTSCKSSQAHCLEAAGMCALLRILMSTNTGCHVAPNQHLYTLNPILCSTCEFDDFLCQAPTELVKSRSRDSVIGVKGHSIAGTMGLVLASVTQRQPKQREAFSPATQALPFWPAGNVPLPAHADAQKGYELLGSWNGWQASVQMMRQGTSGREHVWAAEIPVAAGGLVSFQILLDGDPEKILHPGCVAAGPNTRVLGPHPPSQVGHAVSWCIAATQEFMCQVELHISGSWRAVESRTCAVLVSSLKTEKLTAVVEVEIIDDDDYEDDQEFYMEICSAVATGSVEAHIGEKKEATVVIVDDDLPGIIGFVAEEIKVEESPQTQQVEIKIRRKMGASGTVTCKYRTEDASAKAGPDYTKLEGELELKPGQMEASLYVDIMPKGRYESTEKFRVILEEPSGGLRFDVSSDGGSESCVCTVWILADVSHKPFMDKIVSSLSPNWDEVALGNTAWLGQFLEALYCGGDREEQSKSSWFEFVLHVMSLPWKVVFALVPPTEYCGGWLCFFIALVMIGCVTIIIGDLASLLGCSMNINDLQTAITLVAMGTSLPDTFASRTAARQDEYADASIGNVTGSNSVNVFLGIGLPWMIGAIYWNNLGATPEWQAAYPGLVDTHPNGGFYVSSEGLAFSVAVFSCCAVVCFGVLIFRRSYFGGELGGPKSAQYISGGVLVLLWAASSDLLNSPLLGHLHWPFDLVQQQLSCEEPSDEWLRCRPRW</t>
  </si>
  <si>
    <t>gi|488877750|ref|WP_002789975.1|</t>
  </si>
  <si>
    <t>MGSHHQKTELTPLQKAVIALKEARNKIEALERQKNEPIAIIGMGCRFPGGANSPEAFWELLSRGKEVIVPVPSQRWDAEAYYDENPDLPNKTYARYGGFIDAVDQFDPQFFGMTPREAIALDPQQRLLLEVSWEALENAGIAPQKLTGTQTGVFVGIGLDDYAKRQIKQQIPIDAYTGSGNAFCFASGRLSYFLGLQGPSLAIDTACSTSLVTVHLACQSLRNRESNLALAGGVSLMLSPEVTLYLSKTRALSPDGRCKTFDKDANGYVRGEGCGMVVLKRFSDAISDGDNILGVIRGSAVNQDGPSSGLTVPNGAAQMAVIRQALENAKVKPEQISYLEAHGTGTALGDPIEVRGINNVLCKDRSTDNPLMVGSVKTNIGHLEIAAGMASLLKVILSLKNQEIPPHLHFKELNPDLAAAATALKIPTASLPWQRTEEPRRAGISAFGLSGTNAHIIIEEPPQLSFNPSEVDRPAHLLTLSAKSDDALADLAQKWVNYLEKNPQLNLADLAFSANTGRGQFNHRLAILAKSTLEAKDSLTAFTQKQPCLNVFSQAVAKSRQNKIAFLFTGQGSQYADMGRQLYETQPTFRHALEECDRLLQPYLEKSLLEVLYSDSSLLDQTAYTQPALFAIEYALYKLWQSWGIKPDGVLGHSVGEYVSACVAGVYSLEEGIKLIAERGRLMQSLPQKGAMAAIFAPIETVKSVISPYGDQVEIATINSSENIVISGDKEAINQIKADLESQSIEVRLLQVSHAFHSGMMQPILGEFKVIAAKISYKTPQLDWISTVTGEEISQAVTEDYWCQQVRQCVQFAPAIETLASQGYNLFIEIGSHPILTRLGQKTLANPDYLWLSSLQRGQDDWQILLQSVAKLAVSGVNIDWNGFDKDYARLRLPLPTYAFQKQPYWLTVGEPSLRLTQETETVEEQDLHQSQERETVGVPDLRPTQKQDETKAESLESQLIALISQITGLNPQQLSLNVSLEADLGLDSIMMTQLMNGLLSLIPEEQRSQFSETFSLRHLMQVSNLQELLTILQSHTSSPKPQISNPKPQTKNLKTQPSNLVPILHSQIPLLMSYWSLNSNSLFTKVKIAGEFDLNIAQQAWKLLINRHPMLRAQFQIPEDATCFADYQLEVLENPIPPEIIVKDFTTLTPDEQGEKIEEEIYHWLNYNWSLTQWPLHGFSVLKLSDQIHQLFLGNEHLISDGLSNHVMMREFLEIYRALVAKETPNLPPTLTVEDYRKQVQLMNDWQDIEEDRALAEYNNAVSGMSYRWQPKQQKNTQKFPLFYNQKYVLSAETTSQLIDKTRQWRVPMNALLLGAFLKTMSQLDSKAENIGISIPTSGRIYPEVDATGVVSSFAQNLALSFAKPQFEQDWPTFLSQIQQTVQQHIGTGLDRAQTRQMGTIFRDNITLEKGKIPPHSLSLIQEALKSNLYLPYTGQTHLQPQYDALSITDYQAGGMNATGTIDILQEIFNNRLHLFASYDYHHFDLLLIDQLMTAYVSQIEELANLPVQDQVIISHSSSISLNTEIEEMLRQITSEICHWTIEEDEISDDLEADLGLDSLERIRLVTKLEGIYGKQYRQDLLNCRTLQEMAAILAPSQPSILNSYR</t>
  </si>
  <si>
    <t>gi|1706144066|gb|TRV64267.1|</t>
  </si>
  <si>
    <t>gi|1190956981|ref|XP_020870928.1|</t>
  </si>
  <si>
    <t xml:space="preserve">LRAT domain (14-168:155)  -- </t>
  </si>
  <si>
    <t>MMGLLSNQISRETLKPGDHIYSWRNAYTYSHHGIYVGDEKVIHFTRGGDLETRTGTFLDKFIASCVPNHGGDNNPCPKCGDQSKLHGVISSCLDCFLAGGNLYLFEYGVSPAFFVAKQRGGTCTTAPSDPPEEVIFRAKFLLLRNGFGAYHLFENNCEDFAIYCKTSLVVMSKIKLGRSGQANSASIARDAVSSTLGLLGVVNASGRAASVFSSTVRYVVPSFGAAFGGLVLVGQYGKYCMDRLNSDIGMRYDVTKLTVQGLVSIIELMEGRSEDNKSIVDQIEGRDLPPTITHVHEKLINHEAKLLSPTMHSALPVTANVATQRHNNNSNRHHNNNNRNRYNNNSNSSSNWQPSYNKTEQRGPRPYLGRCQICSVHGHSARRCPQLQGRVTHVHEKLINHEAKLLSPTLHSALPVTANVATQRHNNNSNRHHNNNNNNRNRYNNNSNSSSNWQPSYNKTEQRGPRPYLGRCQICSVHGHSARRCSQLQGRVTHVHEKLINHEAKLLSPTMHSALPVTANVATQRNNNNSNRHHNNNNNNNRNRYNNNSNSSSVVDQLIN</t>
  </si>
  <si>
    <t>gi|303273144|ref|XP_003055933.1|</t>
  </si>
  <si>
    <t>Unigene27792_All</t>
  </si>
  <si>
    <t xml:space="preserve">Beta-ketoacyl synthase; N-terminal (374-617:244)  -- Beta-ketoacyl synthase; C-terminal (632-746:115)  -- </t>
  </si>
  <si>
    <t>MSGDGGGAGGGGAVRSEDAWKFVEMKMMEARAKHWETQIMDAYGPQSTVPYSEMEKFCIQVFGLGKAPQRPVPEFLPPPAAASAPRAATEAQKRSSRARLQAEAREFDVLWPEDPDDDLTFAEMVMESLWNKGYCLIQMSALDTELQGAVAAATQGSAVGAFQPPVLELEEALLGLEASSKIAWLEGPEVSLDWNNVGMLPFESRLSHLTSMLAPAAKASLGIPLMAIPRGTLVRSALRDAAERESLGSRSLEGGHAGAGGLERYLDLLQRRRLCAMYCIAGTHSSLELQPFEDLGEEVVQLSLSKDQLVLFRHDMMRYRYKPAGSNDLVLQSWLVEEPQQISLQEFEGDRAGTEAVFGGPPQAPEKQVNVMSGTSRLAGEGNSLESYRTVAAVCLDGCTEMPFARWDMTYYYTAESGQFATAGKSVSKHAGLINDAIVCSFDNQFFGIPDAVAMAMVPSYRLIMEVSYETMFFAGYRRHTLRNLPLMISMADFGPGDWAHFAAYDDLPEVWREANIVSAASNRLAHFFNTKGPCLQVDTACSASMVASNCAHAALRSRTHEGLQTALIGGHQLFHAVFSFIGLSAAGMIGRSGRSRTFDVSANGFARGEGGAACVLGVGDGTQAVRDRLGCCLGGYVNQDGRSASLTAPNGPSQEKCVRAVMVETKMSPPEIDCFECHGTGTSLGDPIEIGAFKRLYNRAPRYTPVLSTSSKSNMGHTEANAGMAGFLKCVIMCMHSEIAPNIHLRELNPHLDLEGFPNFFLTEAATTTGFRSYSGVSSFGVSGTNGHCLAYGKNIRTSRAIDKRNTRSLMLGKIRSAAEKVSLPGGTDWEDWEEKGTPYASAPGSKYEVEVDKAGAVTWRPMETQILPDRAGPFFLTGSFNHWRMEQLISDENVDGLHMVEIEVGDSGHESFQVVYSHLEDMAFYPSQQHCTRKTARILGPAAAPSREDSWLIQSEPNTYFRVEFFVFKSLAKVSVNWMPIKD</t>
  </si>
  <si>
    <t>gi|110168326|gb|ABG52866.1|</t>
  </si>
  <si>
    <t>gi|424707829|gb|AFX86549.1|</t>
  </si>
  <si>
    <t>gi|1159277489|ref|WP_079210279.1|</t>
  </si>
  <si>
    <t>gi|1706071665|gb|TRU95907.1|</t>
  </si>
  <si>
    <t>gi|1747412806|ref|WP_149985455.1|</t>
  </si>
  <si>
    <t>gi|1039168820|gb|OBQ13990.1|</t>
  </si>
  <si>
    <t>gi|1705922441|gb|TRT56868.1|</t>
  </si>
  <si>
    <t xml:space="preserve">Beta-ketoacyl synthase; N-terminal (6-254:249)  -- Beta-ketoacyl synthase; C-terminal (262-379:118)  -- Polyketide synthase; C-terminal extension (382-493:112)  -- </t>
  </si>
  <si>
    <t>MITDREPIAVIGIGCRFPSSPTPEAFWENLRNGIDTVSAVPGDRPELAALSTVPLDDPDDRSYRWGGFLEGIDRFDPKFFGIHPQEAPSLDPKQRLFLEVAWEALEDAGQIPERLAGSPVGVFVGVSSVDYYALLMNQPEQVDGYTVPNNSNCIIANRLSYTLDLTGPSLAIDTACSSSLVAVHLACQSLRMGECCLAIVGGVNVNLLPGVWLGLSRGGMISPNGRCRSFDASANGYARSEGAGVLILKPLSRAIAEGDRVYASIRASATNQNGRGQRLTAPNPKAQETLLRQVYDRAGISPSRVQYIEANGTGTVLGDYMELKALGEFFSSEDSSMPPRAVGTVKTNIGHAEGASGMAGLIKLILSLWHRQIPPSLHFREPNPHVRFDRLPLAIHTHLTEWPESEEPAIAGINSFGFGGTNAHLVIEERPARLSAPSPSERPLEILTLGAKTEAALRELALCYHEFLSAHPELSLADVCFSANTGRSPFDHRLAIVADSLEQLGDRLHLFATGQPGQGIIHGKINRRRPAKVAFWFPSQENPRVGTGDNLYRTQSTFRSALAHCERILLPYLEKPLLSLLYPEDDREAPDTFPRYTPVLSFALEYALAEVWKSWGIVAEASLGYGIGEAIAACLTGTVDLLQKSYSAT</t>
  </si>
  <si>
    <t>gi|338858852|dbj|BAK42836.1|</t>
  </si>
  <si>
    <t>gi|424708173|gb|AFX86721.1|</t>
  </si>
  <si>
    <t>gi|1583944645|ref|WP_130757521.1|</t>
  </si>
  <si>
    <t>gi|738437346|ref|WP_036388595.1|</t>
  </si>
  <si>
    <t xml:space="preserve">Beta-ketoacyl synthase; N-terminal (28-141:114)  -- Beta-ketoacyl synthase; C-terminal (150-263:114)  -- Polyketide synthase; C-terminal extension (266-377:112)  -- Acyl transferase (419-719:301)  -- Phosphopantetheine binding ACP domain (846-898:53)  -- Thioesterase (964-1188:225)  -- </t>
  </si>
  <si>
    <t>RKKQNLILYHKKIMQEVYYSHFSHHPDLIDAYTGTGNAKSVASGRLSYLFGFHGPTLTVDTACASSLVAVHLACQSLRNNECEVALAGGVNLMLTPFVTIMESRAQMLSPDGRCKTFDKTANGYVRGEGGGIIVLKSLSAAIRDNNLILGLIKGSAVNHGGMSSGLTVPNQLSQEQLIRQALKNAQVKPEDISYIEAHGTGTSLGDPIELGALSTVFAKNPQPVWVGSVKTNIGHLEAAAGIAGLMKVILCLQHRQITPHLHFQQPTPHLDWENQSLKVPTKNREWVSENSSRLAGVSSFGLNGTNAHIILEEYPYEPQTTAAADSSPYLFTLSAKTESALIKLAQKYANYLENANNIALSSICATSNRSRSQLPHRFTCIVSSHCQLQEKLTAFVQGEPSSFRQKSEFSGKNRAKIAFLFPGQGSQYPGMGRELYQSYPLFRQTLDRCDQILRQYGDYCLTEIIDQENHLNQTFYTQPALFALEYALFKLWESWGITPHGVMGHSLGEYVAACVAGVFSLEDALKLVFYRAKLMDSVGKSGSMVVISASEAEISPLIVPFQSQVAIAAINGQDNIVLSGAAETIETLVKQLQVKNLKITPLNVSQAFHSPLMEEILDEFRQIAETITYHPPQRALISNLNGNLVNFEVTTADYWCRHLRSSVRFADGIKTLLDNGYEVFVECGPHPVLSAMGSVVDKNHPCLWLPSLRRQTSDRQQILESVSQLYLRGFALNWQEITANQDSKPCILPTYTFERSSYWLKTAEKTLPLTLITNSSPSIEQLLDRGDLTAEEAQLLPKLSKYLLETPPQPPEVVKTTTASSSGHLITLDSLLATPAEQQLKQLETYIIGVLEQITGLSMVKLHTKQPLSSLGLDSLMSSQLRRQLEEDLKIIVPVEYLTGLSIEQFLPQIFNLITQNSQPATSNKTPLPSKQKKPIRTTKAENISNDPKLWLIRKQANPNAHIRLFCFPYAGGGASVFQNWLNYCPKQVELWAIQLPGRETRLQETAITSLKSLINRLIPILTPYLDQPYAFFGHSMGSLISFELTRELAKTRQNLPQHLFMSGFRAPQIVNPDLPIHRLGDEQFLTALGHFQGTPETLLKNPDLMAAFLPILRADFKLLETYSYQQGQPLNCPITVFGGHNDAKVSADQLQQWQLQTNQDFVLHTLPGGHFFINQHTEKIMKIIGQSLREFPEQMTA</t>
  </si>
  <si>
    <t>gi|56542072|emb|CAI30399.1|</t>
  </si>
  <si>
    <t xml:space="preserve">Chalcone/stilbene synthase; N-terminal (8-233:226)  -- Chalcone/stilbene synthase; C-terminal (244-376:133)  -- </t>
  </si>
  <si>
    <t>MAGASSLDEIRQAQRADGPAGILAIGTANPENHVLQAEYPDYYFRITNSEHMTDLKEKFKRMCT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</t>
  </si>
  <si>
    <t>gi|488841081|ref|WP_002753487.1|</t>
  </si>
  <si>
    <t>gi|424708219|gb|AFX86744.1|</t>
  </si>
  <si>
    <t>gi|1129174135|gb|OLP83289.1|</t>
  </si>
  <si>
    <t xml:space="preserve">Beta-ketoacyl synthase; N-terminal (176-423:248)  -- </t>
  </si>
  <si>
    <t>MMTESVVPNSREKTVVTAARPRISLGERVSLTPESGSGMRQRRQRRDSSKNEAKFPNRSFFKLVTLKADAGSDAATRCLHGHPGPVAPEGLYIFIFVQEKVEEQNKSTRGSLQDGWVTVWVPLIQTLKKIEAWYPSLLAPPLILDVDEAFGLKTFNCLEVILAKPFMNIADFGGSMACHYPGDARHQESYWLVALGGADGLVKVPVTRWDATEYFSADEKEGFTYAIHGGFCADEDVIMFDNAFFGLSDEEARVMSPAQRLVMQTGYEALQNAGVTKASAMGLRCGVYLGDSGCDWTQLFGHLAGPSRALGSAQGIGGSRLAHALGLRGPTLTVDTACSSSLVAIGVAHTALRKVSAEQVDPGVNPHVKMALAQGCNLLLSPRMYILYSGPHMLSPRGRCFTFDGTADGYARGEGCGSLTLKMSPDSEEAQLCLAMLIGSAVNQDGRSASMTAPNGPSQQQCIRIAVILIIRGKMTITMTLVIIVIIITIVIITTTTITLLLIIIIIITIFVIIINSIIIIIIIIISIIIIIIIIIITSIFQWLCFGLLHTLFSGVRMQGFWLQGAGAPGV</t>
  </si>
  <si>
    <t>gi|56542102|emb|CAI30414.1|</t>
  </si>
  <si>
    <t>gi|1039163271|gb|OBQ08619.1|</t>
  </si>
  <si>
    <t xml:space="preserve">Beta-ketoacyl synthase; N-terminal (62-342:281)  -- Beta-ketoacyl synthase; C-terminal (350-467:118)  -- Polyketide synthase; C-terminal extension (470-581:112)  -- Acyl transferase (638-951:314)  -- Phosphopantetheine binding ACP domain (1307-1374:68)  -- Phosphopantetheine binding ACP domain (1425-1493:69)  -- </t>
  </si>
  <si>
    <t>MSSPLQKIDTINSSLTELESQINSFEQAVLKFIEEGKMNSGNLESSINSMSTKEINRKLHTTPIAIIGMASLMPQSRTLRDYWQNIVNKIDCITDVPSTHWSVEDYYDPNPRTAEDKTYCKRGGFIPEVDFNPMEFGIPPSILEVTDVSQLLSLVVAKETMEDAGYSDSREFSRENIGVILGVAMGKQLGMPLTARLEYPVWEKVLKSSGVSDEDTKKIVDKIKSAYVKWDENAFPGMLANVVAGRIANRLNFGGTNCVVDAACASSFGALKMAISELVEHRSNMMLTGGVDTDNTIMAYISFSKTPAVTPSENVKPFDAKSDGMMLGEGIGMILLKRLEDAQKDGDKIYAVIKGIGTSSDGRYKSIYAPRKEGQVKALERAYDDAGFSPATVGLMEAHGTGTMAGDPIEFSSLRDFFGKHDTQKQHIALGSVKSQIGHTKAAAGAASLIKTALALHHKVLPATINITEPNPKLDIENSSFYLNTQTRPWIKAEGETPRRAGVSAFGFGGTNYHVVLEEYEPEQQSSYRLHGAAGEVLLFGATHAELISKLEATLNNLQANDGERFYSQLLLDCQSLAIPTTALRIGFVSENLQEACKLLQVSLGLLKSKPDAISWEHPQGIYYRSSGMDLGGKVVALFSGQGSQYLEMGREAVMNFPSLRQLYGKMDHLFKQSNLQPVSEVVFPHSTFDEVEKKAQVATLQRTEYAQPAIGVFSAGLYGILQQAGFKADFTAGHSFGELTALWAAGVLSEADYLFLVKARGQAMAAPKDPDHDAGSMLAVKEDISKIEPVLKQFPKVSIANFNSPTQIVLAGPKLEIQKVQDACEKLGYSAVLLPVSAAFHTPLIAFAQKSFAIATKSVTFHNPQIPVFSNVTGKHYPQNAAAIQKNLESHLASSVLFKQEIENIYGAGGYCFVEFGPKRVLSNLVKDTLGDRPHFTISLNPSASKNSDRSLREAAVQLRVIGMNLGNLDPYKLPAVLHPISSKKTLSVKLTGINYISDKTKNAFKEALADGHKISGIQEFRSASSGGASLTEVQDSSRGLAMLNPSINLEIETPVIAKIPPTNGHNGNGNGHKKQPLIETQLQPQMTTTATIIKEPQKEPSSELFTQQLEGKMQTPDKLINCQQILTSLETLLSQFQHNQSENLEVHSTYLNHQIEYAKTFFQLMQQQNTLFANAKSSAEAAQIKQVIMESLERSMMQFHSQQGETLRIHEQYLREQIEYTKHFFQLIQEEYSQLISDTQAAAPANIYAAPEEAPVAPTVTIIPPQALPVIEPEPIIIPQSPVAFIPEAEPTTSSLNLDDLANNLLSITSEKTGYPIEMLELDMDMEADLGIDSIKRVEILGGLQELYPNLPKPNLEELAEKRTIGQVVEYLQGQQQVTAEIKSESVIIPQVQTQVIEEVIPESISVPQSPVPNPQYQDLGQTLLNITSEKTGYPVEMLELDMDMEADLGIDSIKRVEILGAMQEAYPDLPKPNIEELGDLRTIGQIVNYLQSLVGGEKKKPQFDVNQITPLNPPLFRGETTEVVDLTPPPIVDINLPRRPVKLRTLPRPDFLDAQLPEGHIGLITDDGSLTTTKLVHALIEQGWKVVVLSFPQSLVASQLPLPAGVTRVTLANMSEQHLQLLLQSVTTKHGAIGAFIHLHPQFTPEKPGHISYPEAEKAIIKQVFLMAKHLKTTLNNAASLAGRTSFCTVAHLDGEFGLGHQGNFSAIGAGLFGLTKSLRWEWPQVFFRAIDLNPTLDPHESAEYIVAELHDSNRYIGEVGYGYQGRVTLVAKSE</t>
  </si>
  <si>
    <t>gi|15240753|ref|NP_196897.1|</t>
  </si>
  <si>
    <t>gi|1149076416|gb|AQS99180.1|</t>
  </si>
  <si>
    <t xml:space="preserve">Beta-ketoacyl synthase; N-terminal (377-631:255)  -- Beta-ketoacyl synthase; C-terminal (656-762:107)  -- </t>
  </si>
  <si>
    <t>MALTKFDVAVRDNPDPDKLAVYVVRSLQLKGFCVIDAGATPETCLEAVEEIREVQGNRLFKPPCEEVLDGLLGKKGSAAVYSFPADDLFDDCPTVGKFDRMASSIGVLLDPELPKLGLEVARRSPCMVHETGVWDKGNAPPMTEREATFWLQQFVWHKLMIVQILGPGETTMELTYFGKKEDEEQDPMQSNKTEGFRMRMKPGSMVILRPDILGHRLLGDNGNLAMSCWFLPPSCVAATRGGTAQTLTPVAQRIDQWSMKRLKQLAEFEMAGVVDKFPEQWRVVAGAAYKMDAPRELTRGGTTVEMALKGEVIYGSIEVVEGLRWLKTMASDQNGRPCFGYVLIDSEQTGVGRLLEKVEDLPADWLVAKNHIWTHTDQVVVRGCACKFPAGHNIEAQFQPYVSGPDFGTEVPLRRWDHTWVWAPPEHGDQGRATNKHGGFMDGLELFDHKRFSISVAEVISMDPQHRIGLECTEEAFNRSGFGKDVLMRSVTGVYLGGGSNEWNYVDNCMKDPAADMFGCTGGSGAIQSNRLSFNLGLMGPSITITCEGAASVMAVERGYCSFAREKVANVRCCSVGLYASMSPAVWAHMCWRNIMWNGSFHGRCKSFDDSASGYIMGDGVGTVIMNRLTERVDDQFVRDENLDEVGICCGAYLLYHGQGAGLASPSGAAEQAVVAETCRMARVDPVSVDFVECHAEGRQLWDAVEAMSLPKSLRRGYEHIPLMLSAVKTNSGFGSEGAGMCSLMRVLKGSEFATMAPMLHLSILNPYIDPNSEPAGQMLTECMAFKHRQAVSGVRGQSIVGTLGFMLFSVVANDNKVPVSKPWDTAPERIAFWPGGGGALENIALPGRGYEIIGSWDGWATSHEMQELEGHGSEEKIYMYIVTLGVNLFEQFQILIDGNTRKVIHPDRAKAPGSTPAFGPDANAQGLNWLIDGRPQLREEFVDNPAAKADAGGALDTADSGAMGNTALWQEKPKEQLRVLTSVKTEDSGVAGDRYKVQLHVAGRWRAVHWSKLSEGADAVETLEDGSTPELPAALLATAPVEDSGIYYVVAGWNMWSFSQKMSKDGGVHSLEVKLLWDGGDFQIVRDGDWTQAFHPAVPGALDGSSVVGPDDYLHGMNWCLDAKAGDVFRIELQRTFTDGEESRALSWAKLRHEGLTREERKEARTPSYYLVGSMEMGREQKLKMEWDQERMLFAANFEIGRSGEEWFAILWNGDWSWRIYPSRPDAYPGEECKHRVLGPDDEGSGLFWKISEASGDEDAAGESYEVQLHVGPNGQPTKVEWTRL</t>
  </si>
  <si>
    <t>gi|1149076626|gb|AQS99285.1|</t>
  </si>
  <si>
    <t xml:space="preserve">Beta-ketoacyl synthase; N-terminal (320-574:255)  -- Beta-ketoacyl synthase; C-terminal (593-704:112)  -- </t>
  </si>
  <si>
    <t>MGKISLGCARGMEDEEDFGIATHDEVEVCEEITHSLRLKGFCLLDFGQESKLEDARNEVRSLQNSEHFSVPPAQVVDGLLGDEGSQELAWLEESTDSVVGETLQGLKQDLQWLAGCTRGFVEETYEMEGMRRSQAAVIRGGVAEASQRQTQPAEDEEEAEEEPVEAGTAAQELSMETCSFWMSLFFTAKLMVIYFLGPGDGKLELEPFDEESEAITIPTRPDLVVILRCDTLNHRLESTGNDYTMCSWVSAPNAAGPRGWNSFSEIAMEKNEVLKELSAWAEQRLEALMRQEVESGLLEEAPRSWLRWMRATYFKHSNLPVAITGAATHSPGSNSCEMLWKSVVNGVDYVQEVPFLRWNHAEYYDPDPECWMKSHVCTGGITRTCVKHHQFIDGVDLFDNKLFQISQSEATGMEPMQRHILETSYEALCMAGYTKKTLMNSYIAVFSGSTHPEAAYINYCQGAGAGNVSQAITSNRTSFVLGCMGPSTSIDCEMASSAMALMVGCSAVAPNNEWRTKSGGDSQASITGGVYICVAGPFMWPRFHMFLSITGRSLTWDDRGNGYVRGECSMSVIQKPYTEKLDGEWVVTGESVLGTIVGYRMTSNGRAASMTAPNAPAFQEAVDEAMKAAGISPLDVDAVECHGVGSQLEDTVEVSALGRLLRSSRQSLDEPLNLGAVKTNLSAQCEASGMVSFVMVMYNIKFSANSGSLHLKQLNPHIEGCDAMQMSPECLPYRDEWAFHGASARGWGGVNTHIIQWYKVDESYVRIGKLESTQEPFAFWPGGGGVLKAEDRAIDAYHIVGSWNNWKPEEMVAADVGVFTYTVTLGMNRFETFQIWLDGDSNKVLHPGMPRAPSALRVLGPVQLDEANGMNWMIDGRVMRQLPAAAPHAALESGASGPEAGAEAAESPVEYSTRDRGRVGDQYEVTFSIAGKYRAVCWRKVKTGADDAELRVLQGTYYVTGSFNDWGLSEMTASEDVQLGLHTLKIGPLKQRKYDFQIVRNKAWDQRFYPEYSTIAAETWDEFEVDGPGDEGHGKNWCIKSREGDFFLIEFQRSIGNGVDVKHISWRRVDE</t>
  </si>
  <si>
    <t>gi|1519307232|dbj|BBH38823.1|</t>
  </si>
  <si>
    <t>MDFQDKKNLSENDQSIQARVFKALSEAKEKLKAFESQQSEPLAIVGLGCRFGHNIATPESFWSFLKAGKNNLREIPNERWNQQDFYDSDRNKVGKIYVSQGGFLDDVSQFDAHFFGIAPKEAVAMDPQQRLLLEVAYEALENAGMATTTARRGKTGVFIGITNNDYARILTSNEDYNAIGAYHISGNHTNAAAGRISYLLNLNGPSLAVDTACSSSLVAVHLACRSLRSQECRQALVGGVNLVLTPEVVIALCRNQMLAPDGQCKTFDESADGFGIGEGCGVIVLKRLSDALQDGDHIWSVIRGTAVNNDGASGGFTVPNGPVQRELIREALADARLDAEAIDYVEAHGTGTSLGDPIEIKAIAEALCVNRRKSNPLLVGSLKTNLGHLAAAAGISGLIKTALSLHYREIPAHLNLKKPNPHINWDALPISIVTQNCPWNVNNGKLKAAGVSSFGASGTNAHVILSEPPQPQPQNPKISPILVTFSAKEPERLRLFTTQFVDYLEQKTSLNVKDIALSLNTGRFSHKHRLALLVSNQENLRQGIQAFLKSDGDEKQFQNIQNNSFDIIYGEAQSNPKIAFLCNDEEEISPGIIETLLNNEPVFYDGFRHCDHLFKKYLEFSLQELLSSKKALEPQIPLSVQPVLFAYQYALCELWKSWGISPSAILGSGLGEYLAAQQAGVFSLEDTVKLVAKRAQISPQNPNSEDLLSLLKSTPEVDSNSPDITLIYQGEVVKKSLKNSVNRGERIRQKSDEIAQGISTLHQMGYQIFLEMGISANLINIGRQKLGVNSILWLSSLGEDCHSDQHEQRVLGQLYVRGFNINWEAFHRSHPGQKISLPNSPFIRKRYWINSGNKSESSSYKNPNYYSGHPLLGDHFPSPLALLQYRGSISKHKPAFLGEHQVFDQAILPASALIEMALAAGENQKVILENVEFKKALILKDTEDTLQLIIEQKSFKIYHELEPNWEILVTGKIEELKSTNLTHCHLEEIAKNCSEEVDINSFYETYQKSGINYGSNFRLIHQLKRGENTAFAQIKLTDRLEREKYHFHPAMLDACFQGIAAILFKEESSVTYVPVRLGQLAFFHPPDEQVISAVRLKNSSPNPNIIIADIDIYSPQGQPLASLTNLELKAVQSQEIIPQEIPPQIYLEEWMPCEELLGNGRDTLVAPQVIKNQIHPAQLEQQLGEKLGQYERLMEALEKLSVTYIWQALTKLNGQPKLGQTYSEAQIANQGQIVDFYRPLLSRCLSILAEEKIVNQTKDGWLFLKELEAPSSPSQIKILRQEFADYPAEISLMERCGSALAAVMSRQVEPLELLFPQGDLEAIASIYSEAAGAKLMNQLVATTIRRAIENFPPHYPLRILEIGGGTGAVTAGILPHLPTEHIEYVFTDISSSFLTRAKENFRNYPFIKYQTLDIEKNPFTQDFLPGSFDIIIAANVLHATANLQKTLENVRSLIAPKGLLILLESTGARRWVDLTFGLTEGWWLCSQDLRRNGYPLISTKDWQNLLIENQFEDINIIEPSQAKTRNLLKQSVIISRSSEQLPSLLAKSYYHQIIWADSQGIANGLIPLFQQRGISCSCVFSQDINPEIAEDYLSILRNSMTSETRQILYFWGLEKIPGEMDQQVEIHCQRFLFFLQALLQQENPPALILVTQGAVPAKAIKTLTSPSQASLLGIAFSLVLEHPELNFKAIDLDPDEVNSADKLLQEIYSNPQENRVALRGEQRFYPRLVQRKLEDGNINFSPDGYYLITGGTGGLGLATTRWMIEKGARNLVLCSRRGAEGVSPEILANLSSSGAEITLKKLDITDAEKLHTVLEECRSKYPVRGVFHIAGTLDDTTLLRLTPERFNYVLAPKVKGTWLLHQLTLNDPLEFFVCYTSAVSLIGSAGQANAAAANAFEDAFIYYRQAHHLPGTVINWGPWSEIGAAVDRNVLERLAAKGYGAMKPDLALNALEKILLNQIIRAGVIKIDWQQFPYIHQSFYKNFLPQGKPQAAPSSEFLKQWQNLTLKERPNWLTNHIIMRVSTVLGRSNDETFSPQQGFFDLGMDSLTSTELRNLLQTDFNCSLPSTITFRFPNVEVLANYLQREVLDNC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SANLKPEQIDYIEAHGTGTALGDPIELESMSAVFGQRSPNRPLIIGSVKTNLGHLEGAAGIAGLIKTVLALQHHKIPPHLHFKNPNPRFDWSSHIFEVPVQGKPWDISERSRIAGVSSFGFSGTNAHIIVGEIDADLPQPSENNFYLLPLSARSEKSLQELARSYQDILTESINLADVCFTASTGRGIFPQRICILADSIATAQRALIDYQDGEDSDSLIRPILSETPPKIAFLFSGQGSQYSGMGETLYNREVVFKETLDLCDQILEPLLEKSLLDLIFQEQNSELLEETQITQPVIFSLEYALAKLWQSWGIQPSALLGHSIGEYVAACWAGVFSLEDALKLVTQRGKLMGKLPQNGSMSAIYADYETVANALTSYENQVNIASANGSITVISGFKEIVEQLEKEFIDQGHKTKRLAVSHAFHSPLMQPILDDFSQVLKTISFHEPSLTIISNLTGKAVGSEITTPDYWVDHLRNTVQFSQGFQSLIAQGYRCFLEVGSKPVLLSMARLIAANQELLWLPSIVPGQDEQAQMYRSLATLFVNGYSVDWTKVFKQGKRISLPTYPFQRERYWLSNSEFSLGSIKTQLHPFIRDFKKLATGDMIFEGEVSSLNPSYLEEHKVFENIVFPATGFIEAILAASQKIFNGHFVTLENVSIHQGLILSPTPSIIQIIFKPKKSSQLIYTFEIFSSDSAQEQWLLHVTGEVKPKDIQSLAASELTPTKLERENPKESISIREFYELYQQMGIRYGEQFQAIQELYSFKKGSQAKISINPSLADRRYYFHPVLLDACLQSIGAAFPEIHGQELHLPYGFSSLEIFLNPTSQVWTEVQVISDTNGEMRVNVNIYDEQGQLCARFTDLTARRINPAILQSLWQEKSNNCFYKVEWKKLSSMPTVAVDPQNSWLVLVRPETDLNSLINLYKKAGEKVITVEMGQNYQCYSQDSFVINPAQKSDFQRLYQEAYPSGEFPTGVVFCWESSEAEEVLDTVYQSSHAVLNLVQTLTNNWEKLPHLWLITRGANKISNDTALSPQQSHLWGLGAVINQEYPKMGCVCLDLPIHKEANEAALLFNELKCFPHEFRLALRQGNRYAARLVSASLPISEKRQFINQSGAYLITGGGGKLGGLVAQWLSEMGASHLVLCSRHVKSSTELIAPLVEKGTKVTLIEADITSPTDMKNLFSRFGADLPVLRGIIHAAAVLEDGLISNQSWQKYQKVMSPKVAGTLLLDRYTRSLSLDFFVSFSSAAVILGSPGQSNYAAANAFMDALMQQRQSLGLPGISINWGAWETSHQIDQQRFANWGLQMMPSEQAFQYLNQIILGEINPGIVIDINWSIFNQTFNINQPFFSEVLTLKNQKQTSPAKLLERLKSVSIDERINALVEGLEKILREVTGLNGNKVIPQQTSFLDLGLNSLMVIEFKNRLETDLGCKLPSSIIFDYPNLLSLSTYLREQILANHLDFEIKINPIPDNHNPYDSLSEDELARLLNQKLTELDQYGG</t>
  </si>
  <si>
    <t>gi|428239271|gb|AFZ05057.1|</t>
  </si>
  <si>
    <t xml:space="preserve">Alcohol dehydrogenase; N-terminal (29-90:62)  -- Alcohol dehydrogenase; C-terminal (157-272:116)  -- </t>
  </si>
  <si>
    <t>MKAAYYEQIGDAKDVLKIGEMDVAELGASEVLIKVRASGINPSDVKQRSGWGGLTMRHQRVIPHNDGAGIIESVGESVPPSRIGERVWIYEATLPRRFGTAAEYAVVPSEQAVFLPDNTEFVEGACLGVPAMTAHNCVFKDGAVTGKTILVAGGAGAVGNYAIQLAKWGGANVISTVSSAEKAEIAKTAGADYTVNYKTENVAARIKEITKGEGVDRVIEVDFASNLETNLKVLKRNGAIATYASDSDITPQIPFYSLAYKNLTVHYVLVYVMDKAAHQQAAADITTCLKAGVFRHVIAQSFGLEEIVKAHEMQESGRAIGNLVLVIN</t>
  </si>
  <si>
    <t>gi|485614016|gb|EOD11944.1|</t>
  </si>
  <si>
    <t>gi|424708067|gb|AFX86668.1|</t>
  </si>
  <si>
    <t>CL7918.Contig1_All</t>
  </si>
  <si>
    <t>gi|424708161|gb|AFX86715.1|</t>
  </si>
  <si>
    <t>gi|1705957020|gb|TRT88722.1|</t>
  </si>
  <si>
    <t>MKPSKLAIAGLSGFFNQLLTSQQLSALIYQGNSLDYSNKPISDNSWSILSKMSDQGLKDCNCKIGKKVALITANNISNNQETELKHISYQLERLWNCSMVTFQLTQVSDSLLKSLELAQILLTAKEVDTVIISALNRNSESIIGGALILKDYETIPNNNNTLFYGIIDSFSKIVNPLSSPSVAIKQSCQQAFENAKIHPSNIGYLAVSSTEIDQGLLEAYYANHNNLTCAVGTVQENNNNLGITEDLISLIKTALCLKNRYLPASAQLLTSNLTQEWQNSPFYLPDVSLPWFLEKGQEKRYAALNLVTQNNTYSHLILSEATLQSTPDNGYLPYAPFYLFTLAGNDSSSLQSQLDNLTHSIENSFSLPHLAKENFIQFQQNSQSPYVVAIVGNNKEALQKEIKQAKKGIDQAFHTGKPWKSPQGSYFTPKRLGKVGKVAFVYPGAFNSYLGMGRNLFQLFPKLWERAESLISDPATFFQANSLYPRRQSPLSKQDLENLETQFIANPLSLLETGTGFAVLFTEIMQKYFKIKPDAAFGYSMGESTMMYSLGVWPNADQGSRFVHSSPLFKTRLMGAKQAVAESWGQPIDENSWSSYVLMATAEAVQECLKTESKVYLTHINTPQEVAIAGDSQGCLRVIKKLQCDRFRSPSDMVLHCEVMQSEYNEFLKLNTVTIGTPPDTIFYSSSHYDSLALEQEKIGEHLSQGMCQMLDFPRLIERTYQDGVKIFLELGSGGSCSRWISETLGQKEHLALCINRRGADDLATIIKMLAQLVSHGVELDLSPLYLTDEAETLEAIFKTVLTTAPKANIEPQTDQQNSIIRENTASQKVAALVASSTQTLSQVPTISTVDHLRTSVISSHPKTVRPCLFDQPEILEFIEGKVSKVFGQEYEPIDHYTQRVRMPSPPFLFVSRVTQLEGKLGDYKSGFIETEYDVPEDAWYAVDGQLTVGICKEAGHGLLMLLSYIGTDFENQGKRSFRLLDLSATFLFEQPENVKLLRCRVKITSSVKTDDSLLIFFQGEVLIGDQVWMKLHDGCAGLFSDEELEKGQGIVLKEAEEKERNLIKRQQFTPLLTCSKSFFKKEELLNLSQGNIEACLGKNYQQNGLNSSLRLPPEKLLMLEKVMMVNPQGGIAGLGLAVGAKQITPEDWYYSCHFKNDPTLPGNLMIEGSIQLVQFYCLWLGLQTHRKDARFQVIPNQTQAARFRGQVTPQHGTLMYQMEVLEIGLSPQPYLLANVDVIFGGKTIATIKNIGVQLVEKTDTIPSIFPPIESGTFPHISQLSKQSSVLFNENQLKTFAKGSVAACLGSEFDIYENRQSVRLPNGEFQLVSRVLDIEGKRHELQKPSEIITEFDVKENAWFYNHNAYPTLPYCTYIEIAGQPCIFLGVYMGATLLFPEDDLHFRNLDGQGTILKEIDLRNKTITDKVRLLSTTAIQGAIIQKFEFELSCEGEPFYRGNMVFGDFSTALLANQVGLDGGKRLKPWYQLNNLSDLTLQEINLQDSLTHQNFYSVNPEKPHYRLSQNYLDFIEKVFLIEDGGKYQKGYIYASQSITPEDWYFPFHFYQDSVMPGALGVESILQAMQTYALQLDLGKSFKNPRFGQAINHQITWKYRGQITPENRLMSLEVHISDIRVEDDVITIIGDASLWKEDLRIYEIKDIALCLLDSEE</t>
  </si>
  <si>
    <t>gi|1129204261|gb|OLQ06785.1|</t>
  </si>
  <si>
    <t xml:space="preserve">Polyketide synthase; dehydratase domain (114-410:297)  -- Alcohol dehydrogenase; C-terminal (760-892:133)  -- Polyketide synthase; ketoreductase domain (944-1128:185)  -- Phosphopantetheine binding ACP domain (1221-1285:65)  -- Beta-ketoacyl synthase; N-terminal (1312-1553:242)  -- Beta-ketoacyl synthase; C-terminal (1569-1681:113)  -- Acyl transferase (1748-2032:285)  -- Polyketide synthase; dehydratase domain (2092-2366:275)  -- Polyketide synthase; ketoreductase domain (2601-2785:185)  -- Phosphopantetheine binding ACP domain (2873-2938:66)  -- Beta-ketoacyl synthase; N-terminal (2963-3209:247)  -- Beta-ketoacyl synthase; C-terminal (3220-3336:117)  -- Polyketide synthase; ketoreductase domain (3621-3805:185)  -- Phosphopantetheine binding ACP domain (3910-3973:64)  -- Beta-ketoacyl synthase; N-terminal (4123-4370:248)  -- Beta-ketoacyl synthase; C-terminal (4384-4499:116)  -- Polyketide synthase; dehydratase domain (4578-4671:94)  -- Polyketide synthase; dehydratase domain (5033-5233:201)  -- Alcohol dehydrogenase; C-terminal (5599-5695:97)  -- Polyketide synthase; ketoreductase domain (5786-5968:183)  -- Phosphopantetheine binding ACP domain (6132-6193:62)  -- Beta-ketoacyl synthase; N-terminal (6222-6461:240)  -- Beta-ketoacyl synthase; C-terminal (6472-6584:113)  -- Polyketide synthase; dehydratase domain (6677-6953:277)  -- Polyketide synthase; ketoreductase domain (7182-7363:182)  -- Phosphopantetheine binding ACP domain (7462-7526:65)  -- Beta-ketoacyl synthase; N-terminal (7550-7795:246)  -- Beta-ketoacyl synthase; C-terminal (7807-7923:117)  -- Polyketide synthase; ketoreductase domain (8222-8405:184)  -- Phosphopantetheine binding ACP domain (8484-8546:63)  -- Beta-ketoacyl synthase; N-terminal (8578-8825:248)  -- Beta-ketoacyl synthase; C-terminal (8832-8946:115)  -- Polyketide synthase; dehydratase domain (9034-9317:284)  -- </t>
  </si>
  <si>
    <t>MGGVTTEISDPDYWVGHDEPKPMLFVQGMAELRRLNCEAYLEIGPQPILVKMGRRCVAEAKDQSGEKLEWLASLQPGRDEVESMLICSRALGVAFERSSELVPQALPWRAPLLHPLLGKKLGEANGVSTFETSEMAVDINSQAMQLFQQHCVFERVVLPGASHLLLAAASHLRLAEGAGQNVAAVELSDAIFQVPFVISDEGQLRVRCVASSESTEVASVQVEDGVATETTIHARFGPAHLVAFLDRQPDRLESWRKLCEADKQPEQDVNQLYSSFTERGLSYGASFQTLTSTACFTELGALARLKDPCKVECASWEKSLQLLHPAQLDGALQLLVELAARGEKSTYLPFAVRRTTIAAQCPSGDLWAAVRVQERSEASLLADVEIFNSDGQLAARLEGASCRRADPSAAQDRDGSDDCLYDIDWKEAAIVGNSEDATKTALQGASLVVCSAGKRGEKLIKLVGLPNASVVATVDDAISAIKAGDAATVAFDGSGDQLDSLDAALRLLQAAVAASNPPHILLVTGGAQPPEIADASHHDPDHAGLWGLARSARMETDLRVTCIDLSKDWEKVGEASGDTAAFWAPVEGDLAQRSAVMAARLARSSLKAQRPLRLHMPRRGSLTNLRPVPQTKRPAVNDGEVEVRVEAIGLNFRDVLNVMGMYPGDPGDPGLDCSGTVVNMNVSGKKGELSCGDDAFGIVWGCLKTYAKTPWQLLVPRPSAWSPAAAAALPTVYTTVDVAFAELAKLKKGEKVLIHAATGGVGLVAVQYAQRLGAEVYATAGRDEKRQFLRDLGVKFITSSRNGDEFETEMKGFLKGSDGIHVVLNSLSHDNFIGRSLGLLAKGGRFVEIGKRDVWSVEEVKKFRADLKYHLLAIDGVCENEPDRYQGLLKRLEKDLRGSWKPLPAQEFEGLEKGVESLQFLQRAQHIGKVVLKVPPRMKLSPEASYVLSGGMGALGLITAQALAEEGAKSLLLLSRSGRPGSEVEQQWKWLQQSSLQAAALACDVASAAGASDLKKRFKSAEPTGKGKKPVRGLLHLAGVLDDAMLPQLTRQNLERAYGAKVMGAKHLHSAADGLSLDFFVLYSSTAALLGAAGQGNYAAANTCLDALAHHWRLSGVPAGSVQWGPWLEVGMAAQNNSFSRLKINGISNELGMSVLSTALTTPLSGGRLGCAPVQWAGFLKQFPRGAPSYFKDFQGSSSVQRAGAEAQQVATLSPEAVNGWISSVAADVIGSAVDMDEPLMAAGMDSLSSVEFRNRLTAEAGAGIKFPNTLMFDHPTLRAIADLVQSQIVTDSPAVSATPEARAIVRTGSFTVAVQGLSAFFPGGPEGLESCWSRWLQRQDAITEIPFSRFDLQEVFDQDMEALGNVMYARHGGFVEGAEFFDSGFFGMSAAEAKTIDPQQRLALEMSYAACHHAGRAKQSLLGSDTGVFVGQCNNDWAKFSKERSANPYTGPGTHASISSNRISYSLGLRGASASVDTACSSSLVALDIACQKLGLGMLAALMTGVQLNLIAEPFVAFSKARMLSPDGRCKTFDASANGYVRGEGCGSALLQIAAAETAGAWAPLPAIASTSTNQDGRSSTLTAPNGPAQQDAIRKALSIAELLGSQINLVECHGTGTALGDPIETGALKAVLAQGRSMPVQLATVKTNIGHLEGAAGVAGLVKSMLALQRGTVPPNVHFAKLNPTIDLEDFAAEIPTVAQPLQGSSLTSGLSSFGFGGTNAHVICKHTITDSGPKAKAASKKRVAFLFTGQGSQRVGMGKELYSSEESFRSALDVCAELLDPLLEKPLLDVLFKAENRDLLNLTKYSQPAIFAVEYALAEMWKALGIEPCAVLGHSVGEYAAAVVAGVLELEDAARLVAERGRLIAELCEGNIGGMTACFAPEADVLKVLSGLSESDRKQVSVAAVNGPKMTVVSGRTDLVKQVVQSTGAGNKELNVSHAFHSPLMEPMLESFRTEVSSAKLSAPKVRFLSTVTGKAESDLFRDPGYWVRHVSQAVRFADGMAALEALGEAEAYLEVGPEPTLVKMGKRCASGPAASKEWPWLHSIEPEQAEGSTVASALSQLQGALPALQYKRQPFPWRDAGPRLLRKRSEGQNEVLFDCPVRGDIFQVSAEHVVYNEIVIPGVVFVEMAMEAARAHLGPEAQLRDIQMVWPFVVPKDGDTDSKQMMMRLAIIGNKRFELRSQGPGDDTWTVHCEGRVEATGGGPKAAATIDPEQTLSACAGRCPEQVDPAKLYPLVDSTGLWLGPKFQVCHDMCRNPDEISCRMQLKSDVPNQGYIIHPSLFDGTIHAVCATMFDQDPPFLKIFAGVGKVTVVANEAPKDQAVVLHLRIDEKTDQQQIFTCQVFSEAGSLLWKLEDVIFRKVLPEQIQKALAATKAKDAVSFFETKWKQLSEEALDQGSGLLPANSEGRWLFYAEAPLLEVLKKDLGEQHVYISSMSENGLDYDNLTRIVYFPAEKDSPLDVLHNGLRLIQKALQVGDAAPEVWFVLRGTQALEASVLKGQGLPLHAGLWGLARCLRLESPGSVAGCVDLGPLEKPKPKDIVSRLRALTTRRSGEAPEVEPELLLHGPAPTLLVSRLEETTAKFQEVDVDAYSLGEASYVISGGTGGLGLLFAAWFAEKGAGHLALLSRSGKIAQDPGSAAAYARLQNTSAATTVESCDTSAVEAVTSCLKSVHGKQPLKGVLHAAGVLDDHLIMDLQREHFVPVLKPKIDGTLNLHAALEKLGLEGKGSSKVGLQKQRPLQRSPAQANYCSGNAFLDSFALHRQGQGLPAVSVQWGPWAEVGMAARAGTTESGGYLRLDPTASLQAMGAILAASPSPGLVGVARINWSSFFAAQPKVPCFLENFQHHKKSTGVKMGSGGVPKDLVNSTIINVLCDVLGDPDLSDFSVPLMDMGLDSLSAVEFRNRVQASFDGLHLASTVMFDYPTVADLTDYIVAQFSDGDEADDAAIGGVRDLNANEPMATIGMAARFPGCHGNGTNEYWAMLCAGLDMISTVPIERWDIDLYHDPDPSVPGKMYTRWGGFIFGLEGFDNKMFGIAEPEAQAMDPHQRILLEVVYESFWNAGLDKEQLSNTNCGCYVGCATLGGISVQDEDIGPFTNIGSFPSGNSGRVSHALGLRGPCFTIDTACSSTLVALDCAAQGKRLGKCDRSIVAGSNLQLCPNTWVGFCKMGMALSPDGRCKTFDESANGFTRTDGAGSLILELASSASKAGKQEVATALGVCVNQDGRSATITAPSGPAQQRCINASLQEASVKALEVSLVEVHGTGTSLGDPIEVGGMKSTLGKGRTEDAPLVLAATKSIIGHTEGSAGVAGLIKMIGEFSYRIVPKNLHLKKMNPNIDLTDFPVIMPSSIVDWKGSRAVAGTSSFGFSGTNSHGTLEAPGGGDGKDVVLERPEKLKWNRTYHRMYHDWSQGLWFATEWRSAPLPAGRSGAGPCLVIGGGAFGDELKKLMETSSVAAKADELEAKIQGNTWKTVVFAETLVAEDPTAEGPAMAALLSAAQAAAMSPSMRFVVLTAGAQEAEASGDFMGRGLLGAAALGFMRSMPLEAPKLQAQVIDLPCSYSSSLTSWVQSIADELSCEDLEREVSYGDDSARRAPRLAKYTMKPGVNTLADPRKTQLVTGGLGGLGLQTAHALTDLGARNLLLVSRRGAVASGDAAAVQQLEDLQVKPGVTVHTWACDVGQKDNVTALMQRLHSELPDNPLGGIAHAAGVIDFVELKAQSMERMSKVFKPKVSGAWHLHEASKDLDLDSFVGFSSVSALIGLSRGTSYSASNAYLDGLGLWRHKASLPFSSVQWGPVAEVGMASKDHSGQADSALRQLPPGHVQAAFRLAVVGNGNRGWPLPSLCFAQVEWGRFLRELGAEIPILEEFAGEEETAIATGTATAALPAAFRGLGPEQLEAKLGQVVQGIALGILGVDELTADAPLMEAGLDSLSSVDFRNSVAKELPGLKLPSTLMFDHPTTKAIAAFATEQLAAAAAAPAPSPVTAPAPMELEISFPGDFDSLSLEEKEEFKAQALKEILERTGLRPEDLEDLCLEPGSIIVKAKFRETSDLPANRAQAVVAEMTERPMSVELEGHETFLSQSASSSSAAPAPAKKGATAARLPRSLPAPGPAAARSPVAVNSAAYRFPLEGTAPDEMWDVLTKKTDGVTEIPLERWDVDAYYDEDAEVPGMMTVRHGAFVKGADLFDASFFGLSPAESKVMDPQQRLLLEVIYQSFHVAGMPQSSLTGMDAGITVGQCNNDWGHMGFSGSAEASEKIGPYTGLAVSTSISSNRVSYLLGLKGPSATIDTACSSSLVAVDVIVSNLRRGRSSVGAASGVNLCLIPGPFIACSKAHMLSEDGRCKTFDASANGYVRGEGCGSATLSLLDGGIDLKPVVVLKGSAVNQDGRSSSQTAPHGPSQQAVIMTALSEAELEPQSVSCMETHGTGTALGDPIEVGALGNTLGEGRSADVPLALCAVKTNLGHLEGAAGMAGLLKVMCMLPRQRAPPNLHFQKLNPHCDLEDFPTNIPVEGLLELASVADHVSSGLSSFGFGGTNTHVVLEDARDMVPVTSVEVAPVFKRQSFAWQARRHALLSRTLRTAEGTQVFAQPFAGKLLQLVSHHIIFGEIVVPGATYLEMVLAAGEFHLNCKDKQWNIRKIALLLITTTTTTTTTTTTTTTTTATARRRLRLRLRLRLRLRLRLRLRRLRRLRLLRLLRLLRLLX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DYVGFTAPLVLKQGEEQGKLARDVDLYLELFPDQHWSMSSYDPKERKKLATHAEGDLDLSFVQPEYPSVNLEEVRQRCDEEVTIERLYVPFSKIGLPLQPRFRTVRHILRGEKEVLARIAAEDDGTNSGYLFNPAVIDGTFQGSMALMLERHSTKIDGLNSLRIPLMVQTVTHYAQGSQTDIFVHHELVEITDRENCVNSKLCKQDGTAMLGFETLRFREVRPEHIAKMLQQATDDVEEDILEVDWVPMEGALGKAKDSTGKGILFVGAPPALRQALQKLLEASSFTDTAGDLAFKEGTKAVVHLGALQDAAELAVLQEAVALAQAAIAVIAKGEDAPQIAYMTYGTQDVATSSGAGSYLHAGLWGLARTVRMEERSMKLRCFDLDSRHEDPESAAKAIVEQLGSLTGVGTGGGETELALREGGTQVSRLSRSQVQVQKPMRLQMSSRGSLSNLRPVPQASRPQPGPEQVEVRIRAVGLNFRDVLNVMGMYPGDPGNPGGDCAGTVCSVGGGGKEAAGLRPGHDVFGIAWGCLQTYACTEALLLAPKPKKWSFEQMAAWSVTFATTEEAFQELAPVQKGERVLIHAATGGVGLVAVQFAQRVGATIFATAGSPNKVQHLRDMGVKYITSSRDVKKFEEDMKAFLKEDGADGVDVVLNSLSHDDYIPKSLSFLSKGGRFMEIGKRLIWSHDQMRRERPDVQYEKIAMDWVMEFQPERYNVLMRRLVSQIEQGWWKEVPLTLYEGLASGIEAMRYLQRAQQIGKVVLTQPSRMECSEEGSYVLSGGVGALGLVTTKMMAEEGAKSVVLLSRRGVVGDDLKSMWDKLQDFDIELLVKPCDIASLTDVQELVTNLKSSSSYTVKGLIHLAAVLDDATLPKLTRKHLEKAYGAKVFGARHLHLCLQSQKQALDFAVLFSSTSALLGSPGQGNYSAANAALDAQARYWKALGEKVVSVQWGPWREVGMAAQKGTVQRLKAQGLGSIGNVVGMAALSGSLRASGSIIAACPVHWGQYLKQFGKATPAFYSRFRREASSGPSAGAGARAVPGAALAPRGPAISAEQAVEFRNRLSNELQGVKLPNTLIFDYPTAAAISMFAASQLSQVAGAGQVAPVGAPGISASQVEALVLEIASEVTGHGVDPQEPLMDSGLDSLAAVEFRNRLSNELQGIKLPNTLIFDYPTVAAISNYAVAQLGPTTAALGPVSGGSFVASGAFASVMGLAASLPGRRDDGFWEDLVEKKDSVIEIPFTRWDLDVYYSADPDAPGKTYTKHGGFIEGAELFDPSCFALSAAEAATIDPQQRLLLEAAHTAFLASGKEREQLMGSDVGVFVGQCQYDWFVMVSVGDKFNPYTGTGISASISANRTSYIFGVKGPSLTCDTACSSSLVAADAALSSLRRGTAEGALAAGTNLILGTGPYISFSKAKMLSEDGRCFTFDASANGYARGEGVGAAFLAVLADGDGDVSARALLRGTAANQDGRSASLTAPNGPSQQAVIRRALSEAAASVGEVALIECHGTGTALGDPIEVDALKTVLGEASSVALGAAKTNIAHLEGSAGIAGFLKSVHMLEKKQVPANLHFQSLNPHIDLEDFQAVIPVELHELPSGNVVSGLSSFGFGGTNAHLTFGGSPGRESQRMTVSEPAANEGAITFRHASFPWRETAYRCLRRKITEGRDVHYECTIKSDIFKVCAEHVAFNEIVVPGVVYVEHAMEAVKTIVGKEGYLKDLAMTWPLVVPKNADEPTATTVFLRFCQMGDKFEMRSSRGDSTEMITHCEGRIGRGLAEPATINLEELRQMCTEEVDPKDVYAAIHKGGLWLGPRFQVCKQMQRMRTGPSGEGGDKHVLCRLEHSPESQPNQGFFMHPATLDGTIHVLGATMVGWDAPLKIFSGMGRVQAHVHRNFSRDEQYFVHLDLKTFSEQEQVFDSTVATSDGEVLFKGTDVAFRKVTPEQIKKAMESQMAEDDQKIYEVQWSELKPSKSQEEEEEESEGRSLVLAAEDSKEGEVLSQLPGAELSGISDEALEALEEGGLSGLTRIISAIGLSSEDAASGLDHALRLMKALVKLPPGSDAPELWFLTRRAIAVQRSDIDAVPFHAGIWGLARALRAERPDLKVVCLDVADLDRLFQGVSAGLVASRSGAEPEIAVRGGAQEALQLLGPRLVDSSIPEPEALSFDTDSCHLFSGGTGGLGLLFAGWLAEHGVKHLALMSRSGRIQDESLQKLLDKASKSSNVQIFKGDIGSEADVGEVLGQANKTLATVKGIWHAAGVLDDHLMADLTMEHFEKVLLPKITGTLNLHNSSASKGLESKLQQFVLFSSVAAMIGTAGQGNYCAANAFMDSFASYRLARNLPAVSVQWGPWAEIGMAARAGTSESVVLRIGLADGLKAMETILGAQLGGHLSGAAAVAGVARIKWRSFLSQLPEVPSFLENFQQYAPKDAKKGGSLVAKGAAPSKDLVRAGIENVLKEVLGDDSLDDFSAPLMDMGLDSLAAVEFRNRVQASFEGVRLSSTVMFDYPTVADLTDFILSQFAPEDDAAAVGLGDVGGALREPLSMIGIAGRYPGMSAHNDVSEFWASLCSGRDPISQIPIERFDVDELYEEDRSAPGRVYVREGGFIPGIEEFDAAFFGIAEPEARSMDTHQRLQTETAYESFYNAGFTKETLSNVECGVFMGCCTLTGITVEYEDIGPFTNIGSGLSGMSGRISHALGLRGPCFTIDTACSSTLVAMDCAVQASRLGRQELACVAGTNLQLRTDMWVGFCKMTGLAGDGRCKTFDSSADGFGRSEGSGSVILRLASAAQAKGESAVALTKGSCVNQDGRSATITAPSGPAQQRALSNSLRDSELKALEVSLVECHGTGTALGDPIEVGAQEKIYGKDRADQDQLILAAVKSVIAHLEGAAGVAGLTKLVKMMEHKQVPPNLHLKKLNPNIDLSNFACTIPDCVIDWNPPPGAVRVAGVSSFGFSGTNSHVNLQEAPQAELDAVLQAAAERSPLVWSRSDLSYKDWAKQLWSTIAWQPLPASQATVDSAEDWLVLGGGDLVSTATKAALPKATHADMRRLASAKEAEKLLSERTWQVLIFAEPLVAEDPRLDGPTLSALLRLVQALSQEKRSLKLVLMSLGAQSASSGASGIGRGLLGASCWGFMRSVRLEVPSLQLRTVDFTTDADLSDLLPTELAAAGDWPSDEEKAAEVAEIAYIQGERCTPRLKLTPVAPGTHKLEPNGSHMISGGFGGLGLSIAQELVDMGAQSLILVSRSGRVSDDEKLQQMFKELQASPATVHAWSCDVADAAKTREMLKKTKSMEVPLQSVVHAAGIIDFCELGNLTTESMDAVFKPKVSGAWNLHSEISSGEVDLTAFVLFSSVSSLVGLSSGITYSTSNAYLDGLSLWRRAAGLAATSLQWGPVADVGMAAKGEAHGASDSALKLISPKHVRNAFHRVLAKPRLALPPALLFARADWSRFMQQVGTIVPVLADSKAGATGKLTATVLDVAQGVLGETLEEDAPLMEAGLDSLSAVDFRNQVAKQLPGLKLPNTLMFDYPSPGAIAKYAAAQLAPSAAPALPVIRAPVADERGPLAALSTACHFPADGDDSQTFWAALVSKTDGVTEIPYDRWDVDEYYDPAPNTVGRMYVRHAAFVKNAECFDAALFSISGAEAASMDPQQRLLLEIVQEGFHAAKSLLSIGGATSPLSTKDIGSFVGECNNDWGHFKNLETEKMNPFSGTGGSMSISSNRLAYVFGFKGPSVTSDTACSSSLIALDIAAANIGRSRCMAAVSAGVNMNLLPGPFVACCQARMLSEGGRCKTFDASADGYSRGEGAGTVLVRRLSDLGDMSVAAVSGTAANQDGRSSSLTAPNGPAQQDVIQTAWAEAGLAPSAADFIETHGTGTGLGDPIEVGSLCNTMGQNRSAALQVGAVKTNVSHLEGAAGIAGLLKALSAMVHSQVPPNLHLASLNPHMDIEDVKFSFPTEAVVELSRETLRTFGLSSFGFGGTNTHVTGLAPAGEKQQEPTEDKIVFNRQRFGWSQTKHPLSVAPRKGGEPGLQVFSAPIRGKVLELLSHHIIYGEIVVPGATYIEMVIATSAFRLGMEGRRFALENIGFQNPLVLRPSNDDKVNPELNPGVDLYLQIQENTGRWSMSSVESGSSDIINTHAEGSLSFLGPKGSSSAAELRHLPLEEIRSRCPEEVEDSRMYVPFANIGLPLQPRFRTVRSIKRSEDEIIAWVAAQEDGTNAGFIFGPAVIDGSFQASCAFQNLEALPSLRIPLSIDRVQLWGQGFSPKVWVHHSLLDNSEKQMETNVQLARDDLTVILTMDRMRLREVRPEHIAKMLAASAGDADEDLLEVEWAPLEGKLGKEEDQAHLARPLFVGASAALEPVLTREFAQASFVRGDKESLEEKLQQGGITAVVHVAALGEANEMDVLHSALVLAQIAAQRAAAKSGVPPIWWVTHGTQEGTIRSYMHSGLWGLARTFRMEERGVELRCLDLDGSLATCDDLVSDLKHWLVLKGTEAETEVVVTSAASGGSASVSRLSRSKAMPMKATELLMSSRGSLSNLRPITQESRRAPEATEAELRVRAVGLNFRDVLNVMGLYPGDPGPPGADSAGTVLSTGSAISHIREAFLSATATLQTWFRVFPFLVYFKICPSPDSELFVFTLPTPVSFAVLSCIRVLHALLFLGLLHMFFFRSRSAPQHFWMLPANVALAIYVMTGAADIPSSSRTSAASGEESVAAPAPGPAPMLSPTSESGDTTEPAMEEPSAAASPLPAEPAPDAPEVVATGGESGSASPPPPPEAWGEIMSFLDRPQQARQSALASLPTSDLIRLTLEASATALGRLGWCEGTSVSVSGGDPIRNPLPGRLLLRAAPAVKEPPSRAPAPAPTQAAAEIKDEAPDAAPAPPPEDSTWLV</t>
  </si>
  <si>
    <t>gi|1149076468|gb|AQS99206.1|</t>
  </si>
  <si>
    <t xml:space="preserve">Beta-ketoacyl synthase; N-terminal (287-533:247)  -- Beta-ketoacyl synthase; C-terminal (550-665:116)  -- </t>
  </si>
  <si>
    <t>MPKMSEELDVIFARADVSGVGMEIAACLESKGFCVINPGLSEADLAQAVSDVDAADGAGKLTRPAEMVVEGLLGAEGSARIMELAIPESDPQQPVTGLRKLDEAMTETARVMDQFMADSLGFSCPWRTPGLVHETGMVSEEPRELTMDEASLWMTTFMRQKLMLLFCLGPMKGTLELRPFDEDAEVFEVATEPGSLIVLRADAMSHRHFANSRALVLSCYLMEHRPLTKHSQALQECSMAPAAQELQNWTVEKMKEIKEQEYEYNEVSDNLPLSWSTAMNSLFHCQQRVAVRGMAGRYPSTFHQPTWFRVQMCGPDYAIEIPLGRWNVYEYYDADPECWRWGKSSLKHGCFMDGAELFDNRFFGLSPAEAGGMDIHQREVLEVGYDALWAAGYKKGKLMNSLGGVYLGSSMTIFGSVSQVSGATGGAASINSNRFSFCLGLKGPSLTLDTESSASLSAVYVGCEGVLDRGRGVKNAYSLSGGVSFQLGTIWWPQLQSAGLLNTAGRVMTFDEAANGYCMGDGCGFVVLKRLTEMVEGEQLYIEDNAPLNGVIAASTMNSNGANSAINAPNGPSEQELVADAVKHAGLIGQNVDAVEVNGQGAFMADAVEVDSLMRVLRGVDADAPLGLGAVKSRCGHATECAGVMSLQKAIMSNAWNLQVPNCHLRTLNPHIEPESKANHLTESLEYERVSSYTGVTSRGFGGTNVHVLTFGECDPCRLLPLPDPDDKRSCIAYWPGGGGELETDVEPRRGYFIAGTWNGFKPVSMDGESGGSFGYTVTLGAHRFEEFQIYLDGDSQRALHPAVPKAYKGAAVQGPDYARKGLNWRIAGTAGAPLEQQKAIRDTPNGALATPDSGLKIVAVTGAGDAGQAGDQYRVRLKVHGKYRGVTWEKVGHTDSVPASSYFVTSNWNGWGFDKMVQDGESSYSVEALLLRSGAEFQIARNADAGQVICPSEPRSDAASPGYGPDDGVAARGMTWLIGGQVGEVYKITVVLEADRLEANVSWVKLREEQLTAEQDSISKRARFGVVGSWGAWVRQSQLTFGGVTSVSVPGALSPSWTSTLYYFFVQIGPGGQESFQLLQDLDWDRVIHPSSLVQASGAPHSVALSPNDGYTVGLVWTIGQGDVAIPGDVFVVKVSAVKDRVTGVSWAKAQPSWELDGAIANNEILKC</t>
  </si>
  <si>
    <t>gi|1706133889|gb|TRV54692.1|</t>
  </si>
  <si>
    <t>gi|1347805366|ref|WP_104397153.1|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</si>
  <si>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RGHSQDNPLILGTVKTNMGHLEGAAGIAALIKTVLQLQNQQIAPNLHFKNPNPYIPWEKLPVKIPTTLTPWFVREGVRRAGVSAFGMSGTNVHLIVEESNFERLGDEKPHLERPCHLITLSAKSEPALRELAQRYYDFLGQNSQTVMANLAYTANTGRSHFEHRLAIPFLAQKQLEQALKDFIRGENRFSGQKSILTSKKAPKLAFMCTGQGSQYPGMARELYETQPTFRQTLEKCDEILRSYGVKSLLQVLYGDEKTSQLINQTFYSQITLFSLEYALAQLWLSWGVKPDALIGHSLGEYVAACLAGVFSLEDGLKLIAHRGRLMQTLPKNGIMAAIFTDSDTVTNHLRKIRGICTIAAVNSRENTVISGETEAINHLIANFNQRGIESQTLAVSHAFHSPLMTGMVGEFAKIAETITYNSPRLPLISNLTGDVIDAEIATSQYWVNHLLSPVEFARGIERLGELNTEIFLEIGAKTTLINLGQQNLPDRGLWLASLSPKQSNWETLLQSLATLYVKGVKIDWNGFDLDYLREKIPLPTYPFQRKRYWLDYIDSQLKTPTVAAAFHPLLQQPLHLLGSKDVHYQSSLSPCSPSYLQEHQVFGQVVFPAAAYLEMIIVAAGQQYPNQQFTIGQLSLNRPLIFSDNQSKKVQLSLLAGGQFQILSLGEGEVSLLHLSGNLTNENQDLPSCNWTDIRNRCHQKIEIAQHYQDCLSKGVNYGESFRVIQQLYRNQSEIVAKIQLSSHLLSQAVDYQLHPVLLDGCFHAMSALFPAGNSTYLPTNIDRLTFSGVKDTSIYCHGRFSHSNLQNGILIADLTIFSQSGQLISQIDGLTFQQARPETLFSQTNDLKDSLYEITWQATDLTGMDWTETGDWLIFADKKGVGQQLAEKLLQQGHRCQLITEKNRQTWQYLLKKPYQGLIYLWGIDDDQALENNQNLTATQERICGTLLEIVQELGKIEVNYSPRLYIVTQSAQYIPSQPTVIALAQSSLWGLGRTIALEHPELRCLCLDGDKFQDSHTLALEVFQSLQSSEEENQIVWRQGQSYVARLGRFIPKSSLKNREIAENATYLITGGLGALGQQVANWLRKKGAKSLVLLSRRGITPETQPIIDQWRQEGTNVEVFAADVSDFGQMRRAFEIIEQQLPPLKGIIHTAGVLEDASLSKQTWEKFERVFSPKILGAWNLHLLSQEVDLDWFINFSSMASVLGSSGQSNYASANAFLDSLAHYRQAQGLPALTVNWGPWAEGGMAENLGEKAKKRLIKQGFTPLDPQKCLHLLETLLTTSRTQVTVASLNWNSFFNSFENQKIPPLLRDFQSFSAPKLTPDNNFIDVLRTVPIEERFAALTAHVQGIVAEILAIPAREFTQVDQGFFELGMDSLMTVELRNRLAKDLGKSLAATITFKYPTVTSLVDYLVAEVIDLDFSLKPLAIGANQDTNLDPLNEEDLSLEELSDLLLQELNSLS</t>
  </si>
  <si>
    <t>gi|1706102850|gb|TRV25504.1|</t>
  </si>
  <si>
    <t>MNSASSPAQIAIIGMAGLFPGAKDLATYWQNILSKVSAIREAPDDWNPANSSDDNGGLYTRKGGFLDDIAEFDPLEFGIMPNSIEGGDPDHFLSLKIARDALKDADYLDRPFNREKAGIILGRGTYFNRGFGTVIQHGLIADQTIELLRQIVPTLDAQTLGQIRQELKASLPPFNAEMSPGLVPNVVTGRIANRLDLMGPNYLVDGACASSLIAVDLAIQELLSGRCDMMLAGGVQASTPPQVHMVFSQLDALSRSTIKPFDQSADGTLLSEGLGILVLKRLADAQRDGDRIYAVIQGIGTASDGKGLGLLAPRWQGQVLAIQRAYENSSIDPDTVTLVEAHGTGMPLGDRTEIKSLTHIFGQRQGEMPHRAIGSVKSAIGHCIPASGAASLIKMALALYYKVLPPTLCQQPHPCLEEEKTSFYVNTEARPWINGQSKEPRRAGIDAFGFGGIDAHAILEEYDRSPDLPERKLPCSWPTELFIFSGEETANLIDLVEQVERRLQSSPNLLLSDLAYTLANRNPSPHRLAIVASEKTDLQAKLQLAKSKLAEPGRTRFQTRSGIYYAQVHPEAEVGKTAFLFPGEGSQYPNMLSDLCLHFPKVRAWFDFLDDIFGKNRNYPPSYFIFPPPTGLSEEQRLLAAKELYNLDLATETVFTASMALYELLKDLEIQCDIMVGHSTGENTALIASGTIQLASRREMGQKILELNQIYLDLTAEDRIPRGTLLTVGAVETAILAEMVAQSSGQLYLAMDNCPNQAVLFGNEEAIKQAANQLRELGGICTRLPFDRAYHTPLFNQVAEALREYYQGLTVGPGHTQLYTCATAAPFPPTPPEIRELALSQWSSQVRFRETIGHLYEQGVRTFVEVGPSSNLSNFVRDILSGQDCLVLASSSQRRSGLEQIQHLLAQLFVNGRALNFAPLYQYRQVDLVNLETASPEAAGNGRQKRLLDLTMPKMKLTSAFVHTIEQKFPSVPPVATGRECMVQENIELPSTLPVSPPEKPPLQEQISSPSFSALFPDIRLRGFLSHLDLMEEFLNSQARTISSFYTNPFSHQQQEAVSLPWLDVEAVPLSFSEAWPFLGEIIEKGEGYLYCRRHFDLHWDDFIYDHMLGGPWSHRQASDFPLPVIPFTVSMEIIAEAAAFLCDGQQWVSQVDNVRSYRWLALEQGYLVLDIVAQLQEQLAPDIWDVHVQLFQPSRGSERRLVFEGDVRLTSQLNPSPPATPCQWQDSQPSRWSDEQLYTEGMFHGPRLQGVKHIRQVSQQGIEADLEVMRVDNFFRDIARPIFQIDAPLLDAAAQLVAYWGSEFFGVNFHTFPFSVRVFEQYAPPLPAGTPISCRGWLSFDGERQLQGNFEFLNSEDLVIARLEGLLEIFIRVPLEYHQLRREPQVAYWSEPWQEEVGMLSRRLTLVPVNFLDELGGVIKYIIAHLIFTQSEREFWYSLPEQGSERKQWLLESLVAKETIRQFALQKFDLALGPLDVQLFPTESGKRQVYCPPLERMGVVPEVSISQNQNVFVASVVEPSTDHQEN</t>
  </si>
  <si>
    <t>Cluster-13398.48140</t>
  </si>
  <si>
    <t xml:space="preserve">Beta-ketoacyl synthase; N-terminal (385-645:261)  -- Beta-ketoacyl synthase; C-terminal (660-767:108)  -- </t>
  </si>
  <si>
    <t>MPRRRRPPVVPEDGAGAEPSLAAATGTAGSARGKTAAKPKVTPRSAARPPLVGLGLSETAGGRGLLGLEPPQGMRPLEEITPAPCVSNLATDFDAELGAVEFLDQVLECLMTKAFCVIDARGMDVGAHQDAWRLTASSFEPVPSAPGVSIADGLLGRDGSARIRPLQLDSLIGQATQDENIAQLVELKEQLQNFGQKLASELLGLDDAAPTVGVLHLSEQPTTNPRTHPRPMQLLSDDAGVEWLQVFSRHRLMAIFFMGPGSGSLELGLFEDESFGMQRVACGPGVLVVLRPEVLSRRFVAASQEPCVALSVFMLTMRPCHGPGDPPLAPYCEALVHWLEDRMKRAGQMNDEASLEYVPSTKIDDPVPEPQIFALDSDEKHQACSVVSDASKLPAAWSSEAFFESVVVGADLVEQVPFMRFDVREHVDDLQASNAHGAVGATLATCCRHGSFIEGADLFDNACFGISVEEARGLPPSVTSGLEVAHEAISKALGSTAIPRRDEPRINADVLCGMHAEDNELFSHSPYAGTLCAPLLSRRQNQAHAWADEPNRISFVLGLCGRSALFDTDGSSSFAALWRSCDNQTAENSGAFTVVLTSTWNLEPFCFTRLCRRGLLSAVGRCFCFDRSASGFVRAEGCAGIVLSKSAGRTTLDLDKGEAGCVRGVALRQSGGAARLSEPVGISMQQVMDEAVMAADISLQDVNILEAHAPGAALFDAIEMGAVERVFPRFTEEETLPVTDVKTVLGSGFAAAGLFALVKVLCGTQRAALGGNCFLKQLNFDMRMRQADSNLSLLTEALKHPVGSTGLTCINSFGSNGTLVSAVVWADLTLSIPDTFCPEPQLSGPPAPAVTFWPAGGGELDPSERPEHSYYLVGSFGQWTDPQKMELESPGEWVATIVLGYNKWEQFQVWLDGDKRRALHPGRPKAPRQGPVFGPVDTEQCEMFHWQIEGRQLKTLRRVEDADGFPIAQEEADEGWVWVDTPTRDVGEPGTRYKVRLRVAGRYRTVDWQRLPDDPVVQCGDPAVVAAAMADIVDAFSKPACYYVVANWNHWSAEAMSQDEHRPGVWHLQVFLEFTNGVFMIVRNQDLGQILYPENDDEGDYTCPILGPDDGDAGRCWMIRDALQATVHIEFSRDVGYRIDERQLRWWIEDAEGKATSNLPEPCTEPQPGVACEPVDNSTVPEPAFPGESLDSSAVLGPAEMDQIHSDTETLELAVEEEPHSEELDLEVIQSDGLLSESGQWLDVCQWPEVAAGTPEREATSPSGECSPWT</t>
  </si>
  <si>
    <t>gi|297843004|ref|XP_002889383.1|</t>
  </si>
  <si>
    <t>gi|424707915|gb|AFX86592.1|</t>
  </si>
  <si>
    <t>gi|488864196|ref|WP_002776435.1|</t>
  </si>
  <si>
    <t>gi|1149076474|gb|AQS99209.1|</t>
  </si>
  <si>
    <t xml:space="preserve">3-Oxoacyl-[acyl-carrier-protein (ACP)] synthase III (654-735:82)  -- 3-Oxoacyl-[acyl-carrier-protein (ACP)] synthase III; C-terminal (796-885:90)  -- </t>
  </si>
  <si>
    <t>MGDVPARSDTAPAAVAPTVATGSHTGPAAVAVEDVPTSSDTAVDVAVSSSSVATDAPGTVIPAQQSGMRGSLQPENAEAEHALDDATPGTAPGARVQSTPLQARLGSIAVGAVLLLPAEEEAVSVTKRMAGLAAKSLAKPLEYQVVRKGTVSVRSAPDAKAKELGQLPSGSRVFGFPGRGWLWLRDSGKKRLPPELVGHWVFIGCRLQATCLRMWVEARFPEALDVAWEGVPARQAVYSVEWRPVRSVERVVGLSSTDSGGSTGGHTLTGGPHALLCGILAGATVQTRVAARITGPSGSDQDVRVLGPWSELDTGPWIPEEMELDPQSWVDPKGISRGGCSESKCVQFVWSNAGRWSYDLARCLRCGQAVHKHEKKIDVDGDDTNNDSLAPYVVKHSQVIVRRQRHVQSDALGTLKMGARVLGVPTGEWLRVEVAPIRSLLLLHQPPDVAHTRGWVLLDGSQVGLGPLLKPCAAAQPQSREMLSKEDPWDPWDPFTDPATAQPATAQPCPAGPRAFPPVAGGSCSSPPPSPFLCVPLGVGCAVPKLRITNTDLQCLVDKPEEWIRARTGVASRHVLGGVREDGDDDAGEDGAGEADGDSLSRLSSRAAEAALELSGCKASDLDLILLCTSSPEDLFGDATTVASKIGADNAVAFDLTAACSGFLFGVVTASQFLHTGTYRRALVIGADALSRWVDWGDRSTSVLFGDGAGAMVLAAVEGGAQHSGLLGFAMHSDGRGHEHLTLPFCGSPHELKSPTMRRQHPLSLQKGGYSSIAMNGSEVYSFAVQRVPEVILEALDNAGLSVAQADWFVLHQANIRILEEVAHRLWIPSSKLITNLHSYGNTSAASIPLALTGAVQRGDVKFGDVIVCAGFGAGLSWGAAVLRWGAPRMAGLAPVRDRALAAPRACATAAHSHHLQARGRAGGLARGASAPPR</t>
  </si>
  <si>
    <t>gi|501225148|ref|WP_012268166.1|</t>
  </si>
  <si>
    <t>MDKNEWISRFDDLICSPSIREFYGEREFFNVGYWLSHTQDQQEASSTLMEKLLEFIPNKQGTILDVGCGLGATTHYLLKYYPLTAIVGINISPTQIARSLLNFPEGKFLLMDAVEMDFADHSFEQIICVEAAFYFNTRRQFLQEAWRVLKPGGTLILSDLSFATTELLGDWTVPQANTVKDRAEYQNLYQQAGFKDVQFVEVTEECWFRHFRHLKSWLTEELQSGKLDEETYNLNIKPLDNLLSSSAITYWLVAAQKPVNIL</t>
  </si>
  <si>
    <t>gi|551580395|ref|XP_005775743.1|</t>
  </si>
  <si>
    <t>gi|1053309145|gb|OCY12184.1|</t>
  </si>
  <si>
    <t>gi|71089779|gb|AAZ23746.1|</t>
  </si>
  <si>
    <t>MVMAGASSLDK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</si>
  <si>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gi|1543236958|dbj|GCE58615.1|</t>
  </si>
  <si>
    <t>gi|1181759166|gb|ARI82520.1|</t>
  </si>
  <si>
    <t>gi|215959340|gb|ACJ71241.1|</t>
  </si>
  <si>
    <t>Microcystis sp. CYN10</t>
  </si>
  <si>
    <t>MVESIDYKKLMATTLSKMEVMQARINELETRQSESIAVVGMACRFPGGINSPEKYWSFCQAGLDAIVEVPKSRWDISKLYSQEPTLGKMNTAYGGFLQENITEFDARFFSISAKEAASMDPQQRLLLEVAWEALENANLPLKNLADNKVGVFVGITSIDHALKVYGTNYDQIDSFFGSGNALSAAAGRLSYFLNLHGPCLSIDAACASSLVAVHQGIRSLRNRECELALVGGVNLILEPAITISLSQSGMMSPDGRCKTFDASANGYVRGEGCGVLILKTLSEAQKNGDHILALLRGSAVNHNGAAAGLTVPSGPAQQELLRQALVDARIVPEDVSYIEAHGTGTSLGDPIELNAIASVYGKRSDPLYVASVKTNIGHLEAAAGMAGIIKTILILQQGEIPSHLHFQTPNPLINWEDHPIKIPTQNIPWPNNNKVPIAGVSSFGFSGTNAHVIVQQAPVSKISEIQQQLPSHLLTLSAHNKTALKELAKRFHTLLESRPEIGDICYSAAVGRIDLPERLAIVGDTCRELQQRLAAFAEEKPLDDLTFYQRFTSEKSPKIVFLFTGQGACYPGMGHQLYQTQPTFRQYIDQCAEILSKYLDHPLTEILFGEQTDLLNQTAYAQPAIFALEYSLTMLWKSWGITPSLLIGHSVGEYVAACIAGVFSLEAGLALVVKRGQLMQTTTSGKMASIFADEETVSSLIKNYTQTVSIAAINHPQQIVIAGESASIEEVISTCKKQKIPAQYLPVTQAFHSPLMEPILKEFEKEARQIYYQRPQILLLSGLDGELLENAPDAAYWSKQCREPVRFLSSLITAFNKGYNLFLEVGPRPILAEQGRRYKDEVIWLSSLNRGLDNWHTILSALAQLYLNGAPFNPEQFNRNYGYKKVRLPNYPFQRKPFQFQPNPRTENQSIDKIFLDAQTSNLTDTETTVFNMQKHQQEIRNQLKSILALLLKEDENDLPEDETLLNLGADSIILTDFSRKVEEKFQVKVKIDQLFTDLQTLADIAEYLCQFVNEKPLENASEITTKVINDETELSNYLQVIEQLQPIATAYIIRALESLGKKLNQGEQWTIETLRQTLPVARKYHILLNRYLQDLEQANVLHNQGNIWTVKNLPESFSLPQALQKLEKTCPSAKPELEMLQRCGENLAEVLKGNIDPLTLIFPEGSVAHAESIYGNSPVSRLMNQRVAQAINQILTNFSNSDRPYQILEIGGGTGATSEAILHHLNLDHVTYSFSEVSPFLLHQARQKFQKKYNLNFHQLDIEKSPISQGIPARNYHIVVAANVLHATRNITETLTHIRELLRPGGYLVLLETVENNSWLNLTFGLTPGWWRFQDQQLRSDTPLLRGENWCSVLKSCGFATANSFSKQNNIPINNGQELILACVPDEPLSIPAIPKFTVSGESSGKEALMMAQLQSLKDLKDLHEKTIIKQLEVLQTAPVSPSIAPEILTNQTQIIPTQSSKIETYLPVSQEKPKSPEKPSSPNLNPLALKLTENKSLTEQQQAFIQNLQSIYNQKTAKSKAYSQNSRKTMVDVKPTIDFRMALKEFQYPIVSESAQGAYFKDIDGNNYIDLAMGFGVNFFGHSPDFVIEAVQEQMNRGISLGMQSNLAAETAV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RNASASYNVTTSLELLGSLDVYILEKTINQVINRHEALRTKIIEQGELQEVVNEVNIKLNLIDFKDEDNPEATALALRSQFSQKPFDLSIAPLFAVILMRLKPDHYLLSLKTHHIVADGWSLGLILQEIGQLYSSQNNTTKEVLTPPMQFRQYLTLRAQETQSPQMLEHRDFWLKTYQEDLPTFELPTDFPRPAVKTYTGGQESQVIPSEVGQNLQKVGRKNKATLFMTMFAAYTAFLRRISGHKDLVIGIPISGRQIEGSDNLVGFCSQFLPLRIQVDATTSFIEHLQHTKQTLIDAFRHQSYTLEDLLAALQLPRDFSRSPLISVSFNMDPSLTLPEFKDLKVSLPPSPIGYTPFDLGFNLIELNDNLIIYCNYNTELFKKETIKQFIESFEILLRGIIDDANHLLYQLPLLTPVQQEKLLRQLTGKTRKLPEKATIIDDFVAQVKLTPNAPALIAGKINLSYQELNEKVNRLTHYLQQEYQLGVGKVIGVMLQRDHNLIIGILATFKTGATYVPIDSQYPHSRIEFILKDSGCHVCLTESNFISKLPEKMQKICLDKIDPIVEKYDKDEPKIFRNSSQTAYIFYTSGSTGNPKGVMGRHISILNVIQSLRLTFDLDKHPEWRYIFTAAVTHDPSIRNIFLPLTIGASLYMYEIKYIGHLVSFLQENQINALHTTPSIYREILGLLEPGETISSLKYISVGGEKLDRETALALRKRFLAEIVSNVYGSTETCVGVSQYEIKENLDSEIPLGQVFHNNRLGVLDEFNNPVPLHVIGEICVEGAALASGYHNQPEMTQEKFKPSFLDETKTLFRTGDLGKQTAPGIIEFMGRKDNQVKVNGYRIDPGEIEYQLTRYAPIERAIVLPVQVNNQTQLSAYCQTDKTLEIAEIRELLAKFLPVYMIPSYFIFLKQFPLTRHGKLDLHSLRELRETGKSLVNSNYVAPRNYLESNLVSIWEKILSKHPIGIFDNFFEIGGHSLLLSRVVTRVHKELNVSVKLADFFKVPTVAGLATLISQTQYNYQEPISAIPPQKSYPMSHGQRRLWALEFLDQNHNAYGMPSAYQFKGNLNIDAFENAFQQLIQRHEILRTTFTLINNQPRQVVHNQMNFVIKQIDLTAYVSTEQENLIEEAISYNAKTTFDLEVGPLLKVNLLKLSQENYIVLFNMHHIIFDGWSAGVLIKDFLTHYHAYGQENSQLMPPLRIHYKDYTSWQESQLETSKLQDQRDYWLAKLTPVPVRLNLPVDYPRPPVKSFQGNTITWQPEPELIDTFEKLVKAQEASLFMGLVSLVKSFLFRYTEQNEITIGSAIAGRNHPDLEDQIGFYVNTLVLRDQITDHDSFTDVLSKVKTTTLEAYDHQDYPFDQIVSDLNLQRDPSRNALFDVAIVLQNNQNVDLALDGITVNSIDPKMITAKFDLEFIFVEEEELYLKLIYNTDIFIHERILLIIDLFKNWLEQVLKFAHEPLINLSLASSENLTQEGQELFTEDFNF</t>
  </si>
  <si>
    <t>gi|1832762276|ref|WP_168496072.1|</t>
  </si>
  <si>
    <t>MPLANSDYSINDADIAIISLAGRFPGAKDIESFWENLKAGVESISCFSEQELLAEGVKPALLNNPHYVKSSGVLEDIDLFDANFFDFSPREAEILDPQQRLFLECAWEAIEKAGYDPQIYKGLIGIYAGVGINSYLLNNLIYHRDLLESIGEYQVILDSDKDFLPSRVAYKLNLKGPAVNIQTACSTSLVAVHFACQSLLSGECDMALAGGITLRVPHKNGYLYQEGMILSPDGHCRAFDAQAKGTVGSNGLGIVLLKRLEDAIADNDCIYAIIKGSAINNDGAVKVGYTAPSIEGQAVVITDALAVADVEADTITYLEAHGTGTELGDPIEIAALNKAFRQKTQKTHFCAIGSLKSNVGHMDTAAGVGGLIKTVLALQHKLKPPSLHFQSPNPKIDFAQSPFYVNTQLSPWESRDDIPCRAAVSSFGIGGTNAHVILEAAPSLSDSETSRPWQLLLISAKTNTALDQATTNLGAYLQKKSHLNLADVAYTLSCGRRGFDQRRFLVSENINESAVLLNTLNSPELVTNTQEIKERSVVFMFPGQGSQYVNMGLELYQTESDFREQVDLCCEILKPQLKLDLRDILYPKPAQIPAAEQQLQQTALSQPAIFVIEYALAQLWQSWGIIPQAMIGHSIGEYVAACIAGVFSLETALSLVAARGQMMQQLPAGTMLSVPLSASQIKPLLDQELSIAAINEPSRCVVSGTTAAIEKLETQLTAKGVECRRLHTSHAFHSQMMAAILDPFTRLFTQVTLNPPKIPYVSNLTGTWITTEQATDPNYYSQHLRQTVLFAQGLENFFLEPEQILLEVGPGRVLSSFAKKHPRKPVSQQVFTSIRHPQENQSDVGFLLTTLGNLWLAGVNIDWSNFYSQEERYRVPLPTYPFERQRYWISPPENLNLKNETSVSLVKNPDIKNWFYIPSWKRLPLSPNQLATSVNQVLLFIDECGLGTELKQQLQAQNKQTIYVKVGVAFTKQKEGIYTLNPQNPEDYIALIKELQNLNFIPDKVIHLWNLTTETLNQELDTALIATAQYLGFYSLLFFVQACGKQVFLHDCEILSIANNIHEVTGSEILYPEKSTILGTVQTIPQEYPNFNCRLIDIIIPEEKQQIIKQLIAEITTKSAEKNIAYRGQHRWVQTFASFPLELPTTNHKLKKNGVYFITGGLSYLGFILAKHLAKTVKAKLILTGRSAVIEKANWQQWLATHDAEDSISNQIRKVQELEALGAEVMVISADVANLQQMETAIKQAEQQFGKINGVIHAAGAGAIWGQSINVIENITKTECENQFTAKVYGTLVLAKILKNKELDFCMLTSSLSAILGGLGFVAYAAVNTFMDTFVYSYNKTTNHPWISVDWDGWKSNQQVIINNQGFGEEISELEITAEEGVTAFQHILADHQCHQLIVSTVDLEPRINFWVKRGLAKNQNLQAANRKISASSNYIAPRNETEAKIANIFEFLLGVNQVSIHDSFLELGGDSLTGTQLLSKLKQTFAMNLPISTVFESPTVAQLAELIDSKQESGQDDMDKINDILNMMELLSDDEINALAE</t>
  </si>
  <si>
    <t>gi|1706064896|gb|TRU89500.1|</t>
  </si>
  <si>
    <t>MVESIDYKKLMATTLSKMEVMQARINELETRQSEA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IASVKTNIGHLEAAAGMAGIIKTILILQQGEIPSHLHFQIPNPLINWEDHPIKIPTQNIPWPNNNKVPIAGVSSFGFSGTNAHVIVQQAPVSKISEIQQQIPSHLLTLSAHNKTALKELATRFHTLLESRPEIGDICYSAAVGRIDLPERLAIVGDTCPELQQRLTAFAEENPLDDLTFYQRFTSEKSPKIVFLFTGQGACYPGMGHQLYQTQPTFRQYIDQCAEILAKYLDHPLTEILFGEQTDLLNQTAYAQPAIFALEYSLTMLWKSWGITPSLLIGHSVGEYVAACIAGVFSLEDGLALVVKRGQLMQTTTSGKMASIFADEETVSSLIKNYTQTVSIAAINHPQQIVIAGESASLEEVINTCKKQKIPAQYLPVTQAFHSPLMEPILKEFEKEARQISYQRPQILLLSGLDGELLENAPDAAYWSKQCREPVRFLSSLITAFNKGYNLFLEVGPRPILAEQGRRYKDEFIWLSSLNRGLDNWHTILSALGQLYLNGAPFNPEQFNRNYGYKKVRLPNYPFQRKPCQFQPNPRTENQSIDKIFLDAQTSNLTDTETTVFNMQKHQQEIRNQLKSILALLLKEDENDLPEDETLLNLGADSIILTDFSRKVEEKFQVKVKIDQLFTDLQTLVDIAEYLCQFVKEKPLENTSEITTKVINDETELSNYLQVIEQLQPIATAYIIKALESLGKKLNQGEQWTIETLRQTLPVAPKYHILLNRYLQDLEQANILQNQGNIWTVKNLPESFSLPQALQKLEKTCPSAKPELEMLQRCGENLAEVLKGNIDPLTLIFPEGSVAHAESIYGNSPVSRLMNQRVAQAINQILTNFSNSDCPYQILEIGGGTGATSEAILNHLNLDHITYSFSEVSPFLLHQARQKFQKKYNLNFHQLDIEKSPISQGIPAHTYHIVVAANVLHATRNITETLTHIRELLRPGGYLVLLETVENNSWLNLTFGLTPGWWRFQDQELRSDTPLLSGENWCSVLKRCGFATANSFSKQNNIPINNGQELILACVPDEPLSIPAIPKFTVSGESSGKEALMMAQLQSLKDLKDLHEKTIIKQLEVLQTATVSPSIAPEILTNQTQIIPTQSSKIETYLPVSQEKPKSPEKPSSPNLNPLALKLTENKSLTEQQQAFIQNLQSIYNQKTAKSKAYSQNSRKTMVDVKPTIDFRMALKEFQYPIVSESAQGAYFKDIDGNNYIDLAMGFGVNFFGHSPDFVIEAVQEQMNRGIGLGMQSNLAAETAALISEMGRVERVAFSNTGTEAIMAAVRIARSRTKRQKIVMFAGSYHGTFDGILARVGEDKTTAQPLSLGTPLGMVEDIIVLSYGVEESLDIIATHADDLAAVLVEPVQSRKPDLQPQEFLQKLRQITHKKGITLIFDEIITGFRIAPGGAQEWFNVEADIVIYGKAIGGGLPISMICGKADFLDTVDGGFWQYGDDSHPQTELTAFGGTFCRHPLALAACRAVLLHLRENSPTIQEKVNQLTHRLATEVNQFFQEIGIPIRVVNFGSLFRFEPFGAYSIFLQPIELPLFYYLLNLKGIYTWEKRVCFLSTCHTNEDIDKVIVAVKEAITELQQAGFFANAKRPQVKKEEKKPLSEDEDGRGHLPSLNQSFPTSEAQRQLWLLAELDCDASASYNVTTSLELLGSLDAYILEKTINQVINRHEALRTKIIEQGELQEVVNEVNIKLNLIDLKDEDNPEATALALRSQFSQKTFDLSIAPLFAVILMRLKSDHYLLSLKTHHIVADGWSLGLILQEIGQLYSSPNNTTKDVLKPPMQFRQYLTLRAQETQSPQMLEHRDFWLKTYQEELPTFELPTDFPRPAVKTYTGGQESQVIPSEVGQNLQKVGRKNKATLFMTMFAAYTAFLRRISGHKDLVIGIPISGRQIEGSDNLVGFCSQFLPLRIQVDATTSFIEHLQHTKQTLIDAFRHQSYTLEDLLAALQLPRDFSRSPLISVSFNMDPSLTLPEFKDLKVSLPPSPIGYTPFDLGFNLIELNDNLIIYCNYNTELFKKETIKQFIESFEILLRGVIDDANHLLYQLPLLTPVQQEKLLRQLTGKTRQLPEKATIIDDFVAQVKLTPNAPALIAGKISLRYQELNEKVNRLTHYLQQEYQLGVGKVIGVMLQRDHNLIIGILATFKTGATYVPIDSQYPHSRIEFILKDSGCHVCLTESNFISKLPEKMEKICLDKIDPIVEKYDKDEPKIFRNSSQTAYIFYTSGSTGNPKGVMGRHISILNVIQSLRLTFDLDKHPEWRYIFTAAVTHDPSIRNIFLPLTIGASLYMYEIKYIGHLVSFLQENQINALHTTPSIYREILGLLEPGETISSLKYISVGGEKLDRETALALRKRFPAEIVSNVYGSTETCVGVSQYEIKENLDSEIPLGQVFHNNRLGVLDEFNNPVPLHVIGEICVEGAALASGYHNQPEMTQEKFKPSFLDETQTLFRTGDLGKQTAPGIIEFMGRKDNQVKVNGYRIDPGEIEYQLTRYAPIERAIVLPIQVNNQTQLSAYCQTEKTLEIAEIREFLAKFLPVYMIPSYFIFLKQFPLTRHGKLDLHSLRELRETGKSLVNSNYVAPRNYLESNLVSIWEKILSKHPIGIFDNFFEIGGHSLLLSRVVTRVHKELNVSVKLADFFKVPTVAGLATLISHTQYNYQEPISAIPPQKSYPMSHGQRRLWALEFLDQNHNAYGMPSAYQFKGNLNIDAFENAFQQLIQRHEILRTTFTLINNQPRQVVHNQMNFVIKQIDLTAYVSTEQETLIEEAISHNAKTTFDLEVGPLLKVNLLKLSQENYIVLFNMHHIIFDGWSAGVLIKDFLTHYHAYGQENSQLMPPLRIHYKDYTSWQESQLETSKLQDQRDYWLAKLTPVPVRLNLPVDYPRPPVKSFQGNTITWQPEPELIDTFEKLVKAQEASLFMGLVSLVKSFLFRYTEQNEITIGSAIAGRNHPDLEDQIGFYVNTLVLRDQIANHDSFTDVLSKVKTTTLEAYDHQDYPFDQIVSDLNLQRDPSRNALFDVAIVLQNNQNVDLALDGITVNSIDPKMMTAKFDLEFIFVEEEELYLKLIYNTDIFIHERILLIIDLFKNWLEQVLKFAHEPLINLSLASSENPIQEEQDLFTEDFNF</t>
  </si>
  <si>
    <t>gi|1706105809|gb|TRV28308.1|</t>
  </si>
  <si>
    <t>gi|389829927|emb|CCI28338.1|</t>
  </si>
  <si>
    <t xml:space="preserve">Phosphopantetheine binding ACP domain (10-76:67)  -- Beta-ketoacyl synthase; N-terminal (104-344:241)  -- Beta-ketoacyl synthase; C-terminal (352-469:118)  -- Polyketide synthase; C-terminal extension (473-582:110)  -- Acyl transferase (625-901:277)  -- Polyketide synthase; dehydratase domain (1014-1297:284)  -- Polyketide synthase; ketoreductase domain (1551-1727:177)  -- Phosphopantetheine binding ACP domain (1827-1891:65)  -- </t>
  </si>
  <si>
    <t>MSDTQEAIEEWLIKKVAEILQIAPEKIDIQQDLASYGLSSLAAVSLSGELEQWLGKSVSPMLVYEYPSIHAVAHYLALNGLSSEALAATSSTVAQKTSSQPQNEPIAIIGIGCRFPQAKSPDAFWQLLRQGGDAITELSSQRWNHQELGNLNPINGGFLDNVYDFDPQFFGISPREAVEMDPQQRLLLEVSWEALENACIAPETLAGSQTGVFVGISSDDHARLLSKDNESIGTYYGTGNAFCVAANRLSYFLDFHGPSLAIDTACSSSLVAVHEACKSLTDGECHLALAAGVNLLLSPQLTINFSKAGMLAADGRCKTFDESANGYVRGEGCGVVILKRLEKAIQDGDRIYAIIRGSAVNQDGHSNGLTAPNKQAQQAVIKKALAKAQVSPKDISYVEAHGTGTSLGDPIELNALKEVLM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AAACIAGVFSLEDGLKLIAYRGRLMQALPPNGKMVAVTSDEETVRRAIISYEKQVSIAAINGPSSIVISGDSQTVDAVVANLDTEWVKTKTLQVSHAFHSPLMEPILTEFAKIAREITYSKPNISLISNVTGKIATAEIATPSYWVNHIRQTVEFAAGMNTLASHGYEVYLEIGPQPILIGMGSHCIPEGKGVWLPSLRSRKSDWQQMLQSLAELYVKGTPVNWTGFSKDYSYHRLSLPTYQFSRQLYCHGSILSDCSTTRVESTNGKGHISHNNPQGTQQFELYSSHGNGHLHPLIGKRLHLPLKPIIFESQISQDCPNYIQHHQIQATTIFPATAYLEMALVAGINVFKSDSISLEDVKIEHPLFFEGNQVKDIELILTPQDSQTYTFEIFSLNPVGDSWTLHTLGKIIKVTDINQPSPVNLENLSIDSLESVNVEDYYQQLEQRGMDYGASFQAITDLWQYEGMALGQIQLPEPLVNEACNYKLHPVLLDASLQVLGAALSREDSGDAYLPVGLKQYQVYGSVPLHLWSRVKLNQDSSEPSQTITADVDLFDDSGVLLAEIQGLSVKRISSQKLGQVVQKEETENWLYEIVWRPQNRDLNLPLTGAENLGTWLLFTKGDGMGSSLANQLTQLGEYCILVSVGSHYQKLNPESYTVNPLVTDDFTKLFQESLENKPPLKGIVHLWSCENNSSTDLSLEALQKAQEIGCGSVLSLVQALTQKRGTNLPRLWLVTQGAQTLEPSDTSLAIEQAPLWGLGRTIALEHPELQCVCVDLEASPNANQSLLVAEILAPDSENQVIYRQEIRHVSRLVRHSAHSTSQQEKIRPDSSYLITGGLGALGLKIADWMVSQGAKYLVLTGRSEPNTEAITLIEQWKQAGTEVVIIKADVSKQEDVQKLFQKMTVSLPVMRGIVHAAGVLDDGLLSQLDWPRFTRVMAPKITGTWNLHCFSWDLPLDFFVCFSSIASLMGSPGQGNYAAANAFMDALAHYRRSLGLPGLSINWGPWSGVGMAANLDNRFFAQGINPIRIEQGLQIFGELIQENIAQIGVLSVDWSQFIASYPFNLPLLTQIAQDVGGYDGLSATQSPILSQWQESSGDSRILLLLAYIQGLVAKSIGTDAAQIHLDQPLKTIGFDSLMTVEMKTKLSVDLGVDIPLTKFVEDVTVTTLAIFVNEQLIEKVSISPDPVINQVDEEQISEELLAQLNQLTDQELDVLLSSISSN</t>
  </si>
  <si>
    <t>gi|424707779|gb|AFX86524.1|</t>
  </si>
  <si>
    <t>gi|424707903|gb|AFX86586.1|</t>
  </si>
  <si>
    <t>gi|1706142690|gb|TRV62976.1|</t>
  </si>
  <si>
    <t>Cluster-13398.28808</t>
  </si>
  <si>
    <t>MALTKFDVAVRDHPDPDKLAVYVVRSLQLKGFCVVDLGATPETCLEAVEEIREMQSHRLFKPPCEDVLDGLLGKKGSAAVYTFPALEEFAECPTVGKFDRMASSIGTVLDPELPKLGLEVAKKSPCMIHETGTWDKGNAPPMTERDATFWLQTFVWHKLMIVQILGPGETTMELTYFGKKEEEEPDPMQASKTEGFRMRMKPGSMVILRPDILGHRLLGDNGNMAMSCWFLPASCAAAQRGGTAATLTPVAQRLDQWSMKRLRQLAEFEMAGLTDRFPEQWRVVAGAAYKMEAPRELTRGGATVEMALKGEVLYGTVEVVEGLRWLKTLASDQNGRPCFGYVLIDSEMTGIGRLIEKVEDLPAPWLVAKNHIWTHTDQVVVRGCACKFPAGHNIESQFQPYVSGPDFGSEVPLMRWDHTWVWAPPEHGDQGRSTNKHGGFMDGLELFDHKRFSISVAEVISMDPQHRIALECTEEAFNRSGFGKDVLMRSVTGVYLGGGSSEWNYVDNCMKDPAADMFGCTGGSGAIQSNRLSFNLGLMGPSITITCEGAASIMAVERGYCSFAREKVANVRCCSVGLYASMSPATWAHMCWRKIMWNGSFHGRCKAFDDSASGYILGDGVGTVIMNRLTEKVDEQFVRDENMDEVGICCGAYLLYHGQGAGMASPSGAAEQSVVVETCRQARIDPVAVDFVECNAEGRQLWDAVEAMSLPKGLRRGYEDVPLMLSSAKSNSGHGNEGAGMCALMRVLKGSEFATMAPMLHLSILNPYIDPNSVPAGQMLTECMAFKYRQAVSGVRGQSIVGTLGFMIFSVVASEKKVPVSKPWDTAPERIAFWPGGGGALENNALPGRGYEIIGSWDGWESSHEMQELEGDGSEEKIYIYIVTLGVNLFEQFQILIDGNTRKVIHPDRAKAPNSTPAFGPDANAQGLNWLIDGRPQLREEFIENPAAQADADAEKAPDAETANKALFETPPKEQLRVLTSVKTEDFGVAGDRYKVQLHVAGRWRAVHWSKLADGADAVETLEDGSTPELPAALLSTAPVEDLGVYYVVAGWNMWSFSQKMSKDGSVHSLEVRLLWDGGDFQIVRDGDWTQAFHPAVPGALDGSSVVGPDDYIHGLNWCLNAQAGDVFRIELQRTFADGEESRALSWTKLRHEELTREERKQARSPSYYLVGSMEMGREQKLKMEWDQERQLYAATFEVGRSGEEWFAILWNGDWSWRIYPSKPDAYPGEECKHRILGPDDEGTDLFWKISEASGDEDAAGENYEVQLQVDASGNPTKVEWTRL</t>
  </si>
  <si>
    <t>gi|45535603|emb|CAF04425.1|</t>
  </si>
  <si>
    <t>gi|1747419177|ref|WP_149989340.1|</t>
  </si>
  <si>
    <t>MKPIAIIGIGCRFPKANNPHEFWQLLSKGIDGITEIPKERWNINEYYDENPETQGKMNSRHGGFLSQVDGFDPNFFGISPREALLMDPQQRLLLEVAWEAIEDAGIAREQLAGSKTGVFVGIATNDYSRIHAGYSHQPQGYDLTGNCTNIAAGRLSYLFNLKGPSLAVDTACSSSLVAVHLACQSLWNDESSMAIAAGVNLILSPIGNIALSKLKALSPDGRCKTFDESANGYVRSEGVGCIILKPLAQAIADKDSIYALIRGTAINHDGRSKGLTVPYGPAQESLIRSALKNAEIEPKELNYVELHGTGTSLGDPIEAIALGSVLEEGRDKDNPCLVGSVKSNIGHLEAAAGIASVIKMALSLKNKQIPPSLHFNKPNPYIPFDKLPLKLQSSLITWPQQEASAKVGISSFGFSGTNAHLILEEANLSHPEPIALTFPHLLPLSAHSHEAVRDLAQNYEDFLKDQALTPEFVQNLCYSAGLRRTHHAHRQAVVVHSPEELLKGLKELEMIDLSTQSKPSKRKTNIAFVFSGQGPQWWAMGRELLATEPVFRSVIEQCDTLIQKYANWSLLAEFNASEALSRLQETEVSQPALFALQVGLAKLWQSWGINPKSVVGHSLGEVAAAHFAGILTLDEAIHLICQRGQLMQQATGNGKMLAIELPVNQVENLIAAWESKLEIAAINSPYSTVVSGESQSINQLIAELSQNHPDIFSKELPVNYAFHSQQMTDFADKLVKKLGYLKPQKSTIPIFSTVTGDQQEGTLFNAAYWGQNMRQTVRFNPAIEAMIKSRHTIFVEISPHPVLLGYIKSSLREQDTEGFVLPSLRREHSERGTLLNSLGKLYTWGHSINWEKLYPENCQFVKLPLYPWQHESYWVSDDKPRFKSVSSASSLLNLLVEGKTEQLTEQLNKSDQLSPEVKQFLPQLLKLLVGEDATIAGKMPILQDVSKNCYQVQWQLSPLNLKNKHCQGERWLIFNDNQGVGKALATTLNDAYILVSSGQTYQKFVSGHYQINPNNVKDFQRLLQDITEPITKVVYLWGLDSDINSQTSQTRSYASLLYLTQALAQFKTKEPPKLWVITQQAQSVNDAVKPLKIAQTSLWGMGQVIALEYPNLWGGLIDLEEKQPSSQAIIAEITENLGEDRIAFRDHQRYVARLVPNKAIKSSNINFKKTEASYLITGGLGSLGLSLADWLIEKGANHLILTSRRALADHSRDKQVKIKALEDKGATIQVIAADVSDYQQTRQLFHQIQENCPPLQGIIHAAGVLSDRTIDKMDFDCFESVFNPKAAGAWNLHQLSQDLSLDFFVCFSSMSALIGSRGQIHYAAANHFLDGLMHYRRESGLTGLSINWGPWAKGGMATQGYEEGLKRLGINPLQPNLALDTLDYLINHDVTQTMVAEIDWSKFKTIVAAKGRVAFLEALFKQDQDNFGQTVENFPRTLQETPPHRRVTLLTTRLQQEVAQILGIRRSSLPDTDQGFFEMGMDSLISLELKNRLESLFSVTLPSTFAFEYPTIGDVARYFVQEVFAWELNSENSEVSSEIGSTDAVELNQVLAELELLSQAETEALMERELAELEALL</t>
  </si>
  <si>
    <t>Unigene8894_All</t>
  </si>
  <si>
    <t xml:space="preserve">Polyketide synthase; ketoreductase domain (295-480:186)  -- </t>
  </si>
  <si>
    <t>MAGYVDHAVLTMVGQQVPERMRTEYAKQVDACTKDMAGHMCWLVDWFPEHLNVESSSGHSIWYQADSLANPVDTISRWPPVDLSPPQKEDVLVFADCHGFCDSILAQAPPGRIGKLEVRRPSSEQAMQPSLNLLGKSSWDLVIFAAGVDLPDSNAVEEVHRKQSAVLHLYLTLLKEIARKESCKRICTLTVDTFAEDAEIHEECGIGIITHATLFGMTNVARVELQSACEVHYIDSEWALQEENAKCLVTEIFRNQSFGHNAVRLLNAGRYVMRQVPSSPYENGPSFEVPDHGIVGISGGNGGVALVIGIWLLHKARQQGKRFSLKFLSRSRIVSEKNLPNWQEIERMAGEIGAEVEQAKCDVSRPEEIERFVAAATPNLTGFIHSAGVLQDAMMMSQTWEKFEPVLAAKSRAALWLHDALERMHNPGLRIFWTFSAGAVYGNMGQLNYAAANSFLDGLARHRRATGKPAVAPQWGAWAEVGMVTELSEVMQRRMQSSPMPPFSNAEGLRGLECLLRTENAYGWVFKFNPEVLFARVVSPNGSSEDAYSKNFTSFVAPPPPGDPYENPYTTVSYTLRPATHYIPRGLVFSQLWPKLAEAQLDGE</t>
  </si>
  <si>
    <t>gi|488829433|ref|WP_002741839.1|</t>
  </si>
  <si>
    <t>MKVGEFLAYLKGLDIKLWPEGEKLRFQAPKGVMNPEIKEKIAAKKTEILDFLKAAKIPTNAVDLEIIPVSRDQDLPLSFAQQRLWFLQQLSPDSHSYNLLDALRLEGNLNLLALEQSLSELIRRHEILRTTFPMVEGQPIQRIAPPSPVSLPLQDLQNLSKNEQTEHLQEIAIAFSLKPFDLAKESLVQFKLLKLGSQEYVLLLKMHHIIYDGWSLSIFFGELSQLYAAFVRGLPSPLPELSIQYADFAVWQRQWLTGEVLERQLNYWRKQLQDAPTILELPTDYPRPPIPSFRGDGQVFRLNQDLTQRLKQLSQESGATLFMTLLAAFFVLISRYSGQLDVLVGSPIANRNSSAIEKLMGFFANTLALRGDLGGNPSFLELLERVKQTTLSAYAHQDLPFEMLVEKLQLNRDLSHNPLIQVMFSLQNTPQSEASLSGLKMESLPLSVELKARFDLEVNFWEVSDRLEAVWCYSTDLFAARTINQMGQHFQNLLTAIAANPNMGIFELSMLSDAERNQLLSSWNETQTDYPSDKCIQQLFEEQVERTPDAIAVVYSEQQLTYNELNNRANQLAHYLQKLGVKPEELVGICLERSLDMIVGLLGILKAGGAYVPIDPDYPQERISFMLQDTQVKIILTCESLQTSLPNHQAIVICLDKDWQQINQASQENPNSAVSADNLAYVIYTSGSTGKPKGVEVIHRSVNRLLFGINYAHLDATQRFLQMALIAFDASTFEIWGALLHGARCVIFTEDIPTATSLRNAIDKHGITILWLTAALFNKIIDDDSQALSGIKQLLIGGEALSVAHVHKALETLPLTQIINGYGPTESTTFTCCYLIPKQLEATIKSIPIGCPISNTQVYILDNYLQPVPIGVVGELHIAGAGLAKGYLNRPELTQEKFIPNPFEKDEVIPPTPLNKGGNGPSKLYKTGDLARYLPDGNIEYVGRIDNQVKIRGFRIELGEIETVLSQNDAVQSSCVIVREDNPGEKQLVAYIVPKLGVKLTSGDLRQFLSNKLPGYMVPGAFVLLEFFPLTANGKIDRRALKAPSNTSDSDRFIEARNQLELNLVQIWSKVLKIDKISVQDNFFDLGGHSLLAPYLITQIKEQLGKEIAVTTIFQNPTIEQLATIIQTEADSSNQSCLVPIQPQGSKPPFFCVPGAGGRPFYFYHLGRCLGKNQPFYSFENDLYQQFGEISRIEDIASIYIKAMQDLQPQGPYFLGGHSYGGNVAFEMAQQLVNQGEQVALLAIIDSSAPTYKDKQILLDYINWDHARWLAEVSKGIEVYLDKTIDISYKTLQVLTVEEQLKYALNFFKLANMLPPNAETRQLEKIVQAYKTSCLCLIDYLPKQIYPGKITIIRASEELADDPNKDLIAGDCEDSSLGWSEFSTEPVEIHFVLGNHVSIMVEPHVQILAEELKVCLEI</t>
  </si>
  <si>
    <t>gi|1705964027|gb|TRT95237.1|</t>
  </si>
  <si>
    <t>Cluster-13398.46571</t>
  </si>
  <si>
    <t xml:space="preserve">Beta-ketoacyl synthase; N-terminal (366-614:249)  -- Beta-ketoacyl synthase; C-terminal (633-745:113)  -- </t>
  </si>
  <si>
    <t>MAGAMEEEEKKFAMKLVRIHGLPGPITPEGSSVAAPVAANGLVGQAVDFNDESDKYLVCTLDATLFEIAEENLEAYEAKEGGFDLLWPYYDETFFDFCASVNNLLVEKHWCSIQASKTPESRSEALVKAKRKDFEVPKQEFLADFLGRKGKGKVSHINPLEVIDEEEVAAMDAATSDLEQYDMDLSSLFGVMGPMTWDSMGFNCMGRTEGMLWMPFANNREESALTPEPLNDDDIDEDNLVERHIQFLRRRKLCCLYLIDNEGGTLTLHPRSDLKMESVTLPVSKGQLVVFRCDLMTFQFQPTGSHLTLTSWFMEAPPKINLGDIVANADNLTEALGVSTGPLVPQGARAHIMSGSCLTGGGCWNLEEASCMYLAGTDAHIFVPNSRFDTDLYFTKDGDNDLIPFANSYQHHGGLCYDAEVMSFDNTFFGYTDREAGIMQPAQHKVLEVGYETLFRAGWTKKSLSGSPILVYLGDCGSDWWNQLLVRQMQGEHLDPTARLQWESGKSMTITGQRLSFNLGLRGPAWICDTACSSGLTAFCTAMYSIKKPTERGTESPSVDPHCPSALAGGTNMVVDAGPYIGGSGQHMLSLKGRCFTFDVSGDGYARGEGTSMCYVMISNSDRDTEMQEACAIGNKVNQDGRSASMTAPNGPSQQLCIKASLREAGVMPHDITASECHGTGTSLGDPIEVGSLRGVQETDDRDGPILNTSSKSNIGHLEANAGTTGLFKCILMSKYGAGLPNCHMRTLNPHLDITGWPTYMINECCDYHQQTGLVGVSSFGVSGTNSHAEVWAMCKYGPNCAGRKKLNMDKIKQITLTCPVTLGPIDYLTGEPARSDGRKYTADCLREELQPYDISTFAYDGGFRYRREVLEEEEEPLNPPDVRVTIYGSWSGFGSFEDMKEEEDGYYSYPVVLGTSRVETFTICLHGLVDYSFYPACRDGGPLIFVEGPDAKGAGKRWMIDGRDEQVPAGTVYLVKFRWGMNRKSVSWTEVAADSEAVVPKFVRAEHRYQILGSWTSGRKDDLRKSPMEDGVFEYTGKLGVTGQETFQLCRDGDSQQLIYPAEPECTNTKVPVRGPDHMGEGKMWLINGAPDEKVKLRLEVDDTAKIIVTVACKSMGEQVFESMEGWSRHTYWLAFQGSLTTEMTMDPELPGVFKARGSIGQNYSEQYRGFCEFFNIIVDEDPKFGFCPDVACASSGECVVWGPDKGCVDRPFMIKSWQAGAGFEVTLDLKAVDKRKIVTWKWDTPPQFNFAGGMAQLEG</t>
  </si>
  <si>
    <t>gi|495473344|ref|WP_008198032.1|</t>
  </si>
  <si>
    <t>gi|1149076496|gb|AQS99220.1|</t>
  </si>
  <si>
    <t xml:space="preserve">Beta-ketoacyl synthase; N-terminal (298-544:247)  -- Beta-ketoacyl synthase; C-terminal (562-676:115)  -- </t>
  </si>
  <si>
    <t>MGFPVLPSMSARTHGVDLKVDHFTDDVFAEVMVSCLTSKGFCILELGLPPPFADQVLTEVNDLKVSGQFYQPATAVAEGLLGTEGSARIAELHRLSNEPSDALGNSDGLRQINGMITSIGVSLGPHTDRLGFDMTHRSHCLLHETGIPNDGPPLTEKDVTQWLEKFLRHTLMVVVFLGPAEGVLTLKVFGEEEADAYEVPTVAGTMVVLRPDILSHQHVSLGRAMAASSFFIHAHAFQKRHPTGGWNMCPAARELDRWAMERARALKSRSQGDSDWDPALPREFQRAMNLSYFKGNMVAVRGVACKFPGTWLVDTHFRSFTGGVDYVTEVPYARWDKDQYYDAHPECWRWAKTNSKHGAFMEGVELFDAKLFSLSVAESKSMDPHQRLILEVGYDALHRMGMRKNTLMNGSGSVYVGHAFGDWGFVEKSADVGLGPTGGAGCIAANRLSFVLGIKGPSMALDTDQSSSMTAVFMTAESIQKKGHGVIADFGVGIGAQIMLTPTWWTQHTAMGWLSGKGRCLTYDAAASGFVRGEGVGGTAMRPLSEVVDGQYVRDEKLPLVGILAGTCLNTNGKGASLAAPNGMAEQEVIAGAVRNANIASQDVDAVEAHGAGHPLSDVIEVGSLLRAHRYEDTTPLAITSVKTVVGNMMESGGIASLMKNLLGLQWGFLACLLHLRELNPHMDDLADSNPAAVLNEHLAYTRKSAFAGTMSRGFGGTNVCGINWGTLDEEKVPSVAAGHQPLHFWPGGGGFLDAQDRPEQGYYIIGSWMEWSDPERMEEEGGGVYGYTVMLGENAWEQFQILLDGDLQRALHPGGAKMGKETAVFGPHEGVVGASTWIIDGRCNWVEASAPPDEGALTATGPGDAGNEIVPADTLDGGKPGDKYRVRLRVAGKWRLVSWHKEEEASAQGDGPYPVECIGNYYVVGSWNSWNFEELKRDANDHGLHYAEVTLRWGTGEFQIVRNKDPCQVLYPSTYKATDNVEVLGPDEDGDGLHWFITGRPGDVFRIELQRSVADGNDHKQVSWQRVRHENG</t>
  </si>
  <si>
    <t>gi|1039175413|gb|OBQ19941.1|</t>
  </si>
  <si>
    <t>MNIQQHKTAKMAIVGMDAFFGECQELDAFENSIYDRKQHFVTLPESRWHGINEQETLLREYGLEAGKVPQGAYIDNFEVDTLAYKIPPNEVEKINSQQLLLLRVADRALKDAGLSPNSNVAVIIAADTELSVHQLQQRWNLPWQIKDGLNGAEIVLSPEKIHQLEGIVQDSIHNQVELSEYLSHVTNIMASRISSLWNFSGPSFTISAVETAAFKALELAQMLLDTNEVDAVVVGAVDLAGGVENVLLRSQFGKINTGVNTLSFDEKANGWNVGEGAGAVVLKRHDTALANNQRIYAVIDGISIGQSSSMAVDSHTITQVCQQAFQQAGIEPTKVNYLEVCASGIPAEDEAEINGILQAYPSVGDGLHCAIGSVKANIGHTFVASGIASLIKTALSIYHRYIPGTPNWSGVKTPQVWEGSPFYVATESRPWFLQKEVKSRISAINSIGCDGSFAHIILSEETAQPERTSTYLESRPLHLLPIAADDQSSLLAALDHLQATIENADSLKNIASQTFVKFQQNSDSKYTLSLTGRNQKELIKEINSAKKGVTNAFANGKDWQTPIGSYFTPKPLGKDGEIAFVYPAAVNTYLGIGRSLFRLFPKVLDDVIIKSLDERAADVEKLVFPRSLSKLSTRQLEILEKKLLDDSLAMFEAEVLFTRLISTIITEDFQIKPKYIFGYSLGETSMMVAQGVWSNFYEVSHTFNSSALFGDRLSGPKNAVREYWGLPKTDIVPENKLWANYVLMASPAQVRECLKNETHVYLTQINTAEEVLIAGEPAACERVIKTLGCNSFPAPFDHVIHCQAMQSESQELEKLYTIPAQKIPGIKFYSAAEYQSIELDSQEIAHNIATGLCQQLDFPRLVNRVYGDGAKIFIEAGAGGICSRWIDKNLANQEHLTVSLNRRGTDDHSSLIKALAKLLSHQVKLNLAPLYNLSSENTQQKKAALRKVTLGGSSMTAAILNAENRQIFANNQKQTISTQPEYKIINSLQTSEKIAPTEIYPKPQPKLQKNTIKTIMENGLELSKKLKFFESTKIIKQNINQESGEKISMNDLKKAQYQNLSNNTAKLTKTHTNFLAARQDFSQQMSEIIQLQLACAQNLLKEEK</t>
  </si>
  <si>
    <t>Cluster-13398.26511</t>
  </si>
  <si>
    <t xml:space="preserve">Beta-ketoacyl synthase; N-terminal (366-587:222)  -- Beta-ketoacyl synthase; C-terminal (597-712:116)  -- </t>
  </si>
  <si>
    <t>MAFLPIINGMRLGSLVQVQGQPESKGDGEVPETDGQLGQLVNYCRDTNKFEVACINGVTGTFDAKNVQVPKDLKKPGVGGDDSSFDILVGPATTPDVLGEEMSNCLFEKGFCVLKVCQSLTEVDAAAEAVRSLGDSGLLGRLPQEIEEGYLGTGGRGKVTWMDPNSPDIKDPLLEFNDQNLSYLASLLQPFSADSIGKIIDERTPALLSLSLQDDELEDYPHPMASDKILGDYLGTWRHAAVRALHFMGPVEASVTLENKGGAGAAALPSAQESILISAPANTIILFRTDCYTYSAVAESEYFLMMASFLAQAPHFELTGFEGDIKALSALTEGPAPPPGNVLNVLDHTTRLASCWDSGGMMNTGLQAGTDTIVEIPITRFDVNFYFCPEPDEILLGPPRTVQRHTSFVDGTDFFDHKYFEISLNEAKGMGPLQRMVLEVGGALMTSQGISKKVANRQSHHAGCSVGLDKDDFPGSGLDQGGSMNALAIIANRFSYVFNMKGPNFICDTACSASLTAVHCAKLMMYDRQWDPLEYFICVGTHLCLVPGPWIGCSMSQMVSPQGRCFTFNASANGYLRGEGTSGMFLKYGVDLDGREAVLRSSNVAQDGRSASLTAPNGPAQEEMITRAIREARMTPPESTCWECHGTGTSLGDPIEVGAVRKVQVKMTRPEPLMMSTAKSNIGHLEGGAAMAGMMKCIMQVMFGECFSTLHVRQLNAHLDHAAFEAFFETECSSFKFEQGHSQVSSLGFGGSNGHAVFWGKKVSGEALDPYQMIQKKMKKMPPPEVRVIGDNPDDWDSDLPLADVKPGDKYKIYFSSEDPKDTPLRWVKDTDADAEEDDEASFAITGSFNDWEEDRMAPGDVPGQFMTTVTVPSSGSLEFRFVKDGDSSKLVCPVEPGCSRRTAPIVMKEGVKNSWSVTAEPESEMQIELLYLQGKYSIVWFKI</t>
  </si>
  <si>
    <t>gi|219939540|emb|CAW71176.1|</t>
  </si>
  <si>
    <t>gi|504990109|ref|WP_015177211.1|</t>
  </si>
  <si>
    <t xml:space="preserve">Beta-ketoacyl synthase; N-terminal (13-260:248)  -- Beta-ketoacyl synthase; C-terminal (268-387:120)  -- Polyketide synthase; C-terminal extension (389-502:114)  -- Acyl transferase (534-832:299)  -- Phosphopantetheine binding ACP domain (962-1028:67)  -- Aminotransferase class-III (1237-1596:360)  -- </t>
  </si>
  <si>
    <t>MTNSQENSELDGIAIIGMAGRFPGAASVGELWQNLCGGVESTAFFSDAELDPSIDPNLRQNPNYVKARGIIDGADRFDAAFFGVSTREAEITDPQQRVFLEIAWAALENAGCDPNTFSGSIGVYAGTGNNTYFPNNIAGRSDVISRAGEFQVMVANEKDYIATRTSYKLNLKGPSVSVHTACSTSLVAVCQAFYALMSYQCDLALAGGISITVPQNSGYLYQEGGMFSSDGHCKPFDAKAEGTVFGNAAGAVVLKRLEEAIADRDTIYAVIRGVGLNNDGAAKVSFAAPSVDGQADAIAMAQAMAGVDPETISYVETHGTATPLGDPIEIEALTQAFALKTAAKQFCAIGSVKSNFGHTIAAAGVTGPIKTALALKHRQIPATLHFEQPNPAIDFANSPFYVNAELSEWKAGKTPRRAGVSSFGVGGTNAHVVLEEAPALEPSSPSRPRQLLLLSAKTPSALDAATANLRSHLAQNPEIDLADAAYTLQTGRQAFNYRRFAVCSDRTDAVEILESLPPLRTATRCTESRNPAVIFMFPGQGSQYVNMGLNLYESEPLFRETVDRCAEILQPHLGRDLRKVLYPGSDEATAAESLRQTFLTQPAIFTVEYALSKLWQSWGIIPQGAIGHSIGEFVAATIAGVFSLEDALMLVAARGRLMQDLPGGSMLSVRLPAAEVEGRLSADLAVAAVNAPDLCVVSGPTEAIALFQQQLESESVVCKQLHTSHAFHSPMVDSIVEPFAEYVKKVQLSAPTIPFVSTVTASWITAEQATDPMYWARHLRATVRFADGIKELWQEDPNRILLEVGPRTTAATLARKQAKDLKKQVAISSLSDSHENQTEWAALLSAAGQLWLCGVSIDWQSFYQEETRDRLPLPTYPFESKRFWIEPKVSEDKSGRGGDGESERVGEWENSQFPMPDSQFPMPDSPFPITTSQLPTTNSQLPMPNSQAETQTAARKYRLIPAIKNILEETSGEDLGSVDEDLTFLEMGLDSLSLTQVALNLQKEFSIKITFRQLLETFPTLGTLSEFIDGALPPEVLPATPAVQQAAPVPAPAPPIAPPEQTAIPVPASAPVNLPLPSPGPQILHPVQSGNLEYLIGQQLQIMSRQLELLGGAGSVPAQPAPTTNGRGSAPVPAPSQPAAVQNIPQSQTHGSAIAPTAAPTAEPTAEPKKVFGAAARIDTSDRDGLTPQQSAYLETFVKRYTARTQKSKQYTQTHRHHLADPRVVSGFNRTMKELVYPIVVGRSSGSKLWDEDGNEYVDLTNGFGSNFFGYSPAFITEAIAAQMQRGYEIGPQTPLAGEVAELVCEMTKHDRAAFCNTGSEAVLGAMRLARTVTGNSTIVMFTGDYHGIFDEVIVRGTKKLRSLPAAPGIPQSAVDNTLILDYGEPESLEILKARAGEFAAIMVEPVQSRRPDLQPREFLHEVRRITEQAGCAFIMDEVITGFRVAPGGAQEYFGVQADIGTYGKVVGGGMPIGVIAGKSAWMDALDGGFWQFGDDSFPEVGVTYFAGTFVRHPLTLAAAKASLEYLKRGGPSLQRELNAKTDKFVAELNAMFDREQAPFTVKNFGSLFKITYPQDFTHGELLFYSLREKGIHIWDHRPCFLTLAHSDADIAFAKEAFKNSIAELQSAGFLTAPSGATVKVLEFNKNGNTNGSKSSTVFASNSPVPGAKLGRDPNGNPAWYIADPERPGKHLQVGDSLSN</t>
  </si>
  <si>
    <t>gi|297326100|gb|EFH56520.1|</t>
  </si>
  <si>
    <t xml:space="preserve">FAE1/Type III polyketide synthase-like protein (49-337:289)  -- 3-Oxoacyl-[acyl-carrier-protein (ACP)] synthase III; C-terminal (354-434:81)  -- </t>
  </si>
  <si>
    <t>MADFKLLLLILILLSLFELDLLHFHHDFFSSFWVKIGLLMISIFFYAYSTTRSKPVYLVDFSCHQPTDSCKISSETFFNMAKGAQLYTEETIQFMTRILNRSGLGDDTYSPRCMLTSPPTPSMYEARHESELVIFGALNSLFKKTGIEPREVGIFIVNCSLFNPNPSLSSMIVNRYKLKTDVKTYNLSGMGCSAGAISVDLATNLLKANPNTYAVIVSTENMTLSMYRGNDRSMLVPNCLFRVGGAAVLLSNRSQDRFRSKYELTHLVRTHKGSSDKHYTCAEQKEDNKGIVGVALSKELTVVAGDTLKTNLTALGPLVLPLSEKLRFIIFMVKSKLFRLKASPYVPDFKLCFKHFCIHAGGRALLDAVEKGLGLSEFDLEPSRMTLHRFGNTSSSSLWYELAYVEAKCRVKRGDRVWQLAFGSGFKCNSIVWRALRTIPANESLVGNPWGDSVHKYPVHVT</t>
  </si>
  <si>
    <t>gi|595389401|gb|AHM27265.1|</t>
  </si>
  <si>
    <t>Unigene52711_All</t>
  </si>
  <si>
    <t xml:space="preserve">Beta-ketoacyl synthase; N-terminal (297-543:247)  -- Beta-ketoacyl synthase; C-terminal (561-669:109)  -- </t>
  </si>
  <si>
    <t>MPALARRGGGGVQYDVVAGGRGGASSPSTLASKIVEQLYQKGFCLADLGVQQAQLDAALAEVRSLEGDLRFSSPPQEVVNGLLGPEGSAEVCELDFASEEPVGGPGLQLADDVLTMVAQWLASACGVLGMEVGSRSPGLLHSAGTPSDLPPALVELECQKWLSTFSRIRLMVVLFLGPSGGSLELQPFTLEGAPPVEVFVEAGTVLILRADSLVPRLSSSGQLTALSCWLNQEHLYSMENERAVRTPVTQELEEWVSARLSELKSNQVVGDDGQEWDPAVPKEWQRAANRNFLTGAQVAVRGLSCKLPTTYSVPAFWHGMTYGVDWGEEVPMTRWNHLDSYDTYPEGWKFNKTNCKHATFIDGTELFDNKFFGLSVVESRQMDPMQRHILETSYEALHSAGYTKRTLMRSLVGVYIGAATSEFNFMPITDSSAGTGGANSITSNRISFCLGMQGPSYTIDNHACSAHSAVAAAQMSCRFQTERYKPNVAALAGSVYLMIVPNTWWLASSKGWLSPQGRCFSFEASAEGYIKGEGVGNLSMSPHQDTIDGQLVVDEGKPLLCLVASTSMMHTGTAASLTAISGPQEKDLIRSAIRQASIAPADMDAVECAAEGFTLQDAVEVQVLKEMLRGEDPELPLGMTSGKSGFGMMLESTGLAQLFRVIIGQRFATQVPGLHIAELNPHIDIWNEDMPLLFNSENVLNSESSSFVGCTGRSLGGTLVHCITLGKVDEKKVAPRIRAPQGELTFWPAGGGELPDGAEPESSRPYGIIGSWSEWSKVEPMEKEADDVYVCTVTLGLNGFEDFQLLLDCQRDQVLHPRAPNSWTGSSVEGPDSPGDAEGLRWRISGHDSARSLALLATEGPEGGTRAEEALGLKATKALEDEGASSGIAEAVPGSKYRVHLRVSGQWRSVDWQWVSAPERGRAASEGDRGAKYYVVGAWNSWDFTDEMELDSTEGSAAGCYHLEVGPLPKLSGDFQVVRNRDWAQTFFPNAPRDYGTSEGWSEALGPSDRPAEEQCWFLDDWGGDSYEIKFERPFDGGAAKITWKRTKRQGIGVPALLG</t>
  </si>
  <si>
    <t>gi|1706133287|gb|TRV54173.1|</t>
  </si>
  <si>
    <t>gi|2065843150|gb|KAG7609472.1|</t>
  </si>
  <si>
    <t xml:space="preserve">Oxidoreductase; N-terminal domain (7-114:108)  -- Alcohol dehydrogenase; C-terminal (168-301:134)  -- </t>
  </si>
  <si>
    <t>MATTINKQVVLLDYVTGFAKESDLVITSTTIDLRVPKGSMTALVKNLYLSCDPYMRNRMRKPDPLSPATAQSFTPGKPISGFGVSKVIDSGHSDYEEGDLIWGAVGWEEYSVITPIPNLHFKIHHTNFPLSYYTGLLGMPGMTAYVGFYEICTPKKGDTVFVSAASGAVGQLVGQFAKLMGCYVVGSAGSKEKVDLLKNKFGFDDAFNYKEEHNLIGALKRCFPEGIDIYFENVGGKMLDAVILNMRPHGRIAACGMISQYNLKNPEGIYGLSLITYKRIRIEGFNCFDYFHKYSEFLEFVVPYIKEGKIKYVEDVADGLESAPAALVGLFHGKNVGKQLVVVSPS</t>
  </si>
  <si>
    <t>gi|424707743|gb|AFX86506.1|</t>
  </si>
  <si>
    <t>gi|1370747703|gb|AVQ71843.1|</t>
  </si>
  <si>
    <t>MKPSKLAIAGLSGFFNQLLTSQQLSALIYQGNSLDYSNKAISDHSWSILSKMSDQGLKDCTCKIGKKVALITANNISNNQETELKNISYQLERLWNCSIVPFQLTQGSDSLLKSLELAQILLTAKEVDTVIISALNRNCESIIGGALILKDYETIPNNNNTLFYGIIDSFSKIVNPLSSPSVAIKQSCQQAFKNAKIHPSNIGYLAVSSREIDQGLLEAYSANQNNLTCAVGTVQENNNNLGITEDLISLIKTALCLKNRYLPASAQLLTSNIPQQWQNSPFYLPDVSLPWFLEKGQEKRYAALNLVTQNNTYSHLILSEATPQSTPNNGYLPYGSFYLFPLAGNDSSSLQSQLDNLTQSIENSFSLPHLAKENFIQFQQNSQSPYVLAIVGNTKEALQKEIKQAKKGIDKAFHTGKPWKSPQGSYFTPKRLGKVGKVAFVYPGAFNSYLGMGRNLFQLFPKLWERAESLISDPATFFQANSLYPRRQSPLSKQDLETLETQFIANPLSLLETGTGFAVLFTEIMQKYFKIKPDAAFGYSMGESTMMYSLGVWPNADQGSRFVHSSPLFKTRLMGAKQAVAESWGQPIDENSWSSYVLMATAEAVQECLKTESKVYLTHINTPQEVAIAGDSQGCLRVIEKLQCDRFRSPSDMVLHCEVMQSEYNEFLKLNTVTIGTPPDTIFYSSSHYDSLALEQEKIGEHLSQGMCQMLDFPRLIERTYQDGVKIFLELGSGGSCSRWISETLGQKEHLALCINRRGADDLATIIKTLAQLVSHGVELDLSPLYLTDEAETLEAIFKTVLTTAPKANIEPQTEQQNSIIRENTASQKVAALVASSTQTLSQVPTISTVDHLRTSVISSHPKTVRPCLFDQPEILEFIEGKVSKVFGQEYEPIDHYTQRVRMPSPPFLFVSRVTQLEGKLGDYKSGFIETEYDVPEDAWYAVDGQLTVGICKEAGHGLLMLLSYIGTDFENQGKRSFRLLDLSATFLFEQPENVKLLRCRVKITSSVKTDDSLLIFFQGEVLIGDQVWMKLHDGCAGLFSDEELEKGQGIVLKEAEEKERDLIKRQQFTPLLNCSKSSFKKEEIFNLSRGNIEACFGKTYQQNGLNSSLRLPPEKLLMLEKVMMVNPQGGIAGLGLAVGAKQITPEDWYYSCHFKNDPTLPGNLMIEGSIQLVQFYCLWLGLQTHRKDARFQVIPNQTQAARFRGQVTPQHGTLMYQMEVLEIGLSPQPYLLANVDVIFGGKTIATIKNIGVQLVEKTATIPSIFQPIESETFPHISQLSKQSSVLFNENQLKTFAQGSVAACLGSEFDIYENRQSVRLPKGEFKLVSRVLDIKGKRHELQKPSEIITEFDVKENAWFYNHNAYPTLPYCTYIEIAGQPCIFLGVYMGATLLFPEDDLHFRNLDGQGTILKEIDLRNKTITDKVRLLSTTAIQGAIIQKFEFELSCEGEPFYRGNMVFGDFSTAVLANQVGLDGGKRLKPWYQLNDLSDLSVEEINLQDSLTHQNFYSVNPEKPHYRLSQNYLDFIEKVFLIEDGGKYQKGYIYASQSITPEDWYFPFHFYQDPVMPGALGIESILQAMQTYALQLDLGKSFKNPRFGQAINHQITWKYRGQITPENRLMSLEVHISDIRVEDDVITIIGDASLWKEDLRIYEIKDIALCLLDSEQ</t>
  </si>
  <si>
    <t>gi|61374308|gb|AAX44143.1|</t>
  </si>
  <si>
    <t>Oscillatoria sp. CCAP 1459/13</t>
  </si>
  <si>
    <t xml:space="preserve">Beta-ketoacyl synthase; N-terminal (10-177:168)  -- Beta-ketoacyl synthase; C-terminal (186-241:56)  -- </t>
  </si>
  <si>
    <t>RIEFSGREFALAMDPQQRMLLELAWEAMEDASILPSSLRGSQCGVFLGVASLDYSYRIADDMAAIDASTATGNTSSIASNRLSYVFDLHGPSMSLDTACSSSMVAFHQACQSIRSGETSMALAGGISLHLHPYGFIIFSKASMLSPTGRCQVFDEAGNGYVRSEGGGIFLLKDYDQAVADGDNIIAVVAGSAVNTDGHKSGLTVPNPSAQIDLMKRAYEQAGISPDEIDYLEAHGTGTRANS</t>
  </si>
  <si>
    <t>gi|45535417|emb|CAF04424.1|</t>
  </si>
  <si>
    <t>Unigene47543_All</t>
  </si>
  <si>
    <t xml:space="preserve">Beta-ketoacyl synthase; N-terminal (345-531:187)  -- Beta-ketoacyl synthase; N-terminal (552-610:59)  -- Beta-ketoacyl synthase; C-terminal (620-736:117)  -- </t>
  </si>
  <si>
    <t>MSLELVADEDALAEGQPERPRRPLEGRLVQLHSFPGPLEPNSETRDAASDARPLDFNGKAGRALYWDEVEEKYVVHTFEGTVVGAPEENVAEFRPEEPEDGGFDVAWPTGDAFAYGVFAGMVGDCLSTKGYCVLQMFTNQAVRDAAVQEARDMPPFEELRDLFEEGYLGSENTTRCAVLDQDAPDRELLTALSFCDRDLSHLGVMMRPLAPEVLGSEVVSRSVSLLRTPFPGGGAVPAPPLSDEDIRRGKTEEFMSWVMRRKLCMLYLVENEGGVLELHPKEHLDMDTITLPLQRCRIVLFRPDLMGYSYRPEGESVALQMWLLDEPKSFQFRQMQVPPGIQGVNRVHITGAAERFPANCEGCDMSWAFFTTGGDALTWCPFTRFDPDLYSMVDRDAPMYGKAYTMHGSFISNDILVGFDNEFFGYNEEEAFAIAPSQRWVLEVGYTCLFKAGWSKQTLMGKRIGTFMGDSGSEWNFVYWKQDKHVEACNLGVVTVNRLSNVLGLTGPNVTVDTACSASLVAANSAAHWMRSATFQKDGRDIRSMPQTEAMQQYALCQGILCMVAPHGWIGECSATMLSIRGRCFTFDNSADGFIRGEGSCCAFLETKHDDNVDPGDRSLGVLLSSAVNQDGRSASLTAPHGPSQQECIRISLRESNLIPGEIFGTECHGTGTALGDPIEVGANRGVMFGHRDERTYCHATAKAHVGHEEANAGICGLLKVILMMNACAMSPNPHIRALNPHLDVNAYPVLFCSELTSMESSGVLIGVSSFGFGGTNSRGDAWAEPEKGVYKDGRATELGREEAARWIEQLMQNVGTEDEQAGFLSHKLGH</t>
  </si>
  <si>
    <t>gi|68637544|emb|CAH04266.1|</t>
  </si>
  <si>
    <t>gi|257356398|emb|CBC11418.1|</t>
  </si>
  <si>
    <t>gi|488879472|ref|WP_002791697.1|</t>
  </si>
  <si>
    <t xml:space="preserve">TubC; N-terminal docking domain (4-53:50)  -- Condensation domain (74-520:447)  -- AMP-dependent synthetase/ligase (540-952:413)  -- AMP-binding enzyme; C-terminal domain (960-1035:76)  -- Phosphopantetheine binding ACP domain (1064-1124:61)  -- Thioesterase (1149-1409:261)  -- </t>
  </si>
  <si>
    <t>MKVGEFLAYLNGLDIKLWLEGEKLRFQAPKGVMTPEIKEEIAAKKPEILDFLRAAKIPTNTVELEIIPVSRDRDLPLSFAQQRLWFLQQLSPDSHSYNLLDALRLEGNLNLLALEQSLSELIRRHEILRTTFPMAEGQPIQRIAPPSPVSLPLQDLQNLSKNEQTEHLQEIAIAFSLKPFDLAKESLVQFKLLKLGSQEYVLLLKMHHIIYDGWSLSIFFSELSQLYAAFVRGLPSPLPELSIQYADFAVWQRQWLTGEVLERQLNYWQKQLQDAPTILELPTDYPRPPIPSFRGDGQVFCLNQDLTQRLKRLSQESGATLFMTLLAAFFVLISRYSGQLDVLVGSPIANRNSSAIEKLMGFFANTLALRGDLGGNPSFLELLERVKQTTLSAYAHQDLPFEMLVEKLQLNRDLSHNPLIQVMFSLQNTPQSEASLSGLKMESLPLSVELKARFDLEVNFWEVSDRLEAVWCYSTDLFAASTINQMGQHFQDLLTAIAANPNMGIFELSMLSDEERYQLLSLWNETHTDYPSDKCIHQLFEEQVKRTPDAVAVVCSEQKLTYNELNCRANQLAHYLQKLGVKPDELVGICLERSLDMIVGLLAILKVGGAYVPIDPDYPQERISFMLQDTQVKIILTCESLQNSLPNHNAIIICLDKDWQQINQASQQNLNSAVAADNLAYVIYTSGSTGIPKGVIVTHQAVNRLVLNTNYIQFTPDDRVVQASNIAFDAATFEIWGALLNGAKIIIIAKSVLLSPQELAVSLKENQISVLFLTTALFNQLANLVPQAFSNLRCLLFGGEAVEPKWVQEVLEKGAPQRLLHVYGPTENTTFSSWYLVENVASTATTIPIGKAIANTQIYLLDKNLQPVPIGVVGELHIAGAGLAKGYLNRPELTQEKFIPNPFEKDEVSPPTPLNKGGNEPSKLYKTGDLARYLPDGNIEYVGRIDNQVKIRGFRIELGEIESVLSQNQAVQSSCVIVREDNPGEKQLVAYIVPKLGVKLTSGDLRQFLSDKLPGYMVPGAFVMLEFFPLTANGKIDRRALKAPSNTSDSDRFIEARNQLELNLVQIWSKVLKIDKISVHDNFFDLGGHSLLAPYLITQIKEQLGKEIAVTTLFQNPTIEQLATIIETDADSSNQSCLVPIQPHGSKPPFFCVPGAGGRPFYFYHLGRYLGQDQPFYSFENDLYQQFGEITRIEDIASIYLQAMQDLQPQGPYFLGGHSYGGNVAFEMAQQLVNRGQQVALLAIIDSSAPTYKDKQILLDYINWDHARWLAEVSKGIEVYLDKTIDISYETLQLLTVEEQLKYALNFFKLANMLPPNAETRQLEKIVQAYKTSCLCLIDYLPKQIYPGKITIIRASEELADDPNKDLIAGDCEDSSLGWSEFSTEPVEIHFVLGNHVSIMVEPHVQILAEELKVCLEI</t>
  </si>
  <si>
    <t>gi|4544399|gb|AAD22309.1|</t>
  </si>
  <si>
    <t>gi|505028087|ref|WP_015215189.1|</t>
  </si>
  <si>
    <t xml:space="preserve">Beta-ketoacyl synthase; N-terminal (52-332:281)  -- Beta-ketoacyl synthase; C-terminal (340-457:118)  -- Polyketide synthase; C-terminal extension (460-575:116)  -- Acyl transferase (628-952:325)  -- Phosphopantetheine binding ACP domain (1318-1385:68)  -- Phosphopantetheine binding ACP domain (1446-1514:69)  -- </t>
  </si>
  <si>
    <t>MISASSINTALSELESLINSCEKDLIRFIEEKQMKSETSISTNKINRQLQQNPIAIVGMASLLPKARNLREYWRNIVNKTDCITDVPDTHWSVKDYYDPNPRTPEDKTYCKRGGFIPEVDFNPMEFGIPPSILEVTDVSQLLSLVVAKEAMEDAGYSESREFNRENVGVILGVAQAKQLGIPLSARLEYPIWEKVLKSSGLSDEDTKVIVDKIKTAYVKWDENAFPGMLANVVAGRIANRLNFGGTNCVVDAACASSFGALKMAISELIEYRSDMMLTGGVDTDNTIMAYISFSKTPAVTPSENVKPFDAKSDGMMLGEGIGMIVLKRLEDAERDGDKIYAVIKGIGTSSDGRYKSIYAPRKEGQVKALERAYNDAGFSPATVGLMEAHGTGTMAGDPTEFGSLRDFLTQYDNKKQHIALGSVKSQIGHTKAAAGAASLIKTALALHHKILPPTINITEPNPKLDIQNSSFYLNTETRPWIKAEGEAPRRAGVSSFGFGGTNYHVVLEEYEAEQKQAYRLHNAASEMLLFAANPSELINKLEATFHNLQSNEGERHYSQLIQESQSLTIPQTAARIGFVAESLQEACKLLKVSIDLLKNKPSAVSWEHPQGIYYRSSGMELGGKVVALFSGQGSQYLEMGREAVMNFPALRRLYGQMDGLLIKDNLQPISQIVFPNPTFEEEEKTAQIAALQRTEYAQPAIGVFSAGLYSIFQEAGFKSDFAAGHSFGELTALWAAGVLTEEDYLFLVKSRGQAMAAPKDPDHDAGSMLAVKEDITKVEAVLRHFPQVAIANFNSPTQVVLAGPTAEIKKIQQKFRELGYGAVLLPVSAAFHTPLIAFAQKSFAIATKSVDFQNPKVPVFSNVTGKQYPQEPSGIQRVLEGHLSSSVLFKQEIENIYAAGGYCFVEFGPKRILTNLVKDILGDRPHLTVSLNPSTQKNSDRSLREAAIQLRVIGMALSNLDPYQLPPIIPPTATKKTLSVKLNGINYVSEKTRNAFTEALEDGFKIKGVQEIRSLEVQESKDLEVQHSPLPTPINSHNGNGNGNGHKKTPVNTTPQQPQMIPAPRSNQAIQELLPTTARYAVAQRPGGKMETPDKNMNFQQVLESLENLLNQFQHNQSDNLQIHGTYLNHQMEYAKTFFQLMQQQNALFTNNQTSETAQLKQVVMETFERSMMQFHNQQGETLRIHEQYLQEQVEYTKNFFQLIQQEYSLLIAGTDTTQPVIPPQLTETHTNSLRELMSPEPTITETVVPPTVKIVETQPVIEPVVEKAAPVIAAIPTPQIAEPTPVIETQPEPVAPVALIPEPATSNLNIEDIGKNLLAITSEKTGYPIEMLELDMDMEADLGIDSIKRVEILGGLQELYPNLPKPNLEELSEKRTIGQVVEYLQKQVTDDRLTEEIQVTGDRLQVTEKKVEEAREELPLPSPQSPVPSPQSLVPSNEYADLGQTLLNITSEKTGYPVEMLELDMDMEADLGIDSIKRVEILGAMQETYPDLPKPNIEELGDLRTIGQIVDYLQKLAGGEKKTPDFNPVEAESPRTLTLPEVAVDLTPPPLVDPNLPRRPAKLKSLPRPDFWECKLPEGHIALITDDGSLTTTKLAHALIEQNWKVVVLSFPQTLVAEQLPLPVGVNRVTLANLSEEHLQLLLQSITAKHGKIGTFIHLHPQFPGENTGKISYLEAEKAIVKQVFLIAKHLKPTLNAAADLEGRVSFCTVAHLDGAFGLEHKENFGIIGAGLFGLTKSLRWEWPKVFFRAIDLSPTLDPHQSAEYIVAELHDSNRYIGEVGYSSQGRVTLVAKPE</t>
  </si>
  <si>
    <t>gi|1714273837|dbj|GCA92426.1|</t>
  </si>
  <si>
    <t>gi|424707883|gb|AFX86576.1|</t>
  </si>
  <si>
    <t>gi|1039191370|gb|OBQ33503.1|</t>
  </si>
  <si>
    <t>MNIQQHKTAKMAIVGMDAFFGECQELDAFESSIYDGKQHFIPLPESRWHGINEQETLLREYGLEAGKVPQGAYIDNFEVDTLAYKIPPNEVEKINSQQLLLLRVADRALKDAGLSPNSNVAVIIAADTELSVHQLQQRWNSSWQIKDGLNGAEIALSPEKINQLEGIVQDSIHNQVELSEYLSYVTNIMASRISSLWNFSGPSFTISAVETAAFKALELAQMLLDTNEVDAVVVGAVDLAGGVENVLLRSQFGTINTGVNTLSFDEKANGWNVGEGAGAVVLKRHDTALANNQRIYAVIDGISIGQAPSMAVDSHTISQVCQQAFQQAGIEPTKVNYLEVCASGIPAEDEAEINGILQAYPAVGDGLHCAIGSVKANIGHTFVASGIASLIKTALSIYHRYIPGTPNWSGVKTPQVWEGSPFYVATESRPWFLQKEVKSRISAINSIGCDGSFAHIILSEETAQPERTSTYLESRPLHLLPIAADDQSSLLAALDHLQATIENADSLKNIASQTFVKFQQNSESKYTLSLTGR</t>
  </si>
  <si>
    <t>gi|148536475|gb|ABQ85797.1|</t>
  </si>
  <si>
    <t xml:space="preserve">Beta-ketoacyl synthase; N-terminal (331-582:252)  -- Beta-ketoacyl synthase; C-terminal (593-706:114)  -- </t>
  </si>
  <si>
    <t>MELAVGMIVEVSGLAGDVKPVPGMEGAIAPMNLNGAKAQLIEYDKDSGKWIAGTFGGALIAVAEKHLAPASSDDMDGIDFVMGPKSDPTVVGEQLSDALADKGFATVKIVVSEADTAAMLEATKLLEDDEQFGRLAVEFEPGYLGRGAGAKVLHLDPQSESVPRVVADSPLKVMDNNFSAVSSMLAPYSNEKLGFDIYSRTSMLLRMPIGDHEEEKYPPAEVDEAEAESYLHLMYRRQLTVLQFVGPEGGSMKLLPKRAGGVEYSVKADPNTMVLISSSLYDYSYEPLGASLTLQTFFLQAPAVWEVGEVQGDVASLSAARSGPPAPKDPQISVMSMYCRYGGGVNGREHYWAAAGKAGIDGATEVPTQRWDNSVYFDPDMTRGGTYTKHGTFGIDGVDMFDCKFFDISPAEARGMAPTQRQVMEVSYMALAGAGFDKKQLQRKSENIGHFVGIDKDDWLQMAPTLNEESGGSFGAAGAADAITANRFSFSLNLKGASMQIDTACSSGLVCIHVSKLHLRMQEWDPMPASIVNGLNLMLHPGAYIGCSAANMLSHEGRCFTFNATADGYERGELCGAIAFKQKPFDDEAFNCLAGTQANQDGRSASLTAPNGPAQERCLQAVLRESGMSPSEIDIFECHGTGTSLGDPIEIGSFRKVMSITERKDPLYIASSKSNICHGEGGAGVAGFFKCCMQTQHCESSPNLHLKILNPHLDLDGFPCQPLTETNTCREMAAYCGVSSFGFGGTNAHGEAWAPNTATTRGGVNEKDPTRAFQMKLMAAPPADITINGDEIEDWETTGMDPRAEPGDEYMVRVGTDGVVEWEKYDADLPDSYGDEFFIQGTFNDWSSSETPMERHSSIPGLWEGRITLGSSGAEEFQVIGDSDPELVYSPKTEKSTSKAAAIKGPATSGKEFSWLVRGSPGDVFLVEFFLQDETKSISWRLDE</t>
  </si>
  <si>
    <t>gi|45535487|emb|CAF04460.1|</t>
  </si>
  <si>
    <t>gi|1002149616|gb|KXS91014.1|</t>
  </si>
  <si>
    <t>gi|1149076654|gb|AQS99299.1|</t>
  </si>
  <si>
    <t xml:space="preserve">3-Oxoacyl-[acyl-carrier-protein (ACP)] synthase III (1162-1243:82)  -- 3-Oxoacyl-[acyl-carrier-protein (ACP)] synthase III; C-terminal (1305-1394:90)  -- </t>
  </si>
  <si>
    <t>MTGVRRREHGASTVHSAGPRWCAEELSVRVQEPAAMSKEVWNAELAARALPGPLDYQVVHTVPASVRERPTPQAQELGRISPGCVVIGFPGKGWLRLCQGGAPCVERGLEGGWVFIGNRLEATCMKVSLQQSSAEAVSVVWKGLSTKRVGYSIEWQPLHLAQNTDSVGQTKDFSGRQRGFSNTTGTSPAVTLATLGRSGHMVTREPVAFLSGLASGTTYRVRAAARLFAAASSGADDVRVLGPWCIVETGSTCSDDLTGTDTESRCGRGGNGSDGGARSSAVSASALRMATDETTLSDADVHEVCSPGHRPIQGLGALMRNPVLAVVANPPADAPIQGESESSASNLKVITPRTVAQQTTSGGLTIGRKRPPPCVARSPAMTCEGAPAAKLSGSIAKNTEQSRVEEAPCKGGSCEGQGEAQVSSRSDSLRVPEAVVGGSPALSNPGTPRNEGCLFDFHELEARMMKLDSSEREAENDGAPTPPTTRGSGDVTVPEAVVGCAEASCDAPRDGCHVPLQAALASVGVPTSSNAAGADVVSPASVATVDDLAHAAQQPAQVSAAEPVCAEVSPTSLAAGDDVGLAHAAQQPPQVSAAEPVCAEADMALAGVGSAHLPETGSGAVCSVSSPSTPKGSEGDPQPPVQGADSACSTGAGVCSKATPTSAPRQSPSQVPAEEEEGVSTTKRAAELAERSLTKPLEYEIVRKGTVSARSAPHAKAKELGQLSSGFRVLGFPGRGWLWLRGSGGAQRLPPELVGCWVFTGCRLQSTCMRXXXSVERVVGLSSTDPDGSTGGHTLCGGPRALLCGIPAGATVQTRAVARVMGPNKNDEDVRVLGPWSELDTGAWIPEDLEMDSKSCLDPYGNRRGGCDESKCCKFVWKNSGTSFDPRSVRCLRCGQPFHKHKKRIGLEYDDDDDDSLAFYVVSHCQVTVRSHRHLRSTALGTLKRGARVRGVPMGRWLRLEVAPIQSLLLPLASANGANASAWVLFDGSQMGLGQLLEPCSLAQPLKSPPHVGAPGCPAVPQAFRPLEGGGRSSSSSGSSHLLCVPLGVGCAVPKLCITNADLQCFVDKSDGWIRTRTGVASRHVLGCAHAEGGDDGGDSLGDRDAGLVGLASSAAEAALEFSGCKAADLDLVLMCTSSPEDLFGDATTVASKIGANNAVAFDLTAACSGFLFGIVTASQFLHTGAHRRALVIGADALSRWVDWGDRNTSILFGDGAGALVLAAVEDGAESSGLLGFAMHSDGCGHKHLRLPFCGSPHELNAPKPMMQQQPLSLQKGGYGSIIMNGSEVYAFAVERVPQVILEALDNAGLSVAQVDWLVLHQANVRIIEEVARRLWIPSSKLITNIHKHGNTSAASIPLALAEAVERGDAKFGDVIVCAGFGAGLSWGAAVLRWGTAHMAGLTPVRDRAAAAHMAGGTLPHARDPPSRRRQAAGLARGVSAPPPR</t>
  </si>
  <si>
    <t>gi|1733474519|gb|TYT70383.1|</t>
  </si>
  <si>
    <t>gi|226462016|gb|EEH59308.1|</t>
  </si>
  <si>
    <t>gi|338858858|dbj|BAK42839.1|</t>
  </si>
  <si>
    <t>gi|1705955909|gb|TRT87720.1|</t>
  </si>
  <si>
    <t>gi|1129182889|gb|OLP89862.1|</t>
  </si>
  <si>
    <t xml:space="preserve">Phosphopantetheine binding ACP domain (67-130:64)  -- Beta-ketoacyl synthase; N-terminal (155-408:254)  -- Beta-ketoacyl synthase; C-terminal (412-528:117)  -- Alcohol dehydrogenase; C-terminal (971-1068:98)  -- Polyketide synthase; ketoreductase domain (1159-1344:186)  -- </t>
  </si>
  <si>
    <t>MESILGAKVDRSSVVAVACVKWRSFLSPLPEVPSFLDNFRYAAKDRTNGKLLVKGSAPSRDLVRTGIENVLKEVLGADLDDFSVPLMDMGLDSLAAVEFRNRIQCCFEGVRLSSTVMFDYPTVGDLTDFILSQFAPDDDVANVDVKGRPDTMLREPLALMGMAGRCPGMAAGNDISDFWAFLCSERDPISRIPIERFDVDEFYDEDRSAPGRVYVRQGGFINDVDLFDAAFFGIAKPEARSMDKHHRLQLEIVFESFYNSGFTKESLVNLECGAFIGCCSLAFARVVHSGEVDDIGPFTNIGSSLSGMAGRVSHALALRGPCFTVDTACSSTLVATDCAMQAFHLGRQVLACVAGTNLQLRQGISSWIGFCKMGALSGDGRCKTFDESADGFGRSEGSGSFILSPKSEGTLAHMMGSCVNQDGRSATITAPSGPAQQRALNNSLRDSELTPLQVSLIECHGTGTALGDPIEIGALENVYGRDRLESAQLILAAVKSVTAHPEGAAGIVGLAKLVKMMQHGQVPANLHLHQLNPNIDLSSFECKMPDCLLDWSSAPRLSGISSFAFSGTNCHINMQEASPGEMNTMLSAAEARAPLIWSRSMMSRQDRMRFRQVRPEQTAKMLEQGVEDVEEDILTVEWAVAEGSPGKAIGATGNGVVFVGAAEKLSSSLKNMLPEASFLETAADSTFEGTEVAVLLAASQDADEMQVLFDALLLVQAAMALAAKGHQVPKIAYFTFRTQDAPKRGAGSYLHAGLWGLARTARLEDASLGLYCFDLDVPDPDDADATAQVILEQLGSIGGVETELALSEGPYVPRLCRCQVQPQKPMRLEMKSRGSLSNLREVPLQRTSPDADQVELRVRAVGLNFRDVLNVMDLYPGDPGNPGGDCAGTVCTVGERETRLRPGQDVFGIAPGCLQAFACTEGLLMVPKPKRWSFEQMVAWPVTFATAEEAFVELAPLKLGERVLIHAAAGGVGLVAVQLAQRVGATIFATAGSPEKVQYLRDRGVKYITSSRDVQQFEEDMKTFLQNDGAEDGVDVVLNSLSHEGFIPKSLSFLSKGGRFMEIGKRGVWSHERMHLERPDIQYEKIAMDWVMEYQPERFNLLLARLLGQVEEGLWEEVPLTLYEGLGSGVEALRYMQLAQHIGKVVLTQPSRMGCRADGTYLLSGGLGALGLVTAEMIAEDGAKSMVLLSRRGVVNHASRQAWKRLESFDIEILINACDVAQSGEVEGLVATLKTSVETTHTVRGFIHLAAVLDDATLPNLTLGHLERSYGAKVWGARHLHSCLAQPSVAILDFTVLFSSISALLGSPGQGNYAAANAALDAHARCWKALGEHAVSVQWGPWHEAGMATETGATARLKAKGLGSIGNEVGMAALQACLCAPNSVLAACPFRWQQYLKQFGKAAPPFYSRFSHVATSADSMPQELGVADTDISAAQVESLVLQIASEVTGTLLGVQAMAADDEQSWVEQVQQTEQALIDIISRDGDLVVEALSNIPPDARGRLQTMMILAEEVVVQAAHGYHIVVDTGLGTAGWEPIDEADAPATAAAEAADSQPNPAPVQGQSWADVVDLPVLALQSGATLEPASTPAAEQSAAPAKAPTQVSAALDQGTAATQPATVAPTAQVQPKVTAPPSVQSGPQPVLGPLSKAATRGQQMPQPMVAHITVKAQPKLQPSPQTQQPAPAVKSSPAQTGQAGTQPQVLQPQVPAKQPGQPDAKDCSLQGMTQSETQVSFQTLGPTMQPLRLCASAANLVCLVASVNTDTGGGGSPMGTMSAQTATAAAVVADDTGLGFVDIAVQAGFCPQVMSAVSDSEVTFRAKALQHGVPDESLQAWSRSGIKTYSQLLFRVASAPNNVDPAKLKDLLDGMQPRATDQVASAVHRLLFEAGTFIVAELRSTLEGPTGESSRRLSTQERSSRLQALQAKLGSFRISGQYEPSHQLVDAFSAMLADQSIRHVPLNRCSTREQEVANVKRDEHLLKLENSALRLASKPQPLKVDLSTELRLAQALSRRGLAIEMAGLGTFEVHEAYARSLLEHLHRPPPVKFEAPGIDAVLRADRELWIRVAEEVGSDFAGPGKTAAVDDAIQKWRHSMQVAFFLVPVPKPDKPEKQPPKRTWEQTAPAPWGEKGPKGKHKGKFMSQAWQTGRTGKGKSKTGKDKQQTNVPAALKGLDPNFQGVPQTTSDPSQPQPEQSAVGTSLACTPEQPAEDAPQSSLEPAFQPVDEPPTDKTPAELRRHIFFGTFDSCVYGMLQAQVGPPQKKQPIPPYSADRVKFVPGNRLQDPAFPKGSTTIKVMVEHGAWGALVGQPVSPEVFLQRAVLSHHPQTALPPLPAALDRTVALLAGRKLAELHALRCQRLKTMCDMATEFQAREDSDRANMAPHLRGILQGKRIRLFECLLQGLQYPDKSLPQDMREGFQLTGWLPDTRTRPGKVVPPALHRDEVWSQRHQNNAAIWAQCKSSGDEALDKALWQLTLEECQSGWAVLETGHAQAPTCCTLGRRFAVKQGAKVRPIDDLSVNLVNSTLGVDEKIVVQPASSTISLALHLQTRCLAPSSRPQVAVYNPETGRPAVLALRALPFGATGSVHGFCRCSLALWHIAVSLLMLPLTVFFDDFTAITLEQDCDSLTQSFLLLLKLLGWQAALTGSKAADFAESFVSLGIAYILPRTPDGFVRVRNTDSRKREVATTCLRILQTGTLSPAEALAFAGRLRWLDAQTFGRIGRWAFRVILEHGTKPGRRSQRQLTPVVADAVNWRFKYSRMGPLNKVLADLEESWECPGTFSQATEHEVKDRCFLDSLQDTLLSQPDPVPLPQPVSQPAEAKLQPATLPTPKLRALGQWRPQDSQAERQAALSKWSQLFRAVPHLFRPETVSEVMHECSRIELGNLDLRFAKKSTNTLLNRVSSLQRFAAWLLRSFPHEPLSEALVFLYCQNVTSQVFK</t>
  </si>
  <si>
    <t>gi|676388759|ref|XP_009037658.1|</t>
  </si>
  <si>
    <t>gi|515518402|ref|WP_016951656.1|</t>
  </si>
  <si>
    <t xml:space="preserve">Condensation domain (8-448:441)  -- AMP-dependent synthetase/ligase (468-870:403)  -- AMP-binding enzyme; C-terminal domain (878-933:56)  -- Methyltransferase type 12 (991-1090:100)  -- Phosphopantetheine binding ACP domain (1396-1454:59)  -- Condensation domain (1481-1927:447)  -- AMP-dependent synthetase/ligase (1947-2339:393)  -- AMP-binding enzyme; C-terminal domain (2347-2423:77)  -- Phosphopantetheine binding ACP domain (2454-2517:64)  -- Thioesterase (2541-2797:257)  -- </t>
  </si>
  <si>
    <t>MVQQTQNNFRTSPQQQRLWRLQNGQWQSTYQALGVVSIVGDLDINLLELSIKEVAERHEILRTILRCFPGMDLPLQVIESSRVRLQYADLKPNDPQDGDENFNTEVQAFISQKLDFEQDSPLQTRLLRKSFREHLLLVSLPALCADRVAIEKFVQEVGAEYGRQLHNGDLPADPWQYADLSEWLHDLLESDDTEYGREYWRKLAVPSLNPGRLAFEQGSLPSEEFTTDTVTLTLRAETIEQIDSVLYKYKTTCSVFLLTCWEVLLWWLTGQADLVIGVADDGRKYEELQDAIGLLTKYLPLCSKLDDTVQFSEHLVNVGKVAQELHKWQEYFSWEQVFAIEADRSTLLSYPYCFDFSELALPIKVDNAIFSIEQSDSCIERAKVRLSCTQTSQALVLKFHYDTSLYQEDTIKLLASQYQAFVEWVVHRPESCIGDIVFLGQTERQKLLKDLNNTQTDYPQDRCVHQLFEAQVHSTPNHIAVAFGNQFLTYQELNAQANQLAHYLQTQGVQPETLVAICLERSLKLVVGILGILKAGAAYIPLDPVYPQQRLADMLEDSQTLLLLTQHSLAPSFAEFGGKILCLDRDWESAIAHQTTNNLPSKVKPENLAYTIYTSGSTGKPKGVMIAHRNLVNYLSWCMQAYPIAQGCGSPVHSSISFDATITSFFTPLLCGKKVVLLPENQEIEALKEILCAERDFSLVKITPAHLDLLNQLLPEDEIAAQTQSFVIGGEALLGKSLRSWRQYAPTTRIVNEYGPSETVVGCCIYEVSEQTDLAGVVPIGRPIANTQIYILDAALNLVPTGIPGEIYIGGAGVGRGYRNRPDLTADKFIPDPFSEVPGSRLYRSGDLGRYLPSGDLEFLGRIDHQVKIRSFRIELGEIEAVLSQHPAVQEGVVTVREEKSDRYLVAYVVAKAESNNLVDQIDAWADQHICRWQTIYKDTYGQSPTHSDLTFNISGWNSSYTGSLLADIEMEEWVDRTVDRIRLLQPKQVLEIGCGTGLLLSRIAPQCLRYDGADFSPEAMHYLQLLKTTKSELAHVNLLNRTADDFSGFEPSLFDTVIINSVIQYFPNIDYLVKVLQQAVAVVQPGGHIFIGDVRSLPLLEAYHASVQLEQAAEDLSRELLQQRVRRRLLEEEELVIDPEFFLALQQHLPQIGAVQIQLKQGRFHNELTRFRYDVVLQVGTQWRSPAPIQWLDWSPLQMTPEQVSQQLAAQQPESLGIRGVVNARIQADLELLEWLTSAPAEAIVGDRDQFSAIQYQGIDPDLWWECVQDLPYAVTVTWSATKLGCYDVLFRYQKSQTTDIPLETIGTVTHSKPWEFYANNPLQNKLTQYLAPQLSQFVKDRLPDYMVPRTFILLSSLPLTTNGKVDRRALPVPSLSRDHTATYIAPQTDSEALLANLWAEILGVEQVGLEDNFFGLGGHSLLATQLISRIRDIFAVEMPVRSLFEAPTVASLHQKIELARHQNANISISPIPSAEYNSAAPLSFPQQRLWFLSQIEGANATYNMPAAVRITGYLNIDALNQSLQEIVQRHGTLRTTFKLMNGTPVQVLAEQMEPSLIIIDLQSLPAKEQATQVEQWIAEEAQSPFDLENGPLFRAKLLCLHPQEHIFLLTMHHIISDGWSIGILIREMTVLYKTFSQQSDSPLSPLPIQYIDFTQWQRQLLQGEVLERLLSYWQQQLTGIPALLNLPTDYPHPPVQTFRGDRIRFELSPELTRRLRELSQQRQTTLFMTLLAAFSTLLFRYSEQEDIVIGSPIANRTRSETEALIGFFVNTLVLRTQPSGKLSFLELLAQTKTVCLDAYAYQDIPFERLVEELKPERSLSHNPLFQVMFALQNAPVLDNLDLPNLILTPLQSENVTSMFDLSLLLEETKSQIVGAWEYSRDLFESETISRMVGHFQILLEAIVIDPHQQLAELPMLSEVERQQLLVAWNHTQSDYSETQSIHQLFETQVERTPDAIALSFEGTQISYSELNRRSNQLAHYLQTLGVDSESLVGICMERSPELVIGLLAILKSGGAYVPIDPNYPQERQTSILNEAQVKVVLKSLCQVPEIPKSGIQVVDLDRAQTEIASLASTNLAQPLTNHHLAYVLYTSGSTGLPKGVAIEHRSVVAFLHWAKTVFPPNQLDGVLASTSICFDLSIFELFLPLVCGGQVILVENVLKLATLPATETVTLVNTVPSAMTELLNINGIPDSVRVINLAGEPLSAQLVQRLYQRDSIAEVYNLYGPSEDTTYSTMALMPRDGERSPTIGRPIANTQAYVLDPFLQPVPIGVPGELYLGGAGLARGYLHRPELTAAGFIPHPFSDISGTRLYKTGDLVRYRGNGELEYLGRRDYLVKIRGFRIELGEIEAVLRQNSLVRETVVVVSSDNPSGEKQIVAYVVPQSSTPSLTYDLRNFLQEKLPSYMIPATLILLETFPLTPNGKIDRKALPKPSLNYTVRGDKNYVPPRSPLELQLVHIWESVLGLEPVSVQDNFFEIGGHSLLAVRLMAAIQQHFGYELPLSSLFVAPTIEQLAQLLSAQTETSIESAIVKIQPLGSNPPYFCVPGVGGNVLYLSDLARHLDPLQPFYGFQAQGLYGKLDPHTSIEEMAHSYIEALCQVQPQGPYWLGGHSFGGWVAFEMAQQLQQRGQPVAILTIFDAVAPSADNSMLGHDWNDAQWLFEMTQFLEDSYGKELRVSYDHLLAHNLETQITYVMQRLKEADLLPAIAGAEQIERLLRVFKANSQMRYLPQTLHGTQIHLFRVDENSLENGDGDSASKSRQNPTLGWEKLTDIPVVVHPVPGTHTSMMAFPHVQILAKSLQSVLKQSQMNIT</t>
  </si>
  <si>
    <t>gi|1129200796|gb|OLQ03956.1|</t>
  </si>
  <si>
    <t xml:space="preserve">Protein of unknown function DUF1825 (531-626:96)  -- </t>
  </si>
  <si>
    <t>MSAHVDPAVRQVKQRSEPETAPTPAGSTGRRALGVAMEGRGLLPVGAIGKVPQLTIPCLGRRPTPPHHRRRVGLASAAWAIGTLVACRHRGRRSARCAEGDTGDEVQVSTPSSACITPIGPFCPYRSSACAWDSELSKGMSDLTNESPEFAVEMSRMQLDMQMGREPDSRRMGQLADKLEQSYQKWNGLMTRLRLSSDFQSREYFKLTLSHLDGRSIEDLGKMVQYQVDCMRAVATGGMIPPVPVGVDMTPPKAKTALIRKLDQETSHQALIMRRLLDDPGKVVCEQITQEAVQRTDVGSQDCRLHHLRDLQTFIDTEVEMHALLSHMRALVDGCYRGAGSAASLVPELHLRRVRMVTALTAGRCLATDQPTDRPTYLPTYLPTYLLAYLPTCLPAYLPAYLPTYLPAYLPTYLPTYLPTFLPTYLPTPTYPYLPTYPPTDLPTYLPTYPPTYLPTYLPTYLRTYLPTYLPTYLPTYLPTYVPTYLPTFLPTYLPTYPPTHLPTHLPTYEGLPSAAAAPNMITAEPFDSSAFTNEVVKEEYAALCRDHQQVIVMGESFGNFDPLGKIAFLDQLEKIEERWDIFFGRLGLLGALSPDYKEQSAEFLSSMGLSGPQFRKLLRRAHQQMRDDAERERGLNP</t>
  </si>
  <si>
    <t>gi|1706038258|gb|TRU64808.1|</t>
  </si>
  <si>
    <t>gi|1149076564|gb|AQS99254.1|</t>
  </si>
  <si>
    <t xml:space="preserve">Beta-ketoacyl synthase; N-terminal (360-532:173)  -- Beta-ketoacyl synthase; N-terminal (551-606:56)  -- Beta-ketoacyl synthase; C-terminal (622-737:116)  -- </t>
  </si>
  <si>
    <t>MDMDEWSGEDPSWYMKEKADRILMPLEGKLVEIHSLPEKLEPNEGTLAADPSAKPRDLNGMHGRCIKWDEAESLYVVHTFDGSIVGVAEEYLMEMEPMDPEEGGFDVVWPVSGGMSYAVFGGMVTECLVRKGYCVVQMFTTKAVREAAVEEARSKPPFEKMKLEYEIGYLGNENMTQCATLEEDAPDKLLVEALDFCDRELTNMGMLLTPTCAGVFGFEPYSRSGAFVRTPYTALEQRPQELQDHDFYEKNVEQFLAWIMRRRLSLIYLVENEGGGFELYPKEHLKMEPVRLPLQRSRMIVFRHDLMGYSYQPQGDSLALQTWLMDSPKQINFFQLSSPPGIQGIERVQLVAGTERFPANCEGCKMTFNMFSLGTDALTEVPFMRFDKDLYALEDRDAILWGKAYIMHGSFVSNDVLIGFDNRFFGISEEEAEAMAPSQRWVLEVGYETLFKAGWTKQTLLGQRIGTFMGDSCGEWNQVYWKQDKYVTSCNLNAVTCTRLASCLNLTGPNVSVDTACSASLVAANSAAHMMRRFTYRKQDQLPLTYQRPENELNYAVCMGILAMVHPAGWIGECAATMLSFRGRCFTFDSSADGFIRGEGCCSAYLRSNHDDHVEDPSERPLAQIMGSCVNQDGRSASLTAPHGPSQQECIRQSLREANLKPAEVMLGECHGTGTALGDPIEVGANKGVMFGNRDVPMMHCTAKSHVGHEEANAGTCGLLKVMLMLNAGVSTPNPHLRSLNPHLDVHHYPILFVNELACTQLQNQCFGVSSFGFGGTNSRADCWAETEKGHFKHGTATVLNKNESYYWIGKIMQNVGTEKEFEGFLYEKSGH</t>
  </si>
  <si>
    <t>gi|1149076656|gb|AQS99300.1|</t>
  </si>
  <si>
    <t xml:space="preserve">Beta-ketoacyl synthase; N-terminal (1-242:242)  -- Beta-ketoacyl synthase; C-terminal (250-365:116)  -- </t>
  </si>
  <si>
    <t>MGVVSPFGTDVEQFYDKLCAGTSAVKTIDKFDAEGLPTRIAAQIDGFSAVGFVDKKSERRMDDVVKYTIVSGKSALQDAGLELGSEAFKALDKERCGVLIGSAMGGTSLQTSIENIDKLLKGKRLSPFFVPYTLVNVPGGLLAIDLGFKGPNYAVVTACATGNYCISSAAGHIERGECDVALAGGAEAAVTRAGIAGFNACKALSTRNDEPQRASRPWDKARDGFVMGEGAGVLCLESLEHAQQRNAEIYAEYIGGAYSCDAHHMTEPQPQGEGVARCIGLALNNAGVSAEDVGYLNCHGTSTPAGDMAEVRAIQRAFDHKTDGLVVNSTKSMVGHCLGAAAGVEAVVTVQALRRRKVHPTINLEDPEDGFDLRTPSEVLELPGLEVAGSNSFGFGGHNSCLLFKRFEG</t>
  </si>
  <si>
    <t>gi|28393607|gb|AAO42223.1|</t>
  </si>
  <si>
    <t>MSDFSSSVKLKYVKLGYQYLINNFLTLLLIPVIATVAIELLRMGPEEILSVLNSLHFELLHILCSSFLIIFVSTVYFMSKPRTVYLVDYSCYKPPVTCRVPFSSFMEHSRLILKDNPKSVEFQMRILERSGLGEETCLPPAIHYIPPTPTMESARNEAQMVIFTAMEDLFKNTGLKPKDIDILIVNCSLFSPTPSLSAMIINKYKLRSNIKSYNLSGMGCSASLISVDVARDLLQVHPNSNAIIISTEIITPNYYKGNERAMLLPNCLFRMGGAAILLSNRRSDRWRAKYKLCHLVRTHRGADDKSYNCVMEQEDKNGNVGINLSKDLMTIAGEALKANITTIGPLVLPASEQLLSLSSLIGRKIFNPKWKPYIPDFKQAFEHFCIHAGGRAVIDELQKNLQLSGEHVEASRMTLHRFGNTSSSSLWYELSYIEAQGRMKRNDRVWQIAFGSGFKCNSAVWKCNRTIKTPTDGAWSDCIERYPVFIPEVVKL</t>
  </si>
  <si>
    <t>gi|323456529|gb|EGB12396.1|</t>
  </si>
  <si>
    <t>gi|488822085|ref|WP_002734491.1|</t>
  </si>
  <si>
    <t>gi|166088977|dbj|BAG03685.1|</t>
  </si>
  <si>
    <t>Unigene25769_All</t>
  </si>
  <si>
    <t xml:space="preserve">Polyketide synthase; ketoreductase domain (302-501:200)  -- </t>
  </si>
  <si>
    <t>MYDSQELELANGKKAYEYIYSKDAPIQADRMNEHCTFVVDWYQENLPLEDEFGCALPKLVKDMAAEACYQKCPDFVAPEPPAKMDILVFADQSGYCHRLLEKVPEGRIGNKKIVTKPASLLTGEDAELQLAGKSWDLVVMGFPLDPPKSNASKDVLEQQSHVVKFIFLFLQTAFKKDGSVKSMVTLTNDIFSEQIDTHLERGLSITTNGTLYGMMNTARLEVEFPVMLVDIEDLEEPEIVPFVASEIFRESTFGVNTVRHCYPWPVKDGIRLDRPFGRYVIRQTTSYEYQQANVQFEIPAEGVIAISGGNGALGLVMGKWLLQWAKTKKDTTAGSEAPYVPKFSIQFLSRSMKISDLNMPLWKEVQTLAGELDLLGSIEQAAIDMGSQDAVDKYISNVAPNLIGFIHSAGVLQDSMLPNQTWEKFEAVYDSKHRAALYVHDALERFKNPNLKFFWLFSSTSVYGNMGQINYSSSNSYMDALARHRLALGKPCMAVQWGAWGEVGMAATMDDAMRRRVMMGPMPYFTVAQGLEGLEGGLRTGLPGFSVFIVNPPMMFGMIQSDQSKTACYSRNFYSEYVPTPPPAAFDDASTYNIYRMYRYITSPYKMDTALVYRQYIMPRLKSTEDTDIVEYGGYGGFM</t>
  </si>
  <si>
    <t>gi|323450295|gb|EGB06177.1|</t>
  </si>
  <si>
    <t xml:space="preserve">Beta-ketoacyl synthase; N-terminal (2-226:225)  -- Beta-ketoacyl synthase; C-terminal (235-347:113)  -- </t>
  </si>
  <si>
    <t>LAVAGCGARLPGDVDDARSLWALLAAGGNAVAPAPWNRRGNGRPSGYLGKATLEGFDPGAFGMAPAEAAVADPQQRLALFCAAEALQVAWGDAPGEARDRDVAVFRKTTEIGASKVGNFARLSCPGVGAIAVVSNRVSYCLDLRGAAVSLDTACSSALVALDAAASRLTRGDETAALVGAANVQLVASWSEAFVVAGMLSPRHRCAFGDDGADGYVRGEGVAFACVSATASAATAFVESTAVNQDGRSNGLTAPNPAAQARMLRAAVGSRRKLDVGYVEAHGTGTRLGDPIELDALGRSLREGPGAPLATASVKSNLGHLECAAGAAALAKLGAAFDRRALPRSLHVRRLNAVVDWAADRVFVVARATRDAAPRLCGCNGFGFAGTNAHALLSRPPRP</t>
  </si>
  <si>
    <t>Unigene30569_All</t>
  </si>
  <si>
    <t xml:space="preserve">Methyltransferase type 12 (49-150:102)  -- Polyketide synthase; ketoreductase domain (247-426:180)  -- </t>
  </si>
  <si>
    <t>MGDGGGLTFSGATAGYEDDPQAKLCNQTCVDVFRALHAADPPNTHHYILEIGSGTGGTTSFCLPTFNPHTTRYVFSDLSQAFLTNARLRFGNGFPFIEYCIFNGDKQPGEQGFYNYQMNQILATNVIHATMHLASTMATCHSLLAPGGHIIFNEVQNGGTLGEDLTFGLTDGWWMLTDCERRVTYPLLKVPEWLSLFTSCSFTPVWHTPDSGAIFSQQSVMCARVNSADMPRTQNGIDVNARLDPNASYLITGAVGGLGLISALVMIEMGAKHLHFVSRRDRVPAEAQQWYARVAASCCTVKRQRCNVASAAEVAKCVMDDPKAPPLQGVIHGAGVLSDGTIPRQNRQKYQEVFGPKAFGSWHAHRFTANSARPMQLHVAFASGAGFFGSPGQSNHSSANVCLDAQRDWNCSLGVAGSSISWGAVAQVGYAARHNIATEAIAVSFDHAWSVLEQLHVFPCSMVAINPGAQFSGYGKMPMVAATFNGCASRFRKAAPMKAPKAASSEHYLQGAASKGPAEEVVRELPEVNIAADDPAGAEYSAVVGAVQSIVESGDSAALAGLGQQEVC</t>
  </si>
  <si>
    <t>CL13439.Contig1_All</t>
  </si>
  <si>
    <t xml:space="preserve">Beta-ketoacyl synthase; N-terminal (4-235:232)  -- Beta-ketoacyl synthase; C-terminal (242-356:115)  -- </t>
  </si>
  <si>
    <t>MFCSGSDTSMRIPSSRWDVDEYFSEDQDMDGRSYVMHGCLMRDSCLSYFDPTFFNITEEEAEVMAPSQRLVLEVGYDALALGGHRKSSQYGLKCGVFLGESSDDWSFMGEVNGLRKVLGMSNYATSSRLSHALGLLGPCTVTDTACSSSLVAINLAHAALRRTESMQGSSNVRVKLDRAVAIGCNMILTPRMHILYCGPHMLSARGRSFTFDSSADGYCRGEGSGGVLIHRSDQAEEAQEMLACIVGSCTNQDGKSSSMTAPNGPAQQACIRTSMSESDLSPAEITMAECHGTGTALGDPIEVNALRQSMDSADTPILHTSAKSNIGHLEACAGLAGFVKCVVALNRVTGPPNAHLMVVNPHMDLSGYPIYFQTEATDFCNVQGISGVSSFGFGGTNARGDLWGRSFTSFREVEQVDTQDWVARRAPFIERLVAYGQPGPRPDDVIHCVGSWDQFSSAGQPMHRVSDTEFSFGIVLGEAVREQFFFMLQRPDQSFGVAGVDEWSIFPAVQLAGPEAEVKGPAPNKENLRWLIDGREQQAASGSICNVTLKWHWSWEFGEQFEVSWTFTKTSTWLAESLPDVTEHKHSYCIVGSWTSWRFQEMVPSEERENLWTITMRVGATGREEFQFARDADWRQVIYPALPRARLTSIPVRGPDHQGYDKNWCLSGWSGQVFTIQLLVVDGEIVVTVASDEGLKVWQSAEPEGWSFYFLTGTWNSWMYSSMTSDATLPGVHRSYFELGPTGAEEFQIVIEQDPNRVLYPHLAGATLGEGILCGPDHATEGMNWRIEGSPGQLYEITLDLNEPNRFNAVRWRIVYPEAEDALAIAAISDS</t>
  </si>
  <si>
    <t>gi|1780586484|emb|VYS71038.1|</t>
  </si>
  <si>
    <t xml:space="preserve">Ribonuclease H domain (508-628:121)  -- </t>
  </si>
  <si>
    <t>MSPGQLPSDSIKVVPGRSKLRVESSNPVARGNPTPRASKVKLLSPEEAMKLTSGGNGVAVSPVKPARATSQVPKRVPPSRTPEAPRSVPACPIPEIPRPVPARPTPETPRPVTARPTPEIPRPVPARPISEVQTLVPTRPTSTAPSPVSAHPTSVVPSPVSVHPTSVAPSPVSACLTSEASKPVLANPAAGIRRELVCSLRALSMTTTPVRQRTTPSLLKSKKVEPPSPRALQIRSRVKQQAANATKIQQGAIVEVGDKAKDHGSNEIRRSVSEEELSELLQYLPAQNPTWNGRIMDSASPPEFDCEFWSKPASNIRRKALRRSKAMPALLKVELLPTCHILNDVSGRSPTLLNVEMYLFPDEKKTERFTGEHATLFKAMVTRKVMAKANINGTELLIFSSKLLDKTSQSVLINTQKKTENFLWGFFLQTKNSLGLVPETASQIDNDFDDGGVVDMDLDNECLTPRVALKLITESQKTPSRSPEKVKGEASVPPGFEKIWTPPLVKLNIQGTSNPLSDLTRSAGIVRDQSGKWVFGYIRCHKSIPEVVAGLLAIYQGLKYLWDSGFRRIHLETTSFEIINALTTKSSLFCKSKTLLGACKDMILKEWECDIYHISKEQNSCAEWLAKRSEEQPQELVFFEYPPRGLMDFLEKDRLAAM</t>
  </si>
  <si>
    <t>gi|779876894|ref|WP_045359193.1|</t>
  </si>
  <si>
    <t>MDSHHQKTELTPLQKAVIALKEARNKIEALERQKNEPIAIIGMGCRFPGGANSPEAFWELLSRGKEAIVPVPSQRWDAEAYYDENPDLPNKTYARYGGFLDAVDQFDPQFFGMTPREAIALDPQQRLLLEVSWEALENAGIAPQKLTGTQTGVFVGIGLDDYAKRQIKQQIPIDAYTGSGNAFCFASGRLSYFLGLQGPSLAIDTACSTSLVTVHLACQSLRNRESNLALAGGVSLMLSPEVTLYLSKTRALSPDGRCKTFDKDANGYVRGEGCGMVVLKRFSDAISDGDNILGVIRGSAVNQDGPSSGLTVPNGSAQMAVIRQALENAKVKPEQISYLEAHGTGTALGDPIEVRGINNVLCKDRSTDNPLMVGSVKTNIGHLEIAAGMASLLKVILSLKNQEIPPHLHFKELNPDLAAAATALKIPTASLPWQRTEEPRRAGISAFGLSGTNAHMIIEEPPQLSFNPSEVDRPAHLLTLSAKSDDALDDLAQKWVNYLEKNPQLNLADLAFSANTGRGQFNHRLAILAKSTLEAKDSLTAFTQKQPCLNVFSQAVAKSRQNKIAFLFTGQGSQYADMGRQLYETQPTFRHALEECDRLLQPYLEKSLLEVLYSDSSLLDQTAYTQPALFAIEYALYKLWQSWGIKPDGVLGHSVGEYVSACVAGVYSLEEGIKLIAERGRLMQSLPQKGAMAAIFAPIETVKSVISPYGDQVEIATINSSENIVISGDQEAINQIKADLESQSIEVRLLKVSHAFHSRMMQPILAEFKVIAAKISYKTPQLDWISTVTGEEISQAVTEDYWCQQVRQCVQFAPAIETLASQGYNLFIEIGSHPILTRLGQKTLANADYLWLSSLQRGQDDWQILLQSVAKLAVSGVNIDWNGFDKDYARLRLPLPTYAFQKQPYWLTVEAPGLRPTQGTETVEGQDLHQSQERETVVAPGLRPTQKQNETKAESLESQLIALISQITGLNPQQLSLNVSLEADLGLDSIMMTQLMNGLLSLIPEEQRSQFSETFSLRHLMQVSNLQELLTILQSHTSSPKPQISNPKPQTKNLQPQPSNLVPILHSQLPLLMSYWSLNSNSLFTKVKIAGEFDLNIAQQAWKLLINRHPMLRAQFQIPEDATCFADYQLEVLENPIPPEILVKDFTTLTPEEQGEKIEEEIYHWLNYNWSLTQWPLHGFSVLKLSDQIHQLFLGNEHLISDGLSNHVMMREFLEIYRAIVAKETPNLPPTLTVEDYRKQVQLMNDWQDIEEDRALAEYNNAVSGMSYRWQPKQQKNAQKSPLFYNQKYLLSAETTSQLIDKTRQWRVPMNALLLGAFLKTMSQIDSKAENIVISIPTSGRIYPEVDATGVVSSFAQNLALSFAKPQSEQDWPTFLSQIQQTVQQHIGTGLDRAQTRQMGTIFRDNITLEKGKIPPHSLSLIQEALKSNLYLPYTGQTHLQPQYDALSITDYQAGGMNATGTIDILQEIFNNRLHLFASYDYHHFDLLLIDQLMTAYVSQIEELANLPVQDQVIISHSSSISLNTEIEEMLRQITSEICHWTIEEDEISDDLEADLGLDSLERIRLVTKLEWIYGKQYRQDLLNCRTLQEMAAILALSQPSIVNSYS</t>
  </si>
  <si>
    <t>gi|1706119062|gb|TRV40888.1|</t>
  </si>
  <si>
    <t>gi|551548903|ref|XP_005762094.1|</t>
  </si>
  <si>
    <t xml:space="preserve">Beta-ketoacyl synthase; N-terminal (234-465:232)  -- Beta-ketoacyl synthase; C-terminal (477-597:121)  -- Polyketide synthase; dehydratase domain (681-888:208)  -- Polyketide synthase; ketoreductase domain (1552-1729:178)  -- Phosphopantetheine binding ACP domain (1827-1884:58)  -- Beta-ketoacyl synthase; N-terminal (1927-2162:236)  -- Beta-ketoacyl synthase; C-terminal (2177-2288:112)  -- Polyketide synthase; dehydratase domain (2367-2603:237)  -- Polyketide synthase; ketoreductase domain (3165-3343:179)  -- Phosphopantetheine binding ACP domain (3441-3502:62)  -- Beta-ketoacyl synthase; N-terminal (3560-3773:214)  -- Beta-ketoacyl synthase; C-terminal (3784-3897:114)  -- Polyketide synthase; dehydratase domain (3985-4232:248)  -- Polyketide synthase; ketoreductase domain (4778-4956:179)  -- Phosphopantetheine binding ACP domain (5054-5115:62)  -- Beta-ketoacyl synthase; N-terminal (5172-5389:218)  -- Beta-ketoacyl synthase; C-terminal (5400-5513:114)  -- Polyketide synthase; dehydratase domain (5601-5848:248)  -- Polyketide synthase; ketoreductase domain (6394-6572:179)  -- Phosphopantetheine binding ACP domain (6670-6731:62)  -- Beta-ketoacyl synthase; N-terminal (6789-7002:214)  -- Beta-ketoacyl synthase; C-terminal (7013-7126:114)  -- Polyketide synthase; dehydratase domain (7214-7461:248)  -- Polyketide synthase; ketoreductase domain (8007-8185:179)  -- Phosphopantetheine binding ACP domain (8283-8344:62)  -- Beta-ketoacyl synthase; N-terminal (8374-8610:237)  -- Beta-ketoacyl synthase; C-terminal (8622-8735:114)  -- Polyketide synthase; dehydratase domain (8830-8990:161)  -- Polyketide synthase; ketoreductase domain (9345-9522:178)  -- Phosphopantetheine binding ACP domain (9618-9680:63)  -- Beta-ketoacyl synthase; N-terminal (9706-9954:249)  -- Beta-ketoacyl synthase; C-terminal (9965-10078:114)  -- Polyketide synthase; dehydratase domain (10163-10426:264)  -- Polyketide synthase; ketoreductase domain (10948-11125:178)  -- Phosphopantetheine binding ACP domain (11216-11276:61)  -- Beta-ketoacyl synthase; N-terminal (11310-11552:243)  -- Beta-ketoacyl synthase; C-terminal (11563-11676:114)  -- Polyketide synthase; dehydratase domain (11766-12026:261)  -- Polyketide synthase; ketoreductase domain (12545-12722:178)  -- Phosphopantetheine binding ACP domain (12813-12873:61)  -- Beta-ketoacyl synthase; N-terminal (12908-13147:240)  -- Beta-ketoacyl synthase; C-terminal (13158-13271:114)  -- Polyketide synthase; dehydratase domain (13358-13621:264)  -- Polyketide synthase; ketoreductase domain (13817-13993:177)  -- Phosphopantetheine binding ACP domain (14088-14149:62)  -- Beta-ketoacyl synthase; N-terminal (14176-14421:246)  -- Beta-ketoacyl synthase; C-terminal (14429-14544:116)  -- Polyketide synthase; dehydratase domain (14632-14898:267)  -- Polyketide synthase; ketoreductase domain (15422-15598:177)  -- Phosphopantetheine binding ACP domain (15691-15751:61)  -- Beta-ketoacyl synthase; N-terminal (15783-16023:241)  -- Beta-ketoacyl synthase; C-terminal (16032-16147:116)  -- Polyketide synthase; dehydratase domain (16230-16502:273)  -- Polyketide synthase; ketoreductase domain (17027-17203:177)  -- Phosphopantetheine binding ACP domain (17292-17354:63)  -- Beta-ketoacyl synthase; N-terminal (17389-17625:237)  -- Beta-ketoacyl synthase; C-terminal (17638-17753:116)  -- Polyketide synthase; dehydratase domain (17835-18077:243)  -- Polyketide synthase; ketoreductase domain (18636-18812:177)  -- Phosphopantetheine binding ACP domain (18901-18963:63)  -- Beta-ketoacyl synthase; N-terminal (18998-19234:237)  -- Beta-ketoacyl synthase; C-terminal (19244-19359:116)  -- Methyltransferase type 12 (19873-19974:102)  -- Polyketide synthase; ketoreductase domain (20078-20268:191)  -- Phosphopantetheine binding ACP domain (20381-20441:61)  -- Thioesterase (20520-20626:107)  -- </t>
  </si>
  <si>
    <t>MPARPRRETKLIATASPRSGIGSPIRLQLAHGRLSAGLEALLVSHTLRQQSVIVFEHPAPGTYTSADDGAELGPRTARSQTALLMLNASRGARVEADRSVYRLSEEASGAVRPRVDASATADAAAFAAKRSEMLALVRDTVARLTGGAAASDDAPLMTVGLDSESVADLIGSLRAATGLAGLSETILFSAPTGVLLADHLARLALGVKAAATTALRTRLPATEGGRSEPPSLCGLTGRWPRAPSGSALRQLAMCGLDAVGEVPLDRWVNEQAAPGQGAPLRHLATIEGAGLFDNRAFAVSPAEAAAMDPQQRLLLETAFESIAAAPSPAELARGSDAGVYLAISNNDFASLLTYGGATSVYAATGSAISVAAGRLSFTLGLQGPCESLDTACSSALVALHAASHAAALCDCAAAMVLGVSLVLTPHVSVAYARAGMLSPTGRCKTFDARADGYVRGEGVGALILRSGGAQPRAADGATLLSSAVKQDGVSASLTAPSGAAQTDLIALALARATSPSASVALPLLEAHGTGTPLGDPTEVRALAAALQASSGSSSGASTTLCGIKATMGHLEPAAGLVGLFTLAASLADGYAAPNAQLRSLNTHVASTVSAALRPSAAVGQVAAAAAGSRLCGGVSSFGYSGTIAHAVLCEALAASEPPAAAMAARAAYRRKRFPWHGAAPHPFVQHRLPTADAVVNKFRSPGSGPIQALVADHSVRGGFVVFPGAGYLEMARAGCDAISRLDIGALFHRVHFLQPLLLDTTDDVWIVCELDAAAPTQRFEVSSVRQGAVGEELSTVHCAGDVSVALAPPFAPQPVAAREATPGAIDVCSLYGALRGLGLDYGPAYRTLASAWISECVGVAALSRRSRMQGTQLHPADLDGALQLTAIMHSRAGESASRDSRASHDSHAARDSRATRDSRATPEMPSVERRPTFAVGEARLMFRLAEAVLTSSKLAGPHPQTGRGRHFPIVERQGARSSALWLASGALDRPPLASLSGFESRALRPPSRRRSALRFRRSRKSGVQLVERQHHLYVARWQPLVAGSRDSAAQRPVGLVVGGWPRETRVEGTDLPFQVQQAPPRSTALVSSLPLGRGATGSSALAAVEAALSLVRLQLRPQPVPFALLTPGVHALCVRSGSPSHAGALGLARTVRIEAAGARLSCLDVVAEPCASGALAAARLVVGPSALEDAETEAAFAGGGWRVPRLAEVAHSTTGPVRLHFDARGALANLCVVPQWHSPSVPGESEVELHVRSVGLNFRDVLNVLGAYPGDPGPPGNDCAAVVSSVGDGGAYTDLAVGARVLGQATAALASIARADARLVAPTGGVLSDDAACTLPTTWSTVHMALLASRPRSTDRLLLHAGAGGVGLAAGEYAQWLRSRPSTTVGQPQKHRFLHHAGFCGRTLSSRDGGAFALGASAQLRGSRLRGVLNSLSADFIACSFALLGEDGCLCEIGSKDIWSGTFAQLGEPLSPYVQYIVFSLETVLEQTPAWMNDVLRLLVARARASVLHSLPICTFEFEANALAAFQWLQSQSNIGKVVIRLPPSHETCPRGTHLLTGGTGGLGLVVGRWLADCGACGVVLTSRSGMISARGGLHGLPVASDCQVLTAGCDVAEQMDITHVLCQALAMTNLSGVWHAAGVLADALVALQTAKTLRHAYAPKAIGSWALHKASRPIALDSCVLFSSVMALLGGGGQANYSAANCCLDALASRRRLDGFAACSVQWGPWAEVGMAAGAAVNVRLQAAGMGLITPQKGKVALRAAMIGRGPPIFCMTPFDWSRFFRARSPCRLLSAFVPAEPSATASTPAAKVAIRVGSPGAQQLSLEVIIETLQLTTGGSIIDADAPLMETGLDSLGAVEVGNQLQRRSGQSLPSTLVFDFPTARLIHDHMISLSEPQPRSSRSSRKSIFGGSASLLRPSEGASSTMYGMCAMLPGGTSSSTALGRLASSGGVVTSEVPSDRWSLDWASQLSGVIGERVRHGGFLCDADLFDNVFFGISPAEGAAMDPQQRLLLDRGFEALHGAGLNKAELMGTTTGIFIGIEGHDWLEIVRTSPTMARSVYAATGSSHAIASGRISFVLGMQGPCVSIDTACSAALVANHSALRAIQLRECASALLAAVSLMLLPAPSMTFAIAGMTSPTGSSKTFDARADGYARGEACCAAVHRSSMEDLDRVTPLGSSVRQDGKSASLTAPNGQAQQNLLRAALADAGVAPEEASAAEAHGTGTPLGDPIEASSLHGVLLSKRDGEFPLIISSVKANAGHPEPAAGGAGLIRLTRGLLLGQAPPNARLRVLNEHVGSALGGACCLLPTQIVPQPSLDGKRIGGLNSFGYSGTIAHTVMEAAPHPPPPTRTSVGYARRRYSWRQSPHPFVAELHQAGSATVFRSSASAALSVASDHIVQGSIVFPGAGYLEMARAACCAAQPFAAGATLRRTYFLQPLILGGEALWVSCELEESANRFDISSSRGDGEASTTHSAGDAALEVLESRLRSPTSQLRGVCTDTVDAARIYVAFVSVGLEYGPCYRLIREAWRNGDHGVALGKLCKRTRRQGTQVHPADLDAALQLTSLVTGSSTGETKLPFKVSEAVLTAARGHLFGAVERQGADSTGVWLIRAAVGVAPCGQVSGFESRALKALAQPTAAPRQQHHLYTSEWRSLPVLVSAAELAPSTELALVVCSKSTTSATALGASGPGVSRVSPRSTAALMSSLPLGRGATGSSALAAVEAALSLVRLQLRPQPVPLALLTPGVHALCARSGSPSHAGALGLARTVRIEAAGARLSCLDVVAEPCASGALAAARLVVGPSALEDAETEAAFAGGGWRVPRLAEVAHSTTGPVRLHFDARGALANLCVVPQWHSPSVPGESEVELHVRSVGLNFRDVLNVLGAYPGDPGPPGNDCAAVVSSVGDGGAYTDLAVGARVLGQATAALASIARADARLVAPTGGVLSDDAACTLPTTWSTVHMALLASRPRSTDRLLLHAGAGGVGLAAGEYAQWLRSRPSTTVGQPQKHRFLHHAGFCGRTLSSRDGGAFALGASAQLRGSRLRGVLNSLSADFIACSFALLGEDGCLCEIGKRAVWSYERHEAAAHSRYVAIALDSTMEQVPWWMCRTLRLLSSRAEADVLHSLPLRVFGLERGAQAAFRWMQAGSNIGKVVIRVPAAGDAAVEGSHVLTGGSGALGVVTGAWLSESGAGALVVASRGGSISASAGARLRSSGVCEVRAARCDAGEPSEVSRLFAGLRIDGAPPLRGVWHAAGVLADALLASQSAASLRRVFAPKAVGAWALHRVCAPSPVNACVLFSSISAVLGGSGQANYAAANCCLDSLGGRRRLTGLRAASVQWGPWADSGMAAGGAVNARLQAGGIGLIGLAQGVVAFKAALRPVCPSAMSLFPVRWGQYLGTRGGVVPGLLSAFAGRGGASSGAAAAAAAAATSTSTAATVSLELVMQLVKQTTGADASADVPLMEAGLDSLGSVELGNQLKAHSGQSLPSTLVFDYPTARQLAGYFAEQSAAAPAAAAAAVAAAVGHSRSQGASSRAARVRGLSASLPMSVCGAVGARLLASTGRSVICEVPPDRWELAAAAPDDAIGQRIRHGGFLRDADLFDNAFFSVSPAESAAMDPQQRLLLEHGYAALLAAGLERGALMGGGTGVFLGIAAADWYDIVKASPMSRSVYAATGSSRSIAAGRISFVLGLQGPCVSYDTACSAALAANHAALRALQMEECPDALLLAVSMMLLPGLEMSFAIAGMTSATGSCKTFDRRADGYARGEAISAFGLQAQAGEGGLSASILGSCVRQDGRSASLTAPNGQAQRSLLEAALSDASTAASAVCCVEAHGTGTPLGDPIETRSMAAAVLAARGGAAEPAIGSIKANAGHAEPAAGSSGLLRLALGLTGLEAAPNAQLRVLNPHVSSALEGASGALPTQLVTTPQMRGDAGTAAGGVSSFGYSGTIVHAVAQSESPLAALAVDGLREGLSYARRHYGWRETPHPLAQRRLERVESGVSAVLRSEVEGALRALIADHVVRGSTLFPAAGYLEMARASWGCVHSSSPARPGAASLRRVYFLQPLVLAGTASVECSIDAAGGRFEVRSFPVAEEPSTAHCAGAASAVAHAGHAASLARLRSVGGRAVDLCALYETLRVSGLEYGPAYRTLDAAWSSPGAAVARLQRRTSLCGTQVHPADIDGALHTTALLGERKAGEMRKAGEMRLPFSVGEASLSRASGWLWPVAELRGSGGMDVCIGGAFDLPPPVQLASFEVRAVAAAALQAAAPLVQHHLYQTGWQRAGEGAAATAVGPRTVWSGAAGSAGPRASPTGASHASRAADVVAVSAIGLPGPLATAELALRAVQVSAASAAATPVWLLTAGGQAAAPIRLLGTSHAGVSALARCARTEAPSASLVCLDVDGARTCSSPATLVHAADLAARLGEPEAALVGSTLTAPRLLAAAQALAGPIRLHFDARGALTNLRVVSQPAGGCAAEPDGVELHVRSVGLNFRDVLNVLGAYPGDPGPPGGDCAAVVSSVGAGVAHLPVGARVLGHGVAALASVSRADARLVAPTGGVLSDDAACTLPTTWSTVHMALLASRPRSTDRLLLHAGAGGVGLAAGEYAQWLRSRPSTTVGQPQKHRFLHHAGFCGRTLSSRDGGAFALGASAQLRGSRLRGVLNSLSADFIVCSFALLGEDGCLCEIGKRAVWSYERHEAAAHSRYVAIALDSTMEQVPWWMCRTLRLLSSRAEADVLHGLPLRVFGLERGAQAAFRWMQAGSNIGKVVIRVPAAGDAAVEGSHVLTGGSGALGVVTGAWLSESGAGALVVASRGGSISASAGARLRSSGVCEVRAARCDAGEPSEVSRLFAGLRIDGAPPLRGVWHAAGVLADALLASQSAASLRRVFAPKAVGAWALHRVCAPSPVDACVLFSSISAVLGGSGQANYAAANCCLDSLGGRRRLTGLRAASVQWGPWADSGMAAGGAVNARLQAGGIGLIGLAQGVVAFKAALRPVCPSAMSLFPVRWGQYLGTRGGVVPALLSAFAGRGGASSGAAAAAAVAATSTSTAATVSLELVMQLVKQTTGADASADVPLMEAGLDSLGSVELGNQLKAHSGQSLPSTLVFDYPTARQLAGYFAEQSAAAPAAAAAAVAAPVGHSRSQGASSRAARVRGLSASLPMGVCGAVGARLLASTGRSVICEVPPDRWELAAAAPDDAIGQRIRYGGFLRDADLFDNAFFSVSPAESAAMDPQQRLLLEHGYAALLAAGLERGALMGGGTGVFLGIAAASTEWSYHVRASPYLSRSVYAATSSSLSIAAGRISFVLGLQGPCVSYDTACSAALAANHAALRALQMEECPDALLLAVSMMLLPGLEMSFAIAGMTSATGSCKTFDRRADGYARGEAISAFGLQAQAGEGGLSASILGSCVRQDGRSASLTAPNGQAQRSLLEAALSDASTAASAVCCVEAHGTGTPLGDPIETRSMAAAVLAARGGAAEPAIGSIKANAGHAEPAAGSSGLLRLALGLTGLEAAPNAQLRVLNPHVSSALEGASGALPTQLVTTPQMRGDAGTAAGGVSSFGYSGTIVHAVAQSESPLAALAVDGLREGLSYARRHYGWRETPHPLAQRRLERVESGVSAVLRSEVEGALRALIADHVVRGSTLFPAAGYLEMARASWGCVHSSSPARPGAASLRRVYFLQPLVLAGTASVECSIDAAGGRFEVRSFPVAEEPSTAHCAGAASAVAHAGHAASLARLRSVGGRAVDLCALYETLRVSGLEYGPAYRTLDAAWSSPGAAVARLQRRTSLCGTQVHPADIDGALHTTALLGERKAGEMRKAGEMRLPFSVGEASLSRASGWLWPVAELRGSGGMDVCIGGAFDLPPPVQLASFEVRAVAAAALQAAAPLVQHHLYQTGWQRAGEGAAATAVGPRTVWSGAAGSAGPRASPTGASHASRAADVVAVSAIGLPGPLATAELALRAVQVSAASAAATPVWLLTAGGQAAAPARLLGTSHAGVSALARCARTEAPSASLVCLDVDGARTCSSPATLVHAADLAARLGEPEAALVGSTLTAPRLLAAAQALAGPIRLHFDARGALTNLRVVSQPAGGCAAEPDGVELHVRSVGLNFRDVLNVLGAYPGDPGPPGGDCAAVVSSVGAGVAHLPVGARVLGHGVAALASVSRADARLVAPTGGVLSDDAACTLPTTWSTVHMALLASRPRSTDRLLLHAGAGGVGLAAGEYAQWLRSRPSTTVGQPQKHRFLHHAGFCGRTLSSRDGGAFALGASAQLRGSRLRGVLNSLSADFIVCSFALLGEDGCLCEIGKRAVWSYERHEAAAHSRYVAIALDSTMEQVPWWMCRTLRLLSSRAEADVLHGLPLRVFGLERGAQAAFRWMQAGSNIGKVVIRVPAAGDAAVEGSHVLTGGSGALGVVTGAWLSESGAGALVVASRGGSISASAGARLRSSGVCEVRAARCDAGEPSEVSRLFAGLRIDGAPPLRGVWHAAGVLADALLASQSAASLRRVFAPKAVGAWALHRVCAPSPVDACVLFSSVAGLLGNMGQANYAAANCCLDSLGGRRRLTGLRAASVQWGPWADSGMAAGGAVNARLQAGGIGLIGLAQGVVAFKAALRPVCPSAMSLFPVRWGQYLGTRGGVVPALLSAFAGRGGASSGAAAAAAVAATSTSTAATVSLELVMQLVKQTTGADASADVPLMEAGLDSLGSVELGNQLKAHSGQSLPSTLVFDYPTARQLAGYFAEQSAAAPAAAAAAVAAAVGHSRSQGASSRAARVRGLSASLPMSVCGAVGARLLASTGRSVICEVPPDRWELAAAAPDDAIGQRIRHGGFLRDADLFDNAFFSVSPAESAAMDPQQRLLLEHGYAALLAAGLERGALMGGGTGVFLGIAAADWYDIVKASPMSRSVYAATGSSRSIAAGRISFVLGLQGPCVSYDTACSAALAANHAALRALQMEECPDALVAGVSLVLLPEVSINFATAGMTSATGSCKTFDRRADGYARGEAISAFGLQAQAGEGGLSASILGSCVRQDGRSASLTAPNGQAQRSLLEAALSDASTAASAVCCVEAHGTGTPLGDPIETRSMAAAVLAARGGAAEPAIGSIKANAGHAEPAAGSSGLLRLALGLTGLEAAPNAQLRVLNPHVSSALEGASGALPTQLVTTPQMRGDAGAAAGGVSSFGYSGTIVHAVAQSESPLAALAVDGLREGLSYARRHYGWRETPHPLAQRRLERVESGVSAVLRSEVEGALRALIADHVVRGSTLFPAAGYLEMARASWGCVHSSSPARPGAASLRRVYFLQPLVLAGTASVECSIDAAGGRFEVRSFPVAEEPSTAHCAGAASAVAHAGHAASLARLRSVGGRAVDLCALYETLRVSGLEYGPAYRTLDAAWSSPGAAVARLQRRTSLCGTQVHPADIDGALHTTALLGERKAGEMRKAGEMRLPFSVGEASLSRASGWLWPVAELRGSGGMDVCIGGAFDLPPPVQLASFEVRAVAAAALQAAAPLVQHHLYQTGWQRAGEGAAATAVGPRTVWSGAAGAAGPRASPTGASHASRAADVVAVSAIGLPGPLATAELALRAVQVSAASAAATPVWLLTAGGQAAAPIRLLGTSHAGVSALARCARTEAPSASLVCLDVDGARTCSSSATLVHAADLAARLGEPEAALVGSTLTAPRLLAAAQALAGPIRLHFDARGALTNLRVVSQPAGGCAAEPDGVELHVRSVGLNFRDVLNVLGAYPGDPGPPGGDCAAVVSSVGAGVAHLPVGARVLGHGVAALASVSRADARLVAPTGGVLSDDAACTLPTTWSTVHMALLASRPRSTDRLLLHAGAGGVGLAAGEYAQWLRSRPSTTVGQPQKHRFLHHAGFCGRTLSSRDGGAFALGASAQLRGSRLRGVLNSLSADFIACSFALLGEDGCLCEIGKRAVWSYERHEAAAHSRYVAIALDSTMEQVPWWMCRTLRLLSSRAEADVLHGLPLRVFGLERGAQAAFRWMQAGSNIGKVVIRVPAAGDAAVEGSHVLTGGSGALGVVTGAWLSESGAGALVVASRGGSISASAGARLRSSGVCEVRAARCDAGEPSEVSRLFAGLRIDGAPPLRGVWHAAGVLADALLASQSAASLRRVFAPKAVGAWALHRVCAPSPVDACVLFSSISAVLGGSGQANYAAANCCLDSLGGRRRLTGLRAASVQWGPWADSGMAAGDAIRSRLEVAGMGLIGLAQGVVAFKAALRPVCPSAMSLFPVRWGQYLGTRGGVVPALLSAFAGRGGASSGAAAAAAVAATSTSTAATVSLELVMQLVKQTTGADASADVPLMEAGLDSLGSVELGNQLKAHSGQSLPSTLVFDYPTARQLAGYFAEQSAAAPAAAAAAAPVSGGQPDVCTSLVGVAATLPRGAATIESFRDFVACASNGISEVPEGRWPLQDITSAAGQVERRVRHGGFLQSVELFDNASFGVSPVEANAMDPQQRMLLELAYESLHGAGWDKPTLVGRGTGIFVAIANNDWSDIVKASAMIRSVYSATGASMSIASGRISFVLGLQGPCVSYDTACSAALAANHAALRALQFEECEEGLVSGVSLMLMPATSWSFAMAGMTSPNGRCHTFDRRADGYARAEACCSFALASTPVNRSSLSVMGSAVRQDGKSASLTAPNGLAQQGLLLASMVDAAVSPSMLSMLEAHGTGTALGDPIEVRSLAVAVLRACSGPLLALGSAKANVGHAEPAAGATGLVRLVTGLRHRDAPPNAQLRLINPHASSAMDGAIVALPVHLSQPSPTVSGESSMIGGVSSFGYSGTIAHALLCSDQATAPLEAPQAKLRFSRKAFCWKGRAPVSTSVHLGIHTDADSTTRVWDRKMGAAEFSFHGGHQIGFVPLVAGTSYIVLVREVMSTTHPGKPFRIDRTVFHGFCFLDDEHTQLSQKLTLDLKTDLLSIASYTNENPAETVHAEMRCRPMELRPEHRVKLDVEGAIARATNVTYKDEFYATIGNNYQGEFKTVEQAWTRRGFDSVHGRPHLEALPCCYAYVGGGAGGQDTRLAPRPTDGPEVVARIEFGHTNTDPCLRGGAWLDATNQPGALMSQLDVDAKACWPKDLLGRPYFAAAIKSYEVLDTDLKQTATMWGHHFTPTEIDGQPVDSLANIYNSSKKLVVQIHNGEMGTLVPGLLEASRGRRHMYECEWTPVPAEEGVSSSQSWLWLGDDALANAAGACTLTAARRWSESLRSPVASGLAVSATTGGSRRRANLLLLEAAACVLANEMVVDAKPPLTWVISYLPDLRGLTRSARGEARSLPLRHLGLDSRLDVASPDSAALAVQSVVCSTADGDEPELRVTRGTATAPRLVAVSVNALKNPNTRRSRHMGALQLITGGTGGLGLIAAEWLALNGSTGLVLVSRGGKVSTSSAKLLVANQSTRFYAAACDAAEATDLQHTIAGVVAGSRPRLRGVWHAAGVLSDGLLTAMSAASLKRVYSPKAHAGWSLQQACATSPLDAMVLFSSVAAMMGSAGQSNYAAANSCLDAMAADRRSNGQAASSVQWGPWADVGMAAGGGVNARLQAMGIGLISIGQGVTAFRASMQFRAPATFSLYVVRWGQFLGLLPEVPAMLAGLLPKMSTVRMVSGGGGGSGGLSVNAVSLTQIQDILKNTTGGEVDPDAPLMEAGLDSLGAVELRNQLQAAAGEGVQLPGTLIFDAPTARALSSYFKELAEEESADAGVGGIEISASSAHALTGTSIRLPAHVNTLARLSKMLINGLDVCGEVPLTRWDVEEAVAGAAADGISEVVQKRMRHGAFIDHADLFDANFFAVSPAETMAMDPQQRCCLEHGYEALHAAGIGKSELNGADVGVYLGFSCQDFATVLQGTAVKTSVYSATGSSQSIASGRLSFALGLQGPCTLIDTACSAGLTATSIACGALTLGECPFAVVLAVNIMMVTDVHRAFGLAGMTSPRGRCHTWDAGADGYCRSDNCGGAVIMRGREDETPAIALPGTAVRCDGKSASLTAPNGQAQKKVIQAAMGIAGVRGNEVQTSQAHGTGTALGDPIEIGSTVGAAFKHHKDAGYAASFTSVKANAGHAEPGAGFGGMVCLLMAVRDKMVAPNIQLRAMNPHVSQALGGINANIGTQTGPVLMDPKLGAMCGGVSSFGYSGTICHAIVRVAHSELAKLSPPAEKLVYRRLVFAWREDVNVLLQQRLRSSDGAVEDTFFSPARGPFVKLVCDHQVKGHIVFPGAGYLEMARAACCAVNKAKGAVLKRAYFLQPLMLDATDCLVVTCDVDAGGERFEISSKMEGGDKLVHCAGGMGAMVGKAPLGPQPAAVRELTGTSAALEHTALYTALREGGLEYGPEFRMLARVYAYKEGGLAMAHLSRRRHRHGTKVHPADLDGAIQLTSTLVDTSSGETRLPFMVAEAALTSAAGWMCAAVQRESGDETTVMMSGPAGKEAMAKLSGFESRVLKALTAPEVARELHMYVTQWEALNAPAAGTEAFSPALMLGGTTVARLAAGSIGLVPPSAPSSVLFSLTMESGGVSPAMLPGIEAAFDLVRQQLHGKPAPTWLLTSGAQASSHGSSARPSFAGVMGLARSARQESPAAKLSCLDVSALTNVLLTAARSALKDGQHSEPEMSVNDGVRRVPRLAPAAQALGGPIKLHFDARGAISNLRVVSQVDDNAAMAAGEANLRVRAVGLNFRDVLNVLGAYPGDPGPPGGDCAAVVSAVGSGISHLKVGDAALGHGLAALASLSKSDGRLLAAIDKSLSFEQACTLPTAWCTVHMSLLAARPAAGHDVLLHAGAGGVGLTSQEYCHFIGNRAMANVGRPYKHFYLHKMGLAGRTLSSRDGGAFALGASKLLRSGRLRFSLNSLSADFIACTFALLRQDGNLCEIGKRAVWSYERHEAACCNHFTMIALDSTIDQTPWWMCGTLRTLSARADAFVLHGLPMELFDLEKNVLAAFRTLQGGANTGKVVVRIPKTAPTPPRGTHLLSGGTGGLGLVTGKWLGEGGASSVVLAARGGKVAPADGEKLRKIAECSFSVVKCDAAELTDTARTVGAILAKGSTLAGVWHAAGVLSDGLLRGQTASSIKRVYAPKACGAFSLQQACATSALDACVMFSSLAAMIGGGGQTNYSAANSTLDALGACRRKRSQAAASIQWGPWADIGMAADPSVNARLQAGGVGLVTMKEGVAAFSASLTPRGPAVLGTTVLKWSKFLSTMPEVPPLMSAFASHKKATGAAVAASTEKKAVGMDFIVEAVRQTTGGKVDPDAPLMEAGLDSLGAVELGNQLQAQSGMTLPSTLIFDYPTARQLASYFESTATPAGSNKAAPAATAGGADSPTKKMSSSVVRIGGMSALGPKGVVTLIELTGMANCGTPVTEEVPHSRWSLAPLPADADDLSRRVRHGSWLRDADFFDNMFFAVSPAEAAAMDPQQRLLLEGGYEALHAASLEKAAIMGCVVGVFVGIANADYGDLVKMSPIGRSVYSATGSSHSVAAGRVSFALGLQGPCAAYDTACSAALVANHAGMRALQMNECVTGLVSGVSIMLLPGVHISFGTAGMTSPNGKCHTFDKRADGYCRGEACGSVALRTTATKGVVTLPLLGSCVRQDGKSASLTAPSGIAQVGLLQAALADAATMAEEVGTAEAHGTGTGLGDPIEVRSLASVVLSSGDLSAPLALGSIKANVGHAEPAAGATGLLRLAMGMASGTAPPNANLRVINPHVDSALEGMPCALPTQLAPLPSLPSITDGCAVGGVSSYGYAGTIAHCLIEAEPNLQQNMPFKPSTLTYQRKSYMWRDTRNPLIQARRAPPDEDTFTSPAHGALVSLVADHVVAGHIVFPGAGYLEMARAAYCAVAQSKGTTLKKTYFLQPLMLDATAGVMVSVSVDTGAGRFVVSSAGEDDQKMTHCEGGAAALTAGSSHGPAPSLIRDAATSRALPAPELYSALRTVGLEYGPTFQPLVATYSSQDAGVAFATMRKRTRLEGTQVHPADLDGALQLSALLLRSNTGELRLPFMVGEAALLAASGRLVAAAEREESDRMGVVLSTMGEDAPAMAKLSGFESRVLKALTAPEVARELHMYVTQWEALNAPAAGTEAFSPALMLGGTTVARLAAGSIGLVPPSAPSSVLFSLTMESGGVSPAMLPGIEAAFDLVRQQLHGKPAPTWLLTSGAQASSHGSSARPSFAGVMGLARSARQESPAAKLSCLDVSALTNVLLTAARSALKDGQHSEPEMSVNDGVRRVPRLAPAAQALGGPIKLHFDARGAISNLRVVSQVDDNAAMAAGEANLRVRAVGLNFRDVLNVLGAYPGDPGPPGGDCAAVVSAVGSGISHLKVGDAALGHGLAALASLSKSDGRLLAAIDKSLSFEQACTLPTAWCTVHMSLLAARPAAGHAVLLHAGAGGVGLTSQEYCHFIGNRAMANVGRPYKHFYLHKMGLAGRTLSSRDGGAFALGASKLLRSGRLRFSLNSLSADFIACTFALLRQDGKLCEIGKRAVWSYERHEAACCNHFTMIALDSTIDQTPWWMCGTLRTLSARADAFVLHGLPMELFDLEKNVLAAFRTLQGGANTGKVVVRIPKTAPTPPRGTHLLSGGTGGLGLVTGKWLGEGGASSVVLAARGGKVAPADGEKLRKIAECSFSVVKCDAAELTDTARTVGAILAKGSTLAGVWHAAGVLSDGLLRGQTASSIKRVYAPKACGAFSLQQACATSALDACVMFSSLAAMIGGGGQTNYSAANSTLDALGACRRKRSQAAASIQWGPWADIGMAADPSVNARLQAGGVGLVTMKEGVAAFSASLTPRGPAVLGTTVLKWSKFLSTMPEVPPLMSAFASHKKATGAAVAASTEKKAVGMDFIVEAVRQTTGGKVDPDAPLMEAGLDSLGAVELGNQLQAQSGMTLPSTLIFDYPTARQLAGFFEASAAPAETKASPAAKVSGDGPTKTMSSSVVRLSGMSVISPKGTISIDGLRRMASCATGCTTEVPLDRWVLDEGVTSDETVAKRVRFGGFVNNVELFDNKFFAISPAEAAAMDPQQRLLLEGGYEALHAASLEKAAIMGCVVGVFVGISANDWADVIRATPMAKSVYSATGSAHSIASGRISFALGLLGPCVTYDTACSAALSANHAGLRAIQMNECVSGLVSGVNLMLLPGMSISFGTAGMTSPNGKCHTFDKRADGYCRGEACGSVALRTTATKGVVTLPLLGSCVRQDGKSVSLTAPSGIAQVGLLQAALADAATMAEEVGTAEAHGTGTGLGDPIEVRSLASVVLSSGDLSAPLALGSIKANVGHAEPAAGATGLLRLAMGMASGTAPPNANLRVINPHVDSALEGMPCALPTQLAPLPSLPSITDGCAVGGVSSFGYSGTIAHCLLEAESAAAMQEVMLYPTTTLAYTRKGYGWKEAPHPLIQVRLPAPDEDTFKSRTSGALAALVADHVVMGRIVFPGAGYLEMARAACLACNSHFKGATLKRAYFLAPLVLDAADGLEVRVEVDTGAERYEISSAGEEEQKVTHSAGDAGVMGVPPSGADAASVRQLCGLAVEPSTLYAGFRSIGLEYGPDFQPLERIALNQAAGVATAILTRRTRLAGTKVHPADLDGALQTSGLLSSSAELRLPFVVGEATLVGAKGRMCAVVERQAPEKMGVLLATMCGGTVAMARLDGFETRVLDPATAEPAVQKPSHLYVIGWEGLKPAAGELAPVLGLRASPASASSLAKMSQPMLNALPRQAPTAKAGGIAFALPLATGSAPSVLPAIEGALLLARQQLTARPVPVWVLNAGTQPASAAAKASPATGGLLGLSRTARAEAPSAAISHLDGAGLTASALMAAASALPKSEPELTFARSKAQVPRLQQLAALPEEPGQASGAQLLSGGTGGLGLLTGRWLGEAGASSLVLAARGGKVAAAGAAKLKKLSKCAVLVVKSDAAELTDTRRLLAAIICGARLAGAWHVAGVLSDGLLHSQTAQTFKRVFAPKAFGGWSLQAAIPSAPLEAMVFFSSVAALLGGAGQGNYSAANCCLDATSAMRRAAGQAASSVQWGPWADVGMASEGSINARLQSMGIGLISISEGVHAFKAAMAMGGPVVQTMYIVRWGKFLGGSMKEVPAALSRFAPARKAGAAVAKKVSAPAKAVSLDFILDTLSKTTGNEVDPDVPLMEAGLDSLGAVELRDQLQAAAGEGFELPSTMIFDYPTARAIAGYLSTAGTEEEPEEFVAKAHGGDISAVHIAHMAAHGPDGAHGLGSAKVWAMGSTGKNSIVPVPMTRWNPDDMTNTVYDTVSDVVIDRQRNAGFLLDSDLFDNAFFSISPSEAAVMEPSQRLALEKSYEALHGTGYSKADLIGSLTGVWVGMWASEYTEVLRQSKGASTVYAATSSTCSVACGRISFALGLQGPCSAIDTACSSGIVAAHDCLRAVQNTECKTGLVVGINMIFSQWTSMMMATAGMTSPKGRCHTFDARADGYARGEGIYAVSLQASGDATRPVMHGCAIQQDGKSASLTAPNGQAQIQLMRAGMADAGTPPAELSCYEAHGTGTPLGDPIEVRSTKAAILAGRGDAEPLQIGSVKANCGHGEPAAGVLGIIRLAMGLMAGQAPPNAQLRVMNEHVASTMEGSAAGAMPIQLAGLPKLPNRAPNYAGGVSSMGYAGTIAHAVIEAPRVRAGAGLVPAAKRGPMHTRKRYLWMETPNPLIHSRVKGEGGAIEDAFHSPAKGALQSLVSDHIVQGRIIFPGAGYLEMARAAYCAVNDRKDVKLQRAYFLQPLILDNVDDLKVTISIDTNADRFELSSMGEDAQKVTHSAGDTGATNGALGAPAAAAALGSSYAAVDVGVFYEAFRSVGLEYGPEFRALQALWANREAGVGVGRLRRRCNRFGTQVHPADLDGALQQTALIAEDTDAGETRLPFMVGEATLTSAKGRMCSIVERQGATSAGVWLAGLCKGDAPLVRLNSFESRVFKALAAPVATRQQHMYVTQWEAQDAPVGDLAHAPSLVLGSRAAYTGAELGAYGVAAAASSSSLMFALPLSSAAAGASVLPTIDATFDLMKQQLLTRPVPTFLLTAGTQYATTATAARPAHGGLMGLSRTVRSEQPSARLSCLDVAAASRKSVGDALLLVSRSSFVGGETLELEVVVGVRVRRVPRLAEAPLSTTGPIRLHFDVRGAISNLRIVPQGEMPAIEHPQVELHVRSVGLNFRDVLNVLGAYPGDPGPPGSDCAAHVVSSSSRFTHLKIGDAVLGEAASGSLASIARSDGRLTAAIDKSLSFEQACTLPTTWSTVQMSLLGARPKGGNEVLLHAGAGGVGLAAGEYSHWLGTRVMSNVGRPYKHFYLHKMGLAGRTLSSRDGGAFAVGAAKLLYKSRLSWVLNSLSLDFITCSFALLGQLGCLSEIGKRAVWSYDQRATATHAQYDVVALDSAMAICPPWMSSVLRLLSARAAASVLHGLPMQIFNLEKNVLAAFRTLQGGANTGKVVVRIPKTAPTPPRGTHLLSGGTGGLGLVTGKWLGEGGASSVVLAARGGKVASADGEKLRKIAECSFSVVKCDAAELTDTARTVGAILAKGSTLAGVWHAAGVLSDGLLRAQSSATVKRVFAPKAFGGWALHASTLASPLDACVLFSSIAALLGGTAQSNYAAANTTLDSLGGSRRIHGLIASSVQWGPWAAVGMAADESINARIQAMGIGLIGLADGALTFQATLLPQAPSIVALWMVKWSKFLGLMNEVPAQLSKFASRRVYDSTVAKTEDSGTKLVNLEKIQEMLRSTAGGEVDPDAPLMEAGLDSLGAVELGNQLQAQSGMTLPSTLIFDYPTARQLAGYFLDQAGEASADSVPQGSPDMPTPGASSTISARGLSCRLAGGETSALGLPNFVGANGDAVTEIPAARWIVDPAVVDNETILKRTRYGAFMKDLELFDNAHFFISPSEAAAMDPQQRMMLESSYEALHASSISRAELLGSVTGMFVGIAANDWADVIKGSPMARSVYAATGSSHSIAAGRLPFVLGLQGPCCSYDTACSSTLAANHAAMRALQRSECVNAVCVGVMQVLMPGVGITFATAGMTSPHGRCHTFDARADGYVRGEALTSTLLEPAKEGRRVSYSLLGTCVRQDGKSASLTAPNGAAQTSLLKAALEDAGVPSREVAAVEAHGTGTALGDPIEMRSMKGAVLKDRGPSDRAVVVGSIKANCGHAEAAAGASGLLRLAVGVATAHAPPNAQLRVMNEHVLAAVSGTSCVLPTQLSTLARIPQRGDAYVGGVSSFGYSGTIVHTVVQAALSTPMDVRTVPGLKYCRKRYGWREVPHPLIQSRSVGADGAAEDSFVSPASGSLVALIADHIVGGHIVFPGAGYLEMACAALASVAGSAKAAAVRRAFFLQPLMLDATDGLNVTISLDTGANRYEIGSQGEDGEKVTHSAGDIVVLASPPSGPSVDGARGGSYGVIDAAFVYAGFRAAGLEYGPDFRPLVRLFANWESGVAFATLKKRPAPARHGTRVHPADLDGALQATVLLAPETKEGELRLPFSVGEAALAAATGKICVVVERQGDKAGLAMVSPRGADAAMAKLDGFETKVLKASAATPTATRQQHTYVTQWEAFAVGAAAEGPSAPALALSSNRKGAAFLGRPLNSASAPAAVGSVVFSVALDDGAACAGSLALVEGAFDFGRQQLTGRPVPMFVATLGAQPVSTGQAMHPLHGGLLGLARTVRSEQPTADLTYLDVTSAGRPAVCDALGAVSRAALAGKKLEPEVAVSTDVSCRVPRLVEAAQSLGGPIRMHFDARGAVSNLRIVPQIGAEDEETVAGETRLHVKAVGLNFRDVLNVLGAYPGDPGPPGSDCAAIIAARGAGVLHLKVGDGALGHGLAALASLSKSDGRLLAAIDKSLSFEQACTLPTTWCTVHMSLLAARPAAGHAVLLHAGAGGVGLTSQEYCHFIGNRVMANVGRPYKHFYLHKMGLAGRTLSSRDGGAFALGASKLLRSGRLRFSLNSLSADFIACTFALLRQDGKLCEIGKRAVWSYERHEAACCNHFTMIALDSTIDQTPWWMCGTLRTLSARADAFVLHGLPMELFDLEKNVLAAFRTLQGGANTGKVVVRIPKTAPTPPRGTHLLSGGTGGLGLVTGKWLGEGGASSVVLAARGGKVAPADGEKLRKIAECSFSVVKCDAAELTDTACTVGAILAKGSTLAGVWHAAGVLSDGLLRAQSSATVKRVFAPKVAGAWALQQAAATSPLDTYVLFSSIATLIGGGGQSNYAAANGMLDSLGACRRTRAMNATSVEWGPWAAIGMAADESISARIQAGGIGLVSLEQGTLAFQATLQPAVSGVMSLVVLTWSKFLSLLPEVPPLLANYASRKGAVAAGGGGGEVKEVTLEMIQDTLKSTTGSEVDPDAPLMEAGLDSLGAVELGNQLQAQSGMTLPSTLIFDYPTARQLAGYFKEEADKANGTDDAAVGDGLAPKAAVNLEAQVKAYGLSANLPLGITKPSQLRQIAACSGDAISEVPPARWSLADADTLGEVIGQRVRHGGFLREAELFDNARFSVSPAEAIAMDPQQRLLMEYGYEAFHGAGLDKAALNNTLTGIFVGIAQQDWSDVVKNSTMGRSVYAATGASLSIAAGRISFVLGLQGPCCSYDTACSAALAANHAAFRALQLNECSSALMIGVGTVLMPGVGITFATAGMTSAKGHCHTFDKRADGYARGEACGGTALRVDEVDGNVHFSLLGSSVRQDGKSASLTAPSGVAQQGLLRAALADASVAPTEVAAIEAHGTGTGLGDPIEAGSLAGAVLKPRGNTTDPLLVSSIKAISGHAEPAAGSSGLLRLVTGLASAESPPNAQLRVINEHVESALKGMSAALPTQLGGLLRAPDRSGYVGGVSSFGYSGTIVHTVLESTPALTTAKGATAELGYVRKRYTWRETPHPLIQRRATDADGDEKDSFRSPAKGALLAVVADHIVQGRVIFPGAGYMEMARAAAVSLSGGARSAKLSRVFFLQPLMLDGDLSTMTVSVDITAADERFDVNTEDLEAGTKTSHCAGGASTFSEAMPAFSHAGLRASCAQPVDTAVIYAGFRSVGLEYGPEYRTLTSARVSRDAGVAVGQLRRRQRKEGTSVHPADLDGSLHLTALLAETTAAGETRLPFSVGEAALTDVSGSPWPVAERQGANMTGVWIGAKDAKAAKDSPGARLTNFETRVLKAAPAAAPARKSTHLYVTSWQAATVPAAEDAGAALVMCASPPLGVASGSGAAAAAPSASIGAVVYAVGLGAGAKASDSLAGLVAAFDAARTHTITRSTPPMWVVSAGALAARSSGAGVSSHAGLMGLTRQARSEAPQSQLPIIDLDVLRPGMTELAAVSKLASRLGLGYNGTPEPEMAFDGSSQRVPRLTEAAGSLGGPIRLYFDARGAVSNLRVVSQEEDDSEPVHGEVKLHVGAVGLNFRDVLNVLGVYPGDPGPPGGDCAVHITAAGTGVSHVRVGDAALGHGLAALASLSKSDARLMAAITDSLSFEQACTLPTTWCTVHMSLLAARPAAGHDVLLHAGAGGVGLTSQEYCHFIGNRAMANVGRPYKHFYLHKMGLAGRTLSSRDGGAFALGASKLLRSGRLRFSLNSLSADFIACTFALLRQDGKLCEIGKRAVWSYERHEAACCNHFTMIALDSTIDQTPWWMCGTLRTLSARADAFVLHGLPMELFDLEKNVLAAFRTLQGGANTGKVVVRIPKTAPTPPRGTHLLSGGTGGLGLVTGKWLGEGGASSVVLAARGGKVAPADGEKLRKIAECSFSVVKCDAAELTDTACTVGAILAKGSTLAGVWHAAGVLSDGLLRAQSSATVKRVFAPKVAGAWALQQAAATSPLDTYVLFSSIATLIGGGGQSNYAAANGMLDSLGACRRTRAMNATSVEWGPWAAIGMAADESISARIQAGGIGLVSLEQGTLAFQATLQPAVSGVMSLVVLTWSKFLSLLPEVPPLLANYASRKGAVAAGGGGGEVKEVTLEMIQDTLKSTTGSEVDPDAPLMEAGLDSLGAVELGNQLQAQSGMTLPSTLIFDYPTARQLAGYFKEEADKANGTDDAAVGDGLAPKAAVNLEAQVKAYGLSANLPLGITKPSQLRQIAACSGDAISEVPPARWSLADADTLGEVIGQRVRHGGFLREAELFDNARFSVSPAEAIAMDPQQRLLMEYGYEAFHGAGLDKAALSGSLTGVFLGIAANDWADVVKASKMARSVYAATGASLSIAAGRISFVLGLQGPCCSYDTACSATLAANHAALRALQYGECPTALMSGVSMMLLPQVGITFATAGMTSATGSCKTFDKRADGYARGEACCAAVICVDKGVEKLVVIGSCVRQDGKSASLTAPNGMAQQSLYKAALVDAEVLPAELSCVEAHGTGTALGDPIEAGSLASAVLSARAGSSPLLLGSVKANTGHAEPAAGATGLLRLATGLNASQAPPNAQLRQLNPHVSSALEGVRLRCAKPTQLASLPSVDPATMRRGGVSSFGYSGTIVHAVLEGAVDTAMHRRPPHGGPAYSRKPFTWQMPAPTTGGESASVLRGAAMTRQRTLEPEDADIHEGELLLETVRETVRDAEEPAVSPLRVDTYAAEWSSFETSDVSKVGTQSVNLLALPDLLLIGHAKRLSAALSAFQLQTHADGESRLVQGGPWHAIILAASGRADAELPALARALCALRHTHAVTASVPLWVCTFGVSPPSKAGAACCTHSGLIGLARAVQQELPQLPLWCLDLDRTAASMEDSKSMLVNCLKVNKLALNTGHVFGLATRPSIEPEAAMRGEALLVPRLVAARHANGFAIDAEALVQRLGDHVAEANTALDFDSLLRKGMAVERLCQQYIADAVDGLDGADVVKWHHKTLFQWCKAQPPPTSRLSIEELCGEDRSDWPEAVLAERCGPALRDVLTGNNGVTYQNLLFPGGSLDLVLPVYETSIAGTYYNRCVEAAVEAIKGQLAPGQLLSIVEIGAGTGGTASTILPAVDGACAKYAFTDVSEIFLVQAKARFKEYAHFMWYALLNIDADPRLQGFASHSYDVAISTNVLHATPFIKNTLRHSRQLLQPGGALVVNEVLVTNAFAQITFGLTDGWWLFEIDPERMRGNSPLMSWEHWRSLLSDAGFQMACPMRGEGPLVQQAVMVGICSLTTRRRRAEQLAVHMAMSVDRAGALSDGVHMLTGGGTPLGQLSAQFLVEHGARNLVLAAEGASISPAWLAPRGGADSLRPPAATRTAGADDVLVHHIAINTADDRDVAGLLRAVRAAMPRVVGVLHMSPVPFRASNIALAAQSPGALLAAFAPKVHGARALHAATADAPLPYFNAYGSSASLAGPQNQTAAAAASAWLDAFASARRGAGVAGQCTLWGGYTGTVGVLSGSAGEPPSPGAGAHGLEAIPYDVAWQCLGILMLPYAAPRITVMPPQWADLLQGRELVPGVLLAWKQTRMMIQADAKLITGRDSSSGTGAGSKAELYGAAAAVKLREVAADVIGDVDPDTPLLEAGLDSLGALEFGTRVQNEIGQLPETLIYDYPTLRGLEGYVASRTPDGAAGEEQVEAWRKRQPKAGAEAGGGAPGAAPPAGGGDKELKYDWGGGAGKCIGEALWRLRPAPEGWDPRVTPRLVIMHSVMGDEGGYERFYQTANQDREVLCLRHVGLCDTPVDFSDLRDAQQLADRYARELIEHIGDEPFDMIGASLGGSLAHRCVCTCQEIGGNPRRLTMIDPPAPEPLPGLMRTMAGEFGMTFRQAAEVLLLMPTYLKSGDLAGREDGDPEGEAEKAAIRELVQKCRTLPEEALPYLVVKEGMSGLGMFKADSPIVEVAIVKATQRIKAFQHCVKILWGGWGGNDPPARHYRGPGGAPSIFLVKASERGEFFGFMMVLGLQSSGEKLIERRALPGVDLDALKARFDKYKEVDSAIAIFRDGNYREMMQDDVSLLGDRALNSFKSVQTKDVDGMHGPAALTMTMEGNHLDVTTRCISRRDLEFNYLADLFMAPVSAFSAGSGKPGAKRDAGDDSGDVEDGAAHGAAVARANRSMVARLRERFDRAVEQQREALLSGFKNSLKSSRAPSASKVVARSRSALLSAMLSSDGLKSTSHRTSSMRTRETARTDAGKARPWMRAFIICSGWPLVGTVKTGTPRQTASQMVSLPVEQMIPASAEGGAAGERMGGSEFGCGRAESERHGPVCAISAAIASMVDLPTISQKPRSRTSSEDSANCGATLEMRTPGGGGWERKKKASVVCLRGEGGGDGGGGEGGCDMAAGARAGG</t>
  </si>
  <si>
    <t>gi|424708031|gb|AFX86650.1|</t>
  </si>
  <si>
    <t>gi|1706132243|gb|TRV53191.1|</t>
  </si>
  <si>
    <t>gi|1909488962|ref|WP_190380395.1|</t>
  </si>
  <si>
    <t>MNSANSPAQIAIIGMAGLFPGAKDLATYWQNILSKVSAIREAPDDWNPANSCDDNGGLYTCKGGFLDDIAEFDPLEFGIMPNSIEGGDPDHFLSLKIARDALKDADYLDRPFNREKAGIILGRGTYFNRGFGTVIQHGLIADQTIELLQQIVPTLDAETLGRVRQELKASLPPFNAEMSPGLVPNVVTGRIANRLDLMGPNYLVDGACASSLIAVDLAIQELLSGRCDMMLAGGVQASTPPQVHMVFSQLDALSRSTIKPFDQSADGTLLSEGLGILVLKRLADAQKDGDRIYAVIQGIGTASDGKGLGLLAPRWQGQVLAIQRAYENSGIDPDTVTLVEAHGTGMPLGDRTEIKSLTHIFGQRQGEMPHRAIGSVKSAIGHCIPASGAASLIKMALALYYKVLPPTLCQQPHPCLEEEKTSFYVNTEARPWINGQSKEPRRAGIDAFGFGGIDAHAILEEYDRSPELPERKLPCSWPTELFVFSGDETANLIDLVEQVERRLQSSPNLLLSDLAYTLANRNPGPHRLAIVATEKTDLQAKLQLAKSKLAEPGRTRFQTRSGIYYAQVHPETEVGKTAFLFPGEGSQYTNMLSDLCLHFPKVRAWFDFLDDIFGKNRNYPPSYFIFPPPTGLSEEQRLLAAKELYNLDLATETVFTASMALYELLKDLEIQCDVMVGHSTGENTALIASGTIQLASRREMGQKILELNQIYLDLTAEDRIPRGTLLTVGAVETAILAEMVAQSSGQLYLAMDNCPNQAVLFGNEEAIKQAANQLRELGGICTRLPFDRAYHTPLFNQVAEALREYYQGLTVGPGHTQLYTCATAAPFPPTPPEIRELALSQWSSQVRFRETIGHLYEQGVRTFVEVGPSSNLSNFVRDILSGQDCLVLASNSQRRSSLEQIQHLLAQLFVNGRALNFAPLYQYRQVDLVNLETASLEAAGNGRQKRLLDLTMPKMKLTSAFVHTLEQKLPSVPPVATGREGQVPESIELPSTLPVFPPEKPPLQEQISSPSFSASFPDIRLPVFLSHLDLMEEFLNSQARTISSFYTNPFSHQQQEAVGLPWVDVESVPLSFSEAWPFLGEIIEKGEGYLYCRRHFDLHWDDFIYDHMLGGPWSHRQAGEFPLPVIPFTVSMEIIAEAAAFLCDGQQWVSQVDNVRSYRWLALEQGYLVLDIVAQLQEQLAPDIWDVHVQLFQPSRGSERRLVFEGDVRLTSQLNPSPPATPCQWQDSQPSRWSDEQLYTEGMFHGPRLQGVKHIRQVSQQGIEADLEVMRVDNFFRDIARPIFQIDAPLLDAAAQLVAYWGSEFFGVNFHTFPFSVRVFEQYAPPLPAGTPISCRGWLSFDGERQLQGNFEFLNSEDLVIARLEGLLEIFIRVPLEYHQLRREPQVAYWSEPWQEEVGMLSRRLTLVPVNFLDELGGVIKYIIAHLIFTQSEREFWYSLPEQGSERKQWLLGSLVAKETIRQFALQKFDLALGPLDVQLFPTESGNLQVYCPPLERMGVVPEVSISQNQNVFVAAAVEPSIDNQEN</t>
  </si>
  <si>
    <t>gi|2065770520|gb|KAG7539065.1|</t>
  </si>
  <si>
    <t xml:space="preserve">Alcohol dehydrogenase; N-terminal (82-214:133)  -- Alcohol dehydrogenase; C-terminal (257-388:132)  -- </t>
  </si>
  <si>
    <t>MAFAPILRRASAAKNLLSLTRLAVASSSLSTRSLSTGASGDDSQSMSGYHVSSGGFMRGAVYREPNKPLTIEEFHIPRPKSNEILIKTKACGVCHSDLHVMKGEIPFASPCVIGHEITGEVVEHGPLTDHKIINRFPIGSRVVGAFIMPCGTCSYCAKGHDDLCEDFFAYNRAKGTLYDGETRLFLRHDDSPVYMYSMGGMAEYCVTPAHGLAPLPESLPYTESAILGCAVFTAYGAMAHAAEIRPGDSIAIIGIGGVGSSCLQIARAFGASDIIAVDVQDDKLQKAKTLGATHIVNAAKEDAVDRIREITGGMGVDVAVEALGKPQTFMQCTLSVKDGGKAVMIGLSQAGSVGEIDINRLVRRKIKVIGSYGGRARQDLPKVVKLAESGIFNLTNAVSSKYKFEDAGKAFQDLNEGKIVSRGVVEIL</t>
  </si>
  <si>
    <t>gi|1450318848|gb|AXN93597.1|</t>
  </si>
  <si>
    <t>Anabaena minutissima UTEX B 1613</t>
  </si>
  <si>
    <t xml:space="preserve">Beta-ketoacyl synthase; N-terminal (4-252:249)  -- Beta-ketoacyl synthase; C-terminal (260-377:118)  -- Polyketide synthase; C-terminal extension (381-493:113)  -- Acyl transferase (534-844:311)  -- Polyketide synthase; dehydratase domain (902-1181:280)  -- Methyltransferase type 12 (1412-1512:101)  -- Alcohol dehydrogenase; N-terminal (1847-1904:58)  -- - (1997-2135:139)  -- Polyketide synthase; ketoreductase domain (2146-2323:178)  -- Phosphopantetheine binding ACP domain (2421-2486:66)  -- </t>
  </si>
  <si>
    <t>MDKEPIAIIGIGCRFPGAKNPEAFWHLLRDGIDAITEVPKTRWDIDDFYDADPATPDKMTTRWGGFLEQIDQFDPQFFNIAPREAASVDPQHRLLLETTWEALEDAGQNPTALAGKPAGVFMGISSFDYDKLRFQNPVNLDSYAGTGTALSLAANRISYALNFTGPSIAIDTACSSSLVAVHLACQSLRNGESTLALAGGVNVMASPWVTVTFSKGGFMAADGRCKAFDSRANGYVRSEGAGVVVLKLLSQAEADGDRIYAIIRGSAVNQDGRSNGITAPNSLAQEAVLREAYRQAGVSPGKVQYIEAHGTGTKLGDPIEVKALGKVLNEGRIPGEYCALGSVKTNIGHAEAAAGIAGLIKVALSLKHGQIPASLHFQEANPYIPFDKLPLRVQQKLEPWPEIGETAIAGVSSFGFGGTNAHVVLESQKAKGKRQKQEIDEHPVQLLTLSAKTEKTLQELVQSYQDYLKNHPEVSLTDVCFTAKVGRNHFDYRLAITSNSTIKLQEQLAAFLLKQDTPGVFQGQINSRKHPKVVFLFTGQGSQYVDMGRKLYETHPTFRQILDDCNEILQPYLETPLLEILYPQSPVTSPQSPINETAYTQPALFALEYALAKLWQSWGIEPSAVMGHSVGEYVAACLAGVFSLEDGLKLIAERGRLMQALPPDGAMAAIMADEQTVLSAIQPYGEQIAIAAYNGAESLVISGQRQAIAAVCQQLTNQGIQTKPLQVSHAFHSPLMEAILGDFEQVAKTVQYSFPQIPLISNLTGQIATTDIATPEYWVHHIRQPVQFASSMKLLHQQGYQIFVEIGAKPTLIGMGRQCLPDGVGVWLPSLHPKQGEWEQILASLAALYVRGIPINWGEFYRHSDCEPVSLPTYPFQRQRYWIEAVSPLHQPSFKLVRGQQHPLLGQRLNLAGVKEICFQSEISQNQPAYLPDHRVFGEIIVPATAYLEMALAAGYKLYKSVQLVLEDISILQPLILGEVGITLQISLSPGDGSYSFQIFSSENITDTESLWRLHATGKLLRGENQAEPIQTDLTKLRSLCHENITPLNYYQQCQNRGIDYGSSFQAIQQLWYAPGLAMGQVQLAETWADQNYHLHPIILDAGFQVLGAALLHQNQVDTYLPVGIKRLQIHSSPGNLVWSHAEINPDTNQELINSNVSLYTEDGVKIVYVEGLELKRWKQSRLLPTAQENWHNWLYQVEWRQKVHFVSSQLSPDYLVSPAQVSIKISAKLPDILAHFDWSEYQQVFTQMEALSVTYIIHAFAQMGRKFQLGQRFATADIITQLGIVNRHHRLLHRLLEIVADAGYLQQSDLQWQVINILQDSNPDTKLNLLLAKYPSAVAELTLLGRCGSKLASVLQGDSDPLQLLFPEGDMTTATQVYQDSPGSQVLNSLVQQAISSALAQLPQDRGVRILEIGAGTGGTTAYILPTLPAQQTEYIFTDLSPRFTTQAQEKFRDYPFVRYQVLDIEQELKPQGFEFHQYDVVVAANVLHATQDLAQTLQNIRQLLAPQGLLILLEGTIPQAWLDLTFGLTEGWWRFSDTELRPNYPLLTSEQWQQVLLQEGYQAAVTLPLAAATQGSLNQQSVIVAQAAPIQKTVAAAKFKHWLVLSDSQGLGEKLATQLRETGDICTLVFSGEDYKLLDRETLTLNPTQPEHFQQLLTRISNSETALHGVINCWSLDTSDALTSLNLKLTSKDLKAASRQSCGSTLHLLQALTATDFTSQPRLWLVTRGAQSVEGNVSGVTQSALWGMGKVIALEHPELKCVRIDLDSHPVEDEVNALLAEILASDEEDQVAFRHQQRYVARLTRSGETQLDIPENQPFTLTISQKGTLENLTFESTVRRSPDAGEVEIRVRATGLNFRDLLNALDLYPGDAGTLGGECAGEIVAVGAGVSGLAVGDAVVAIAPASFSQYVTVNAQMVAPKPANLTFAEAATIPITFLTAYYSLHHLGKIAPGERVLIHAAAGGVGQAAIQLAQQIGAEVFATASPGKWDCLKSLGVEQIMNSRTLDFAGQIKEITYGQGVNIILNSLTSDEFISKSLSVLQPQGRFVEIAKRGVLQTDEALKVRSDIAYFLVDLVEVCQQQPTLIQSMLAKIMPQFATEQLKPLPQTQFPITNVVDAFRYMQQAKHIGKIVVTQTELTFRADSTYLITGGMGGLGLLVAEWMVEKGARHLVLLGRSGANGEVKQSIKTLQQMGAQVMVTQADVVNLEQMTKVIEDIERSLPPLRGIIHAVGVLDDGVLQQQTWERFTKVMSPKVEGAWNLHQLTQHLPLDFFVLFSSVASLFGSPGQANHAAANAFLDTFAHYRQQQELPGLSINWGVVTDIGAAAKRQAESWVKAKGIGTIAPHQVLAVLEQQMLAPASPQVGVVPVDWSKFNISPFFQDLQPQAKSTEPSSQAGEFLQQLDTIPKGEHRAYLMNHVCTQVATVLGGNPTIAIDIQQGFFDLGMDSLTSVELRNRLQTSLGCSLPSTLTFKYPTVTALVDYLAGEVLNLATPPPETNVKNQDWEAVKQLSDDEVDASIAKEIAELEALLRGKS</t>
  </si>
  <si>
    <t>gi|297334511|gb|EFH64929.1|</t>
  </si>
  <si>
    <t>gi|1347805367|ref|WP_104397154.1|</t>
  </si>
  <si>
    <t>MTQTPAKTDQMSLIKDALNQIKVLKTKLHTLEKAKNEPIAIIGMSCRFPQGANSPETFWELLQSGTDAISEIPPQRWNIDNYYDPKPDARGKVYTRHGGFLNQPIDQFDADFFGLSPREVAQMDPQQRLLLELAWEALENAGISPLNRRGSQTGVFIGMMTQDYSHFSHHPDLIDAYTGTGNAKSVASGRLSYLFGFHGPTLTVDTACASSLVAVHLACQSLRNNECEVALAGGVNLMLTPFVTIMESRAQMLSPDGRCKTFDRTANGYVRGEGGGIIVLKSLSAAIRDNNLILGLIKGSAVNHGGTSSGLTVPNQLSQEQLIRQALKNAQVKPEDISYIEAHGTGTSLGDPIELGALSTVFAKNPQPVWVGSVKTNIGHLEAAAGIAGLMKVILCLQHRQIAPHLHFQQPTPHLDWENQPLKVPTKNREWVSENSSRLAGVSSFGLNGTNAHIILEEYPYEPQTTAAPDSSPYLFTLSAKTESALIKLAQKYAHYLENAKNVALSSICATSNRSRSQLPHRFTCIVSSHCQLQEKLAAFVQGEPSSFRQKSEFNGKNRAKIAFLFPGQGSQYPGMGRELYQCYPLFRQTLDRCAEILRQYGDYCLTEIIDQENHLNQTFYSQPALFALEYALFKLWESWGITPHGVMGHSLGEYVAACVAGVFSLEDALKLVFYRAKLMDSVGKSGSMVVISASEAEIIPLIAPYQSQVAIAAINGQDNIVLSGAAETIETLVKQLQVKNLKITRLNVSQAFHSPLMEEILDEFRQIAETITYHPPQRALISNLNGNLVNFEVTTPDYWCRHLRCSVRFADGIKTLLDNGYELFVECGSHPVLSGMGSLLDKNYSCLWLPSLRRQTSDRQQILESVSQLYLRGFALNWQEITANQDSKPCILPTYTFERSSYWLKTGDLTPEEAQLLPELSKYLLETPPQPPEVVKTTTASSSGHLITLDSLLATPAEKQLKQLETYIIGVLEQITGLSVVKLHTKQPLSSLGLDSLMSSQLRRQLEEDLKIIVPVEYLAGLSIEQFLPQIFNLITQNSQPATSNKTPLPSKQKKPIKTTKAENISNDPKLWLIRKQANPNAHIRLFCFPYAGGGASVFQNWLNYCPKQVELWAIQLPGRETRLQETAITSLKSLINRLIPILTPYLDQPYAFFGHSMGSLISFELTRELAKTRQNLPQHLFMSGFRAPQIVNPDLPIHRLGDEQFLAALGHFQGTPETLLKNPDLMAAFLPILRADFKLLETYSYQQGQPLNCPITVFGGHNDAKVSADQLQQWQLQTNQDFVLHTLPGGHFFINQHTEKIMKIICQSLREFPEQMTA</t>
  </si>
  <si>
    <t>gi|424707689|gb|AFX86479.1|</t>
  </si>
  <si>
    <t>gi|1705995436|gb|TRU24981.1|</t>
  </si>
  <si>
    <t>MKPIAIIGIGCRFPQANNPHEFWQLLSQGKDGITEIPKERWNINEYYDENPETQGKMNSRYGGFLSQVDGFDANFFGISPREAVLMDPQQRLLLEVAWETIEDAGITREQLAGSKTGVFVGIATNDYSRIHAGYSHHPQGYDLTGNCTNIAAGRLSYLFNLKGPSLAVDTACSSSLVAVHLACQSLWNDESSMAIAAGVNLILSPIGNIALSKLKALSPDGRCKTFDESANGYVRSEGVGCIILKPLAQAIADNDSIYALIRGTAINHDGRSKGLTVPYGPAQESLVRSALKNAEIEPKELNYVELHGTGTSLGDPIEAIALGSVLEEGRDKDNPCLVGSVKSNIGHLEAAAGIASVIKMALSLKNKQIPPSLHFNKPNPYIPFDKLPLKLQSSLITWPQQETSAKVGISSFGFSGTNAHLILEEANLSHQEPIALTFPHLLPLSAHSQEAVRDLAQNYEDFLKDQALTAEFVQNLCYSASLRRTHHAHRQAVLVHSPEELLKGLKELETIDLSTQSKPSKRKTNIAFVFSGQGPQWWAMGRELLATEPVFRSVIKQCDTLIQKYANWSLLAEFNASEAQSRLQETEVSQPALFALQVGLAKLWQSWGINPKSVVGHSLGEVAAAHFAGILTLEEAIHLICQRGQLMQQATGNGKMLAIELPVNEVENLIAAWENKLEIAAINSPYSTVVSGESQSIDQLIAELSQNHPHIFSKELPVNYAFHSQQMTTFADKLVKKLGELQPQKSTIPIFSTVTGDQQEGTLFNAAYWGQNMRQTVRFNPAIEAMIKSRHTIFVEISPHPVLLGYIKSTLREQDTEGVVLPSLRREHSERGTLLNSLGKLYTWGQSINWEKLYPENCQFVKLPLYPWQHESYWVSDAKPQFKSVSSASSLLNLLVEGKTKQLTEQLNQSDQLSPEVKQFLPQLLQLLVGEDAIIAGKMPILQDVSKNCYKVEWQLSPLNLKNKPSQGEKWLIFNDNQGVGKALATTLNDAYILVSSGQTYQKLVSGHYQINPNNVKDFQRLLQDITEPITKVVYLWGLDSDINSQTSQTRSYASLLYLTQALAQCKTKEPPKLWVITQQAQPVNDAVKPLKIAQTSLWGMGQVIALEYPNLWGGLIDLEEKQPSSQAIIAEITENLGEDRIAFRDHQRYVARLVPNKAIKSSNINFKKTEASYLITGGLGSLGLSLADWLIEKGANHLILTSRRALADHSTDKQVKIKALEDKGATIQVIAADVSDHQQTRQLFHQIQENCPPLQGIIHAAGVLSDRTIDKMDFHCFESVFNPKAAGAWNLHQLSQDLSLDFFVCFSSMSALIGSRGQIHYAAANHFLDGLMHYRRESGLTGLSINWGPWAKGGMATQGYEEGLKRLGINPLQPNLALDTLDALINGNVTQTMVAEIDWSKFKTIVAAKGRVAFLEALFKQDQDNFVQTVENFPQTIQKTPPHRRVTLLTTRLQQEVAQVLGIHGDTLPDTDKGFFEMGMDSLMSVELKHRLEGLFSVSLPSTFAFEYPTIGDVVQYFVQEVFAWEDNSENSQISSETESTDVVVLNQALAELESLSEAETEALMEQELAELEALL</t>
  </si>
  <si>
    <t>gi|428679797|gb|AFZ58563.1|</t>
  </si>
  <si>
    <t>gi|1805639742|gb|QHU85283.1|</t>
  </si>
  <si>
    <t>gi|1733592175|dbj|GCA74088.1|</t>
  </si>
  <si>
    <t xml:space="preserve">Beta-ketoacyl synthase; N-terminal (42-327:286)  -- Beta-ketoacyl synthase; C-terminal (335-448:114)  -- Polyketide synthase; C-terminal extension (458-570:113)  -- Acyl transferase (656-877:222)  -- Polyketide synthase; ketoreductase domain (1255-1433:179)  -- Polyketide synthase; dehydratase domain (1508-1809:302)  -- </t>
  </si>
  <si>
    <t>MGFLWAKPTLQLLATNYKLKGRKPYAPTVTFSWSLTMKASPQIAIVGMACLYPDADSPQELWENVLSQRRAFRRFPSERLSLSDYYSPDKSAPDVIYSTQAAVIEGYEFDRIAYKVVGSTFRSADLAHWLALDIASQALNDAGFPDGKGLNKETTGVLLGNTLTGELSRANTLRLRWPYVRHRVEEQLLKQGLSDKERQIFLNELENRFKEPFEPIGEESLAGNLA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QLVGAQGLRSLIPPGQNLDNIFTNNEKQINKIGFLFPGQSAPVYLHGGLWERRFPVIKQLYNKAQLAKGKDNTVTNIAQPAIITACLGGLQLLENLNIKADLAIGHSLGELCALFWANAYDKTQLINLAKIRGQAMAQLGHPTGRMASINADAETVKSLLNGRIVEIAGLNSPYQTIISGEALGIKDVVEKAQNKGIKTVYLPVSHAFHSPLVARAVQPLEDYLQTYPLNSLEKTVISTVTGEKLPLNTDWRSLLLEQMTSPVRFIDAVKSAEKEVDLFIEVGSGSILSRLVADITDIPVISLDSSSESLQGLLKTVAVMFVNGVKVNYQGLFEDRFSRPFNLDYQPHFIGNPCEIKAKGKSQQAKVENIDLLLPNHSQNLKPNTSNLKPQTSKIEVIRQLVAQKTELPLETIENHHRLLADLHLNSISVSQLVIEAARQLDLSPPHSPTDYANATIQDLAAALEELGKNNSQIPQESIPMGVDNWVRAFTVELIEKPLIKSDKKQINREKAGNWHIIAHADHPLLPNLSVLQPTLKHEQEKGIIICLKSHPDESEIDLLLKGAKLSIKEKKPLILIQQGGGYASFARTFYLENRQIPTCVIDIPFHHPNAVNIILSEITATDSYTEVYYDENGKRFLRQLNLLGLEKDTDNPKQKKALKRSNKSKIKELLLVTGGGRGIASECALSLAKENKATLAILGRSQPEDNRELAENLARMKSANIQVHYYSCDVSDAESVQQTIAEIKTNLGEITGILHGAGVNTPKLIQHLEPEDFIATLAPKVKGLQHILTGINPDSLNYLITFGSIIAETGLKGEADYGLANEWLGNIVAEFSQKYPNCRCLNLEWSVWSGIGMGERLGTVEKLRNEGITPISPDIGIKYLHLLLNQSLTTASVIIAGRFGEPPTLSLKPQELSFLRFLETKKVHYTGIELITEAELSLDNDPYLQDHVYQGEYIFPGVLGLEAIAQVATALLPTLARKEDQTLNKGENQDPPSVPLNKGETGGLRFESVKFNRPIVVSADQPLKIQIATLITDSGKVKAVIRCANTGFSIDHFEAIISHSSVGAPDCRPLIPPVPLKEGKNNPQINPDTDLYGHLLFHKARFQRIKGYSHLKATECIAEIKIEQKTAWFSRYLPQSLILGDAGARDAVIHALQACVPHATILPTGIERLTVYSVNLGENQFVSAKERLHQGDTFVYDLEVFNNDGNLLEVWQGLELKVIKHRNPQDPWIPALLPCYLERKIKEVMPNVDLTLILDQDATVERRVRSDRSLGMLTSSPSVIQRRGDGKPELSDNEAVSVSHAEDLTLVVKGASGCDLEPIIPRHVQMWRDLLGENSFNLAEVISQENHEDFNMAATRIWSAKESIKKAGLSLDIPLTLSSFSQQSTPLSPILWLSSGKDLIITLPVSFRETKTAFILAIFVQTVPEKSDLLQTEPAKVF</t>
  </si>
  <si>
    <t>gi|1706146334|gb|TRV66317.1|</t>
  </si>
  <si>
    <t>gi|424707677|gb|AFX86473.1|</t>
  </si>
  <si>
    <t>gi|1706024293|gb|TRU52099.1|</t>
  </si>
  <si>
    <t>MSKHSISFGGQLEDNWRTLSEVLESATKHNNHGITYIKNDATEYFQSYQDLYQDALVILNGLEQKGIKLGHKVILQIAKNQDFIPALWACFLGGIIPVPLTVAPSYDLENSAVKKLENVWKILDNPLILSDSELITEIEKLGTYSHLEGWQVISVNELRKAPSKVHQLPIIDPQDTALLLFTSGSTGMPKGVILTHHNILSMTAGTVAMNHFTQQEVTLNWMPLDHVGAIVFLGIMAVDLACHQIHVPMELVLRQPLQWLDLIQKHQVSISWSPNFAFSLINQQAEELKHASYNLSSMKFLVNAGEQVSVKTIRLFLEILEKHQLRERAIKPAFGMTESCSGITWSAGLSKNELTEENSFVSLGKPIPGATIRIVDQENNPLPEREIGKLQIQGNSVTKGYYNNTELNLEVFQEGWFTTGDLGYLFNGELFITGREKQEIIINGVNYFAHELETTIEELEGVNVSYTAAFAVFDQSRETDLLIITFSPESDQFEHWIKVVRKIRSHLTQKFGIAPAYVIPLERNLVPKTSIGKVQKSKLKKDFEQGLFTILIQEIDQYLAKERQKNQTLPQSENERQIAAVWSEVLQLTSVGLEDNFFELGGHSIHLIRVQNELEKLFNRQLSLAEMFKNPTVATLARFLSEESNTTQVIAQKSRQRAENRTRRHNETHDIAIIGMAGQFPGAKNLTTFWENLKNGIETISFFSEEELQESGVSPELFNQPNYVRARPILDQVEYFDSEFFGYTDREAELLDPQQRLLLECSWECLENAGYNPSTYQGAIGIFAGASMNTYLINNCYPNRGQLDSNDELQPFTLDSTGGFQTMVANDKDYLTTRISYKLNLQ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TDLVSRYIDFLESQPEKDMSDVVFTANTGRVHFSNRLALTGYKNSDFIEQLRQFKQLDYQSTIHGIVDEKRPPKIAFLFTGQGSQYAGMAHQLYQTQPTFRKTLDAGENYYQKLTGKSLLNVVFADTDDPLNQTAYTQPALFLIEVALAQLWHSWGIQPAAILGHSLGEYSAACFAGVFDLESGLKLVTHRGNLMGQLPQNQGEMAAIFLDKNSVIEQCQSQGIKIAIAAINAEQHTVISGEKSVIQELCNHFTNAGVKVRQLKVSHAFHSPLVEPMVAEFKTILQETSFSQPQISLVSNLTGEIADDSIMTPEYWLQHLLNTVQFHQGALFLQSLGCDTFIEIGPQPILSGIVQSSLSSSEPLTLPSLRSGFSDWQVLLESLGKLYVRGAKIDWFSFDQDYHPRRCALPTYTFQKRQHWISLKTPSATVPRESNLVKMLSEKDKTTLMQTLLETGHYSEDEKPTISAIVQQLIKLYYQEKEDFNFAKLLYQVAWLPWDLANGKLQNLTPLKTDLEVYLEPQLHSSELMGVSLAFSEMEKLAADFVVKALKDLELFQMNTFLDPDQSFIQAELKQEYRAFWNHVLEILAKVGILEKQNTLWKIVKEPEHSNPDLAVEDLINHYPNAQIELNLFRQVATNLAAIITGKISPLSILFSQDGQGGASEFYKNTSSAKILNLGISKTVELLLSSYAPSASLRILEIGAGTGATTQQVLKACKSRQITYTFTDVSPFFLEKARDNLAEFSGLEYKVLDIEKSPKSQGFCCHSYDLIIAANVLHSTANLQEETLPHIQSLLRPGGHLLLLELTQQSSWIDLIFGLTQGWWRFSDYHLRPNHPIITASTWESILLKSGFSQVEFVSPDQKIGSVLFQQSIILAQSSEISPNLAKNWLIFTDVDPQQNTFPLAIQEQLLKKCDSCRIIYQGDKNTQISSSESCLNANQLQQLEEWFASNPSPDRIIYLLNSDAKDQPESILLNRCNYLLNLLKAIQTIPNPPQLFLVTQGAQPFELEQPSLGFQSPLWAMGRVIALENPQLWGGMLDLDPDLDINQNITALLLGLTHAHDEDHLVFRKGQGYVARLLPLKSLETKTVKIQPEATYLITGGIGHLGLELAEHLVNLGAKHLILTTRRSLPARFLWDSAAELAQISEKIRKLEEKGASIEVISADVGNFEAMQSIFTQIEKTAYPLRGIFHLAGISGRQAQLKDCTLQDLEAVFQAKVKGSWNLHQLSLGTQLDYFVLFSSAGAIWGAKEQGLYDTVSHWLDALAHFRHLQGLPATALNWALLAGNGIVSQDYEDWLKQIGIREIAPDMALRVMDAIMASNQTQVLIADVDWVRFKNIYQFKGEKPLLKNLGLSEIPIKSVQESDSVLDLLEDIPLGERREYLLEYVSKQVRIILGIKSMPDSEQGLIEMGIDSLSSIELKNRLEKGLEVLLPTSLVFDFPNIRRLVDYLFDRIFGEKVQKTAQKMINFTEVQQEISEDLILQELTDLEAFLGD</t>
  </si>
  <si>
    <t>gi|1733570249|dbj|GCA80053.1|</t>
  </si>
  <si>
    <t>MSREKIEQWLTDRLTSLLGVDREDIDLEKSIFTYGLDSSVALSLTGELEVMLGLELDPILFWEYPKISELSEYLVAELAQK</t>
  </si>
  <si>
    <t>gi|440176271|gb|ELP55544.1|</t>
  </si>
  <si>
    <t>gi|71089819|gb|AAZ23766.1|</t>
  </si>
  <si>
    <t>MVMAAGASSLD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IKLGLKEEKMRATRYVLSEYGNMSSACVLFILDEMRRKSAKDGVATTGEGLEWGVLFGFGPGLTVETVVLHSVPL</t>
  </si>
  <si>
    <t>gi|2065779868|gb|KAG7548348.1|</t>
  </si>
  <si>
    <t xml:space="preserve">Oxidoreductase; N-terminal domain (13-122:110)  -- Alcohol dehydrogenase; C-terminal (174-307:134)  -- </t>
  </si>
  <si>
    <t>MANIGLVSVTNNQVILRDYVSGFPKESDLYIAPTTVDLRVPPGSMAVLVKNLYLSCDPFSRIRMEKPDPSSPASVARAYSIGKPISGYGVAKAIDSDHPNYKNGDLLWGRVGWEEYSVITPTPSSHFKIHHTDVPLSFYTGLLGIPGLTAYVGFYEICSPKKGETVFVSAASGAVGQLVGQFAKLAGCYVVGCASSKEKVDLLKTKFGYDDAFNYKEERDLSAALKRCFPEGIDIYFENVGGKMLDAVLENMRTHGRIAACGMISQYNLKEPEGVHNLATIVYKRIRIQGFAAVEFFDKYSKFLDFVLPYVREGKITYVEDIAQGLQNGPSALIGLFHGKNVGKQLVEVARE</t>
  </si>
  <si>
    <t>Cluster-13398.23046</t>
  </si>
  <si>
    <t xml:space="preserve">Polyketide synthase; ketoreductase domain (251-425:175)  -- Phosphopantetheine binding ACP domain (513-576:64)  -- Beta-ketoacyl synthase; N-terminal (607-842:236)  -- Beta-ketoacyl synthase; C-terminal (852-965:114)  -- Polyketide synthase; ketoreductase domain (1242-1421:180)  -- Phosphopantetheine binding ACP domain (1536-1587:52)  -- Beta-ketoacyl synthase; N-terminal (1616-1853:238)  -- Beta-ketoacyl synthase; C-terminal (1862-1977:116)  -- Polyketide synthase; dehydratase domain (2059-2350:292)  -- Alcohol dehydrogenase; C-terminal (2707-2803:97)  -- Polyketide synthase; ketoreductase domain (2895-3070:176)  -- Phosphopantetheine binding ACP domain (3176-3239:64)  -- Thioesterase (3274-3479:206)  -- </t>
  </si>
  <si>
    <t>MFDVKVMADDGAVLLTMKDVVFRAVRPEQIQLAIAAQGATEDDQKLFEVQWQQGVVQPASTGGPERWLVLADGSLLEELRSELGEGSHSYSDVFDPALEKKLEELPLHTKAVFMISASSGPPNSETALSGLCAALRLLQAAAVHRTPEVWLVTCLAQAVRPDDMRGSAVPIHAGLWGLARTFRNECPQALAICLDVCCGGLAPLRQLLGSAAASALEPEIAHREGGTFVPRLVDTTNQLQLKAAAEFADEATYIISGGTGALGLIFASWMIERKAQRLLLLSRSGRPPADSSSLFRKLPAASTTICKADVGSVDEVCGAVEQLGSPVRGVLHAAGLLSDQLFAELDQAAFAKVLRSKVDGTLSLHQATHECPLDFFAVFSSVATTLGSVGQANYTAANAFLDSFASFRRANDRPGMSIQWGPWAEVGMAARAGTPDTSIGRISSVRGLQAMEALLEHQAELHCGVVCVACINWKALLSQAPRVPNFLINFSAAVTTGRPGATNHSQDDIKALVVSSLQDALGRENFDLSTPLMELGLDSLAGVEFRNRLQAALGGLQLSSTLMFDYPTVPDLVDYIWSQVGPAEEEGAARTLPLADLSEQLVLAAHRGRFPGSLGNHPGELWQTLTFGLDTTTELPPERWDMEDFFDADPDVPGKTYVKLGHFIPSIEQFDGSFFGVSEAELCGMDPHQWLTLEITYDCFHAAGLTKEALNGLECGVYVGCATLGGIAPDIPAFGPFTNIGYAYSGLSGRVSHCLSLRGPCFTVDTACSSTVVALDCGSQAVRLGRCQCAVSSGTNLQLSPAIWVGFSKMRGLAPDGRCKTFDARADGFARGEGLGAAFVRKAAALTSSLVALLCGVATNHDGRAATITAPNGTAQQRVLRTALAESGLNSEAVSCLECHGTGTALGDPVEVGAQRGVFGQRHSSTPLALAALKSNLGHLEGSAGVAGLSKIVLMLQRVQVPPSLWLTALNPNIDLTGFNAQMMGELLDWHSAVQRAGASAFGFSGTNGHAILERAAADPDGAPVKQPSYSRHVVRPRNEWLKAIAYVEEWLPDEIAVVSPWAGQCLVLGDRALSAALRAALGTLGGTNDASSLAVAEAVVWARPAELGEGEVPGERLSELLRLLQALQRLPVVVGRQLLVVTRGSWNPERPSFDASAGLWGLARSARLEMPHITIKMLDVACTASAEAVVAAVTEALAGGAAEVAYGAVGRCVPRLAQAPQAAVVLHRRDAGFGAHAVAGGAALVTGGLGGLGLLAAQQLAELGTPELVLCSRGGRAAPDLEGLLQRLGAFRSTSLRIKRCDVASRTEVVALFKELTGSGSQLLGIVHAAGVLERCPLAKLTESGLCSTLGPKAAGAWHLHCGAEASLRHFVFFSSVSSMLGLASGAAYSAANACLDALASWRWALHGDCLSVRFGPVAEIGMTARAGSDGQLANLPLKALSPAQVSSSLRMLLAAAPSTSTPLRGELTLARANWAALRAELPVHVPQLSGFAAKEATLAARAGAETSWALLPLRSREEQVLKAIRVAATGMGLSLEDEMPLMEAGIDSLSAVEFRSRISREFGGIRLPSTLMFDYPTIKSLAAHVAVQLVPEELCTAPVEEPAASSCITASSHAIAVAGAACTLPPGSQSLEALAQTLALAAEGVVEVPYARWDVEAYFDLEAPSSMYVRHAGFLEGAELFDAALFSIGRPEAEVMDPQQRHLLETALSAFTNGGWARHELMGCAAGVFVGQDKCDWSRMLSAAHAGPFGATGGSASISSNRISYVLGLRGPSCTMDTACSSSLVAADTAAATLRRGRCQIAAVCGVNMLLLPQTFIACCQARMLATDGRCRTFDRSAAGYARGEGCGAQSLAPQVPGIAELRGSALNQDGRSANLTSPNGPAQTAVVRAALAEAQLGAGALRCVEAHGTGTELGDPIEVGALQVALGGAAREHPLAIGAVKTNIGHLEGGAGLAGLLKLATSIAQWLTPPSLHLRELNAHLAEDVRDFEAHFPAELLRAAGVQERSSSSVSSFGFGGTNGHVVLHGPEGSTLSSPRQHVAAVKFNRQPFPWRDVGHPLLGKKSTRDDGTVVYSCPVDGQLLDLLSHHIVHGEVVVPGACYLEMILAGAAEHLGQKNAWQVEGLGFAKPLVLRLVDGHLEEPVQLRLLLWADGRLEVESEVGADPEDNVVATHVEATLVQQPGGWAAHRPPGDQQSFAELRAQCPQEVGIEQMYSFGVRAGLPLQRRFRAVRQVQRGDRRGLARLEMERDGTHLGFLLGPSVIDSSFQALMSLAEPEEGIGSLKIPLSIRRLQPTGRPFSIAVWSYFELIDVTEHSSVFRSWLLNEAGVTVLFFDHVHLQEVREEHLQQVLRASGRIGAEQQALYAIQWQPAEHEEGGDDGSECLVFASSSSKDQLKAANCKVVVHEQDLDFASGDAVSSLMKEQRWNPVIFAGGLTPTGDVEVLLLALHLLRSGCSALWLLTCGAQPLASSNIESRVTSAPLHAGLWGLARAARLEDPERYWARCLDLDPLDQHGLGAALLASLPVLRATREAELALRAGQFCTSRLLRSSVPVLSPLRLSLPARGSLTALRSVPQLRRPPVAPGSALLRTRAVGLNFRDVLNVMGLYPGDPGPPGADCAGTVLEVGNSVSHLRPADAVFGEAPGCLGTYSLGPTALLARKPQPWTFEEAATMPVVFATVEEALGDLARLQAGERVLIHAAAGGVGLVAVQYAQHVGAEIFATAGSDEKREYLRSLGIKYVSNTRSCKQFEEDMQRFLQESSIDGLDVVLNSLSHEDYIPISLSLLRKGGRFMEIGKRGIWSHERLRGTRPDVMYEKIATDTMMEYAPWTYNGYLQRLLSRVADGGLKPIHVHIFSGFENGVAALQFLQRAMNIGKVVISAGSRGLCEPSATPVLSGGTGALGVATAQFLVEEGSNEVRLISRSGRPPEDVSLRWSWLQRSSATVGVHCCDVSQKSAVVALRPQLPAQLSCLVHLAGTLADGMLPSLTRDSFEQSYGPKVHGLHHLCQLLPFQEGAPVVLFSSTSALFGSPGQANYSAANAVLDALAPHWAARGFWRARCIQWGPWGEAGMAVEKGTVQRAKASGLGALTTAQALTVFGSALCSEESLLGAAHVRWPKFLRTVFSSAPPFLEELAAEVKRAVPEYEEAAPGIDRAALAALSPEERRAAVLDTIHGLAREVVGSEELAVDAPLLESGMDSLSGVEFRNRLLKGFAGVRLPNSAVFDNPTVAALADLVDGQLGGGASSTNVDMEAETAPRLLVQLSHHTVGVPLFLVPGAGMQAGAFQALAELLPVPSYSIAWAKGALPRTAWPATLQALAELLLQEIRAVWPSGPYLLAGHSFGATVCLEIARAAELQGLQVALVALLDPRSLLPVQADTASSLELADSLALLSVSMADGTKHAAHLEELSQLDAASHRAVLQKRLGTAALEMLEHVRETSQWYAGLLAAAEPSSSSTALGAQRVWLCGAETWLQQQQEPSSEGHVEAAVRSFQARVFQADTEVAQRVAAVWGLTTPIRVPGGHFAMLHEPHVTKVALRLCHALVEAGAAEL</t>
  </si>
  <si>
    <t>gi|389825752|emb|CCI24257.1|</t>
  </si>
  <si>
    <t>gi|1733589555|dbj|GCA76575.1|</t>
  </si>
  <si>
    <t xml:space="preserve">Methyltransferase type 11 (68-161:94)  -- </t>
  </si>
  <si>
    <t>MSLKMDKNEWISRFDDLICSPSIREFYGEREFFNVGYWLSHTQDQQQASCTLMEKLLEFIPNKQGTILDVGCGLGATTHYLLKYYPLTAIVGINISPTQIARSLLNFPEGKFLLMDAVEMDFADHSFEQIICVEAAFYFNTRRQFLQEAWRVLKPGGTLILSDLSFATTELLGDWTVPQANTVKDMAEYQNLYQQAGFKDVQFVEVTEECWFRHFRHLKSWLTEELQSGKLDEETYNLNIKPLDNLLSSSAITYWLVAAQKPVNIL</t>
  </si>
  <si>
    <t>gi|338858856|dbj|BAK42838.1|</t>
  </si>
  <si>
    <t>gi|470530050|ref|XP_004368174.1|</t>
  </si>
  <si>
    <t>gi|1583944594|ref|WP_130757470.1|</t>
  </si>
  <si>
    <t>gi|1323299045|dbj|GBE98034.1|</t>
  </si>
  <si>
    <t>gi|1334967572|ref|WP_103112244.1|</t>
  </si>
  <si>
    <t>gi|1733584664|dbj|GCA89601.1|</t>
  </si>
  <si>
    <t>gi|495482330|ref|WP_008207017.1|</t>
  </si>
  <si>
    <t>gi|198444911|gb|ACH88370.1|</t>
  </si>
  <si>
    <t xml:space="preserve">Beta-ketoacyl synthase; N-terminal (1-163:163)  -- Beta-ketoacyl synthase; C-terminal (171-224:54)  -- </t>
  </si>
  <si>
    <t>PQERVLLEMAWEAIESGGQIPSRLEGRNCAVYVGISSTEYGSAQQGDPDSANAYLMLGATLSIAANRLSYQFDLRGPSMAVDTACSSAMVALDEALNALWAGRCDMALVGGISLLLTPFPFVGFAKATMLSDYGLCRAFGAEPGGYVRGEGGGVVVIKPLADAMRDGDPIHAVICGSGTNTDGRTNGIALPSSTAQRSLIEETMAKFEIDPADIDFFEAHGTGT</t>
  </si>
  <si>
    <t>Cluster-13398.26763</t>
  </si>
  <si>
    <t xml:space="preserve">Beta-ketoacyl synthase; N-terminal (341-567:227)  -- Beta-ketoacyl synthase; C-terminal (591-705:115)  -- </t>
  </si>
  <si>
    <t>MSDLELSGDAQTFDFGPLEGRLVTLLSSSSEEPTERTGRACAWSRSERRYLVETFSGSRLEVGEDEVEEYEHDTAEDAGFDLAWPLRSPHGHAIFSFMVAEHLKRKGYCMIQAFGNEEAREAMVALANARADDFTRPKREFEEAYLGRSPMSKVAWIEGERTENAALEHYNRCLKDLHLLLLPVAGEVLGFAPWTNRMGTMLRRSFADAKEEQALDIGSLDEEDVTEGAIEKHLEFVQRRRLCLLYVVEGAGGVIELHPRDGSAFEAVDLQPGRDRLLVFRHDEMSYAYEPEDSSDLVIQTWIVDPPSQLQLTKINGEFEEEDDTKRGPPAPPGPGVLTWITSLMCRVAGKGYGGGPEAWPIFCTNVDGYIEIPNGRFDLDFYYDPNGDFGKTRTKHSALVSDEDLQLFDPDFFQWTEEEAQHSSCILRLCMDGGFEVMYRAGFSRDELRGQRVGYYVGHTCDFESATGFSAPHRLTYFLGLTGRASIIDTACSSALVSMCMCHQDVALGRACAGAIAGVGCLLDVRPYIAMSSGRMISSRGRSHTFDHSADGYGRGEGIACCFLEDGRNGGGKTPLREKAQINVPMELGRFAASAMNQDGRSASITAPSGPAQTACIKASLKECGLTPDRIIFGECHGTGTALGDPIEVGSSRMVNDPYDRYVPLMLGAAKTQVGHLELGAGAVGAMRSVLVLMYASVPPNCHVGQLNEHFSLDGFPVSMPCEAVPTPQKANFLGVNSFGFGGTNARCELWGRWRGYDEVNAKDGSVLPKMDRLNYISTPCPRCLGPMCWLCGSAIPKQAAFRGKHHCSAIRNEFAKYEMCSICYDGEYQHSKPDYADVPNPGGLRVYLTGSWSDWKGFSEFAPTEDAGVYECAIRIGDMRREQFRIVLDMDTVLSIYPVVPKAGQAARIVGPDNEWKGLHWEINGEDDDMPEGTVYRIVFTWPEDGEAWKSISWEPTEEMLPSMQQVRQTSGHRYAIAGTWTSWAPANMAKHPLDSALWEAQVRIGQTGEEQFRFIRDGDEEQLIYPALAQALDPAVPVMGPDGSAQGRGWLLRGKPGSTKAVRLHVVNGQISVVVASPEDGEKTWRSVPKQYCIVGSWTEGDVSVMEAQPSRPGYYTSWMVMGPNCREEFQILVDGDPAKRIYPVFPNAPPGTALFCGPDTGGEDLTWEIIGRPGQEFEIVLDLQAEDRRKAVTCKLLSLEESGALGFAQLTA</t>
  </si>
  <si>
    <t>gi|1909838249|ref|WP_190716635.1|</t>
  </si>
  <si>
    <t xml:space="preserve">Beta-ketoacyl synthase; N-terminal (109-197:89)  -- Beta-ketoacyl synthase; C-terminal (218-311:94)  -- Polyketide synthase; C-terminal extension (324-432:109)  -- </t>
  </si>
  <si>
    <t>MKEFHQNQSRKMAIVGMDCYTGGCQELDAFERCIYEGKQYFVSANYANERLPLIDLCNLPITPEEINQLPLQQLLMLKVAARTLQDAKLQPETKIAVIMVSTPQGNKPNKLASYISRLWDATSPAFGEENSVFSALHLAQKLLINQQVDAVLVAAMDFAREKNHVTGVNTLSYDQKADGILVGEGAGAVVLQLHETAKQKHHRIYAVIDGLSVVQNSLHNSEAVTQACEMAFNLADIQPQDIGYLELCASGIPQQDDAEIQGLIQAYGTTNAKLNCAVGSVKANIGHTHAASGIISLIKTALCLYHRYIPAVPQWSSPKQPQVWSESPFYVATQSKPWFVEPGADKRIAAVNSLELDGSYVHVILSEEPSQIERHSRYLEQIPYYLFALAACDRSSLLEQLNRLQQTLQDSLSLSHTASQNFREFQKHQTATYALAILGRNQDELTREIQRAIPGVTVAFDTGKDWQTPIGSYFTPKPQGKIGKVAFVYSGSFTSYIGLCRNLFHMFPQLYEDTIVKSVYNRVANIEKLLYPRSINKLSNRQLEALEQQLIDDPVAMLESEVGFAGLITAILKNYFQIQHQCAFGYSLGETSMMLAQGVWTSFKETSDYLNSSPLFKTQLSGPKNAVRQSWGLPLDDQNPEFWSNYILMCPVSQVREAIKHEKRVYIPLINTPEEVVIAGETQACQRVIQQLNCDAFPTSIDHVIHCDPMRSEYNELQKINTLPVQNIPNLTFYSAAEYEPITIDSQTIGNNIAKSLCQELDFPRLINRVYQDNYRIFIEVGVGGNCSRWIGETLKQKEHVAVSINKRGVDDHTSIIRALGKLISHRVELDLSPLYIPCSTDNQPNLKLEKTPQHQNQSLNFYPHKIWKSTLSPLPNLRKHHQQKMSDNNALMTKTHSFLLKSRQESLQQINLLIQQQIDFYKRTF</t>
  </si>
  <si>
    <t>gi|488880996|ref|WP_002793221.1|</t>
  </si>
  <si>
    <t>MSKHSISFGGQLEDNWRTLSEVLETATKHNNHGITYIRNDATEYFQSYQDLYQDALVILNGLEQKGIKLGHKVILQIAKNQDFIPALWACFLGGIIPVPLTVAPSYDLENSAVKKLENVWKILDNPLILSDSELIAEIEKLGTYSHLEGWQVISVNELRKAPSKIEQLPILDPQDAALLLFTSGSTGMPKGVILTHHNILSMTAGTVVMNHFTQQEVTLNWMPLDHVGAIVFLGIMAVDLACDQIHVPMELVLRQPLQWLELIQKHQVSISWSPNFAFSLINQQAEELKHVSYNLSSMKFLVNAGEQVSVKTIRLFLEILEKHQLQERAIKPAFGMTESCSGITWSAGLSKNELTEENSFVSLGKPIPGATIRIVDQENNPLPEREIGRLQIQGNSVTKGYYNNNELNQEVFQEGWFTTGDLGYLSKGELFITGREKQEIIINGVNYFAHELETTIEELEGVKVSYTAAFAVFDQSRETDLLIITFSPESEQFEQGIKVVRKIRSHVTQKFGIAPAYVIPLERNLVPKTSIGKVQKSKLKKDFEQGLFSSRIQEIDQYLAKERQKNQTLPQSENERQIAAVWSEVLQLTSVGLEDNFFELGGHSIHLIRVQNELEKLFNRQLSLAEMFKNPTVATLARFLSEESNTNQVIAQKSRQRAENRSRRHNETHDIAIIGMAGQFPGAKNLTTFWENLKNGIETISFFSEEELQESGVSSELFNQPNYVRARPILEQVEYFDSEFFGYTDREAELLDPQQRLLLECSWECLENAGYNPNTYQGSIGIFAGASMNTYLINNCYPNRGKLDTNDELQPFTLDSMGGFQTMVANDKDYLTTRISYKLNLHGPSVNVQTACSTGLVVVHLACQSLISGESDMALAGAASINSPQKIGYLYQEGLIMSPDGHCRAFDAEAKGTIFGSGVGVIMLKRLSDALADHDHIYAVIKGSAINNDGGQKLGFTAPGGEGQIAAATEALAFAGVDANTISFVEAHGTGTPLGDPIEVDALAKVYQGANEGECALGSVKTNIGHMQIASGIAGLMKATLSLKYKIIPPTLHFQNPNPQINFSQTPFYINNEAISWTTKQDKSEKLPRRAGVNSLGIGGVNAHVILEEAPPIIPQDNQSQRPYHLLTLSARTEPALTELVSRYIDFLESQPEKDLSDVVFTANTGRVHFSNRLALTGYKNSDFIEQLRQFKQLDYESTIYGIVDEKRPYKIAFLFTGQGSQYVGMAHQLYQTQPTFRKTLDAGEKYYQKLTGKSLLNVVFADTDDALNQTAYTQPALFLIEVALAQLWHSWGIQPAAILGHSLGEYSAACFAGVFDLESGLKLVSHRGNLMGQLPQNQGEMAAIFLDKNSVIEHCQSQGIKIAIAAINAEQHTVISGEKNVIQKLCNHFTGAGVKVRQLKVSHAFHSPLVEPMVAEFKKILQEISFSQPQISLVSNLTGEIADDSIMTPEYWLQHLLNTVQFHQGALFLQSLGCDTFIEIGPQPILSGIIQSSLSSSEPLTLPSLRSGFSDWQVLLESLGKLYVRGAKIDWFSFDQDYHPRRCALPTYPFQKRQHWIPLKTPSATVPQESNLVKMLSEKDKTTLMQTLLETGHYSEDEKPTVSAIVQQLIKLYYQEKEDLDFAKLLYQVAWLPCDLANGKLENLTSLKTDLEVYLEPQLQSSELMGVSLAFSEMEKLTADFVVKALKDLELFQMNTFLDPDQSFIQAGLKQEYKSFWNYVLEILAKVGILEKQNTRWKIVKEPEQSNPNLVVEDLINHYPNAQIELNLFRQVATNLAAIITGKISPLSILFSQDEQGGASEFYKNTSSAKILNLGISKTVELLLSSYAPSASLRILEIGAGTGATTQQVLKACNSRQITYTFTDVSPFFLEKARDNLAEFSGLEYKVLDIEKDPKLQGFCCHSYDLIIAANVLHSTANLQEETLPHIQSLLRPGGHLLLLELTQQSSWIDLIFGVTQGWWRFSDYHLRPNHPIITASTWESMLLKSGFSQVEFVSPDQKIGTALFQQSIILAQSSEISPNLTKNWLIFTDVEPQQNTFVLGIQEQLLKKCDSCRIIYQGEKNTQISSSESCLNANQLQQLEEWFASNPSPDRIIYLLNSDGKDQPESILLNRCNYLLNLLKAIQKIPNPPQLFLVTQGAQPFELEQPSLGFQSPLWAMGRVIALENPQLWGGMLDLDPDVDINQNITALLLGLTHAHDEDHLVFRKGQGYVARLLPLKSLETKTVHIQTEATYLITGGIGHLGLELAEHLVNLGAKHLILTTRRSLPARFLWDSATELAQISEKIRKLEEKGASIAVISADVGNFEAMQAIFTQIEKTAYPLRGIFHLAGISGRQAQLKDCTLQDLEAVFQAKVKGSWNLHQLSLGSQLDYFVLFSSAGAIWGAKEQGLYDTVSHWLDALAHFRHLQGLPATTLNWALLAGHGIVSQDYEDWLKQIGIREIAPDMALRVMDAIMASNQTQVLIADVDWVRFKNIYEFKGEKPLLKNLGLSEVAIKSVQESDSVLHLLKEMPFGERREYLLEYVSKQVRIILGIKSMPDTEQGLIEMGIDSLSSIELKNRLEKRLEVLLPTSLVFDFPNIRRLVDYLLDRIFGEKVQKTAEKKMINFTEVQQEISEDLILQELTDLEAFLGD</t>
  </si>
  <si>
    <t>gi|428679257|gb|AFZ58023.1|</t>
  </si>
  <si>
    <t xml:space="preserve">Beta-ketoacyl synthase; N-terminal (58-221:164)  -- Beta-ketoacyl synthase; C-terminal (230-341:112)  -- </t>
  </si>
  <si>
    <t>MKVVVTGIGLVSALGKSLEDSWQNLLLSKTGIKLHQPFPELLKIPLGLIAEQPSDLTTLTQMVVNSALQDAELLTPLPDCAVVVGSSRGYQADWEKLAQKIYGQNCLLAALNLENWLDTLPHMNAIAVARKIGASGTVLAPMAACATGLWAISQAAMLIQTGQCQRAIAGAVEAPITPLTICGFQQMGALAKTGAYPFDIHREGLVLGEGGAVFVLESAELANQRQANIYGEILGFGLTADAFHSNQPEHEGKSAIAAIKQCLQRSYLTPADIDYIHAHGTATLLNDRIEGKIIQHLFPAKVAISSTKGSSGHTLGASGALGVAFSLMALKHRKLPPCVGLQQPEFDLNFITAARDSEIQRILCLSFGFGGQNAAIALSH</t>
  </si>
  <si>
    <t>gi|424707703|gb|AFX86486.1|</t>
  </si>
  <si>
    <t>gi|1149076466|gb|AQS99205.1|</t>
  </si>
  <si>
    <t>MAETSEALVTAPYVKFVMAIVRIHGLEEPLVPVEGSTTPVEANGLVGRAIDWLEDKQMYVVCTFESVLFEVAEGNLEEYSSPLPQEGGFDLAWPFFDEGFFDFCASVNNELTAKHWCLVQMTKSPETREQALVKAKRKDFEVPKQEFLADFLGRKGRGKVSHIDPLYTISEEDVEGLPQAADDLEQYDMDLTGLFGVMGPMTWDSMGFHAMGRTESMVWLPFVNNREETALTPEPLNDEDIDEENLVEKHIQFLRRRKLCCLYFIDNEGGTLTLHPRSDVKMAPVTLSVTKNKLLIFRCDLMTFSMQPTGFHFTLQAWIMESPPKIDLGEIVANASNLTEALGITSGPIVPQGQRAHVMAGSCLTGGGCWNLEEASCMYLAGTDAHIYVPNSRFDTDLYFTKNGDTDLIPFANSYQHHGGLCYDAEVMSFDNAFFGYSDREAELMQPAQHKTLEVGYETLFRAGWTKKSLSGKPILVYLGDCGSEWWNQLLVRQMQGQHCDGIARECWESGRSMTITGQRLSYTLGLRGPAWVCDTACSSGLTAFCTAMYSIKKPTERGTESPSLDPHCKGALAGGTNMIVDAGPYIGGSGQHMLSLKGRCFTFDVSGDGYARGEGTSMCYVMVSGNDKDTELQEACAIGNKVNQDGRSASMTAPNGPSQQLCIKASLREAGVMPHDITASECHGTGTSLGDPIEVGSLRGVQETDDRDGPLICTSSKSNIGHLEANAGTTGLFKCILMSKYGVGLPNCHLRTLNPHLDISGWPTYMVTESCDYNQQTGLVGVSSFGVSGTNSHAEVWAMCKFGPNMAGRKRLNLEKIKQITLTCPVTLGPIDYLTGEPAREDGVKYTADCLREELQPYDVSTLAYEGGFRFRREPLDDDDVPVNPTDTKVTIMGSWSGWGKFEPMVEQEDGSYTFTIVLGETRCESFYICLGSIPDFSFYPVCHRGTQRIWVEGPNAKADGRRWMIDGRDEEVPAGTVYKISFFWGQNRRRVSWAEVSAEQAPAVLRGEHRYQIVGSWTSGRMDDLKKVKGEEGIWEYKHRIGVNGHEEFHLVRDGDEQQLIYPAEPDCTETTVAVRGPDHLGAGKQWVVSGNVGEPVTVRLEVDDGRIIVAVIAKSGSEKVWESVEGWDRHTYHLSVQGRRIKRMQMDPEVPGVFRARGEIGQNFVEQYRGLCEFFNIVVDEDPTCGFCPDVACAGSGECIVWGPELNCNTRPFLAKSWQVGAGFEVVLDLKAVDRRKIVTWIWDTPPQFNFSGGVAVMDG</t>
  </si>
  <si>
    <t>gi|56542096|emb|CAI30411.1|</t>
  </si>
  <si>
    <t>gi|1909675424|ref|WP_190559141.1|</t>
  </si>
  <si>
    <t xml:space="preserve">Beta-ketoacyl synthase; N-terminal (2-250:249)  -- Beta-ketoacyl synthase; C-terminal (258-377:120)  -- Polyketide synthase; C-terminal extension (379-473:95)  -- Acyl transferase (555-872:318)  -- Polyketide synthase; ketoreductase domain (1166-1342:177)  -- Phosphopantetheine binding ACP domain (1445-1508:64)  -- </t>
  </si>
  <si>
    <t>MEGIAIIGISGRFPGAKNITEFWQNLCDGVEAISQFSDEELTAEGVDSSLLDNPNYIKVGSVLEDIDLFDAGFFSFNPKEAEMTDPQHRLFLECAWEALENAGYDVQRCESRIGVYAGASLNNYSSFQLNTDQIGSANSFQKLIGNDKDFLSTRVSYKLNLTGPSLTVQTACSTSLVATALACQSLLNYQCDMALAGGASVRVPQKTGYLHQEGGILSPDGHCRAFDAKAKGTVIGNGVGIVLLKRLADAIADGDHIYAVIKGSAINNDGSGKVGYTAPSVNGQAEAIAEAIALADIEPETITYIETHGTGTALGDPIEISALTNVFRAETDKKAFCAIGSVKTNIGHLDAAAGVTGLIKTALALQHKLIPPSLNFEQPNPEIDFVNSPFYVNTKLTEWNTNHIPRRAGVSSLGIGGTNAHVILEEAPSLREQGSRGAREQGRNYQLLVLSAKTDSALETATQNLVQYLKGEKLTQRRKGAKEEKEAGIISTSIHEYFELNLSDVAYTLQVGRSVFNYRRFVVCQNIQEAINTLENPDNQQVLTHFEEPTKRAITFMFPGQGAQYVDMGKELYQTEPTFREQVDNCCLLLEPYLGLDLRSVIYPQEFEKQAATEHLKQTSLAQPALFVIEYALAKLWMSWGISPQAIIGHSIGEYVAACLAGVMSLENALALVAVRGKLMQQMSPGAMLSVSASAKEIKNLLGENLDLAAINAPSLCVVSGTNQAIDEFQEKLTALKIESRRLHTSHAFHSSMMEEMLEPFIAEVKKVKLNSPQIPFISNLTGNWILPEQAISSDYWAQHLRETVNFSAGLSVLLQKNESILLEVGPGRTLCSLVKQHTQQAAGQVVLPSLRHPQEEKSDVNFLLNILGRLWIAGVEINWSGFYSHEQRYRVPLPTYPFERQRYWIEPEVQTQLSGKGENKLGKKSNITDWFYIPSWKRVPIIKTKDITSGCSLIFVDEYGIGSKIVQRFQELGQDVITVKVGEAFNQLDSSTYTINPKQADDYYQLLRQLQEEGKIPNQIIHLWSVTQSQALSWETTQNLGFYSLVYLAQAIGQQQISEEIQLFVIANHLHNITGNEELYPEKTTILGACKVIPQEYQNINCRLIDIVLPTLASEEFIAQLLGEITAESQNAIIAYRNDYRWVQTFEPISLEPATKDKIRLRKNGVYLITGGMGGMGLTLAKYLAKTVQAKLILLGRSLTSQNEKIQELEALGAEVLILAADVTNDQQMQNVITQSLERFGTIHGVINTAGVAGAGMIQLKTPAIAESVFAPKVQGTIVLNNVLKNQNLDFLVLCSSLSSIQGGFGQVDYCAANTFLDAFAHWNTETNNRLTISINWDAWQQVGMAVNTNVPNEIKNWRETTLKNAILPTEGIDAFSRILANSLPQVIVSTQDLQAGIEQLNQLVLSLSIAQKPVNAVQVSASRYSRTLQENTYVDPRNEIEQTIANIWEELIGIEKVGIHDNFFELGGHSLLAVQTISRLREAFQVELPLRTLLFDAPTVSELANVIVEKQPQSEELDEIAKLLAEVENLSLEELQKQIAQESPVS</t>
  </si>
  <si>
    <t>gi|914402708|gb|AKV70377.1|</t>
  </si>
  <si>
    <t>MDFQDKKNLSENDQSIQTRVFKALSEAKEKLKAFESQQREPLAIVGLGCRFGHNIATPESFWSFLKAGKNHLREIPKERWNQQDFYDSDRNKVGKIYVSQGGFLDDVSQFDAHFFGIAPKEAVAMDPQQRLLLEVAYEALENAGMATTTARRGKTGVFIGITNNDYARIVTSNEDYNAIGAYHISGNHTNAAAGRISYLLNLNGPSLAVDTACSSSLVAVHLACRSLRSQECRQALVGGVNLVLTPEVVIALCRNQMLAPDGQCKTFDESADGFGIGEGCGVIVLKRLSDALEDGDHIWAVIRGTAVNNDGASGGFTVPNGPVQSELIREALADARLDAEAIDYVEAHGTGTSLGDPIEIKAIAEALCVNRRKSNPLLVGSLKTNLGHLAAAAGISGLIKTALSLHYREIPAHLNLKKPNPHINWDALPISIVTQNCPWNVNNGKLKAAGVSSFGASGTNAHVILSEPPQPQPQTPKISPILVTFSAKEPERLRLFTTQFVDELEQKTDLSVKDIALSLNTGRFPHKHRLALLVSNQENLHQGIQAFLNSNGDEKQFQNIQNNSFDIIYGEAQSHPKVAFLCNYEEEISPEIIETLLNNEPIFYDAFRHCDHLFKKYLEFSLQELLSSKKALEPQIPLSVQPVLFAYQYALCELWKSWGISPSAILGSGLGEYLAAQQAGVFSLEDTVKLVAKRAKISPQNPNSEDLLSLLKSTPEVDSNSPDITLIYQGEVVKKSLTNLVNRGEKIRQKSDEIAQGISTLHQMGYQIFLEMGIGANLINIGRQKLGVNSILWLSSLGEDCHSDHHEQRVLGQLYVRGFNINWEAFHRSHPGQKISLPNSPFIRKRYWINSGNKSESSSYKNPNYYSGHPLLGEHFSSPLALLQYRGSISQHKPAFLGEHQVFEQAILPASALIEMALAAGENQKVILENVEFKKALILKDTEDTLQLIIEQKSFKIYHALEPNWEVLVTGTIEELKSTNLTHCDLEEIAKNCPEEVDINSFYETYQKSGINYGSNFRLIHQLKRGENTAFAQIKLTDRLEREKYHFHPAMLDACFQGIAAILFKEESSVTYVPVRLGQLAFFHPPDEQVISAVRLKNSSPNPNIIIADIDIYSLQGQPLASLTNLELKAVQSQEIIPQEIPPQIYLEEWIPCEELLGNGRDTLVAPQVIKNQIHPAQLEQQLGEKLAQYERLMAALEKLSVVYIWEALTKLNGQPKLGQTYSEAQIANQGQIVDFYRPLLSRCLSILAEEKIVNQTKDGWLFVKELEAPSSPSQIKILRQEFADYPAEISLMERCGSALAEVMSRQVDPLELLFPQGDLEAIASIYSEAAGAKLMNQLVATTISRAIANFPPYYPLRILEIGGGTGAATAGLLPHLPKEHIEYVFTDISSSFLTRAKENFRNYPFIKYQTLDIEKNPFTQDFLPGSFDIIIAANVLHATANLQKTLENVRSLIAPKGLLILLESTGARRWVDLTFGLTEGWWLCSQDLRRNGYPLISTKDWQNLLIENQFEDINIIEPSQAKTRNLLKQSVIIGRSSEQLPSLPAKSYSHQIIWADSQGIANGLIPLFQQRGISCSCVFTQDINLEIAEDYLSILRNSITSETRQILYFWGLENIPEEIDQQVEIHCQRFLFFLQALLQQENPPALVLVTQGAVPAKAFKPLTSPSQASLLGIAFSLVLEHPELNFKAIDLDPDEVNAADKLLQEIYSNPQENRVALRGEQRFYPRLVQRKLEDGKINFSPDAYYLITGGTGGLGLATTRWMIEKGARNLVLCSRRGAEGISPEILANFSSSGAEVTLKKLDITDAEKLHAVLEECRSKYPIRGIFHIAGTLDDTTLLRLTPESFNYVLAPKVKGTWLLHQLTLNDPLEFFVCYTSAVSLIGSAGQANAAAANAFEDAFIYYRQAHHLPGTVINWGPWSEIGAAVDRNVLERLAAKGYGAMKPDLALNALEKILLNQIIRAGVINIDWQQFPYIHQSFYKNFLPQGKPQAAPSSEFLKQWQNLTLKERTNWLTNHIIMRVSTVLGRSNDETFSPQQGFFDLGMDSLTSTELRNLLQTDFNCSLPSTITFRFPNVEVLANYLQREVLDNCQPVFTPQIKAEISQKP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SANLKPEQIDYIEAHGTGTALGDPIELESMSAVFGQRSPNRPLIIGSVKTNLGHLEGAAGIAGLIKTVLALQHHKIPPHLHFKNPNPRFDWSSHIFEVPVQGKPWHISERSRIAGVSSFGFSGTNAHIIVGEIDADLPQPSENNFYLLPLSARSEKSLQELARNYQDILTESINLADVCFTASTGRGIFPQRICILADSITTAQRALIDYQDGEDSDSLIRPILSETPPKIAFLFSGQGSQYSGMGETLYNREVVFKETLDLCDQILEPLLEKSLLDLIFQEQNSQLLEETQITQPVIFSLEYALAKLWQSWGIQPSALLGHSIGEYVAACWAGVFSLEDALKLVTQRGKLMGKLPQNGSMSAIYADYETVANALTSYENQVNIASANGSITVISGFKEIVEQLEKEFIDQGHKTKRLAVSHAFHSPLMQPILDDFSQVLKTISFHEPSLTIISNLTGKAVGSEITTPDYWVDHLRNTVQFSQGFQSLIDQGYRCFLEVGSKPVLLSMARLIAANQYLLWLPSIVPGQDEQAQMYRSLATLFVNGYSVDWTKVFKQGKRISLPTYPFQRERYWLSNSEFSLGQIKTQLHPFIRDFKKLATGDMIFEGEVSSLNPSYLEEHKVFENIVFPATGFIEAILAASQKIFNGHFVTLENVSIHQGLILSPTPSIIQIIFKPKKSSQLIYTFEIFSSDSAQEQWLLHVTGEVKPKDIQSLAASELTQTKLERENPKESISIREFYQLYQQMGIRYGEQFKAIQELYSFKKGSQAKISINPSLADRRYYFHPVLLDACLQSIGAAFPEIHGQELHLPYGFSSLEIFLNPTSQVWTKVQVISDTNGEMRVNVNIYNEQEQLCARFTDLTARRINPAILQSLWQEKSNNCFYKVEWKKLSSMPTVAVDPQNSWLVLVRPETDLNSLINLYKKAGEKVITVEMGQNYQCHSQDSFVINAAQKSDFQRLYQEAYPSGEFPTGVVFCWESSEAEDVLDTVYQSSHAVLNLVQTLTNNWEKLPHLWLITRGANKMINDTALSPQQSHLWGLGAVINQEYPKMGCVCLDLPIHKEANEAELLFNELKCFPHEFRLALRQGNRYAARLVSASLPISEKRQFINQSGAYLITGGGGKLGGLVAQWLSEMGASHLVLCSRHVKSSTELIASLVKKGTKVTLIEADITSPTDMKNLFSRFGADLPVLRGIIHAAAVLEDGLISNQSWQKYQKVISPKVAGTLLLDRYTRSLSLDFFVSFSSAAVILGSPGQSNYAAANAFMDALMQQRQSLGLPGISINWGAWETSNQIDQQRFANWGLQMMPSEQAFQYLNQIILGEINPGIVIDINWSIFNQTFNINQPFFSEVLTLKNQKQTSPAKLLERLKSVSIDERINALVEGLEKILREVTGLNENKVIPQQTSFLDLGLNSLMVIEFKNRLERDLGCKLPSSIIFDYPNLLSLSTYLREEILANHLDFEIKINPIPDNHNPYDSLSEDELARLLNQKLTELDQYGG</t>
  </si>
  <si>
    <t>gi|1832764422|ref|WP_168498217.1|</t>
  </si>
  <si>
    <t>MTDSVENYNFHGSEIAIIGMSGRFPGAKNVDEFWQNLKNGSCSISSFTKEELLAAGVDAKLLNNPNYVKVGGILADAEFFDAEFFGFNPKEAEVTDIQHRVFLECAWEALENSGYSSENYSGLIGVYAGSNLNGYLLHIYSHPEILNSVNSQQITIGSDKDYLTTKVSYKLNLTGPSYTIQTACSTSLVAVHLACQSLLSGECDLALAGGVAINAKRKQGYLYKEGGVNSPDGYCRAFDAKAQGTVGGEGVGIVVLKRLEDALNDKDTIHAIIKGSAINNDGANKVSYTAPRIEGQAKVIRTAQIVAEVEPETITYIEAHGTGTSLGDPIEIAALTQAFPASTEKKEFCAVASVKTNIGHLDAAAGIAGLIKTVLALKHKQIPPSLHFEKPNPHIDFNNSPFYVNTVLKDWEVNGIPRRAGVSSFGIGGTNAHIILEEAPPVETVTSARNWQLLILSAKTPTALETATANLAIHLQQNPHLNLNDVAYTLQIGRKIFDYRRLLVCQNSEQAVQLLTSKKGVLTHHQKSCKPSVVFMFPGQGAQYVNMAAELYQTESVFANHINRCAELLKPHLGLDIREVIYLTDSKVVSRLNETALTQPALFVIEYALAQLWMSWGVHPEAMIGNSIGEYVAATLADVFSLSDALMLVAHRGKLMQQLPKGAMLSVAIPASNVKNLLGDGLSLAVNNAPSACVVAGTNSAIAELQAKLQARGINCRLLHTSHAFHSSMMEAIINPFIELLAKVTFNPPQIPFISNVTGTWITTEQVTDPHYWAKHLRQTVLFNEGIIELIKQPQRILLEVGPGRTLSSLVKQHQNQEIVTLTSVSHPQETQSDVAFILTTLGRLWLLGVKINWSGFYGQEQRFHIPLPTYPFERKPYLISLNKQTGIPVNNEEKLDISKWFYTPTWKQSLPVIISQLGTKNSCYLVFADDCQIGSAIVKQLELENQNPISVLVGEQFAKIGTNAYTINPQNPEDYHALIVDLRYQNLIPDCIFHCWSITPNANLKKGSEFFNRCQELGFYSLLFLTQALDKQLINQPLKLITVTNNLHDVTGNEKLAPEKSTILAASQVIPQEYINISCQNIDILISDSDNQIDARIIDKLLAEITSNSTDLIVAYRGHHRWVKTFESVNIAEAENKISPLRQEGIYLITGGLGGVGLVVAEYLAKTVKAKLILISRSGLPDKNLWLQWLDNHDQEDSISCKIRQLQALEKLGAEVLVISADVADEGQMRQAIAQATQHFGKINGVIHCAGDLQKSIFQPIQATTINQCQKHFQAKVNGTYVLTKLFQNHQLDFCIFTSSLAAILGGLNFAAYSAANIFIDAFVHQQNQISNVTWSSINWDGWQFSPTTETTNSITTTEGQEAFDTIFKLNHIPQILVSTTDLNLRIYKWLELQNIKSQSTQENNSLGKYSRPNLLNAYIQPQTEIEQIITNIWQQILGINQIGIHDNFFELGGHSLLATQLIAHLRQKLQIEIPLQQIFASSTIAEQAAEIESIKSQISNLKIDTITKINRENAPDISVAIDKFTDAEIDLLLKQLATLNYVQL</t>
  </si>
  <si>
    <t>gi|1705976774|gb|TRU07334.1|</t>
  </si>
  <si>
    <t>Microcystis aeruginosa Ma_MB_F_20061100_S19D</t>
  </si>
  <si>
    <t>Unigene36502_All</t>
  </si>
  <si>
    <t xml:space="preserve">Beta-ketoacyl synthase; N-terminal (300-535:236)  -- Beta-ketoacyl synthase; C-terminal (554-674:121)  -- </t>
  </si>
  <si>
    <t>MATLAVHGASFPCDIEAQADSSKETYGYGITSVISVKGFCVLDCGIAKQRLEAALASVSALEADGLFAQPPVAVTEGLLGVTGSGRITELPPTRIREGNADLDYLDTEMTEFGAVLMPYLPDIGVEVKTRTPGLLHEAGLPPGEGPALTEDVCAKWLSTFSNHRIMFIWCLGPGEGTLELQPLDDESNGHRVTLSPGALVVLRADAMSHRFSSSGKVYCLTCFFQKDVRVCKHNTFSPESTPCCKALEDWAEARLLEHKESDPEERTAMAPLPRQWELWMNHTIFTGQHVSVRSASTHQPASWQVDEWVGAFYSGPDFMVQIPLVRFDYELTYDPHPDSWNWYKHCSKHGAFIEGTELFDNAIFRISRSEAIGMDVGHRLTLETGYAALVADGYKVSMLMGSRGGVYVANPPGYEWGTCEKQVTGSGVCGGGGSIACGRFSFVHGMKGPCISVDVEAASSLVAANFATINLSRTGNWAPIPFALLTSWNMLLQSQSYLHYTAMGVLAPEGRVFTFDASGQGFVRGECCTSLVLKAMTSLVDDEVVVNEEGEKLGALAGSAVNQSGKRASFTAPDGISQQQVMLEALRQADISPLDADCVETSCDAQILYDAIEASFTAKAYRPENTPGIDETPTVALQSIKTSLGNQLEAAGLAQILRVCIGATYGAMHPNLHQRILNPHMDLDLCDRPAHIGTEALEFRMSTCFTGVTNRSMMGTNTHCLVFAQLTDENSAPLPEPLYLREKILYWPDGGGTLPSEVMPKRGYYIAGSFNNWKPEPMQTESPNTFGFVVTVGENRWERFHILLDGDSRKVLCPGTSAGASGDPLTGPKEAFRCDSWMIRSGADLNLTGDIPDPGVGHRYHVHLRVAGKWRTVDWEKVVDEDDRDVSTRKLADSKYWLVGTWNDGQPEEMLPDPAARGRYTLEVTLTAGIGMFYVIRNMDWEQAICPVYTNADASAEVTGPAENTGDMWCLHGRPGDVFLIEFQRASELALDLMKVSWRFVRRQDMALELMKQSSRTQYFISGTWDGGQFNRRMNFTGDYFQFYVILGKKMAESFRIFQNGLINQCVYPSQRHANPHVKHELIGPDAFSAGTSWTIGHNDNDQAMPGRKYEVRLFVDENLRPERVDWKPVASMEGLEDAKGRGFLVHGR</t>
  </si>
  <si>
    <t>gi|1733570641|dbj|GCA79643.1|</t>
  </si>
  <si>
    <t xml:space="preserve">Chalcone/stilbene synthase; N-terminal (9-222:214)  -- Chalcone/stilbene synthase; C-terminal (246-394:149)  -- </t>
  </si>
  <si>
    <t>MQSSQFLPVIESLATGTPGNLVQQTDAAKFLANLKGLEKNQHRIEKIYEHTRIDTRHLAINLLTEETVNFSREKGTIEQRMQMYEKYGLPLAEDVARRVLLAASEQQKKHNPLSTEKIEDSIGLIVFVTSTGFVAPGIDAQLIKSLGLRRNIARVPVNFMGCAAAMNGLRVACDHVRANPEHKALVICLELSSINAVFQDDLNDIIIHSIFGDGCAAVVIGAYEPEQIQGRGKFVIRDNFSYLAENTEDGITLGIRDNGITCLLSRQLPDYIESGVGRIITNFLNSHQITKQDIDLWVVHPGGTKIIEKVQLSLDLNDEQVADSWGVLRQYGNLLSCAVLFVMERMILRLEQGCGTQALKQNKSGVTRQNAASLTGLAFSFAPGVGIEGILLEKI</t>
  </si>
  <si>
    <t>gi|1706086803|gb|TRV10267.1|</t>
  </si>
  <si>
    <t>gi|513852826|ref|WP_016517240.1|</t>
  </si>
  <si>
    <t>gi|194354518|gb|ACF54738.1|</t>
  </si>
  <si>
    <t xml:space="preserve">Beta-ketoacyl synthase; N-terminal (1-171:171)  -- Beta-ketoacyl synthase; C-terminal (179-231:53)  -- </t>
  </si>
  <si>
    <t>REALQMDPQQRFALZMSWQAIEDGGYXASDLAGSRTGVCHGRCATGTTRNFWKNTMTVVDAYLPTGIAFSIIANRVSHFFDFHGPSITNDTACAASMTSIYEAVRALQDGTCDLALAGGVNLIWSPNHFVAFSKAGMLSKDGKSKAFDDAANGYVRGEGGAVLLLKPLSHALADADPIHGVIKGIGIDHGGRTNSLTVTSPDAQAELIKQVHREAGVSPDTVDFVEAHGTG</t>
  </si>
  <si>
    <t>gi|1705943553|gb|TRT76454.1|</t>
  </si>
  <si>
    <t xml:space="preserve">Beta-ketoacyl synthase; N-terminal (24-275:252)  -- Beta-ketoacyl synthase; C-terminal (284-400:117)  -- Polyketide synthase; C-terminal extension (403-516:114)  -- Acyl transferase (558-842:285)  -- Polyketide synthase; dehydratase domain (918-1190:273)  -- Polyketide synthase; ketoreductase domain (1418-1596:179)  -- Phosphopantetheine binding ACP domain (1699-1764:66)  -- </t>
  </si>
  <si>
    <t>MNQQKQAFLEQYKHLDAMVKAQTEPIAIVGMGCRFPAGVNDSASYWQLLVNGIDAVTEIPLERWNIADYYHQ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GDEKPHLERPCHLITLSAKSEPALRELAQRYYDFLGQNSQTVMANLAYTANTGRSHFEHRLAIPFLAQKQLEQALKDFIRDENRFSGQKSILTSKKAPKLAFMCTGQGSQYPGMARELYETQPTFRQTLEKCDEILRSYGVKSLLQVLYGDEKTSQLINQTFYSQITLFSLEYALAQLWLSWGVKPDALIGHSLGEYVAACLAGVFSLEDGLKLIAHRGRLMQTLPKNGIMAAIFTDSDSVTNHLRKIRGICTIAAVNSRENTVISGETEAINHLIANFNQRGIESQTLAVSHAFHSPLMTGMVGEFAKIAETITYNSPRLPLISNLTGDVIDTEIATSQYWVNHLLSPVEFARGIERLGELNTEIFLEIGAKTTLISLGQQNLTDQGLWLASLSPKQSNWETLLQSLATLYVKGVKIDWNGFDLDYLREKITLPTYPFQRKRYWLDYIDSQLKTPTAAAFHPLLQQPLHLLGSKDVHYQSSLSPCSPSYLQEHQVFGQVVFPAAAYLEMIIVAAGQQYPNQQFTIGQLSLNRPLIFSDNQSKKVQLSLLAGGQFQILSLGEGEVSLLHLSGNLTNENQDLPSCNWTDIRNRCHQKIEIAQHYQDCLSKGVNYGESFRVIQELYRNQSEIVAKIQLSSHLLSQAVDYQLHPVLLDGCFHAMSALFPAGNSTYLPTNIDRLTFSGVKDTSIYCHGRFSHSNLQNGILIADLTIFSESGQLISQIDGLTFQQVRPETLFSQTNDLKDSLYEITWQATDLTGMDWTETGDWLIFADKKGVGQQLAEKLAQQGHRCQLITENNRQTWQYFLKKPYQGLIYLWGIDDDQALENNQNLAVTQERICGTLLEIVQELGKIEVNYSPRLYIVTQSAQYIPSQPTVIALAQSSLWGLGRTIALEYPELRCLCLDGDKFQDSHTLALEVFQSLQSAEEENQIVWRQGQSYVARLGRFIPKSSLKNREIAENATYLITGGLGALGQQVANWLRKKGAKSLVLLSRRGITPETQPIIDQWRQEGTNVEVFAADVSDFGQMRRAFEIIEQQLPPLKGIIHTAGVLEDASLSKQTWEKFERVFSPKILGAWNLHLLSQEVDLDWFINFSSMASVLGSSGQSNYASANAFLDSLAHYRQAQGLPALTVNWGPWAEGGMAENLGEKAKKRLIKQGFTPLDPQKCLHLLETLLTTSRTQVTVASLNWNSFFNSFENQKIPPLLRDFQSFSAPKLTPDNNFIDVLRTVPIEERFAALTAHVQGIVAEILAIPAREFTQVDQGFFELGMGSLMTVELRNRLAKDLGKSLAATITFKYPTVTSLVDYLVTEVIDLDFSLKPLAIGANQDSNIDPLNEEDLSLEELSDLLLQELNSLS</t>
  </si>
  <si>
    <t>gi|1747413432|ref|WP_149985837.1|</t>
  </si>
  <si>
    <t>MKASPQIAIVGMACLYPDADSPQELWENVLSQRRAFRRFPSERLSLSDYYSPDKSAPDVIYSTQAAVIEGYEFDRIAYKVVGSTFRSADLAHWLALDIASQALNDAGFPDGKGLNKETTGVLLGNTLTGELSRANTLRLRWPYVRHRVEEQLLKQGLSDKERQIFLNELENRFKEPFEPIGEESLAGNLA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ASSPDSLTNQLVGAQGLRSLIPPGQNLDNIFTNNEKQINKIGFLFPGQSAPVYLHGGLWERRFPVIKQLYNKAQLAKGKDNTVTNIAQPAIITACLGGLQLLENLNIKADLAIGHSLGELCALFWANAYDKTQLINLAKIRGQAMAQLGHPTGRMASINADAETVKSLLNGRIVEIAGLNSPYQTIISGEALGIKDVVEKAQNKGIKTVYLPVSHAFHSPLVARAVQPLEDYLQTYPLNSLEKTVISTVTGEKLPLNTDWRSLLLEQMTSPVRFIDAVKSAEKEVDLFIEVGSGSILSRLVADITDIPVISLDSSSESLQGLLKTVAVMFVNGVKVNYQGLFEDRFSRPFNLDYQPHFIGNPCEIKAKGKSQQAKVENIDLLLPNHSQNLKPNTSNLKPQTSKIEVIRQLVAQKTELPLETIENHHRLLADLHLNSISVSQLVIEAARQLDLSPPHSPTDYANATIQDLAAALEELGKNNSQIPQESIPMGVDNWVRAFTVELIEKPLIKSDKKQINREKAGNWHIIAHADHPLLPNLSVLQPTLKHEQEKGIIICLKSHPDESEIDLLLKGAKLSIKEKKPLILIQQGGGYASFARTFYLENRQIPTCVIDIPFHHPNAVNIILSEITATDSYTEVYYDENGKRFLRQLNLLGLEKDTDNPKQKKALKRSNKSKIKELLLVTGGGRGIASECALSLAKENKATLAILGRSQPEDNRELAENLARMKSANIQVHYYSCDVSDAESVQQTIAEIKTNLGEITGILHGAGVNTPKLIQHLEPEDFIATLAPKVKGLQHILTGINPDSLNYLITFGSIIAETGLKGEADYGLANEWLGNIVAEFSQKYPNCRCLNLEWSVWSGIGMGERLGTVEKLRNEGITPISPDIGIKYLHLLLNQSLTTASVIIAGRFGEPPTLSLKPQELSFLRFLETKKVHYTGIELITEAELSLDNDPYLQDHVYQGEYIFPGVLGLEAIAQVATALLPTLARKEDQTLNKGENQDPPSVPLNKGETGGLRFESVKFNRPIVVSADQPLKIQIATLITDSGKVKAVIRCANTGFSIDHFEAIISHSSVGAPDCRPLIPPVPLKEGKNNPQINPDTDLYGHLLFHKARFQRIKGYSHLKATECIAEIKIEQKTAWFSRYLPQSLILGDAGARDAVIHALQACVPHATILPTGIERLTVYSVNLGENQFVSAKERLHQGDTFVYDLEVFNNDGNLLEVWQGLELKVIKHRNPQDPWIPALLPCYLERKIKEVMPNVDLTLILDQDATVERRVRSDRSLGMLTSSPSVIQRRGDGKPELSDNEAVSVSHAEDLTLVVKGASGCDLEPIIPRHVQMWRDLLGENSFNLAEVISQENHEDFNMAATRIWSAKESIKKAGLSLDIPLTLSSFSQQSTPLSPILWLSSGKDLIITLPVSFRETKTAFILAIFVQTVPEKSDLLQTEPAKVF</t>
  </si>
  <si>
    <t>gi|1832769499|ref|WP_168503192.1|</t>
  </si>
  <si>
    <t xml:space="preserve">Beta-ketoacyl synthase; N-terminal (52-330:279)  -- Beta-ketoacyl synthase; C-terminal (338-455:118)  -- Polyketide synthase; C-terminal extension (458-553:96)  -- Acyl transferase (625-930:306)  -- Phosphopantetheine binding ACP domain (1236-1303:68)  -- Polyketide synthase; ketoreductase domain (1695-1918:224)  -- Polyketide synthase; dehydratase domain (1978-2254:277)  -- </t>
  </si>
  <si>
    <t>MAASKFEAAFAQLQAEISNCEKSVLKMITVKKNMPDTTKMKNEINAKLRTTNVAIIGMASIFPQAKNLQEYWENIIQKVDCITDVPASRWNIDDYYDPDPKAPDKTYCKRGGFLPDIDFNPMEFGLPPNILEVTDISQLLGLVVAKEAIEDAGYGKSRQFNHERTGVILGVAIGRQLAVPLGARLQDPLWKKVLKNSGLSDEDSQKIIEKLKSGYVQWEENAFPGMLANVISGRIANRLDLGGMNCVVDAACASSLGALRMAISELVEHRADMMITGGVDTDNSIFAYMCFSKTPAVSPGEKVRPFDTDADGMLLGEGVGMLVLKRLEDAQRDGDRIYAVIKGMGSSSDGKYKSIYAPRAEGQINSLIRAYTDAGMSPASVGLIEAHGTGTMVGDPTEFTSITSVFGENNPKKQHIALGTVKSQIGHTKAAAGAASLIKAALALHHKVLPPTINVSKPHPKLNIENSPFYLNTETRPWVSHPTQPRRAGVSAFGFGGTNYHVVLEEYEHEHHHPYRLHHTPESLLLFAPTASELLSRCQQIQQQLQTEGKEKHYQQLVTDAKTGKIPVNYARVGFVANDLAQAGELLQIVIAGLKNKPEAESWEHPQGIYYRQTGIDTTGKVVALFSGQGSQYLEMGRELVMNFPCLRQTYTHMDSLLCEDGLQPLSTVVFPQPVFDQAQKQIQLATLQKTEYAQPAIGVFSAGLYKILQQAGFKPDFVAGHSFGELTALWVAGVLSEEDYLFLVKARGQAMATPANADFDAGGMLAVKGDIQQITEVIKNFPQVAVANRNSQHQIVLAGKKGEISQVQDVLKKQGFTTFLLGVSAAFHTPLVSHAQKPFAQAIEKVNFNEAQIPVYTNVTGGCYPQEPHVIQKILKEQLFNQVLFQQEIENIYAAGGYCFVEFGPKNILTNLVKEILTDKPHIAIAVNANHTKNSDRTLREAIVQLQVAGLSLQNLDPYQIATKIPEVPQQKVLNVRLNSTNISERTQKAFAKALENGHHVEVISPQPIVNDKPPTSFNGNHQSQGNDKPPTSFNGNHQSQGNDNPPIAFNGKLEQVEIQPQNHEKVIHSLENFITEFSRQQRDIIHVHEQSLQNQTEYTKTFSQLMQQQYSLLGNSELTEHQSQTQQLAISNSERNMMRFHDHQGDTLRIHEQYLKYQQEYTQHYFQLLQQQFHLLTSENKVINYVNHPQPTNFVVKEPVFSSQISEELENDEKTITVVPKIPINIDKATLSQTLLNVVSEKTGYPVEMLELSMDMESDLGIDSIKRVEILGGLLEIYPDLPKPNPEELGQLRTLEQIAEYMQTLVPDILNQQVEVSTAIITTEVLVEVPQAELITSTPELEEQKVEVEIPENLSDILLTVVSEKTGYPVEMLELSMDMEADLGIDSIKRVEILGGLLELYPDLPKPNPEEIGELRTLGEIATYMQQQAQGITKLVTEEIVEISTTTSVPNIRRSVAKLQQLPTPDSLEFSLPENHIVLITDDGSLTTKKLAESLTAKGWKTVVLSFPGINSNDNEGINRVVLTDWNEDSLQQQLKQIADNYGTVAAFIHLQPATPLDIDKSILRHVFLIAKYLKEPLNEAAKFGRSYFINVARLDGEFGLGETHNFSAITGGLFGLSKSINQEWENVFCRSLDLNPEIDPETSVKHILAEIHDPNLLIQEVGYSSKGRVNLIADFSPLPTTNSPREITKDQVFLVSGGAKGITAQCVIKIAQEYQCKFILLGRSSREPEPVWAENCETEAELKQRILENFQAQGEKATPIMVQKKYQAISSQREIQNTLKAIEQAGGEAEYLNVDITDTVLLESKLTDVSQRFGAITGIIHGAGNLADKRIEKKSIQDFENVYAAKVKGLENLLRCVPASQLQYLVLFSSVVGFYGNVGQSDYAIANEILNKSAHLIKHNYPNCHVMAINWGPWESGMVSAELKKAFAERGIEVIPLETGTQILVDELTTANQDTVQLVIGSPLIYVPSALSNELKTYRIKRQLTLAENPFLQDHVIAGRPVLPATCGLLWMTNACEQLYPGFTAFSSPNFKVLKGIVFDETATNEYVLEIQELAKHENQEIEFAAKISSQTPDGKIRYHFSTNIILKREIPTLPSYGSLNFNQDENFLKTNQELYQVNASSLFHGVTFQGAKAVLNTSPSKITIECYLPEPTAQQQGQFPVQTFNPYIADVQIHSLWIWTQHFHQVGCLPSEIKNFEQFAKVPFNETFYVTCEVQSKTESSVVTDVITYNRQGQIYNRMIGAKGTILPNQIAKY</t>
  </si>
  <si>
    <t>gi|424707659|gb|AFX86464.1|</t>
  </si>
  <si>
    <t>gi|198444927|gb|ACH88378.1|</t>
  </si>
  <si>
    <t xml:space="preserve">Beta-ketoacyl synthase; N-terminal (1-168:168)  -- Beta-ketoacyl synthase; C-terminal (176-230:55)  -- </t>
  </si>
  <si>
    <t>PQQRVFLECAVEAFENAGHSTHRFDGSIGVFAGCGMNSYFINNLLTNPEMQRTVGSFLLRHTGNDRDFLPTTVSYKLNLKGPSMAIQTACSTSLVAIHVACQSLLGGECEMALAVGSTILVPNGQGYVYRDNEPVSPDGHCRPFEADSAGTVLTSGTGVVVLRRLEDALADGDPIHAVIRGSAVNNDGAGKVGYMAPSVDGHAGVVAEALAVADVTADTISYVETHGTGT</t>
  </si>
  <si>
    <t>Unigene25625_All</t>
  </si>
  <si>
    <t xml:space="preserve">Beta-ketoacyl synthase; N-terminal (354-605:252)  -- Beta-ketoacyl synthase; C-terminal (616-729:114)  -- </t>
  </si>
  <si>
    <t>MSMVEDILGVSHDTPPHKFEGEVVEVRGSSQKLLVRAGPPNMQGALVDASGKVGCATWDENSKQYTVHTFDDLVLKVPERHLEIMDHLEPENGGFDLAWPTDAVGFDDFSSKASCHLQRKGYCLVQTFQSEEMRTNALAAAQARRDFTIPRPELEEVYLGRSSSSKVAWVRSSSATPKESPWSDAVAFYDEILRHAFHMLRPASSRLLGSDFARHRRGTLLRMPLQNQSERDLIGKPALSKVDVAAGLVEQQLDFLRQRRLCLMYFICGEGGSIELHADGNLGLKDTSLPITPGKLLIFRHDLLDYSYRPAGNEDLALQSWVMEESDEIQLQGFDGTLLGIQRLLGGPRMDIERQVQIMASTANFPGHGKLNSGAWMLFSIQVDGFVTIPHTRYDMSLYYTEDRNILGKSYSKHSGLLDGDEWVYFDNTYFGVHADIAGLIPPSQRTLMHTTAELLFLAGYPSLKSTKGLQLAYTVAECGLDWDPFYGLLATPQSWLDSGTYHISSANRLAYTFGIEGPMSVVDTACSSGLVASNIVHAQMRQAREKQTDRGMSVSAQGLFTPWGYIGMSQAGMVGPSGRCLVFDQTANGFTRGEGAGGIFMQATTDVHAVEERLACYCSSYINQDGRSASMTAPNGPSQQLVIRSGLRDGGLLPEDILYMELHGTGTALGDPIEVSSSRSVYRIRETPLVITTTKSNTGHLEGCAGFVNILCCLLNLQFAAVAPNVHLKRLNAHIEDSGFPACWPTEKVDSGAGMVTVGTNAFGFGGTNSHADFWGRCRHGPRTTEKKWELRMEQVDIIVVDCSRCGTPMCWRCGVCVPQEIAAGRHRCSSLRSPWATYDHCSKCYEGTYLYDAATVAAQLTS</t>
  </si>
  <si>
    <t>gi|1450318862|gb|AXN93610.1|</t>
  </si>
  <si>
    <t>Anabaena sp. UHCC-0399</t>
  </si>
  <si>
    <t xml:space="preserve">Beta-ketoacyl synthase; N-terminal (4-252:249)  -- Beta-ketoacyl synthase; C-terminal (260-377:118)  -- Polyketide synthase; C-terminal extension (381-508:128)  -- Acyl transferase (549-859:311)  -- Polyketide synthase; dehydratase domain (917-1193:277)  -- Methyltransferase type 12 (1424-1524:101)  -- Alcohol dehydrogenase; N-terminal (1859-1916:58)  -- - (2009-2147:139)  -- Polyketide synthase; ketoreductase domain (2158-2335:178)  -- Phosphopantetheine binding ACP domain (2433-2498:66)  -- </t>
  </si>
  <si>
    <t>MDKEPIAIIGIGCRFPGAKNPEAFWHLLRDGIDAITEVPKTRWDIDDFYDADPATPDKMTTRWGGFLEQIDQFDPQFFNIAPREAASVDPQHRLLLETTWEALEDAGQNPTALAGKPAGVFMGISSFDYDKLRFQNPVNLDSYAGTGTALSLAANRISYALNFTGPSIAIDTACSSSLVAVHLACQSLRNGESTLALAGGVNVMASPWVTVTFSKGGFMATDGRCKAFDSRANGYVRSEGAGVVVLKLLSQAEADGDRIYAIIRGSAVNQDGRSNGITAPNSLAQEAVLREAYRQAGVSPGKVQYIEAHGTGTKLGDPIEVKALGKVLNEGRIPGEYCALGSVKTNIGHAEAAAGIAGLIKVALSLKHGQIPASLHFQEANPYIPFDKLPLRVQQKLESWPEIGETTIAGVSSFGFGGTNAHVVLGRQGAGSRGQGAGSRRQKDVFSPTPLHPYTPIPLHLLTLSAKSEKALQELVQSYQDYLKNHPQVSLTDVCFTANVGRNHFDYRLGIASNSTIKLQEQLAAFLLKQDTPGVFQGQINSRKHPKVVFLFTGQGSQYVDMGRKLYETHPTFRQILDDCNQILLPYLETPLLEILYPQLPVLSPQSPINETAYTQPALFALEYALAKLWQSWGIEASAVMGHSVGEYVAACLAGVFSLEDGLKLIAERGRLMQALPSNGTMAAIMADEQTVLSAIQPYGEQIAIAAYNGAESLVISGQRQAIEAVCQQLTNQGIQTKPLQVSHPFHSPLMEAMLGDFEQVAKTVQYSSPKIPLISNLTGQIATTDIATPEYWVHHIRQPVQFASSMKLLHQQGYQIFVEIGAKPTLIGMGRQCLPDGVGVWLPSLHPKQGEWEQILASLAALYVRGVPINWGEFYRHSDCEPVSLPTYPFQRQRYWIETVSPLHQPSFNLVQGQQHPLLGQRLNLAGVKEICFQSEISQNQPAYLPDHRVFGEVIVPATAYLEMALAAGFKIYKSVQLVLEDISILQPLILGEIGITLQISLSPGDGSYPFRIFSSENITDTESVWRLHATGKLLRGENQAEPIQTDLTKLRSPCYENIAPLNYYQQCQNRGIDYGSSFQAIQQLWYAPGLAMGQVQLAETWADQNYHLHPIILDASFQVLGAALLHENQLDTYLPVEIKRLQIHSSPGNLVWSHAEINPDTNQELISGNVSLYTEDGVKIVHVQGLELKRSRLLPTTQDNWHNWLYQVAWRQKVHFASSQLSPDYLVSPEQVSMKISAKLPDILTDFNWSEYQQVFTQMEALSIAYIIHAFAQMGRKFQLGQRFATADIITQLGIVNRHHRLLHRLLEIVADAGYLQESNSQWQVIHIPQDSNPDTKLNLLLAKYPSAVAELTLLGRCASKLASVLQGDSDPLQLLFPEGDMTTATQVYQDSPGSQVLNSLVQQAISSALAQLPQDRGVRILEIGAGTGGTTAYILPTLPAKQTEYIFTDLSPRFTTQAQEKFRDYPFVQYQVLDIEQELKPQGFEFHQYDVVVAANVLHATQDLAQTLQNIRQLLAPQGLLILLEGTIPQAWLDLTFGLTEGWWRFSDTELRPNYPLLTSEQWQQVLLQEGYQAAVTLPLAAATQGSLNQQSVIVAQAAPTQKTVAAATSKHWLVLADSQGLGEKLATQLREKGDICTLVFSGEDYKLLDRETLTLNPTQPEHFQQLLTRISNSETALHGVINCWSLDTSDALTSLNLKLTSKDLKAASRQSCGSTLHLLQALTKTDFTSQPRLWLVTRGAQSVEGNVSGVTQSALWGMGKVIALEHPELKCVRVDLDSHPVEDEVNALLAEILASDEEDQVAFRHQQRYVARLIRTGENQLEIPENQPFTLTISQKGTLENLTFEPTVRRSPDAGEVEIRVRATGLNFRDLLNALDLYPGDAGTLGGECAGEIVAVGAGVSGLAVGDAVVAIAPASFSQYVTVNAQMVAPKPANLTFAEAATIPITFLTAYYSLHHLGKIAPGERVLIHAAAGGVGQAAIQLAQQIGAEVFATASPGKWDFLKSLGVEQIMNSRSLDFAEQIKEITEKQGVNIVLNSLTSDEFISKSLSVLQPQGRFVEIAKRGVLQTDEVLKVRSDIAYFLVDLVEVCQQQPTLIQSMLAKLMPQFATGQLKPLPQTQFPITDVVDAFRYMQQAKHIGKIVVTQTELTFRADSTYLITGGMGGLGLLVAEWMVEKGARHLVLLGRSGANGEVKQSIKTLQQKGAQVMVTQADVVNLEQMTKVIEDIERSLPPLRGIIHAVGVLDDGVLQQQTWERFTKVMSPKVEGAWNLHQLTQHLPLDFFVLFSSVASLFGSPGQANHAAANAFLDTFAHYRQQQGLPGLSINWGVVTDIGAAAKRQADSWVKAKGIGTIAPHQVLAVLEQQMLAPASPQVGVVPVDWSKFNISPFFQDLQPQAKSTEPSSQAGEFLQQLDTIPKGEHRAYLMNHVCSQVATVLGGNPATAIDIQQGFFDLGMDSLTSVELRNRLQTSLGCSLPSTLTFKYPTVTALVDYLAMEVLNLATPPPETNVKNQDWEAVKQLSDDEVDASIAKEIAELEALLRGKS</t>
  </si>
  <si>
    <t>gi|1054615300|ref|WP_066383182.1|</t>
  </si>
  <si>
    <t>MENIAIIGLSGRFPGAKNITEFWQNLCNGVEAISQFSDEELIAAGVDPSLLNNPNYIKAGSVLEDIDLFDAGFFGFNPKEAEMTDPQHRLFLECAWEALENAGYDAQRCESRIGVYAGASLNNYLSFKLNIDQIGSANSFQKLIGNDKDFLSTRVSYKLNLTGPSLTVQTACSTSLVATVLACQSLLNYQCDMALAGGASVRIPQKTGYLHQEGGILSSDGHCRAFDAKAKGTVIGNGVGVVLLKRLSDAIADGDHIYAVIKGSAINNDGSGKVGYTAPSVNGQAEAIAEAIALADVEPETITYIETHGTGTALGDPIEISALTNVFRAETDKKAFCAIGSVKTNIGHLDAAAGVTGLIKTALSLQHKLIPPSLNFEQPNPEINFVNSPFYVNTKLTEWTETSTPRRAGVSSLGIGGTNAHVILEEAPEQVKSQKSKVKSAYQLLCLSAKTDSALETATQNLAQHLKQHPELDLTDVAYTLQVGRSVFNYRRFIVCQSIQEAINILENPDNPQVLTHFEEPRQRAITFMFPGQGTQYVDMGKELYQTEPVFQEQVDNCCLILKPYLGLDLRAVIYPQETEKQAATEQLKQTSLAQPALFVIEYSLAQLWMSWGIYPQVMIGHSIGEYVAACLAGVMSLENALALVAVRGKLMQQMSTGAMLSVSASANEIKDLLPKNLDLAASNAPALCVVSGSYEAIDEFQQKLTALKIESRRLHTSHAFHSSMMEAMLQPFTAEVKKVKLNPPQIPFISNLTGTWITPEQATSSNYWAQHLRQTVNFSAGLSVLLQETASILLEVGPGRTLCTLVKQHTQQAAGQVVLPSLRHPQEEKSDVNFLLHTLGRLWLAGLAINWSGFYSHEQRYRIPLPTYPFERQRYWIEPEIQKQVISKAGKKANITDWFYIPSWKRVPIIKTQEITSGYSLIFIDESGIGSEIGQRLQQLRQDIIYVKPGEKFKQIDSNIYTINPKQADDYYHLLRELREEDKTPNQIIHLWSVTQSQALSWEITQNLGFYSLVYLAQAIGQQQISDEIQIFVIANNLHKITGNEELYPEKTTILGACKVIPQEYQNISCRLVDIVLPRLANEDFIEKLLAELTAESQNSIIAYRNNYRWVQTFEPISLEPATTDKIRLRQNGVYLITGGMGGMGLTLAEYLARTVKAKLILLGRSVTSENDKIKELEALGAEVLVLAADVTNDEQMQRAIAQSLQRFGTINGVIHAAGVAGAGMIQLKTPEMAESVFAPKVQGTIILNNVLKNQDLDFLVLCSSLSSIQGGFGQVDYCAANTFLDAFAQWNTTTNNRLTIAINWDAWQKIGMAVNTTIPNEIKNWRETSLKNAILPTEGIDVFSRILANSLPQVIVSTQDLQAGIEQLNQLVLSLSLAQKPINSLQVSNSRHSRTLQENTYIAPRNETEKTLANLWEELIGIEKVGINDNFFELGGHSLLAVQTISRIREAFQIELPLRTLLFDAPTVSQLAHVILEKQASEEMDNIEQLLAEIENLSSEEANTLLSQ</t>
  </si>
  <si>
    <t>gi|1705937139|gb|TRT70603.1|</t>
  </si>
  <si>
    <t>MINDTQLNSSSVVIVSGGGRGITAQCVIYLAQQYHCKFILLGRSQILDPEPEWSLSCQDESELKRQIMQHLATQNEKPTPKKVQALYQQLCQSWEIKQTLSEIEKVGGKAEYCSVNVTDSQQVKATLRPIIQRWGEITGIIHGAGTLADKLIENKTEQDFDKVYSVKIDGLNSLLGSLEVNRLKFIALFSSFVSFYGNIGQSDYSLANEILNKYAYLLQQKYPKCHVVSIGWGPWDGGMVTPQLKQLFEQQNIKVIPQQTGAEMLAEELTQTQAKTPQIIVMSNPISPSPKLVTPQKHSYRLYRRLTLRGNPFVYDHVIGGNAVLPAMCALAWITNSCEQLYTGYHFLSCHNYQVLKGVVFDKSLANLYCLDLTEVDKTEDEIKFEALIWSETAKGIPLYHYRGIINITKQVIAERKLEESIQPVTESFLNLQPYQAGVLFHQPRFQGIKKILEINKNELVFNCYLPRISAQDQGQFSVQSFNSYTADLLFQCLLVWVRKHYNSGSLPLKLNELEQFSSLPFNQEFWIKLSINEHSDTKVIANALAYNSQGKIYLEATNMEVTLSSCLNVLFLNNTVNSSNTVCL</t>
  </si>
  <si>
    <t>gi|718251146|dbj|GAL92018.1|</t>
  </si>
  <si>
    <t>gi|198444897|gb|ACH88362.1|</t>
  </si>
  <si>
    <t xml:space="preserve">Condensation domain (43-484:442)  -- AMP-dependent synthetase/ligase (505-919:415)  -- AMP-binding enzyme; C-terminal domain (927-1004:78)  -- Phosphopantetheine binding ACP domain (1036-1096:61)  -- </t>
  </si>
  <si>
    <t>MTTESHRLSDDIRTLIRSRLASPAQATDPADSIPRRQQNAPCRLSFAQRRLWFLEQMVQGSPVYNLMTVQRLPAAVSRAAMATALRCLVERHEVLRTSFFLQDDEPLQKIHPPMNPTLDHVDLKGLPEATREEEFRRLANQEAQRIFDLTQPPLIHATLIELSPQESAFLLNMHHIVSDGWSLDIFWRELIHCYEAAIRNTSPSLPELPIQYADFATWQSNWLQGKVLDNQIAYWKEKLHGGSTFQLPSDRRKGSASNFDGRYESLKMSASLTDRLKRLSQSEEVTLFTTLLTALKVLVLRYTNEEDTIIGTPIAGRNRAEVEPLIGFFVNTLVMRTDLSGNPSFVDALHRVEETVLGAFAHQDLPFEMLVEKIQPERDLDRHPLFQIMFQLLHAPPQAQEAQQSDSNTPSIQTNTSKFDLTCSLWDLGDSIQGSVEYSTQLFQPETIHRFINNYIELLEAIVHNPGAPIRTLEFPSLKERRQLRDTWNNTATPYPAELRVEQRFEAMATRFPDRPAIETDDHTVTYKQLHTLAEELQERLCERGASSGQVIGICVKSPYWFPTAALAILKSGGCYLPLDPSYPMERLSTMVSEARCHFVITEEETDSLIPSESASRLCLKPPLPQVGESGIHFEIRGNADSPPPEPPYFSDRTGAKAPAYVMFTSGSTGTPKGVTIPHQGITRLVCATNYIQLEAEDRIAQLSNLAFDASTFELWGALLNGGCLVPLPKETLVSPKEFESFLASRTVSVVFVTTALLNQIAAEAPKAFSGIKHVLFGGEAVHVGAVQSILAAGPPRNLLHVYGPTECTTYATFHRITSVDPETETIPIGLPIANTTAHVLDPHLTLVPVGVEGELFLGGDGLACGYLHQPEWTKERFIPHPFSSNPKERLYRTGDRVRRQPNGDIVFVGRVDRQIKMRGFRIEPGEIENTLRSHPHVQSGLVLPRPDDSRGTILVAYFESKQHPFTDKQTHELKEFLRKRLPAYMVPQAFVPMKRLPLTANGKIDSAALESMEIPLPSTSESSSERFADEMEELIARVWMKVLEIPSPDPDTNFFDLGGHSLLMVNVQNRLQKRLNRSVTMLDLFHYPTIRTLASKLGEGGSEQSSADAPQEPRRPTAAPAIELPSSKQGTELVQRASDRIARQRAAFHRMKHRNPPPRTSR</t>
  </si>
  <si>
    <t>Cluster-13398.10943</t>
  </si>
  <si>
    <t xml:space="preserve">Beta-ketoacyl synthase; N-terminal (275-519:245)  -- Beta-ketoacyl synthase; C-terminal (539-653:115)  -- </t>
  </si>
  <si>
    <t>MYEVDAVEVELDFSVASLPESDDLGTRLSRCLQRKGFCACDLGLNEKLLPEALQDVAGLEHRLARPPEELQEGLLGDEGSGRTAELPSAEQMGRALGHLDALLSELQWELGVLERTGGLLHEAGLFPAGQVPELSLEECARWHGIFARARLLLLLWLGPGEARIALRPQQGDSDTAAVVRLAPGTLVALRLDALTQRLAALGECNYALTCFLMDESVAPNAPCAQRLSDWAQSRLREFKASEGDEAAVETHRSQLPRRWRRLMNRSYFRGQHATVAGMAMRNCASWKVDMLFSMQAAGADLAARVPSMRYDWEESYDATPEGWQWGKTFCWHGSFMDGAELFDNKFFLVSPTEASSMDPHQRMLLDVGYEAAQRAGLNRKALMGAHGGVYVGMSYLLQWTGGNNTGSFNQMSGASRVIPANRVSYVLGTKGPSTSMDVGEASSLCACSLGREGISRADKDRRHTDFALCMGINIELAPNTAYQQWGWLSPSSDGGRCFTFDSGTSGVVPADGACAMTLKLFAEVVDDKLVPCEKEDPRAILASSAVLHAGQSASFTSPGGPAQQEVVAETLRWARLAPDDVDVSECHGTSLLLHDAMEMQSLVRALGEDDRVPLQLSCLKSGMASSKAAGGMVGLAKVLICAFNGAVGPNQHLKALNPYARDLGLPVCCTTELLNFQEGAVFSGVASHGAGGVRSHAVAWGRIGWDEAGDAEEAEPVVSEAFNRIAFWPLGGGKLPEEACPTDTYYVTGSWSGWRSAEPMEREGDGAFGFTVTLGENRWEMFQILLDKDPDRALHPGQHKAGKGLAVQGPSSDCREFAWMIEGREQFEEGDDGEAFEVFNEDVAVHGDRFRVRLHIAGSWRTVDWEKLGGPTGNSQLGRYYLVSDWNGWDVDSAPELLADPVAAGVFRLNVVLTQDGGEFQIVRNRDWGQVIYPAGWWDEDASAEASGPDDISLVEGCNWYVEGKRGDTFCVEFQLCVEVDGVDCRTVSWRKVA</t>
  </si>
  <si>
    <t>gi|338858892|dbj|BAK42856.1|</t>
  </si>
  <si>
    <t>gi|1334968358|ref|WP_103113030.1|</t>
  </si>
  <si>
    <t>MKVGDFLAYLKGLDIKLWLEGEKLRFQAPKGVMTPEIKEEIAAKKPEILDFLRAAKIPTNTVDLEIIPVSRDQDLPLSFAQQRLWFLQQLSPDSHSYNLLDALRLEGNLNLLALEQSLSELIRRHEILRTTFPMVEGQPIQRIAPPSTVSLPLEDLQGLSKNEQTEHLQEIAIAFSLKPFNLAKESLVQFKLLKLGSQEYVLLLKMHHIIYDGWSLSIFFDELSQLYAAFVQGLPSPLAKLSIQYADFAVWQRQWLTGEVLERQLNYWQKQLQDAPTILELPTDYPRPPIPSFRGDGQVFRLNQDLTQRLKRLSQKSGATLFMTLLAAFFVLISRYSGQLDVLVGSPIANRNSSAIEKLMGFFANTLALRGDMSGNPSFLELLERVKQTTLSAYAHQDLPFEMLVEKLQLNRDLSHNPLIQVMFSLQNTPQSEASLSGLKMESLPLSVELKARFDLEVNFWEVSDRLEAVWCYSTDLFAAPTINQMGQHFQNLLTAIAANPNMGIFELSMLSDEERYQLLSLWNETHTDYPSDQCIHQLFEEQVKRTPNAVAVVCSQQQLTYNELNCRANQLAHYLRKLGVKPEELVGICLERSLDMIVGLLAILKVGGAYVPIDPDYPQERISFMLQDTQVKIILTCESLQNSLPNHQAIVICLDKDWPQINQTSQENLNSTVSADNLAYVIYTSGSTGIPKGVIVTHQAVNRLVLNTNYIQFTPDDRVVQASNIAFDAATFEIWGALLNGAKIIIIAKSVLLSPQELALSLKENQISVLFLTTALFNQLANLVPQAFSSLRCLLFGGEAVEPKWVQEVLEKGAPQRLLHVYGPTENTTFSSWYLVENVASTATTIPIGKAIANTQIYLLDKNLQPVPIGVVGELHIGGMGLAKGYLNRPELTQEKFIPNPFEKDEVSPPTPLNKGGNEPSKLYKTGDLARYLPDGNIEYVGRIDNQVKIRGFRIELGEIEAVLSQNQAVQSSCVIVREDNPGEKQLVAYIVPKLGVKLTSGDLRQFLSHKLPGYMVPGAFVLLESFPLTANGKIDRRALKAPSNTSDSDRFIEARNQLELNLVQIWSKVLKIDKISVHDNFFDLGGHSLLAPYLITQIKEQLGKEIAVTTIFQNPTIEQLATIIETDADSSNQSCLVPIQPQGSKPPFFCVPGAGGRPFYFYHLGRCLGKDQPFYSFENDLYQQFGEITRIEDIASIYLQAMQDLQPQGPYFLGGHSYGGNVAFEMAQQLVNQGQQVALLAIIDSSAPTYKDKQILLDYIDWDHARWLAEVSKGIEVYLDKTIDISYETLQSLTVEEQLKYALNFFKLANMLPPNAETTQLEKIVQAYKTSCLCLIDYLPKQIYPGKITIIRAGEELADDPNKDLIAGDCEDSSLGWSEFSTEPVEIHFVLGNHVSIMVEPHVQILAEELKVCLEI</t>
  </si>
  <si>
    <t>gi|1447310060|gb|REJ41400.1|</t>
  </si>
  <si>
    <t xml:space="preserve">AMP-dependent synthetase/ligase (42-487:446)  -- Phosphopantetheine binding ACP domain (651-717:67)  -- Beta-ketoacyl synthase; N-terminal (745-985:241)  -- Beta-ketoacyl synthase; C-terminal (993-1110:118)  -- Polyketide synthase; C-terminal extension (1114-1223:110)  -- Acyl transferase (1266-1542:277)  -- Polyketide synthase; dehydratase domain (1655-1938:284)  -- Polyketide synthase; ketoreductase domain (2192-2368:177)  -- Phosphopantetheine binding ACP domain (2468-2532:65)  -- </t>
  </si>
  <si>
    <t>MLKELQKSVVEEKMLYLSVESKSQGEGEIFQDISTFVDILNHRALQQAEQTAYIFLANGETETARLTYQQLEQKAKALAAQLQLQMSPGERALLLYPSEEEFIIAFFACLYAGVIAVPVYPPRRNQKLSRLQAITKDAQAKLALTTTSLLSTIEEKFSSDPELVTVPCLATNNIPDKQAENWQKPNLSLEDIAFLQYTSGSTGMPKGVMVSHKNLLHNEKLIASAFGHTSETIGVGWLPLFHDMGLIGNVLQPVYVGSPCVIMPPEAFIQKPLRWLQAISRYNATSSGGPNFAYELCADKIKPQERENLDLSCWDVAFTGAEPVRAATLEKFANTFADYGFKREAFYPCYGMAETTLFVSGGIKSQSPVIEAVDKLALLENSAVTINSQHPNAQLLVGCGHAWLSEKIVIVNPESLTECRDGEIGEIWVSSDSVAQGYWNRTEQTAETFKAYLADTQVGPFLRTGDLGFLLAGELFITGRIKDLIIVQGRNHYPQDIESTVEKSHPGLRQGCGAVFSVEIAGQERLVVVQEVERSYLRKLDSPAVIEQIIRSVAEEHQLDVYAVVLLKTASIPKTSSGKIQRQACRASFLAGTLNVIGDWSKNPEHKKGFKQLKSDINSLLKQVKSYQVVEEFSEVSQNQIVSDTQEAIEEWLIKKVAEILQIAPEKIDIQQDLASYGLSSLAAVSLSGELEQWLGKSVSPMLVYEYPSIHAVAHYLALNGLSSEALAATSSTVAQKTSSQPQNEPIAIIGIGCRFPQAKSPDAFWQLLRQGGDAITELSSQRWNHQELGNLNPINGGFLDNVYDFDPQFFGISPREAVEMDPQQRLLLEVSWEALENACIAPETLAGSQTGVFVGISSDDHARLLSKDNESIGTYYGTGNAFCVAANRLSYFLDFHGPSLAIDTACSSSLVAVHEACKSLTDGECHLALAAGVNLLLSPQLTINFSKAGMLAADGRCKTFDERANGYVRGEGCGVVILKRLEKAIQDGDRIYAIIRGSAVNQDGHSNGLTAPNKQAQQAVIKKALAKAQVSAKDISYVEAHGTGTSLGDPIELNALKEVLI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AAACIAGVFSLEDGLKLIAYRGRLMQALPPNGKMVAVTSDEETVRRAIISYEKQVSIAAINGPSSIVISGDSQTVDAVVANLDTEWVKTKTLQVSHAFHSPLMEPILAEFAKIAREITYSKPNISLISNVTGKIATAEIATPSYWVNHIRQTVEFAAGMNTLASHGYEVYLEIGPQPILIGMGSHCIPEGKGVWLPSLRSRKSDWQQMLQSLAELYVKGTPVNWTGFSKDYSYHRLSLPTYQFSRQLYCHGSILSDCSTTRVESTNGKGHISHNNPQGTQQFELYSSHGNGHLHPLIGKRLHLPLKPIIFESQISQDCPNYIQHHQIQAATIFPATAYLEMALVAGINVFKSDSISLEDVKIEHPLFFEGNQVKDIELILTPQDSQTYTFEIFSLNPVGDSWTLHTLGKIIKVTDITQPSPVNLENLSIDSLESVNVEDYYQQLEQRGMDYGASFQAITDLWQYEGMALGQIQLPEPLVNEACNYKLHPVLLDASLQVLGAALSREDSGDAYLPVGLKQYQVYGSVPLHLWSRVKLNQDSSEPSQTITADVDLFDDSGVLLAEIQGLSVKRISSQKLGQVVQKEETENWLYEIVWRPQNRDLNLPLTGAENLGTWLLFTKGDGMGSSLANQLTQLGEYCILVSVGSHYQKLNPESYTVNPLVTDDFTKLFQESLENKPPLKGIVHLWSCENNSSTDLSLEALQKAQEIGCGSVLSLVQALTQKRGTNLPRLWLVTQGAQTLDPSDTSLAIEQAPLWGLGRTIALEHPELQCVCVDLEASSNPNQSLLLAEILAPDSENQVIYRQEIRHVSRLVRHSAHSTSQQEKIRPDSSYLITGGLGALGLKIADWMVSQGAKYLVLTGRSEPNTEAITLIEQWKQAGTEVVIIKADVSKQEDVQKLFQKMTVSLPVMRGIVHAAGVLDDGLLSQLDWPRFTRVMAPKITGTWNLHCFSWDLPLDFFVCFSSIASLMGSPGQGNYAAANAFMDALAHYRRSLGLPGLSINWGPWSGVGMAANLDNRFFAQGINPIRIEQGLQIFGELIQENIAQIGVLSVDWSQFIASYPFNLPLLTQIAQDVGGYDGLSATQSPILSQWQESSGDSRILLLLAYIQGLVAKIIGTDAAQIHLDQPLKTIGFDSLMTVEMKTKLSVDLGVDIPLTKFVEDVTVTTLAIFVNEQLIEKVSISPDPVINQVDEELLAQLNQLTTQEIEALLSSV</t>
  </si>
  <si>
    <t>gi|1149076550|gb|AQS99247.1|</t>
  </si>
  <si>
    <t xml:space="preserve">Beta-ketoacyl synthase; N-terminal (353-598:246)  -- Beta-ketoacyl synthase; C-terminal (606-722:117)  -- </t>
  </si>
  <si>
    <t>MDSGTTMLAYEPVVNGLRQGCLVRIAGAPTKAADPDHNGKLGQLGEFNAANMTFSVTLLDGTSVDFDVNHVVLASNLAKPGEGGAEDSFDLLLTSQTSPQVLGEEISTCLFEKGFCVLRSLQKVEDCEKALEAAKELDQNGKFFRFPEEVEEHYVGEGVTGKCFWLDPDDHKTFQDKLVLGYDVGLTTIASLIQPYVEDTCGAQITERSPALLTIPFKDDAEEDDYPSPEATDKVLGSFLTTWRRQVLKVVQCVGPASVAMALVRKDDSPAASAVPKLKEDIEIACERGTMVIFRCNCFDMECKTSGETLMLSTAFLKPCPEMVIDAVEGDLELFRTASAGPPQPPGDDLANVMAMGSRMAANWDEPEAAFTGLLCSTDAVVKIPLRRFDIDIYYHEDMNAMAPWQTYCRHMCVVEAAEYFDNKLFEISNMETQGMDPRQRMVMEVGAKVLAGIGVTKATANRQVSNAGIAVGTDGHEWPSMPKGDLGACGNSSNALGITANRFSFTFNMRGPNFLIDTACSASLYAAHYIKTSLMERRWDPLEWCLAIGVQLYITVDGFIGCSQAHMLSPEGRCKTFNASADGYQRGDGTNGFVMKHGNLKDDRYGLFRGSNVNQDGRSASLTAPNGPAQEQCIWGAIREARMTPPESSVWECHGTGTSLGDPIEVGAVRKVQIKNPRSEPLMVASIKANIGHLEGGAAMSAMVKCILQVCSTTCCPTGHFRSLNPHLEHSTFDAIYQTECAHFHYACGHSQVSSFGFGGSNGHGIFWGEDICDIGDIKVLAMSKVRKRPYPEVRPVGRNPDNWDSDWPAADAKDGDKYTVTFDQDDTDETPIRWEFKESAPDEDQENDDTESYEITGNFNDWTSDRMMAGSVTGVFVTTVEVPESGILEFRFLADGDDEKVVGPAIPKCTKKTEKIIGPEKGLKNSWMVHSTSGTELEVQLLMTKKWRSVVWLKPAD</t>
  </si>
  <si>
    <t>gi|424707847|gb|AFX86558.1|</t>
  </si>
  <si>
    <t>gi|1705981414|gb|TRU11742.1|</t>
  </si>
  <si>
    <t>gi|414091047|gb|AFW98411.1|</t>
  </si>
  <si>
    <t xml:space="preserve">Beta-ketoacyl synthase; N-terminal (341-584:244)  -- Beta-ketoacyl synthase; C-terminal (593-706:114)  -- </t>
  </si>
  <si>
    <t>MLRYDPVIKGLHNGQLVEISDDSELSGERGQLQGYLSEDDKLSILLLSTGELVAVDPESVKAAEECEAPGDGAPPDAFDIVIGPRTAREPLGEAMAEALTGRGFCAMRIIQGSDDLSRTFDSLKQLDREGKFGRLCMEVEEGYLGKNGRAKVMWVDPESPALPSDSLVLKNDGNMSSIAEILLPYCENCVGQAVAERTPALVCLSMTDDDLVDYDNPAATDDALNEYYSTWCRAVFRIIHFMGPTKGRAILKVKKNSPLQLADDTFEVCAAPNTILVIREDTFEYTYEEPEDGEACWLTSFLMRQAPQWNIEGQLAGDTSLLCQVGDGPPAPTSDAGNLTAICAISIQACGKMTDHEKEWTAYMSGCDGQLEMPLSRFDYRPYYSEEVDMPWGTYVKHFSVQEGIDLFDNRCFEISNMESEAMDPIARQVMEVGYLSVFKIGITKKYCNTNPIHASVSVGCDKQEWIQMPNVPSSVATNNQLAIIANRFNYVFNLKGGSYVCDTACSSSLVAAHLGKMNLLERRWDPLEWHLGLGAGLTLTVGSFIASCASHMLSPGGRCFTFNSTANGYNRGDGTAAMLLKAGENDDQRMCYFRGSQIGQDGRSASMSAPNGPAQEKCIWGAIREARMAAPESTVWECHGTGTSLGDPIEVGAVRKVQIKQKRTEPLMIASSKSNFGHLEGSAAAMAMNKCILVVMRITGAATQHVKTLNPHLDHAAFEAIFSTEHQPYKYKQGHCQVSSFGVGGTNGHAIFWGECAKPDPDFCKIFERKLGKVSASIVADGPDPASWEYGGPDYNAGPEVKYRIVLNRDPATEEESFTYEKVEETPPVPPEYYSTICDVNDWAEDRMLDGDVPGLFYQEIDIPEGGSLEFRLLAEGDEQKEIAPEFTTSKKLTPILGPAPDLRTSWIVKGPEGAVVRIEFFAPEKGPRSITWLLSLPEE</t>
  </si>
  <si>
    <t>gi|1039174815|gb|OBQ19362.1|</t>
  </si>
  <si>
    <t>MINTTGNSLDLAEELILDSSIQFINPLSDNLLEPKSIFLTGATGFLGAYLLRELLHKTTADIYCLIRCSNSKEGKNRLQKHLEFYLLWEETFSSRIIPVVGDLSKPLLGLSEGDFNELAGIIDIIYHNGAWVNSARPYSILKPANVLGTQEVIRLASILQTKPVHFISTLGFFFNKTNLDNEKITETDIADFSSIKGGYQQTKWVAEQLIILAQQRGLPACIYRSSRISGHSQTGINGNIQDFLCILLKGCIKLGRFPNLKTQINMIPVDYVSQSIVSLSLEKKYFGRTFHLVNPQSTSWEQFFNSTCFLGYPLEKVSYNDFLAEIKNQISKYPKDKLYSSLLLLLKFSKIFSPDKVEFNADQTLAELGNISILCPAINEELLNVYFSYFQKIGYFPEVLNDNKI</t>
  </si>
  <si>
    <t>gi|1706126625|gb|TRV47972.1|</t>
  </si>
  <si>
    <t>gi|485622069|gb|EOD18512.1|</t>
  </si>
  <si>
    <t>gi|488852518|ref|WP_002764924.1|</t>
  </si>
  <si>
    <t>MPKTQSDKIAHPIAVVGMGCHYPGAKQLSELWENILARRCQFRQFPDQRLPLSEYYDPDPATPDKTYGTRGAFIDGFQFDWINRRVPKKTVDGTDIVHWLALEVADKAIEDAGYRRDTIPTQKTGVILGNSLTGEHTRSNVMRLRWPYVRRALRAAAEVKGLSGTIVEELLETMEKFYKSVFPPITEDSLAGGLSNTIAGRICNFFNFDGGGYTVDGACSSSLIAVVTAANALSNGDLDMALAGGIDISLDTFELIGFAKTGALTAQDMRVYDRRASGFVPGEGCGFVVLKRLEDARKAGDFVYAILKGWGISSDGKGGITAPSKFGQSKALLRAYQKAGYSPHTLHFIEGHGTGTPVGDRTELEGIALAMAAEGEIAPRSCGVTSFKSLVGHTKAAAGIGGLIKAVMAVNQRIVPPTVGCQEPNSIFETHALPLYPILQGEIHQPTTILKAGVSAMGFGGINTHVTLISGDAASPRLKPSLDQRSLLVSNQDSEIFVFGANSLAQLLESLQIFSEQAKGMSLADMVDLAAQNAQKLAPQTPIRAAIVAENPRELLERLEHLINILHSQPPAAGETYVSQRKDIWLAHQVQRSRIAFLFPGQGSQKLNMARTLVERYAWARELVQQADLWLIESGFEPISPLIYRPLDRAVNQQQVEQWFKALTDVAPQAICLTSLLWKHYLKRLGLEPVALGGHSLGELTAFEAAGAYDEKTLLCFAAMRGKAMTVKGDSIGTMASLACSDATAQKLLQGISGYVTVANINSPQQTVISGEKTSVAAVCDLALAQEIQVRQLPVANAFHSQMVATAAEYLRQEAPIPEILAQVSLPLFTSVNGQIINSGLNLKEHFADQIVAQVNFVSLVENLKNKCDLIVEVGTGKVLSGLVGAIVTSPLCFPLESKPGIARDLNTFLAAYFVQGGEVNWQALYEQRLVRPFIPAAERLFVDNPCERSFPVSLEEIESSSSFSWGEIQQSSPNLALAHSSNFSQPESFVADDELTTVLANYLLERGSFLSELISADIQSLPFVNTHNP</t>
  </si>
  <si>
    <t>gi|22136232|gb|AAM91194.1|</t>
  </si>
  <si>
    <t>gi|1514735653|gb|ROH94644.1|</t>
  </si>
  <si>
    <t>gi|424707953|gb|AFX86611.1|</t>
  </si>
  <si>
    <t>gi|305387490|gb|ADM52203.1|</t>
  </si>
  <si>
    <t>Microcystis aeruginosa AICB682</t>
  </si>
  <si>
    <t>PGQINYAAANAFMDALMQQRQSLGLPGISINWGAWETGNQIDQQRFANWGLQMMPSEQAFQYLSQVILGDITQGIVLDIDWSIFNQTFNINQPFFSEE</t>
  </si>
  <si>
    <t>gi|1789099081|ref|WP_158199980.1|</t>
  </si>
  <si>
    <t>MPKTQSDKIAHPIAVVGMGCHYPGANQLSELWENILARRCQFRQFPDQRLPLSEYYDPDPATPDKTYGTRGAFIDGFQFDWVNRRVPKKTVDGTDIVHWLALEVANKAIEDAGYRRDTIPTQKTGVILGNSLTGEHTRSNVMRLRWPYVRRALRAAAEVKGLSGTIVAELLETMEKFYKSVFPPITEDTLAGGLSNTIAGRICNFFNFDGGGYTVDGACSSSLIAVVTAANALSNGDLDMALAGGIDISLDTFELIGFAKTGALTSQDMKVYDRRASGFIPGEGAGFVVLKRLADAQANGDYIYALLDGWALSSDGKGGITAPSKVGQSKALLRAYEKAGYSPQSLHFIEGHGTGTPVGDRAEIEGVALAMNASKPAPPRSCGMTSFKSLVGHTKAAAGIGGFIKAVMAVNQRIVPPTVNCQEPNPVFEESAQCLYPVQLGEVYPETEILRAGVSAMGFGGINSHVTLISGDAPSPRLKPSLDQRSLLVSNQDSEIFVFGANSLAQLLESLQIFSEQAKGMSLADMVDLAAQNAQKLAPQTSIRAAIVAENPRELLERLEHLINILHSQPPAAGETYISQRKDIWLAHQVQRSRVAFLFPGQGSQKLNMARTLVERYSWARELVQRADLWLIESGFEPISPLIYRPLDRAVNQQQVEQWFKALTDVAPQAICLTSLLWKHYLKRLGLEPVALGGHSLGELTAFEAAGAYDEKTLLCFAAMRGKAMTVKGDSIGTMASLACSDATAQKLLQGISGYVTVANINSPQQTVISGEKNSVAAVCDVALAQEIQVRQLPVANAFHSQMVATAAEYLRKEAPIPEIFEQVSLPLFTSVNGQIVNSGLNLKEHFAHQVVAQVNFVSLVENLKDKCDLIVEVGTGKVLSGLVGAIVTSPLCFPLESKPGIACDLNTFLAAYFVQGGELNWQALYEQRLVRPFVPAAERLFVDNPCERSFPVSLEEIESSSAFSWREIQQSSPNTALAYSSNFSQPESLFADDELTTVLANYLLERGSFLSELISADIQSLPFVNNHNA</t>
  </si>
  <si>
    <t>CL2513.Contig3_All</t>
  </si>
  <si>
    <t>gi|1733468618|gb|TYT69333.1|</t>
  </si>
  <si>
    <t>gi|424707949|gb|AFX86609.1|</t>
  </si>
  <si>
    <t>gi|1149076598|gb|AQS99271.1|</t>
  </si>
  <si>
    <t xml:space="preserve">Beta-ketoacyl synthase; N-terminal (348-602:255)  -- Beta-ketoacyl synthase; C-terminal (615-734:120)  -- </t>
  </si>
  <si>
    <t>MTGLGGAVQMDAVYDVGQVVEILQPSAALAESPEAEPVAVDGQKGQIVDWDGESQYVVVTFDGAAVLVDRDKVKVYEPLLPEEGGFDLVFPASDASREAFQVELIDVLLKQHYCVLQMTSQPSERLLAAQEAAERGKWVRMVPEFESEYMGLAPGGKKVSWSDGDEDLAVKEGLGAAGSALIQLSLAIIPFTPSFGFSGFGRSNTMLHMASQPDEENYLVSIARTESKVVDSKEIQDHLAFVHRRKFCMIYFVHGSGGSLTLIPRGAVGEKVKLECKENHIVVFRNDFFEFSFVGSGEPNQLALQAWVMREALEGELGMESDAIRPDAKTFDELEQIPKGPDYATSDEAVDVMSLGLRIPGQSWFPEGYWGMLATACDAIVLVPQMRWDLDVYYSAEQSPGKGYIKHFGMMDTTQMSTFDNEFFGMTPTEAANSDPPARNIMEVGYEALYRACWNKEKLRGIEMVVSYGYADSEFSNLALRGGHHGILETTRSDLACATCAARMHYVFGMRGPCSTTETACSSSLSATALMHAWMRPELPEFKQAAFRKQIKFGLASGSNGHFDPFYTISLCGASMLTHGGRCFTFDQSADGFVRGEGCAVMHYKVSYGEDLSRLAMLCGTCMNQDGRSASLTAPHGPSQQECIRHSLREAQISSLDIQIQELHGTGTALGDPIEVGALRATMMTHLGIVREHPLVKTSSKSNIGHTEMCAGILGIMKCVLMGMQCSSAPNIHLRLLNPHIDSNAYPVYFSSEFVDQGRDTGYHGVSSFGFGGSNARGDIWARAMAGPRNTNPGKPSWDLTFRRILKTADLFSASVVKPGRASPLAVENWQDLTGDFLTGDPFEGSNAFYFQCTYDGYTSMERMHYLEDKGGHVYAFCMGDALIEQFQIVCNRFEDAVVFPVTKMADENAIVLGPGEAPEGFRWAIDGRESAQEGAVCMVIFSWDPELKRKKVKWEMTQDERAVGLAMSRPKYKRNYIVLGSWNNFQPFKAKRADGAYMFEFRIGLTGHEEFNFLRDGDKHQVIYPARDRSLTRDVPVRGPDHFGEGKRWSVIGETGERVHVQLKVKEGELTVSIDQESQGMKTFKSLAGAQRRRYFVYSQWTNWGFTPMEPDSQNPTSIKRLTMTMPAEGVQSFQIVVDEDVHQALHPELEFADQLMSCAQGPDAKGPGLCWAISAHPGSRVEIKLNLSVLDTRETVTWRVVSKPQALDEN</t>
  </si>
  <si>
    <t>gi|389837454|emb|CCI31681.1|</t>
  </si>
  <si>
    <t>Cluster-13398.40204</t>
  </si>
  <si>
    <t xml:space="preserve">Thioesterase (21-256:236)  -- AMP-dependent synthetase/ligase (294-704:411)  -- Phosphopantetheine binding ACP domain (837-901:65)  -- Beta-ketoacyl synthase; N-terminal (929-1182:254)  -- Beta-ketoacyl synthase; C-terminal (1189-1309:121)  -- Polyketide synthase; C-terminal extension (1313-1426:114)  -- Acyl transferase (1476-1767:292)  -- Thioesterase (1902-2120:219)  -- Polyketide synthase; ketoreductase domain (2375-2541:167)  -- Phosphopantetheine binding ACP domain (2655-2699:45)  -- </t>
  </si>
  <si>
    <t>MVLQPSEYLVVPSPCENPRVRLVCFPHSGGGPSAFVSWPDHFEPLRVEVVAVSAPGRERRAATAALTEWRTLVAEVCQELVSSGLVDDVPFAIFGHSLGALLAYEVAQRLESELEPGHPRPIHLFLSGHGAPNTKAEGRDIPEWGRLHTLEDAALIRAVRAFGFLPADTGADEGLLRAVLPALRADLQMYEDYAPEPGRQPLALPMTALGGEEDPVAPASQLSTWADETSRGLQGPEIFPGGHFFLEAQRGKVLAVIGQHLVDALAALPRSALASELSVPEICGQKLLQDCVLEAAAGQPGAEALVADDEWLSFGQLAYRTDLIARALHLDFARAGQVVALLMAHDTTYVACMLGIWRAAALLLVVEAHFPPTLCREICEESGAVAGIAASEEHAARLGEARGCEPLLLQGAWPEVLLERLQGRQAQLPRGQLEDTCILMMTSGTTGKPKTIAGSNRFLHLGLRAKTQLLPYTEEDRREAFNVMFVWEVVRPLLSGLTAFIIPDAAVLDPQLLVATLQKHRCSRVLTTPSLLATVLQYCARGLSSRLEAMRTWLLCGEVLPMRTVQAFRQLLPGCRLVNDYSTWESGDVSYAVVAPQPTYEPSGVFAPAGLLAPGCCAAIVDPESKQLLPMGIPGELYVGGQALSSGYYGQPELTAARFATGLCEEMMALWPGKWYKTGDAGRFVGSPPILEIRGRIDSTVKIRGFKVGIPVVESAIQETAGVALCCVVPMYEAPAVVDSLLCFLKLEEGLGFEEAVQRVKREAVQRIPRWMMPSYFKPMPEALSGGESRKLDRGRLARLFDLQSLRAGQVEETIVPAGTEGQPVQEEEEFGVRAIVRAVWAKALNLSPQALDLEENFFDIGGHSTLAARIAAELSNDYGLPVTVLDIYSHSSLGALLEFVDSKNGAAAGSAIIEARGTPRRGADTAGESIAVVGLAGRFPGAVDTDAFWENLLRGTVSATFLSKELLRSKGVPEETINHKDFVPCAYMISDADKFDHAFFGIGRHEASIMDPQHRVFLEATWAALENAALPPRTGLYDAVVGVFAAAGIDGYLVHHLDGRPLKDSMNPQDIFLAEIGNEKDYIATRVSYLLDFTGPSMNVNSACSSALVACVQAASAITVGQCSAAVAGASSITFPNLGFLYQDGLVNSQDGYVRPFDEGADGTVFGDSVASLVLRRADEAGGLVWGALRGFAVTNDGGQKAGYAAPSPLGQSLAVMGAMQMLGEDPWSVSYVECHCTGTRVGDGIEVRGLVDAFVQLGGKKGPGEAQVALGSVKGNIAHANCAAGATGLGKVLLMLRSRQLVPTANFSRLNPKISLERKPFFVNSEVCSWDADGRPLRAGVSSFGIGGTNAHVVLEEVPAPEPISQALARWSFQVFPLSARSPEALLHTGQRVVAGLRTPAEPKASLARAAFTLQAGRAALPLRKAVVLPVAVSEGQHEEEDLASAAEVLESRLPDIEELEDLEEVAKRPQVAFVFPGQGSQYFGMARGLYSQVPLFRRTADRCCELLAAQERLGRDLRPLLFPFGAVTAEEEARRQEEFERPSVLQPALFVVEHALAQVFQAVGVVPVAAAGHSLGEYAAAVVGGLLTLESALDIVAARAKATETLAKDGAMLSIAGWSEQELSDLGKGQRPGLWLAAVNSPVHAVVSGEETAVDALERELRAAGKKCTKLHVKKAFHSGLVAEAAETLRGLGLPSQADGSAPAAAVPVASNFTGGWLSSMQLKDGSYWAGHMRGTVRWRENAEKLMTQWQPTAVLEVGPGNALSTLTAKCVGANQSPPVFVQAMRHPKATSTDDVEALLSAMGQLWEAGYTVDWRALHTKVLGAVEPPRPLRLPSYAFDRTRLWVNPERSAYVENVEEPAPANYAADAVAVAPAPVPPQRLLVRFGEKRSQEPPLRAYCLPFASGSASLFAPWAEAADRAVEVVAVELPGRGARADEALPGSETEDEALLASLGDALLADLCGAQYVLVGCSMGGGLCVELALRLAERGAPLPLALYVAGRKPPALDPASIGAVTMSDEALAEYAFAPPEVASSQEFREHVVPLLRADLGIDARCERRLSGACAAGRRLPPGVGLELFCGTSDTVAPWVEAPGWQRFAEELVGVHYYPGGHEFMQEHRPLLHTAWRRDALGRLVRQRSAEVAMLAAQGFAAPGAALALGTPSTGPSTSSAGRSGDLPLYAVRWVPVAGGSAAANPASPCFVDLQEDLRESALVDAAAALRAGASVVAAARADGAGLLTPEAMEAELQQCWQFTRLVQRLLEEGCRGHMLVVGPAAVSGAMVMGASKAVALEAGELRIQRLFVPASCLADAHARVEDLLNLASRHSLETDIWVQDPLLQGPAFAPRMEPMLETSTKLPCFPPSAADGSLPIILLTGATGGLGRAVVRWMLEEQRLQPQQLVLLRRGGSAPLTGELAGLRTVEMNNADELLGLRDVRGVAGLLHLAGVLDDGVVGSMTEERFRTVAEPKSGLLAALLRAGQALGWPLRWAVGFSSTSSLLGYPGQANYCAANAVLDQLAAFAAAAPCRVLVVNWGPWAEAGMAKAGTKAYEQALKDGDRPLPTVQALACLAVALRCAAQAQPAAVQLCACDVDWQQSQWRSLPLLSLLSDGLGPAAAAEEAAAPAGTARESVEGFLLQHAKSGGGWRRAQGKSLQQLGLDSLEVVQLRNLFNKRFGTNVPLGLVADPSRKLGELAEELLLHVGS</t>
  </si>
  <si>
    <t>gi|424707799|gb|AFX86534.1|</t>
  </si>
  <si>
    <t>gi|338858862|dbj|BAK42841.1|</t>
  </si>
  <si>
    <t>gi|1705935758|gb|TRT69357.1|</t>
  </si>
  <si>
    <t>MDKNEWISRFDDLICSPSIREFYGEREFFNVGYWLSHTQDQQEASSTLMEKLLEFIPNKQGTILDVGCGLGATTHYLLKYYPLTAIVGINISPTQIARSLLNFPEGKFLLMDAVEMDFADHSFEQIICVEAAFYFNTRRQFLQEAWRVLKPGGTLILSDMSFATTELLGDWTVPQANTVKDRAEYQNLYQQAGFKDVQFVEVTEECWFRHFRHLKSWLTEELQSGKLDEETYNLNIKALDNLLSSSAITYWLVAAQKPVNIL</t>
  </si>
  <si>
    <t>gi|323447790|gb|EGB03700.1|</t>
  </si>
  <si>
    <t>gi|71089705|gb|AAZ23709.1|</t>
  </si>
  <si>
    <t>gi|1832770227|ref|WP_168503904.1|</t>
  </si>
  <si>
    <t xml:space="preserve">Beta-ketoacyl synthase; N-terminal (13-262:250)  -- Beta-ketoacyl synthase; C-terminal (271-389:119)  -- Polyketide synthase; C-terminal extension (391-503:113)  -- Acyl transferase (534-818:285)  -- Phosphopantetheine binding ACP domain (953-1016:64)  -- </t>
  </si>
  <si>
    <t>MTNTNSISTIKDSDIAIIAMSGRFPGAKNVDEFWHNLSNGVESIRQLSDAELLAAGVSSELLQNPDYVKVCFPLDNIELFDANFFGFNPKEAEILDPQHRLFLECAHEVLEQAGYNPHTYAGSIGVYAGAGASQYFLKHLFPNPTLQQSVSTYQIRLATDSDFLPTRTAYKLNLTGPAVNIQTACSTSLVSVHIACQSLLNGECDLALAGGVSIATTLSGYLYQEGMILSPDGHCRAFDAQAQGTIGGSGVGIVLLKLAKDAIADRDYIQGIIKGSAINNDGLNKVGFTSPSVEGQAAVIAEAQSIADIDAETITYIETHGTGTTLGDPIEVAALNLAFRQSTTKQHFCGIGSLKTNVGHLDTAAGVAGLIKTILAMQHQEIPASLHFENPNPAIDFADSPFYVNNRRSPWTSTNSPRRAGVSSFGIGGTNAHVIVEEAVREKNRKSGQGKRELIVVSGKTDSALENVKQNLAKHLQEHPDLDLADVAYTLAVGRQGFDYRQVFLGEDLAEVITALNSQSGWTGYTKSANPSVIFMFSGQGSQYVNMGRELYETEPVFQEWIDTCAELLQPKLGLDLRDIIYPCADFTPEQITEIETKLQQTAIAQPAIFTIEYALTKLWESWGIKPAGLIGHSIGEYVAACIAGVFDLKDALGLVVERGRLMQQLPPGAMLSVPLSPAKIAPFLEGELGEKLAIAAINELSRCVIAGECEAIATLETKLINQGIESRPLVTSHAFHSQMMNPILAEFTQIVQQITLHPPQIPYISNLTGNWITPTEATDPAYWSRHLRSTVQFAKGLTLLSENSNYIFLEIGAGRTLSTFTRHIRKDNQAQVFTSLRHPQEQLSDRSLILSSLGQLWLAGVTLDWDSFYGEQERYRIPLPTYPFERQRYWVEDFGRLVKGIPQTPTELSASISDLNNCDSINSDKNNPSASVYRRSQLSHPYVTPRNSLEEAIAKIWQEFLGIEKIGIDDNFLELGGDSLLATQLVARLREQFAVNLSLASMFELPTIALITEYIANQSNAARLLLGNDQSSDYEEFTF</t>
  </si>
  <si>
    <t>gi|551592447|ref|XP_005780329.1|</t>
  </si>
  <si>
    <t xml:space="preserve">FAE1/Type III polyketide synthase-like protein (13-198:186)  -- FAE1/Type III polyketide synthase-like protein (224-329:106)  -- Chalcone/stilbene synthase; C-terminal (345-397:53)  -- </t>
  </si>
  <si>
    <t>MWPLAVAALVTYLLRRKSTVYLLDFSLFEPPEEWKKSQAELVQLMNNIGRSMKSYEEPDLEFMAKVLGNSGTGDATAWPPGILQCEDPTKQQDQTMVAARHEAETVICSTLQRLFESTGLKPKQVDFLIINCSLFSPTPSLCAMASNRFGLRSNCRTFNLSGQGCSASLLSVDLAAELLQNNPCSLAVVVSTELITQHSSPQHSLSLPLTTSPAAAASPQPSPGPPQAFLLQNTLFRCGGAAVALTNKASLIGRAKYRLRHLVRTQITDDESYSAVFQCEDGSGATGVRLSKKIVEVAGNAMKVNLTQLGPLVLPLSEQLRVVWSLLRRSPKRYLPSFKAAIDHFCIHAGGRAVLDGIEKNLKLDPDDMLPSRTVLRERGNTSSSSIWYELRYIEEHANIRRGHKARPRRRSPPSAPPTSPPSALRPAAQVMQLGFGSGFKCNSAVWSRCR</t>
  </si>
  <si>
    <t>gi|257356414|emb|CBC11426.1|</t>
  </si>
  <si>
    <t>gi|1832773973|ref|WP_168507637.1|</t>
  </si>
  <si>
    <t xml:space="preserve">Beta-ketoacyl synthase; N-terminal (16-275:260)  -- Beta-ketoacyl synthase; C-terminal (283-405:123)  -- Polyketide synthase; C-terminal extension (408-535:128)  -- Acyl transferase (581-898:318)  -- Polyketide synthase; dehydratase domain (953-1241:289)  -- - (1674-1811:138)  -- Polyketide synthase; ketoreductase domain (1823-2001:179)  -- Phosphopantetheine binding ACP domain (2102-2167:66)  -- Thioesterase (2218-2465:248)  -- </t>
  </si>
  <si>
    <t>MSLLPNNDSQQQFNESDIAIVGMSCRFPGAENIDEFWKNLSNGVESISFFSDQELDFFDPSLLSHPNYVKAGAVLANIDLFDADFFSYSAKEAEIMDPQQRIFLECAWEALESAGYNPEIRKESVGVYAGSSLSTYLINNVCPSRGFSPQRPFLSHRLFRAASDLHIEQGNGSDHLPMRVSYKLGLTGPSVNVQTTCSTSLVAVHLACQSLHFGECDVALAGGISIFVPHRIGYLYREGMILSPDGHCRAFDADAQGTVFGNGAGVVVLKLLSKALAEGDTIHAVIKGSAVNNDGAHKMSYTSPSIHGQVAAISEALAVSGVDASTVSYVEAHGTGTALGDPIEITALTQAFRQSTEENTDKNGFCAIGSVKTNIGHLDDASGIAGLIKTVLSLKHHAIPPSLNFSRPNPNIDFANTPFYVNTDLAEWKRGEMPRRAGVSSFGMGGTNCHIVLEESPQTRARLRSRSVPEGTSTTASSSHSLERKLHLLTLSAKTETALKELVQRYVDYLDTNLDVDIGNICFTANTGRKHFHHRLAIVADSKANVRSQLQVFIQNEYKKQKLTRPKAHVLKAVTTKKIGFLFTGQGSQYISMGRQLYESEPTFRENLDRCNQILNEYLEVSLLEILYPDNSDSPSELDSTAYTQPALFALEYSLAQLWKSWGIQPDVVIGHSVGEYVAACIAGIFSLEDGLKLIAHRSRLMQALPQNGEMVAVLAPEQEVLSAIRPYAQQVSLAAINGTQSIVISGHQEAIQATCAIFETQGVKTKKLRVSHGFHSPLMEPMLAEFEQVARQVHFSPPQIPLISNVTGEIITDAITTPEYWCQHILQPVRFAQSMERLGQLGVEVFIEIGPQSTLLGMGRQCLPADDYRLWLPSLHPEQGDWQTLLTSLAELYLHGVTINWEGFDRDCLRQRVVLPTYPFQRRQYWVDAPATHQTPVALPLNNSSTLDGSHHPLLGEPLSLAGTRELRFQGQISKYFPVWLSDHRVFETTILPGTAYLDMALAAGATIAQSGQSCRLEGVTIQKALVIPEEGETKPLQMVLQPEDSTTYAFQIFSPDPSPPEDKGQPAWNLHAAGKLYLSKTETPATVNLKELQQQITEEISVADLYHKFQQQQIDYGLSFRAVKQVWRNQDRALGHIVLPESVALDLDNYQLHPVLLDICLQVLDATLLEEQEETYVPVLFQELRFFGQPSNQMWCDANLHKRESDRPETLNADIKLFSPQGQLIAEMNGLQLKRVRRQTMFGKNQNTEQDWLYEVEWREQNHKSITIDNYHSQPRHWLIFADSSHIGQELAALLRDQGEICILVLPGQDYEAISAHEYHLNPAAPEHFQQLLVSLPLIEGIVHAWGWEQPETLTPEILEQRALLSCGSVLHLVQTLAKSNISVPPLWIITKGGQAIQEHSVQALIPSLVWGMGKTIALEHPAMRVIRIDLDPGVTTTESALAVFAEVFPPLSADTMEDQIAFRNQVRYVARLVRRQSSNALGGQTALAIPENQPFRLAIANRGTPDNLQLQATNRQQIADGEVEIRVYSAGLNFIDVLNVLGLYPGEPPLGIECAGEIVAIGAGVIGLEIGDAVIAIASGGFSQYVTVDANLVVLKPTTLTFEEAATIPESFLTAYWSLHHLAKIAPGDRVLIHAAAGGVGQAAVQLALLAGAEVFATASPSKWAVLEAMGVKVVMNSRTLDFAQEIIALTQGQGVDIILNSLTGEGFIASSLSVLAENGRFLELAKRDIWSPEQMTHLRPDVSYFKIDTTKACQEEAPAIQLMLRHLVQQFENHDLKPLAKTVFPIQSAVTAFRYMQQAKHIGKIVLTLPASALVQGDGSYLITGGFGGLGLLVARWLVEQGARYLILMGRSDIPAAIAPQISEMEQAGATVITIQADVSNLLEATAVFSHLTKTAPPLRGIIHAAGVLDDGVLQQQTWQRFIQVMAPKVQGAWNLHTLTKNQPLDFFVLFSSSASLLGTAGQANYGAANAFLDALASYRRRQGLSGLSINWGPWAEVGMTAKLQLGDRLRQKGEDSIPPQQGLQILGKLLHQSPVQVGVMPMNWERFLERQQRLTPFFSELYDPLAQRVGQLSAIEFRKHLETLPLEECKAALKTHVCTQAAKILGIGTPQQVPTDQRLVDLGLDSLMAIEFLSLVQSSMGTSLSSVLLFNYPTVDALVDYLCQQFVAPEDADSLPISLGKGSHGALQVTNNGVNTQHHSTIIAIQPQGTKIPLFCVAGILGSVFDFYGLARHIGADQPFYGLRSLGLMVGEQALTPMADIAAYHIKAIQEIQPQGPYQLAGHSFGGKVAFEIAQQLSHQGQEVSLLAIMDIPAVLAGSDRVIATWDDVQYITKLAEIYGGASGKQLETSPEILSKLDTEAQLKLLLEQVQTTGQKLTLPELQQIFSVYRANMIADTAYVPQPTDIPITLFRGKEMGQLDFLPDAATTQTDPTWGWHQVSTQPIQLHLVPGNHFTMVKEPYVQVLAQKLKTILALKVADGKV</t>
  </si>
  <si>
    <t>gi|1705977175|gb|TRU07714.1|</t>
  </si>
  <si>
    <t>gi|71089661|gb|AAZ23687.1|</t>
  </si>
  <si>
    <t>MGSIDAEVLGSEKKSNPGKATILALGKAFPHQLVMQEYLVDGYFKTTKCDDPELKQKLTRLCKTTTVKTRYVVMSEEILKKYPELAIEGGSTVTQRLDICNDAVTEMAVEASRACIKNWGRSISEITHLVYVSSSEARLPGGDLYLAKGLGLSPDTHRVLLYFVGCSGGVAGLRVAKDIAENNPGSRVLLATSETTIIGFKPPSVDRPYDLVGVALFGDGAGAMIIGSDPDPVCEKPLFELHTAIQNFLPDTEKTIDGRLTEQGINFKLARELPQIIEDNVENFCKKLIGKAGLAHKNYNQMFWAVHPGGPAILNRMEKRLNLSPEKLSPSRRALMDYGNASSNSIVYVLEYMLEESKKVRNMNEEENEWGLILAFGPGVTFEGIIARNLDV</t>
  </si>
  <si>
    <t>gi|1149076610|gb|AQS99277.1|</t>
  </si>
  <si>
    <t xml:space="preserve">Beta-ketoacyl synthase; N-terminal (294-545:252)  -- Beta-ketoacyl synthase; C-terminal (561-679:119)  -- </t>
  </si>
  <si>
    <t>MSASNYLRRPGRTSKPTSDVRPGPPEGLGPGIVECLRVKGYCVLTDVVSPNDLDAAQGAIPNVDTWVQPAGLVQDGLLGDEGSSRIIRLEQTNREMKPPSGSGFPGIDFLMWQLLEGLTAPLREELGFSGCQRDETILHEAALSEWDNMDLEDEEAERWCNTFISHKVIIMLFLGPKRGVVELQPFDPDADSIEVTTEPGMAVVARTDELSFRFYSKGHEPTYAATCFIRQPHILLMRRKKMLEHMVPAAEQLDTYRMNRMREIKETEEQEDDESVPRKWVADGNRMFFKQELINVRSASCRLASDWDWETTQLAVLRGGTDTVLTVPLQRWDHNVYFRQEGDSDAGFPKTNCRHGAFMDGYDLLDNWKFKLTVTESEAMDPAQKQALEVAYEAMHQAGYKKTPGASYPIGMFVGQGTSEWYHADRRPAEIPGMFSLTSWSSSITAGRLSFLLNCKGPSLSIDTDQASSLTAVFQASDAISRKGRFTPSTAACAIGAHLVLASVIWLARSQSGSFSNTGRCFTFGDNADGLVVADGVGCGLLKPRMEIVDEEEIIDCDSVGTIVGSASNNSGGRASNLRAPHGTSLQELLLEAIEASGIQPADLDIMECHGPSNCTGDYIEVMSMVSVMRAQPEDQGSMLQASCSKSNVGNSISMAGLSGLIKTMLCIRWGIVMPNVHLKCLNSRVDLGDPRCQSLSIATELLEQGLGNIDTNVFAGVTAFGWGGTNIHIQCFGNPDEGPRPEAEAWQDEPKSRLLYWPAGGGDIDIDRRPRKGYFIIGTFNEWKEGVHMHSEGDGCHGYTLTLGENRWEQFQILIDGNTSKVMHPGQYKAPKGTKVYGPDDLEGIHEVTWLLDARGKEGHSPAGRMGDRYRVRIHVAGKWMVVTWTKLEDAITPTPAVPLPAATYCLRGSWDDYEGMLAMDPVAATPGVYSAQVTLRGRGGSFIIFRNDDPAQAIYPARPNSPWNEAILGPDDPMEGLEWCLFGRAGDCFKIEFRRTLEDDADTMKLKWHKL</t>
  </si>
  <si>
    <t>gi|15239786|ref|NP_199718.1|</t>
  </si>
  <si>
    <t>gi|56542104|emb|CAI30415.1|</t>
  </si>
  <si>
    <t>gi|1032276832|gb|OAO91160.1|</t>
  </si>
  <si>
    <t>gi|1053310752|gb|OCY13582.1|</t>
  </si>
  <si>
    <t>MSNQECIPDLKTEAILNPDISFDSPLKDNFDEPKSIFLTGATGFLGAYLLRELLDQTTANIYCLIRYHTVETGKQRLKENLQSYQLWQQHFDARIIPMLGDLAQPLLGLSEKEFCQLANEIDVIYHNGSQNDPIPPYYQMKAVNVLGTQEILKLAGLRKTKPVHFISTLAIFFSQAHRQDTPIRETEFPRFSPSLNTGYKQSKWVAEKLIHLAQKRGLPVSIYRPTRIMGDSKTGIYRKSNNFFFRFIQICIKLEKFPTFDVDINIIPIDYASKAIVYLSRQKQLLGKTFHLVNPELIPWQRFFELINACGYATEAVSDKNWLVMVENYLFEQGGEKAVSSWFPIILKSAKMISQTKPCFDACQTIEGLAHSSIVCHPLDLSLISTYLLAWKKYETKMLN</t>
  </si>
  <si>
    <t>gi|332189550|gb|AEE27671.1|</t>
  </si>
  <si>
    <t>gi|399221215|gb|AFP33754.1|</t>
  </si>
  <si>
    <t>gi|1149076410|gb|AQS99177.1|</t>
  </si>
  <si>
    <t xml:space="preserve">Beta-ketoacyl synthase; N-terminal (382-635:254)  -- Beta-ketoacyl synthase; C-terminal (647-756:110)  -- </t>
  </si>
  <si>
    <t>MSKELAQVTASRTATLLRLTSLSIRMAGAPEEEIAELMPLEGLFVEVVGLPDDGSDAALSKLNGERGRVIGWDDQQAMYAVQLFSSFRLLLAGEHLREFPVEDSEMRGGFDVAWPDSPTAQGVFASMVSQQINEKGFCVVQMFLGNHEEAQVMSKELSWGILKGDTEEEYLGEDVVDGKVAWLRYEAAGEEGTPAGLRMVSMEKEVNRDVSVDHGALDQCDRALTNLAALLWPLTPEWEEGFHSWGRTGGLVRAGFQKDDPEGVRGNILKSDDGKDLDRHMTFVSTKRLCMIYLIDSRGGELRLTPNNEAYEYNEAIIPLSSNKVIVFRCDDMGHNFSYKPRGNNLNLTCWVLDIPPDEIDWEEALRVLDGPEEPLGPRTNVMSADVRFPGCSFGRMPLWNMMYAGADSQVRIPLLRWDADVYYAKEFVPGCSMTCHGGLVQETEIMGLDNVFFGISDKEARFMDPCQRCVLEVGYEALSSAGHRPQRLQGFRCGVFVGDAGSDWYDVCKDAHTWADDDRSIKDSSKWEVCTRLSCVWGLVGPTTTCDTACSSSLVACGFAQMKLRRRMGDQRKTSAGTELSNALVVGTNLLLDVSKYIHLSGPQMLSQDGRCFTFDQSADGYARGEGIGAITLKVCENSVDSLNRMAVLVGTAVNQDGKTSSLTAPNGPSQQEVIKESMREGGLTPNMTTVAELHGTGTALGDPIEVGALEAVMKIDRGSRPILKTTAKTNIGHLEASAGIAGLIKCMLMLSFSCGLANVHLHVLNPHLETDGYPVYFETENTDYWSNSGLTGVSSFGFGGTNARADVWGHCQHGHRYCITGILPRACSLLV</t>
  </si>
  <si>
    <t>gi|488875370|ref|WP_002787595.1|</t>
  </si>
  <si>
    <t>MLKELQKSVVEEKMLYLSVESKSQGEGEIFQDISTFVDILNHRALQQAEQTAYIFLANGETETARLTYQQLEQKAKALAAQLQLQMSPGERALLLYPSEEEFIIAFFACLYAGVIAVPVYPPRRNQKLSRLQAITKDAQAKLALTTTSLLNTIEEKFSSDPELVTVPCLATNNIPDKQAENWQKPNLSLEDIAFLQYTSGSTGMPKGVMVTHKNLLYNEKLIASAFGHTSETIGVGWLPLFHDMGLIGNVLQPVYVGFPCVIMPPEAFIQKPLRWLQAISRYNATSSGGPNFAYELCADKIKPQERENLDLSCWDVAFTGAEPVRAATLEKFANTFADYGFKRESFYPCYGMAETTLFVSGGIKNQSPVIAAVDKLALLENSAVIINSQHPNAQLLVGCGHAWLSEKIVIVNPESLTECRDGEIGEIWVSSDSVAQGYWNRTEQTAETFKAYLANTQVGPFLRTGDLGFLLAGELFITGRLKDLIIVQGRNHYPQDIESTVEKSHPGLRQGCGAVFSVEISGQERLVVVQEVERSYLRKLDSPAVIEQIIRSVAEEHQLDVYAVVLLKTASIPKTSSGKIQRQACRASFLAGTLNVIGDWSKNPEHKNGFKQLKSDINSLLKQVKSYQVVEEFSEVSQNQIVSDTQEAIEEWLIKKVAEILQIAPEKIDIQQDLASYGLSSLAAVSLSGELEQWLGKSVSPMLVYEYPSIHAVAHYLALNGLSSEALAATSSTVAQKTSSQPQNEPIAIIGIGCRFPQAKSPEAFWQLLRQGGDAITELSSQRWNYQELGNLNPINGGFLDNVYDFDPQFFGISPREAVEMDPQQRLLLEVSWEALENACIAPETLAGSQTGVFVGISSDDHARLLSKDNESIGTYYGTGNAFCVAANRLSYFLDFHGPSLAIDTACSSSLVAVHEACKSLTDGECHLALAAGVNLLLSPQLTINFSKAGMLAADGRCKTFDERANGYVRGEGCGVVILKRLEKAIQDGDRIYAIIRGSAVNQDGHSNGLTAPNKQAQQAVIKKALAKAQVSAKDISYVEAHGTGTSLGDPIELNALKEVLMEERQLDQPCWIGSVKTNIGHLEAAAGIAALIKVCLALQNREIPPHLHLQKLNPYISLEGTSLSIPTQLQPWKKGKKGRLAGVSSFGFGGTNAHVILEEFVPETLEQEQHEPSLAILTITAKTKSSLRELVSSYHNYLQANPQINLQDFCFSADVGRSHFHHCLAIQTESLTQLQSQLEAIIEGKEAGGILTGELSHQKHQKIAFLFTGQGSQYINMARELYETQPTFRRTLEHCQEILSIYLDKPLLSILYPQEGENSPIDETAYTQPALFAIEYALVQLWKSWGIEPSAVMGHSVGEYVAACIAGVFSLEDGLKLIAYRGRLMQALPSNGKMVAVTADEETVRRAIISYEKQVSIAAINGPSSIVISGDSQTVDAVVANLDTEWVKTKTLQVSHAFHSPLMEPILTEFAKIAREITYSKPNISLISNVTGKIATAEIATPSYWVNHIRQTVEFAAGMNTLASHGYEVYLEIGPQPILIGMGSHCIPEGKGVWLPSLRSRKSDWQQMLQSLAELYVKGTPVNWTGFSKDYSYHRLSLPTYQFSRQLYCHGSILSDCSTTRVESTNGKGHISHNNPQGTQQFELYSSNGNGHLHPLIGKRLHLPLKPIIFESQISQDCPNYIQHHQIQETTIFPATAYLEMALVAGINVFKSDSISIEDVRIEHPLCLDGNQVKTIELILTPQDSQTYTFEIFSLNPVGDSWTLHTLGKIIKVTDITQPSPVNLENLSIDSLESVNVEDYYQQLQQRGMDYGASFQAITDLWQYEGMALGQIQLPEPLVNEACNYKLHPVLLDASLQVLGAALSREDSGDAYLPVGLKQYQVYGSVPLHLWSRVKLNQDSSEPSQTITADVDLFDDSGVLLAQIQGLSVKRISSQKLGQVVQKEETENWLYEIVWRPQNRDLNLPLTGAENLGTWLLFTKGDGMGLSLANQLTQLGEYCIIVSVGSHYQKLNPESYTVNPLVTDDFTKLFQESLENKPPLKGIVHLWSCENNSSTDLSLEALQKAQEIGCGSVLSLVQALTQKRGTNLPRLWLVTQGAQTLEPSDTSLAIEQAPLWGLGRTIALEHPELQCVCVDLEASPNANQSLLLAEILAPDSENQVIYRQGIRHVSRLLRHSAHSTSQQEKIRPDSSYLITGGLGALGLKIADWMVSQGAKYLVLTGRSEPNTEAITLIEQWKQAGTEVVIIKADVSKQEDVQKLFQKITVSLPVMRGIVHAAGVLDDGLLSQLDWPRFTRVMAPKITGTWNLHCFSWDLPLDFFVCFSSIASLMGSPGQGNYAAANAFMDALAHYRRSLGLPGLSINWGPWSGVGMAANLDNRFSAQGINPIRIEQGLQIFGELIRENIAQIGVLSVDWPQFIASYPFNLPLLTQIAQDVRGYDGLSGTQSPILSEWQESSGDSRILLLLAYIQGLVAKSIGTDADQIHLDQPLKTIGFDSLMTVEMKTKLSVDLGVDIPLTKFVEDVTVTTLAIFVNEQLIEKVSISPDPVINQVDEELLAQLNQLTTQEIEALLSSV</t>
  </si>
  <si>
    <t>gi|1149076516|gb|AQS99230.1|</t>
  </si>
  <si>
    <t xml:space="preserve">Beta-ketoacyl synthase; N-terminal (365-619:255)  -- Beta-ketoacyl synthase; C-terminal (631-745:115)  -- </t>
  </si>
  <si>
    <t>MSSQAQLPHMAANGALAEVGAGLVVGSVVELTGLPEKLDVEDLLGTTDGSDLAPINPNGQKGKVVGFDEERCIVETFSAVTLAVARENAKAFTPKAPASGGFHLVWPADDEVAVADFAVAAIELLMSAGYCVVQMSMSDATRREALEEASTLKYHRMKKEFEAAYLGRQFKCKTAWLEELADTKEELFSALDRCDVHFSNFTKFMLPLAPCALDFIPYSRTNAMVRTPFENLSEEGKFLAEEVDEEDIGDGLVDSHISFVKRKTLCMLFVIETQGGELTLIPKDDTKENIVLELTAGRLIVFPHNTMSYVYKPFDRKDLVLQSWILQEPETLTFVGLAGDQTSKDEARGIHVGPNTPLGRRTNAIGISLGLPGSAHGELDAYWALVASCTDGLVKCPYSRFDMDVYSKPIAEWFPGTTYTWHGGFVCEDIYALDNECFGVSEEEVVLMAPAQRCLLEKGYEALYKCGLRQGPSLNGRKMGMFVGHSGDDWSFTPLFTCGHEDKFRHSHGARVWSTLTGRIAYTLGIKGPQSLVDTACSSALCAYGIGHTMLRQCEEDQRGVCMQVKISEALMMGSNILPGPGGFISCCGPHMLSTHGRCFTFDSSADGFARGEGTGAFVARNEDVMSEEAYASVIGSCLNQDGRSASMTAPNGPAQQECIKGSMREAGLSANQVTCAECHGTGTALGDPIEVGALRGVMQDRVVPIYQTSSKAHIGHLEACAGLAGLVKCMMMCSAAAGSPNCHLFTLNAHLDVTGYPTTFSSELSDFGFNTGYSGVSSFGFGGANSRADVFAPSKRGPHRTGELDWKQVDYITVTCPIDQGPMHWLDGRCVPRATSKNYVREPYRADAIRDEFASYDYNSSLYSGIYQLPPRDGAGAEDAPKGPIFIVGSWNQWREAHEMEEGDDDTWTFYLPLGETRHERFQLRENNNPFETIYPIVEEASTRTRVLGPDEGGADLFWLLDGRDAQVPVGTMYKITFQWGEPPTMHWEQVPDAPVPDWFAGCEHFYSVVASWTGGQFEFLEAATSGGEKVWETSVRMGMTGMEWFRFSRDSSPKQLIYPFKSGCSEDVAVCGPDDLCNGRCWRLRGKAGESVTLRLQVVNCHVTVSIVSNSLGTRVMHSVEGPKRHTYTVAGTFTDWKHQDMVLDEESLATFTYRGRVGDTGYEHFYISIDSDPSLSYFPEASFSYPGYSIVRGPAPASNEKLFTVPYLKPGAEFEIVFDRHAEDKRKIVSFRWIDGRIDTDSMKAAFHNYRSMGVIPPGLMVDTAAALPF</t>
  </si>
  <si>
    <t>gi|1120049586|ref|WP_072923409.1|</t>
  </si>
  <si>
    <t>MKPIAIIGIGCRFPKANNPHEFWQLLSNGIDGITEIPKERWNINEYYDENPETQGKMNSRHGGFLSQVDGFDPNFFGISPREALLMDPQQRLLLEVAWETIEDAGITREQLAGSKTGVFVGIATNDYSRIHAGYSHHPQGYDLTGNCTNIAAGRLSYLFNLKGPSLAVDTACSSSLVAVHLACQSLWNDESSMAIAAGVNLILSPIGHIALSKLKALSPDGRCKTFDESANGYVRSEGVGCIILKPLAQAIADKDSIYALIRGTAINHDGRSKGLTVPYGPAQESLIRSALKNAEIEPKELNYVELHGTGTSLGDPIEAMALGSVLEEGRDKDNPCLVGSVKSNIGHLEAAAGIASVIKMALSLKNKQIPPSLHFNKPNPYIPFDKLPLKLQSSLITWPQQETTAKVGISSFGFSGTNAHLILEEANLSHQEPISLTFPHLLPLSAHSHEAVRDLAQNYEDFLKDQALTAEFVQNLCYSASLRRTHHAHRQAVVVHSPEELLKGLKELETVDLSTQSKPSKRKTNIAFVFSGQGPQWWAMGRELLATEPVFRSVIKQCDTLIQKYANWSLLAEFNASEAQSRLQETEVSQPALFALQVGLAKLWQSWGINPKSVVGHSLGEVAAAHFAGILTLEEAIHLICQRGQLMQQATGNGKMLAIELPVNEVENLMAAWENKLEIAAINSPYSTVVSGESQSIDQLIAELSQNHPHIFYKELAVNYAFHSQQMTTFADNLVKKLGELQPQKSTISIFSTVTGDQQEGTLFNAAYWGQNMRQTVRFNPAIEAMIKSRHTIFVEISPHPVLLGYIKSTLREQDTEGFVLPSLRREHSERGTLLNSLGKLYTWGHSINWEKLYPENCQFVKLPLYPWQHESYWVSDAKPQFKSVSSASSLLNLLVEGKTEQLTEQLNQSDQLSPEVKQFLPQLLQLLVGEDAIIAGKMPILQDVSKNCYKVEWQLSPLNLKNKPSQGERWLIFNDNQGVGKALATTLNDAYILVSSGQTYQKLVSGHYQINPNNVKDFQRLLQDLTEPITKVVYLWGLDSDINSQTSQTRSYASLLYLTQALAQFKTKEPPKLWVITQQAQPVNDAVKPLKIAQTSLWGMGQVIALEYPNLWGGLIDLEEKQPSSQAIIAEITENLGEDRIAFRDHQRYVARLVPNKAIKSSNINFKKTEASYLITGGLGSLGLSLADWLIEKGANHLILTSRRALADHSTDKQVKIKALEDKGATIQVIAADVSDYQQTRQLFHQIQENCPPLQGIIHAAGVLSDRTIDKMDFHCFESVFNPKAAGAWNLHQLSQDLSLDFFVCFSSISALIGSRGQIHYAAANHFLDGLMHYRRESGLTGLSINWGPWAKGGMATQGYEEGLKRLGINPLQPNLALDTLDALIHGNVTQTMVAEIDWSKFKTIVAAKGRVAFLEALFKQDQDNFGQTVENFPQTIQKNPPHRRVTLLTTRLQQEVAQVLGIHGDTLPDTDQGFFEMGMDSLMSVELKHRLEGLFSVSLPSTFAFEYPTIGDVVQYFVQEVFAWQDNSENSQISSETESTDVVVLHQALAELELLSEVETEALMEQELAELEALL</t>
  </si>
  <si>
    <t>gi|2005185400|ref|WP_206814742.1|</t>
  </si>
  <si>
    <t>gi|424707803|gb|AFX86536.1|</t>
  </si>
  <si>
    <t>gi|1398326581|dbj|GBL17047.1|</t>
  </si>
  <si>
    <t>gi|914402333|gb|AKV70002.1|</t>
  </si>
  <si>
    <t>MKPIAIIGIGCRFPQANNPQEFWQLLSKGIDGITEIPKERWNINEYYDENPETQGKMNSRHGGFLSQVDGFDPNFFGISPREALLMDPQQRLLLEVAWETIEDAGITREQLAGSKTGVFVGIATNDYSRIHAGYSHQPQGYDLTGNCTNIAAGRLSYLFNLKGPSLAVDTACSSSLVAVHLACQSLWNDESSMAIAAGVNLILSPIGNIALSKLKALSPDGRCKTFDESANGYVRSEGVGCIILKPLAQAIADKDSIYALIRGTAINHDGRSKGLTVPYGPAQESLIRSALKNAEIEPKELNYVELHGTGTSLGDPIEAMALGSVLEEGRDKDNPCLVGSVKSNIGHLEAAAGIASVIKMALSLKNKQIPPSLHFNKPNPYIPFDKLPLKLQSSLITWPQQETTAKVGISSFGFSGTNAHIILEEANLSHQEPISLTFPHLLPLSAHSHEAVRDLTQNYEDFLKDQALTAEFVQNLCYSASARRTHHAHRQAVLVHSPEELLKGLKELETIDLSTQSKPSKRKTNIAFVFSGQGPQWWAMGRELLATEPVFRSVIKQCDTLIQKYANWSLLAEFNASEAQSRLQETEVSQPALFALQVGLAKLWQSWGINPKSVVGHSLGEVAAAHFAGILTLEEAIHLICQRGQLMQQATGNGKMLAIELPVNEVENLIAAWENKLEIAAINSPYSTVVSGESQSIDQLIAELSQNHPHIFYKELPVNYAFHSQQMTTFADNLVKKLGELQPQKSTISIFSTVTGDQQEGTLFNAAYWGQNMRQTVRFNPAIEAMIKSRHTIFVEISPHPVLLGYIKSTLREQDTEGFVLPSLRREHSERGTLLNSLGKLYTWGHSINWEKLYPENCQFVKLPLYPWQHESYWVSDAKPQFKSVSSASSLLNLLVEGKTEQLTEQLNQSDQLSPEVKQFLPQLLQLLVGEDAIIAGKMPILQDVSKNCYKVEWQLSPLNLKNKPSQGERWLIFNDNQGVGKALATTLNDAYILVSSGQTYQKLVSGHYQINPNNVKDFQRLLQDLTEPITKVVYLWGLDSDINSQTSQTRSYASLLYLTQALAQFKTKEPPKLWVITQQAQPVNDAVKPLKIAQTSLWGMGQVIALEYPNLWGGLIDLEEKQPSSQAIIAEITENLGEDRIAFRDHQRYVARLVPNKAIKSSNINFKKTEASYLITGGLGSLGLSLADWLIEKGANHLILTSRRALADHSTDKQVKIKALEDKGATIQVIAADVSDYQQTRQLFHQIQENCPPLQGIIHAAGVLSDRTIDKMDFHCFESVFNPKAAGAWNLHQLSQDLSLDFFVCFSSISALIGSRGQIHYAAANHFLDGLMHYRRESGLTGLSINWGPWAKGGMATQGYEEGLKRLGINPLQPNLALDTLDALIHGNVTQTMVAEIDWSKFKTIVAAKGRVAFLEALFKQDQDNFVQTVENFPQTIQKNPPHRRVTLLTTRLQQEVAQVLGIHGDTLPDTDQGFFEMGMDSLMSVELKHRLEGLFSVSLPSTFAFEYPTIGDVVQYFVQEVFAWEDNSENSQISSETESTDVVVLHQALAELELLSEVETEALMEQELAELEALL</t>
  </si>
  <si>
    <t>gi|1181757453|gb|ARI80807.1|</t>
  </si>
  <si>
    <t>gi|15226724|ref|NP_179223.1|</t>
  </si>
  <si>
    <t>gi|297807415|ref|XP_002871591.1|</t>
  </si>
  <si>
    <t>gi|424707967|gb|AFX86618.1|</t>
  </si>
  <si>
    <t>gi|428678100|gb|AFZ56866.1|</t>
  </si>
  <si>
    <t xml:space="preserve">Alcohol dehydrogenase GroES-associated (1-22:22)  -- Alcohol dehydrogenase; N-terminal (26-146:121)  -- Alcohol dehydrogenase; C-terminal (196-264:69)  -- </t>
  </si>
  <si>
    <t>MKAICWHGTNDVRLESVPDPKIINPRDAIVKITTTAICGSDLHLYNGYIPTMEKGDILGHEFMGEVVELGSAVKNIKVGDRVVVPFPISCGNCFFCQRDLWSLCDNSNPNAWMAEKIMGHSPSGIFGYSHMLGGYAGGQAEYARVPFADVGLLKIPDGLTDEQVVFLTDIFPTGYMAAENCEIQPGDIVAIWGCGPVGQFAIRSAYMLGAERVIAIDRVPERLQMAKDGNAEILNFEELDVGEALKEMTGGRGPDAVMDAVGMEAHGMGLEGLYDKAKQAVRLETDRPHVLRQAIVACRKGGTVSIPGVYGGFVDKIPMGAAMNKGLTFKMGQTHVHRYLRSLLEHIQNGDIDPSFVITHRLPLEQAPHGYEIFKHKQDNCIKVVLKP</t>
  </si>
  <si>
    <t>gi|428240095|gb|AFZ05881.1|</t>
  </si>
  <si>
    <t>Cluster-26224.0</t>
  </si>
  <si>
    <t xml:space="preserve">Beta-ketoacyl synthase; N-terminal (375-641:267)  -- Beta-ketoacyl synthase; C-terminal (656-769:114)  -- </t>
  </si>
  <si>
    <t>MDEAELGLQGHDLEGFLVEVHGVGSTLEPYLPEADSPSTELVEVDGKVGRCLQWRDDLGKYIVQLFDAQYVPIPEANLKEWEPLSLEEGGFDVCWPSTLPEGPAATEALPAFSGLVAETVKQKGWCLIQTIVDDITREEAVEQALALPHTASLKAELLVDYLGRGGRGKISILDYQGLNGLMLGEDHPWALAEYDIELTNLSKTLAPLTEGSLGFRSSGRRKGMVWAPFSGASIEEQDQLSEVLSDEDIDAGVLEAHIKFLRQRKLCLVNLIDNKGGELILYPREDIFPGATPVSLPLTPNKLLVYRCDWMSYSYRPLGDNAVSLTTWIVDDSATAPDLNLCFLDVGDIVQKSEMMGIMVGPPMPTGYRMHAMQMHARIPGGVHSVLSLQCLFAAGTDGFERIPLLRFDVELYCTGPDEEKDPFRSYVSHASMLSHAEVSMLDNEFFNVPEEEATHLSPAQRILLEEGYATLRMAGFSRETLRGRKTSTFVGDTGTDWNPIWALRAPVGGARNPWTGRQYGNLEASPHHLAGVSSHVTSARLSHCWGMTGISVAVDTACSASLVGVATAVQGMRRSDPGQGKVISSPNVEDSLCMGINTLMSPFTFIGLCGPSMLSKKGRCFTFDYSASGYARGDGFGSIYITAGESDEDSMRQLACFMGVRVNQDGRSATLTAPNGVAQQACIRESMREAGVVASQITIAECHGTGTALGDPIEVGALRGVMEPRETPLLTTSAKSNIGHQEACAGMIGVIKCCLMVMTSNCAPNVHLKLLNPHLDVDGFPAFFDSEMSDTRLNSNYAGVSSFGFSGTNARADVWSQCKGGPRKAAKVDLEKVDQIHVRCPVSMGLIEHLTGEPITRSFRDKKKYKADVLRDEFAPYDVSSYAYEGGFRYRREPLLDATDEDLDPEIGMYICGSWSGWTCKERMGRLGGGWYVCTVALGEGRYELFNICVNEDPTMAIYPSINNAGAHIWIEGPSPSQEGRNWLIDGRDAELPAGTLFEVRFRWHSERMTILWEQVSENLPLCPVLEYEHIYCLLGTFAPNTHLDMRRVRLEDGQPVDDVWEGSFQLGVTGAEQFQISRDGDLKQLIYPAQGEALRTQIPVRGPDEFGGKKRWLVRGPTGDVITVRLQIVDARISVTISSSVKGAKVWQSVTGWERHNYSVAGSWNNWVPVNMVMDPEEPGIFRGFFRMGENFLTDYGCFCEFFQVCVEEDRSFAWYPMLDGSDCGDLITLGPDGNGQGKNWVVKSLVPHARFEVVLDLNVLDRRKVVRVNWMTDPTDEAASW</t>
  </si>
  <si>
    <t>Cluster-13398.57731</t>
  </si>
  <si>
    <t xml:space="preserve">Phosphopantetheine binding ACP domain (154-198:45)  -- Phosphopantetheine binding ACP domain (244-289:46)  -- </t>
  </si>
  <si>
    <t>MQIVALTADPEGQGTGALLRDFVLQLARLDHTVRSVVGITRCDGWRASKLLSLEDYVSQHQSGKRADKILGFHTARGAEIVQVLPGVRPQDQDNAGSGVLIRYEVTPQGCRQSRGHHPSEADKAGARGVHEIERVIWTALTKAGFVAEVKAGSEDRFAVLGLDSLDLAKLSERLSQELGTSVPASLALQHPSVASLAQKLCSGRFVGKGSDSCSSSSANVVRSALADIGYDVDMRADGSGSSNSSCFLAMGLDSIDLERLRRSLEEGLGLPLPASLCLEHPSPAALARQLDTLRSPSHLTGQTRGRRGQADAGRDVP</t>
  </si>
  <si>
    <t>gi|226462019|gb|EEH59311.1|</t>
  </si>
  <si>
    <t xml:space="preserve">Beta-ketoacyl synthase; N-terminal (25-233:209)  -- Beta-ketoacyl synthase; C-terminal (249-297:49)  -- </t>
  </si>
  <si>
    <t>MSRTVFVTDANFTVADDVSAYRVIDSIGTLPIWRWDPDNPTDSSSKKIVETRFGHFDTDIGDFDVSYFCSTQNEAPFIDPQHRALLQICDRPCVARGRQSAREGMRFGVYVAISHMEYAVDLRFHGHHIVHTTTGNAHSVACGRLSFFYGLKGPSIAIDTACSSALVALHLIRHGVAGCDCDQGIAAAVNLCLSRYTNLIFTRAGMLARDGRCKTLDATADGYSRHEGSGVVAATNNTDANTNCLLLISSMVNQDGRSSSLTAPNGPSQNSLIGMTLSSGRIDPGDVNVLQLHGTGT</t>
  </si>
  <si>
    <t>gi|485610972|gb|EOD09665.1|</t>
  </si>
  <si>
    <t>gi|1706055657|gb|TRU80950.1|</t>
  </si>
  <si>
    <t>gi|303273148|ref|XP_003055935.1|</t>
  </si>
  <si>
    <t>gi|513469371|gb|EPF17204.1|</t>
  </si>
  <si>
    <t>gi|676391703|ref|XP_009039129.1|</t>
  </si>
  <si>
    <t>gi|1705995431|gb|TRU24976.1|</t>
  </si>
  <si>
    <t>MINDTQLNSSSVVIVSGGGRGITAQCVIYLAQKYHCKFILLGRSQILDTEPEWSLSCQDESELKKQIMLHLTTQNEKPTPKKVQALYQQLCQSREIKQTLSEIEKVGGKAEYCSVNVTDSQQLKATLRPIIQRWGEITGIIHGAGTLADKLIENKTEQDFDKVYSVKIDGLNSLLSSVEVNRLKFIALFSSFVSFYGNVGQSDYSLANEILNKYAYLLQQKYPNCHVVSIGWGPWDGGMVTPQLKQLFEQQNIKVIPQQTGAQMLAEELTQTQAKTPQIIVMSNPISPSPKLVTPQKHSYRLYRRLTLRGNPFVYDHVIGGNAVLPAMCALAWITNSCEQLYTGYHFLSCHNYQVLKGVVFDKSLANLYCLDLTEVEKTEDEIKFEALIWSETAKGIPLYHYRGIINITKQVIAERKLEESIQPVTEPSLNLQPYQEGVLFHQPRFQGIKKILEINNNELLFNCYLPPISTQDQGQFSVQSFNSYTADLLFQCLLVWVRKHYNSGSLPLKLNELKQFSSLPFNQEFWIKLSINEHSDTKVIANALSYHSQGKIYLEATNMEVTLSSCLNVLFLKNTVNSSNTVCL</t>
  </si>
  <si>
    <t>gi|924656901|ref|WP_053539922.1|</t>
  </si>
  <si>
    <t xml:space="preserve">Beta-ketoacyl synthase; N-terminal (29-279:251)  -- Beta-ketoacyl synthase; C-terminal (287-404:118)  -- Polyketide synthase; C-terminal extension (408-525:118)  -- </t>
  </si>
  <si>
    <t>MVLSSNCNEVNLSDSNSDSSNSNPTTSYQIAIVGIGCRFPGGANSPEDFWRVLCDETDAITDVPSDRWDIRSFYDPDPTKPGKTSTYRGGFIENIYDFDAQFFGISPREAALLDPQQRLLLEVCWEAFEDAGIIPEYLAGSNTGVFMGGFTLDYKILQFSESNYHLMDSHTATGSMMTLLANRLSYMFDLRGPSIALDTACSSSLVAVHLACQSILNGECDLALAGGVNVMIKPNYTIAESKAGMLSPDGRSKAYDSLANGYVRGEGAGIVVLKPLSKAVEDGDPIYAVIRGTAVNQDGHSSGITVPRRESQEALLWEAYRRAGVLPAQVQYVEAHGTGTPVGDPLEANALGTVLSTERPDGQECYIASVKTNIGHTEAAAGVAGLIKASLVLKHHKIPAHLHFQKANPDIDFPSLKLKIPTSLVPFPETDGFAIAGVNSFGFGGTNAHAVLQEAPITQIGIPGEENLDPNWGYLLPLSARSPQALQDLARAYRKLLTDGVFTNNTSLHNFCYTASLRRTHHQYRLGVVGKSYTDMADLLAAFLQRFPII</t>
  </si>
  <si>
    <t>gi|110738400|dbj|BAF01126.1|</t>
  </si>
  <si>
    <t>gi|18377979|gb|AAL67132.1|</t>
  </si>
  <si>
    <t xml:space="preserve">FAE1/Type III polyketide synthase-like protein (92-383:292)  -- 3-Oxoacyl-[acyl-carrier-protein (ACP)] synthase III; C-terminal (401-481:81)  -- </t>
  </si>
  <si>
    <t>IQSDHMNNTIHVTNKKLPNFLLSVRLKYVKLGYHYLISNAVYILILPVGLLAATSSSFSLTDLTLLYNHLLKFHFLSSTLFAALLIFLTTLYFTTRPRRIFLLDFACYKPDSSLICTRETFMDRSQRVGIFTEDNLAFQQKILERSGLGQKTYFPEALLRVPPNPCMSEARKEAETVMFGAIDAVLEKTGVNPKDIGILVVNCSLFNPTPSLSAMIVNKYKLRGNVLSYNLGGMGCSAGLISIDLAKQLLQVQPNSYALVVSTENITLNWYLGNDRSMLLSNCIFRMGGAAVLLSNRSSDRCRSKYQLIHTVRTHKGSDDNAFNCVYQREDNDDNKQIGVSLSKNLMAIAGEALKTNITTLGPLVLPMSEQLLFFATLVARKVFNVKKIKPYIPDFKLAFEHFCIHAGGRAVLDEIEKNLDLSEWHMEPSRMTLNRFGNTSSSSLWYGLAYSEAKGRIKRGDRTWQIAFGSGFKCNSAVWRALRTIDPSKEKKKKTNPWIDEIHEFPVPVPRTSPVTSSSESR</t>
  </si>
  <si>
    <t>gi|413971661|gb|AFW95750.1|</t>
  </si>
  <si>
    <t>gi|56797561|emb|CAI30817.1|</t>
  </si>
  <si>
    <t>Arabidopsis croatica</t>
  </si>
  <si>
    <t>MVMAGASSLDEIRKAQRADGPAGILAIGTANPENHVLQAEYPDYYFRITNSEHMTDLKEKFKRMCDKSMIRKRHMHLTEDFLKENPHMCAYMAPSLDTRQDIVVVEVPKLGKEAAVKAIKEWGQPKSKITHVVFCTTSGVDMPGADYQLTKLLGLRPSVKRLMMYQQGCFAGGTVLRIAKDLAENNRGARVLVVCSEITAVTFRGPSDTHLDSLVGQALFSDGAAALIVGSDPDTSIGEKPIFEMVSAAQTILPDSDGAIDGHLREVGLTFHLLKDVPGLIPKNIVKSLDEAFKPLGISDWNSLFWIAHPGGPAILDQVELKLGLKEEKMRMTRHVLSEYGNMSSACVLFILDEMRRKSAKDGVATTGEGLEWGVLFGFGPGLTVETVVLHSVPL</t>
  </si>
  <si>
    <t>gi|495481299|ref|WP_008205986.1|</t>
  </si>
  <si>
    <t>CL4233.Contig1_All</t>
  </si>
  <si>
    <t>gi|1359826553|gb|PRW61437.1|</t>
  </si>
  <si>
    <t xml:space="preserve">Ribosomal Proteins L2; RNA binding domain (104-188:85)  -- Ribosomal protein L2; C-terminal (196-320:125)  -- Beta-ketoacyl synthase; N-terminal (408-540:133)  -- Beta-ketoacyl synthase; N-terminal (727-965:239)  -- Beta-ketoacyl synthase; C-terminal (977-1055:79)  -- Polyketide synthase; ketoreductase domain (1055-1218:164)  -- Phosphopantetheine binding ACP domain (1354-1416:63)  -- Beta-ketoacyl synthase; N-terminal (1455-1700:246)  -- Beta-ketoacyl synthase; C-terminal (1706-1828:123)  -- - (2105-2234:130)  -- Polyketide synthase; ketoreductase domain (2248-2424:177)  -- Phosphopantetheine binding ACP domain (2564-2626:63)  -- Beta-ketoacyl synthase; N-terminal (2703-2907:205)  -- Beta-ketoacyl synthase; C-terminal (2924-3038:115)  -- Polyketide synthase; ketoreductase domain (3149-3284:136)  -- Phosphopantetheine binding ACP domain (3294-3340:47)  -- Beta-ketoacyl synthase; N-terminal (3346-3536:191)  -- Beta-ketoacyl synthase; C-terminal (3554-3624:71)  -- - (3900-4029:130)  -- Polyketide synthase; ketoreductase domain (4043-4219:177)  -- Phosphopantetheine binding ACP domain (4360-4421:62)  -- Beta-ketoacyl synthase; N-terminal (4486-4709:224)  -- Beta-ketoacyl synthase; C-terminal (4726-4840:115)  -- Polyketide synthase; ketoreductase domain (4908-5080:173)  -- Phosphopantetheine binding ACP domain (5187-5249:63)  -- Beta-ketoacyl synthase; N-terminal (5287-5531:245)  -- Beta-ketoacyl synthase; C-terminal (5539-5599:61)  -- Polyketide synthase; ketoreductase domain (5672-5787:116)  -- Phosphopantetheine binding ACP domain (5790-5852:63)  -- Beta-ketoacyl synthase; N-terminal (5912-6127:216)  -- Beta-ketoacyl synthase; C-terminal (6142-6231:90)  -- Polyketide synthase; ketoreductase domain (6314-6357:44)  -- Phosphopantetheine binding ACP domain (6398-6460:63)  -- Beta-ketoacyl synthase; N-terminal (6528-6624:97)  -- Beta-ketoacyl synthase; N-terminal (6629-6735:107)  -- Beta-ketoacyl synthase; C-terminal (6752-6874:123)  -- Phosphopantetheine binding ACP domain (7035-7097:63)  -- Phosphopantetheine binding ACP domain (7134-7196:63)  -- Beta-ketoacyl synthase; N-terminal (7231-7492:262)  -- Beta-ketoacyl synthase; C-terminal (7506-7628:123)  -- Polyketide synthase; ketoreductase domain (7770-7870:101)  -- Phosphopantetheine binding ACP domain (7985-8032:48)  -- Thioesterase (8080-8187:108)  -- </t>
  </si>
  <si>
    <t>MLRALQQSLRGAIRQQTQAVCERLTSSAACSSSGRLPEPQGLAGLGGLWAQIQSRFASSRTSSGLKVYKPTTPGFRGRIVTSRKGLWKGGPFKPLTEGLSRSGGRNAHGVITVRHRGGGHRKVYRQIDFARPEGTAAAVVQRLEYDPNRSARIALVKHKGVGETAPLRQQYSYYLAPQEVNEGDVLYSGPDAPIRPGNTLPLSAIPVGMSVHNIELRPGKGGQLARSAGTFCTLVKKGDDGYSVLKLPSGEQRLVLSKCMATIGVLSNPQHKNSKLGKAGAARWLGRRPRVRGIAMNPVDHPHGGGRGKSKGRISQTPWGKPTKGYRTRNNPRTDWAIRVSRHKARSAPVGARWVGLTDNDMTRYLESDGDDACAAEVQQALTPATEPASVCLLRASVWRGPLEGPSGDACRVVPPSRWDVDRWWPGEGAAAPKRFGSFVEGAELFDPAFFALSFQEAAAMDAQQRLLLEGCWEALGRSELAGAGAPLDPEASRAVAVAVGISYTEYYLNSVHQGMSAYTATSGTLSAACGRISFTFGLKDAAARQPLELQAAKSRCLHSEPAAGAVGLASLALRLGAIGRHHILHLRNVNPHVQSVLDSAAKQPGSRGWAARRQDAPMLHSAANMLGSVSSFAYQGTNCHAILAAVSRSVELRNAVSERFGVELPATVTFDYPTIDALAGFLTERLAQAGQQAQQAEDATTISSGSPLAHARLLDRWQQQGNETEIVGWAASMASGGQPGGTSMADCLYGATDCISAVPLERWDVEWVEAPSDILQSGSLLFAAWMADASAFDEGLFRLSRAEAVGLDPQCRLLLEHVWAAMQDAAPALAGTSPASTGTYVGCVWSEYQVLQNNQRLQPSVASLTGSGLNFLVGRVSYTFGFQGPCIGMDTACSSSLVATHLGHRALLDGETSASVSAGTNLMLVPSTSTHLAQLGALSPNGRSKTFDAAADGYGRGEACIVLVARQPSIDGQDPLAVLHGSAVNQCGRSSGLTAPNGPAQTALVRTALAVAGVSPQDVGLVSMHGTGTPLGDPIEVNALGHALVASTPRPIALVAQWLAGLGGCELWLLGRTGRTGGDPLPAALYHSGCAVTCSKGDTAAVEEAAAVLQAAGAAGAVPLQGIMHAGAVLDSKVIANISAASIRAEFAGKVYGAQNLLQLSARAALSAFQLFSSLAAFSGAAGQASYAAANGTLDAWAHTTQGQGHPGLAVQWGNWGGGGMAVRNKGFIERMERMGLGIVDPDVGLTVMARLLHEAAAASNVWSWQQAVFTGAVQLRNELSASFGVELPPTVTFDYPTPAALARFIAGQAAAGNPPAAAPAIDQFASADAVVLSTPEASGAAQAPSAADVTAAVASVVATVLGAEVALDEPLMAAGLDSLGAVQLRNAITERFGVELPATAALDFPTVLALAGFVAQSLALAPGQSTSGALAAAVNLDVAWSEGSEPGEAVTQVVGVSCAYPGPAAAGGLAGFWGAAVAATDLPAVIPHDRWAIEQHYSPEVAVGKMSVRFAGFLPGVDAFDAALFRLSPAEASFMDPQSRILLEQTHLALLDASGRRQAAVPPATGVYVGVMHMEFLQYLAMHGVPVGPSVTTGNGMDFLIGRLSYTFGLTGPCISTHTACSSSLVATHLAHTGLLNGEAQAAAACGIFMVLLPGTMSGISQLQALSPVGRCKTFDVSGDGYGRGEGCAVAILQHADDTAAALAYVHCTVVNQDGRSSSLTAPNGPSQTALVASALDRTGMPPEAVAYAAVHGTGTPLGDPIEMGALGQALSGRSPGAAPARALHQLTIGSVKSCYGHTEGAAGLTGALLALQAMRSQGCAPIMHLRSINPYVESTFADWRKAHHLAANVSRQAAPLPLLGLSNGPSLAGTSSFGMSGVNAHALLEAASEAAHQPEAEPPALHRQRHWALAPALYFADRMVLGSAARHGMCTFSANLARPELACLWDHQVTVRAVGLNFRDVLNVLGMYPGDPGPPGADCAGVVEAAGPGVHSVAVGDAVFGLAPGCLGPCVYAPAGLLAPMPPHLSYAAAATTPTVYTTVFAAFQQGSGMGAHTSVLVHAGTGGVGVAAIQVATALGCRVLATAGSQAKRAALRCTAVAATADSRSTAFADTLAVSTAAGGVDLLLNSLTSPGMVAASLAGLSLGGQFAEIGKRDIWCAARIAQERPDVQYRLVAIDFLPLPVLSTSMRQLAAMLAANRVAPLPHLDYAFSDTAAALRQFARAQHVGKIAVRLPQPGQDAQHSSGSWLVSGGLGALGALTSGWMAGQGQRHLLLLGRSGRLGEQQAASAALLGGAAQVAMLRCDTAAAAEAAAALVPAAGLPPVAGIINSGGVLQDAVLTAQTAGSMRTVAAPKLASAVVMNHAGAGLPLQQLVLFSSAASLFGAPGQSNYAAANAALEGWAAGSSASGLSSVAIQWGAWAAGMAADAAIAQRAKRTGLGLVQPDAGLAALHAIMWSAEQPGGMALPLVAAVPADWSVLLRAPKGAVPHFFADVAAPGAAAQPEAAQLSAADEAALGGSDQLSCQETPAGQHRRRRHNPAASQQQPSGPQPAASIDAVQAAVLEAARGILGAEVSLAQPLMEAGLDSLGAVELRNALASKFGLELPPTLIFDYPSVAALAAHLAPSIAAANPGALAAEPAALDAINGSSEASWSEGWEGPEASSLALAEQPPAVVVRLAAVNCTLPGSSGSLTNVPDDAPIAVPLERWDVDSFAAGSPNAVEARFGSFITGAQLFDAAAFGISRPEALYMDPQQRLLLHHAAEALSSPSAPAAERTGVMIGIGPSEYVDQTGSLLPMGMYFATGGAVSVAPGRVSYLFGLQGPSVSIDTACSSSLVAAHYAARDLLATSSAAALAAGVSLTLSASKSAAFTVTGMLALDGRCKSLDAAADGYVRAENCIAFLLTGDLDDGSAAKPAEAAVVLCGSSVNQDGRSSSLTAPNGPAQQAAIRTALRTAALQASSVGALEMHGTGTALGDPIEVGAAVAALQVGTHLHPLTFTAAKSRLGHAETGAGVLGMLHAWWQLSHCATPGIIHLRTVNPYVEGSLQRSQGAANLPRQPAAGASAGSLCTGISSFAFQHLALTGWTGSSAAGLRLASSCSGSGVCTAELCGLQFSDASLQQLPSSAYTVEWRRMPAEEVDPSGLLSRQQLAQLAAQGTTMFVACRDAADPVHNHELAAWLHDHLPAVQVYGHAAGLLGIDLLPDLTADKFGAVVKPKVVGASALADYYLPCQATALFSSTASVWSQAGAGHYSASNCYLDGMAQAWQAAGRPATAVNFGPFGDTGMAAALSVAAEVLGTSELDSSGHFPAGGFDSLAAVELSNKLGQALGLELPSTLAAGKAQLGARFGGWMQGVEAFDASLFSLAATELELMDPQQRLLLEVSWEALHSCSWEGQTGSTGPSQASATGVFVGIQQMEYGSLAATHGAALGAYSATGTPFSVAAGRLSFTYSFSGPAVSIDTACSSALVAAHQAAAHLHRRGGEALSAGVNLMLAERTTAAAQAAGMLALDGHCKTLDASADGYVRAEACIALHLAAPDLECASITTSILVLRGTFVNQDGRSSSLTAPNGPAQQGVIRGALEAAGLVPGHISRLEMHGTGTALGDPIERLLVRQTAAPISLRIAAASSPLASAGGQQTPTAAAAAASLTALAKAAAMEFVTAGLSSCSLDTLAPSSSLALPAPADTLGTAATQGAVLRARLLRQPVAAAQPNSHLLPMPRGSLTDLRLVQHEQSAPGPGEVKVAVRAVGLNFRDVLNVLGMYPGDPGPPGADCAGVVEAVGLGVNSVAVGDSVFGLAPGCLGPCVYAPAGLLASLPPHLSFAAAATTPTVYTTVFAAFQQGSSMGPHTSVLVHAGTGGVGLAAIQVATALGCRVLATAGSPAKRAALRCTAVAATADSRSTAFADTLAVATAAGGVDLLLNSLTSPGMVAASLAGLSLGGQFAEIGKRDIWCAARIAQERPDVRYSLVAIDFLPLPVLSTSMRQLAAMLAANRVAPLPHLDYAFADTAAALRQFARAQHVGKIAVRLPQPGQDALHDSGSWLVSGGLGALGALTSGWMAGQRQRHLVLLGRSGRLGEQQAASATLLGAAAQVAMLRCDTAAAAEAAAALVPAAGLPPVAGIINSGGVLQDAVLTAQTAGSMRAVAAPKLASAVAVQHAGASQPLQQLVLFSSAASLFGAPGQSNYAAANAALEGWAAGSNASGLSGVAIQWGAWAAGMAADAAIVQRAKRTGLGLVQPDAGLAALHAIMWSAEQPGGMALPLVAAVPADWGVLLRAPNGAVPHFFADVAAPGAAAQPEAAQLSAADEAALGGSDQLPRQEMPTGQRRRRRHNPAATQQQPSAPQPAASLEAVQGAVLEAVRGILGAEVSLAQPLMEAGLDSLGAVELRNALASKFGLELPPTLIFDYPSVAALAAHLAPSIAAANPGALAAEPAALDALGGGSEACWSEGWEGPEASSLALAEQLPTVVVRLAAVSGTLPGSSSSLIHNPHDAPSAVPLERWDVDAFAAGSLNALEARFGSFITGAQLFDAAAFGISRPEALYMDPQQRLLLHHAAEVLSWHGMASPSDAPASLSRVGVIIGIGPTEYLGQAKDALSMGLYTATGAAISVAAGRVSYLFGLQGPSVSIDTACSSSLVAAHYAAGDIQSSRVQASIAAGVSLTLDSLETAAFKITGMLALDGRCKSLDVAADGYVRAEDCIAFLLMGSPAEDDPANPAGAAVVVCGSSVNQDGRSSSLTAPNGPAQQAAIRAALRAAALQASSVGALEMHATGTALGDPIEVGAAVAALQVGTHLHPLTFTAAKSRLGHAETGAGVLGMLHAWWQLSHCATPGITHLRTVNPYVEGSLQRSQGAATLPRQPAAGASAGSLCTGISSFAFQGTNAHMLLGTSAASSGTELPARLDGRMLVTGGLGGIGTLLAAWLMAQPGVQPVLLGRSGCFSSTLPDLLLADAPVMALRCDAAVAAEAAAALGSFAAGPLSAILHAGGVLQDGVLRQQSAASVRAVCGPKLGFMGHAVAAGQLQPLQAVNLLSSVSAFVGSPGQANYAAANAALDCWAVTLQRHGTPGSSIQWGAWAGVGMAHGNASVLTRVERSGMGLVQPARGLEALLTVLGSSATQPLAQTIASPFQFDRLLRDLDPVPYIFSSVAAGPEEGDSSASEPASIPPAPAVAAHGPTAAEVLERVRARVHALLGPEVSDDQPLMEAGLDSLSAVELRNDLAATFGLDLPATLIFDYPTVVALAGFVASATSTAAVASSSSSSPSKAVPALPQQEAGQQRGTTLVGLSCRYPAVGGFSSSGSASFWEGAVQAADLQTLVLFSRWGLERLYAPDPAGGKMYSRFAAFICGVEQFDAQVFGLSRAEALATDPQQRLLLEETHAALVDGQRATGPLAGTETGVYVGCMYQEYASLLTDGGMKLTAATATGNSLAFMVGRVSYTFGLAGPCVSTDTACSSSLVAAHLAHTGLERRETVSAVAAGVNLMLSPVTTVAICQLQALSPVGRCKSFEASADGYGRGEGFVAALLTHAQPSQAAVAVVCGTAVNQDGRSSGLTAPNGPSQTKLLLKALRQTGEAAGLPHFVAVHGTGTPLGDPIEPQHCLLVQPPSRAVDTPAALAKFRAVARSQATSRLSLVTYNQQEVGPFSTQPQAGAGLLLEPQPRPVGTIRSAIVTGGSKGLGVEYCRSLVQRGCRLLVVASRSGALPADDLAHLAAGGCTVLAVKADSADAAAMARLLAWAADELPHIEHFAHAAGVSGFALLQDMSLPDFRAVVDVKPALGMSLSQVQQAVQAAVNNILGHDGTDGDALAAGGLDSLSAVELSSSLSTVLGLQLPSTLAFDYPSVAAMAQHIHSLMLPQQQDGLPADTGAQQLSKAALVPAGFALSAQAQPTGGLMVSLQLAARLPGGSMGSGDAIGLVPYERWDLEGLRAGKPQLRTRYGAFLGSVERFDATLFGITGAEAELMDPQQRLLLETTWEVVQRSLLLPTAGSSTAPSEAGVFVGIQQMEYGGLAAPHLLTLGPFSATGGAFSVAAGRLAFTYGLKGPAVSIDTACSSALVATHQGVLHLHNAPQHPVLAAGVNLMLSEATTAATQAAGMLTADGRCKALDAGADGYVRAEACTAFLLAAAGTGLEPSASAVYLAGTFVNQDGRSSSLTAPNGPSQQAVIRGALQAAGLQPHSIDALGLHGTGTALGDPIELGAALAVLRRSDAPLRLAAAKSRVGHSEPVSGKGTSLPASQQSGVNQWQRRRFWFAPAPHALAQSVATASPAAPGQYHLHPAVIDNATQASSALSTGDSDGLVRLRVPAGLEGISLSALLGTPGQSNYAAANAALDGLAQDWLDRGLHCTSVQWGPWASGLALNDPAILHRFQRAGLGALSAAPAVNLPAAAQASLLEQVTQVARGLLGEAPEPDQPLMEAGLDSLGAVELRNLLSQHFQLELPATFTFDHSSLAAMAAYLASRMPAAGAAHAASAVARLEDTSAPERQLWEPAAQPDLPQATQVVTVSGRYPQPQLPAPLDGSPCTGGASPFWAGLCHSADLQSVLPLSRWDMDAWFAPEQGAASSSSKGGMYTRFGACCTDVHAFDAAAFRLAATEAQAVDPQVRLLLEETLCAWSAARPALANSAGQRAFVGNGAPYMCGRISYTFGFSGPCVSTDTACSSSLVAAHLAHRGLLDGEAGASVAGGTNVMLDPATMAGICQLQALSPVGRCKSFDATGDGYGRGEGFVAAVLQRPSGSSPTMDVTPASPFGVILGSAVNQAGRSSGLTAPNGPSQSALVSTALAVAGISSFEMRFVSVHGTGTALGDPIEVGALATALPAHAQQPFSRSASGPLTLASNKACYGHTEGAAGLTGLLLAACIAGQQAAPAIMHLRTINHYVAAALADWSAQGSKPLHLPRQLASGGLNVGQQGGVAGTSSFGMSGVNAHMVVRAAAHEAGSGPPTVAVPFERTRHFCAPAVHPLLVNAHKSLSSSPAIQCSFNHAAAGYLWDHQSKGSTTPLVVDIASRPAAAAMPSASSSSTAQVLSVADVARKVADLVQASLGSEVPPDAPLMSAGLDSLAAVELRNSLQAAFGLELPATVVFDHPSVAGLASHIAGLLAERRQQPAAPDARRTMPQQSPATSMHPGALLSELQSMAAAVLGTELSPNQPLMEAGLDSLSAVELRNSIAARFQLELPATLVFDHPTISALAAFLAGRLEPAQPAEGVLVPAVSAGQVATHAAEAIATVAVGASARFPGGVSGLPSFWAAASSSADLQREVPLERWDVEAGYHPSTAPQGMTIYARFAAFCTGVDLFDHSLFRLSPNEAAAMDPQHRLLLEETLAAWSEAAPALDLAPSSTAQHAGHHGMLGSTSSATGVYVGSMYDEYADVVVASSPVLPSAAVVGSGRAFMCGRISYTFGFSGPCLSTDTACSSSLVAAHLAHVALEREECGSAVAAGTNLMLLPGTTAAICQLRALSPVGRCKSFEASADGYGRGEGVAALVLCRQQPAQLAQLASSRSSCALIRGSAVNQGGRSSGLTAPNGPAQAALVRTTLASGGLAARQLGLVSVHGTGTPLGDPVEVGALAQALASSGNSASSTTGASSITLLSNKAAFGHTEGTAGITGLLLAAAALHSQAAAPVLHLRALNPYVEASLADWGRSQGSRGAGALRQLAPSVLVHSPAGGSNSEHLLAGTSSFGMSGVNAHMVIGQALDGLMAAAPQLQYSQVAAPVAPVYPERAVVKTPLLLGVRHLEPPYKQQLSSLAPLHTKAADGFLLQPALAGAYAKPFGGVMHTAGVQVEARLQAQTLRTLRQAMAPKLGAVQSCSRAAAADPLAFSVLFSSVSSVAGFSGHANYAAANAALDAAAQWQAAAGTPSVAVQWGAWASVGMVHNTTRISQQQAAALGMLSSEEGLAAMHSLLGSQHAQQAAVVGAVRSAYWLGLLAKVQQLPHLYSELGIRPAAEAPVAPMHSNTAAVEQPSRPVVPAAQPAGWSPAAVEAAVKQLVAAVLGVEGADPDAPLAAQGLDSLAGLELRQKVQDRLGVELMVLVEDPQAATIRSIVTEATVQLAARPATAEQAPGGPLWIAPAPVSIKMRLFCLPYAGGVSENVFSRWAQMLPASVQVCPVEIPGRGRREGEPAISDLKQLARLLAHSLPLADKPYAIFGTCLGAIVGYEVVREVERSGCAPLPAAFLPAAVSPPHLYAVAVMKLYLQRPLGPDEAPPVHEVLGILRGWQALPKATLLKAFEAGNFAGVEEMRRNDRLFERVAPMGVNDIMMAVTYRHDELPPLRVPVTAFEGGRDFTIPPGYMAQWEGYTAGRFRLVVLPEGDHYFVSTHYREVTAEVGQECLTLQERMRGGLLGAGHSWVASPLGGSTAPAGSVIA</t>
  </si>
  <si>
    <t>gi|1706033047|gb|TRU60063.1|</t>
  </si>
  <si>
    <t>gi|323457011|gb|EGB12877.1|</t>
  </si>
  <si>
    <t>gi|1705952766|gb|TRT84783.1|</t>
  </si>
  <si>
    <t>gi|1706118105|gb|TRV39973.1|</t>
  </si>
  <si>
    <t>gi|1039199536|gb|OBQ40462.1|</t>
  </si>
  <si>
    <t xml:space="preserve">Beta-ketoacyl synthase; C-terminal (186-282:97)  -- </t>
  </si>
  <si>
    <t>MELIAQNPKLAIVGMDCFVGNSLTLNKFERLIYETKQDAVTSEYDQQSLLSGEVINSTLKDAKIKPETKIGLIIISPVENSALANYISAELAFLSTEKSLLSALDISQKLLTNQQVEAVLIVGIDRNYPREVSTGVYTFSYDENAKDIIKTAGVAAVVLQLHETAKQQNHCIYAVIDGLSVVKHSPNHPEIVTQVCQEAFQIADIKAADIGYLEVVASGIPNTDTAEIQGLISAYQTGKENLSCAMGSVKANIGNTQATASIFSLIKTALCLYHRYIPGVPHWSNPKQPEIWRGSPFYIAVESKPWFLESDTTKRIAAVNITEEDNEDNTYGHLILSEEISQIECNSKYLEQMPYYLFTIAADDHDSLLTQITALQENITGISCLSKLASNYFQKYQRYQKSTYALAILSRHPEELKREIERAIQGVNIAFDTGKDWQTPLGSYFTVNPQGKKGHVAFVYPGSFSSYIGLGRNIFRLFPQLHNDIVIKSVYKRVANIEKILYPRSINKLSKRQLETIEQTLINDPVSMLESEVGFAGLMTAILKNYFQIQSPYAFGYSLGETSMMLAQGIWTSFKSTSDYLHSSPLFKTQISGPKNAVRQHWGLPLIHANKGEEFWSSYILICSYSQVQEILKNEKRVYIPLINTPEEVVIAGETQACQTVIETLKCDAFPTSINHVIHCEPMQSEYDELVKVNTLPTQADSTTIFYSAAEYSPMRIDSHLIGKNIAKALCQQLDFPRLVNHVYNDHIRIFIEVGVGSNCSRWISEILKDQEHLTVSLNKRGVDDHTSIIKALAKLFSHRVELDLSPLYSLPNIKFEQEIAYKNQSSLPDTSLFNYERTIKSLPNYQSLNDNNLRLAKAHSFLLQSRQTSLQELSLFLQQQLDLYKKMVIQTRKEK</t>
  </si>
  <si>
    <t>Unigene30578_All</t>
  </si>
  <si>
    <t xml:space="preserve">Polyketide synthase; ketoreductase domain (298-485:188)  -- </t>
  </si>
  <si>
    <t>MLAGTGEDVRYDQYLTMLGPQDPVRIKTAYEKVMVECGREVDDGMCWPVEWFPEHLPVESATGNSLYYYVENLSSPMDSISNWPPVDRQNVRKEDVLIFQDSYGYCKEIIEHAPPGRVGFVNWQKPAEKLQEKDIKDAIKMNSWDLIIFGAGIDPPPSNSVEDVNKQQAAITKAFLTILKAIEMDGSRCKRLAVVTVDTFAEEREIHEECGLGLITNCTLFGMCNTARQEIPKLPIQYIDTEWGLQTENSKYLSSEIFRHLSFGCNTVRILNRGRYVLRQVPSKPYENLPDWQLPNEGTIAISGGNGALGLVMGGFLLDKAKEQGNKHFSVKFLSRSMKISDQNMPHWKAIEAKAAALGITVEQAQCDLSKQSSVDEFIKANTPNIVGFIHSAGILQDSMLMNQTWEKFEAVYDSKSRAALYVHDAMERYENPWLEFFWMFSSLSVYGSMGQLNYSSSNSWLDGLARHRRALGKPALAPQWGAWGDVGMAANLDDANRRRMANSPMPYFSNEEGLWGLGCLLRSNLAYGCVHKMNSGMMFGMVYPDEEPNQCYVRNFFSQICPPPPGEPTKNPYMTLSYTMRQTSHLYQRGIVFQAYWPKLAEALQDME</t>
  </si>
  <si>
    <t>gi|1705956466|gb|TRT88205.1|</t>
  </si>
  <si>
    <t>MPLTVWDSGTRKQLGKVLAQGESIPRYLMQAQADPLPTGQWPLPQGLFLITEDELSVAPYLAESLRQRGLAVALIERASLPTPKALAEAVSREREKHGLVAGIVHLAALSQAAEPTTLSEWRQYTQIQAKSLFYLLQLCADDLRKGQQPGRVLMASCLGGQFGRDGNWGTSLPIAGCGNGLLKTLVAEWPNLHAKAVDLDAHLSPKVLAECLVSELLLPGGRIEVGYPQGQRTTFRTQPAPFSSRATVAKFTPTPDWVVLITGGARGITAEVTSDLASFGLTMIVVGRAPLENEATAHIEDVTGLRQFLLAQARSQGKLPTPVEIERHIQLILREREIRANLARFRQAGAKVEYIVADVKDEQAFAAVIEGIYSRYGRLDAAIHGAGIIEDKLIVDKELASFERVFDTKVDSALILSRYLRPESLKWLVFFSSVAGRYGNRGQSDYASANEILNRLAWQLDQRWLNTRVVAINWGPWDTKGMASEEVKRQFRERGVIPISLVGGRRFFQEELSYGDKGTAEVIAGEAPWETHEAEAGKLALLPANRPFPFISTVPQLQPDSKVTLEHIFSLEADPYLEDHCLDGKAVLPATGALEWIAEFTQAAWPDWQVCEIVDLRVLRGVSMAVEGSRKVLFVARSSSHADATTLQVTAEILEPETRMPLYRALVILRPEIEAPPSLHPVKLKSGRSLDPQFAYLEYLFHGKRFQLMSEIIAIDEQGIDAWVKPSQPSAWVGQDSATAVPPWLFDPGFMDTIPQMALVWSRLYQDSSALPSKLGRVIRYGSSPLTGRLRVAFRVVRSDAQMIVYEASVFDEQGQVRFYLENLESTCSAALNRLNVQWRESLENPS</t>
  </si>
  <si>
    <t>gi|501221700|ref|WP_012264718.1|</t>
  </si>
  <si>
    <t>gi|257709913|emb|CBC60938.1|</t>
  </si>
  <si>
    <t>gi|488821132|ref|WP_002733538.1|</t>
  </si>
  <si>
    <t>gi|1740632803|ref|WP_149106994.1|</t>
  </si>
  <si>
    <t xml:space="preserve">Acyl transferase (63-365:303)  -- Polyketide synthase; dehydratase domain (561-851:291)  -- </t>
  </si>
  <si>
    <t>TLANRNPSPHRLAIVASEKTDLQAKLQLAKSKLAEPGRTRFQTRSGIYYAQVHPEAEVGKTAFLFPGEGSQYPNMLSDICLHFPKVRAWFDFLDDIFGKNRNYPPSYFIFPPPTGLSEEQRLLAAKELYNLDLATETVFTASMALYELLKDLEIQCDVMVGHSTGENTALIASGTIQLASRQEMGQKILELNQIYLDLTAEDRIPRGTLLTVGALETAILAEMVAQSSGQLYLAMDNCPNQAVLFGNEEAIKQAANQLRELGGICTRLPFDRAYHTPLFNQVAEALREYYQGLTVGPGHTQLYTCATGAPFPPTPPEIRELALSQWSSQVRFRETIGHLYEQGVRTFVEVGPSSNLSNFVRDILSGQDCLVLASSSQRRSSLEQIQHLLAQLFVNGRALNFAPLYQYRQVDRVNLETASLEAAGNGRQKRLLDLTMPKMKLTSAFVHTLEQKFPSVPPVATGRECMVQENIELTSTLPVFPPEKPPLQEQISSPSFSALFPDIRLRGFLSHLDLMEEFLNSQARTISSFYTNPFSHQQQEAVGLPWVDVESVPLSFSEAWPFLGEIIEKGEGYLYCRRHFDLHWDDFIYDHMLGGPWSHRQAGEFPLPVIPFTVSMEIIAEAAAFLCDGQQWVSQVDNVRSYRWLALEQGYLVLDIVAQLQEQLAPDIWDVHVQLFQPSRGSERRLVFEGDVRLTSQLNPSPPATPCQWQDSQPSRWSDEQLYTEGMFHGPRLQGVKHIRQVSQQGIEADLEVMRVDNFFRDIARPIFQIDAPLLDAAAQLVAYWGSEFFGVNFHTFPFSVRVFEQYAPPLPAGTPISCRGWLSFDGERQLQGNFEFLNSEDLVIARVFGLLEIFIRVPLEYHQLRREPQVAYWSEPWQEEVGMLSRRLTLVPVNFLDELGGVIKYIIAHLIFTQSEREFWYSLPEQGSERKQWLLGSLVAKETIRQFALQKFDLALGPLDVQLFPTESGNLQVYCPPLERMRVVPEVSISQNQNVFVAAAVEPSIDNQEN</t>
  </si>
  <si>
    <t>gi|424708145|gb|AFX86707.1|</t>
  </si>
  <si>
    <t>Cluster-13398.44752</t>
  </si>
  <si>
    <t xml:space="preserve">Beta-ketoacyl synthase; N-terminal (342-525:184)  -- </t>
  </si>
  <si>
    <t>MLGWSPVINGLHLGELVELRGLESPEPDVGADDLEPVLHGQLVEYLPNTEKFAVALIDTGVVLHVDPDTVTPARTEHGLGFDAVLGPRTERGAIGNVMSSCLSEKGYSVLRLVRGRGEPVACLSCLLEHELAGRLGRLPAEVEEGYLGRSGRAKAMWLDPQDPALNADDSPLMRCDATLTSLAELLQVHAEDAVGAPLEERTPALVCMSMTDADEEEYENPVLTDQVVQEYYSTWCRSLLRIVLFTGPAAGSVVLRLKESAPVSSPEETVRIAASANTVVIVREDSYEYEHSCAAGSETCCWLQSFVMKQAPQWALGELEGDLGLFDTVGEGPPPPSEEAKNRVAVVGMSIQACGRMTDHHKEWSAYIAGTDGQMEMPLSRFDYQPYYNDDVDTPLGTYVKHFSVQEGIELFDNKVFEISNNEAAALDPLCRQVLEVGYLSILQIGITKKHCNTNPIHASVSVGCDKQEWLNMPDVPRSVAANNQLAICANRFNYVFNLKGGSYVMDTACSSSLCAAHLGKVNLLERRWDPLEWHLGLGAGVTLTA</t>
  </si>
  <si>
    <t>gi|1706011333|gb|TRU40099.1|</t>
  </si>
  <si>
    <t>gi|1149076616|gb|AQS99280.1|</t>
  </si>
  <si>
    <t xml:space="preserve">Beta-ketoacyl synthase; N-terminal (304-553:250)  -- Beta-ketoacyl synthase; C-terminal (577-692:116)  -- </t>
  </si>
  <si>
    <t>MRSSSPTIGAQERATPASMTASGVDFALTGKTLDEISQEIEHNLRLKGYCTFDMQLEARLDDALEEVAALRRVGCFEPAPQQVIDGILGVEGTAGTVWLGSPMGEQGEGEAVETPSLLQLTTDLFAIADCTRPFFSSQCLEGMTISEALVVQGGEALRGAGELTEASCSKWASTFLSAMLMVIYFMGPGDGALQLEPIDEDAEAMTIKTWPDRLVIVRCDLISRNHISSSSDYALCFWIMLPSWEASSTEAADLIPGVRDLKEWAEARMEVLAKQDAAGQLEQSVPRAWQRMLHSRYFKSNCLPVAIKGMATHSPGAWECDMLWKSLNVGVDFVKDVPMLRWNHDNYYDPDPQCYIESNSFAGGVVKTSIKHCQFIDGLELFDHRTFQIAPSEAVTIAMEQRHILETSYEGLFVAGYNKRQLMNANIAVFTGCTTPETMYVGLAGAGDLNHTVSCTSNRTSYELGMKGPSVSIDCEQASSQVALIMAGSAITPNHDWRNESDGYSEASITGGVYLALSPYMWPRFNAYMNPVGRCFTFSSCAAGYVRGEACTSLCQKPYTDKVDGDWVASDSFCIGSMVGWRVTNNGRGASLTSPSAPAQQEAIHGSLSDAGIHVLDEHAIESHGNGLLLDDSVEASAISRLLRHEAGEDEPLLVGAVKTQVSAQCEACGMTTFLKAMLNITHAVFAPSLHLRQVNPHMEVNFSGVFMLMEHLTFREQHIFHGCSSRGFNGSNTHIIQWYRADAGKVGTQRVLSMEEHIAFWPAGGGILDNASRPSEGYFIVGSFCQWEEAQEMDKAFNNEFSFIMTMGANNFEHFQICLDQDMERVLHPRYPLAPSGSTAMGPNTDDEAAGYTWAIDARPFAVEDATSSTAIAGVEASSKDKPGDKYEVKLSIAGKYRAVTWKKVSSAGADALKDPAVQGTYFVLGSWNNNQPQAMTAKHDKALGLFTFDVGPLPSWVAGCCDFQIVRNKDSLQLFHPKYGGAASENRDEADVDGPDEGSHQTWRIKAKAGDCFKIEFRRNLEGGQDVRQISWRKVPVET</t>
  </si>
  <si>
    <t>gi|61198409|gb|AAX39748.1|</t>
  </si>
  <si>
    <t xml:space="preserve">Beta-ketoacyl synthase; N-terminal (1-163:163)  -- Beta-ketoacyl synthase; C-terminal (176-232:57)  -- </t>
  </si>
  <si>
    <t>REALQMDPQQRLLLEESVNSLNAAGVLKKGLTSLKDVPVGVFCGQAQYDWSKMRLPMTTAPFQGTGNHPSISSNQISFTLGFKGPSMRVDTACSGGLVAVRLATRTHSNALTLAASANLMLDPSVFIAFCKAGMLSPDSRCKTFDAKADGYGRGEGVCSVALAVKDHIESADVTCALRGMGINQDGRSVSLTAPNGPSQREVLTLAMEEAKLTPDSLVFSEAHGTGTQFGDP</t>
  </si>
  <si>
    <t>Unigene499_All</t>
  </si>
  <si>
    <t xml:space="preserve">Chalcone/stilbene synthase; N-terminal (493-704:212)  -- Chalcone/stilbene synthase; C-terminal (781-859:79)  -- </t>
  </si>
  <si>
    <t>MSSQSNAAHSATRTGSRDIRFAYEGNLGALMKSVAASIAELGSEPCNLIVDMSVPKPTPGSEQDLQAWRRMVHVSPHPVLAHLHAGAVLYPADVIVALTCDVVHCEDEKIVVKATSTKEKELLWSAQDHWEFYTGERVEGTGEWSTTALGLKLKPGTWDDTIGNFLPHYWMSLRNCGMASAFSVQGLSVEDALKDMPKVTDVFTVGKKRTATNVLDGTFNFYFGPKIASIFAATDARNCRGSSITCMRKAEEAALAEKQLLRNTAKLQEAVANAVILAPATDSTVTVKITSDVLFASLEEVTKLLSALKDPSVQNVTTVLKDGLFTGAASIVPRENREHMSVYKWHRKWEQLLGLMKTKKVRCIVEGEQLCPPLMELFFAADERVWSAPADKVRWGEAPFAYSPGPEAMQGCLSSLAVATLRRLLLVGIPTHEAAELGMITFGAGSVLKVPGSVRGLEETATVAFDPNGKRQVKLCNWIWGGGMLDLPERGSRPACKAGSCSMLGYGLAVPEAHKATQEEIAYLLGVTPANKRDWSILTSSHIQTRYLAELARDLKDPASVGPQRLHEKHLHWATTLLRSAIRKAVADANVDMKSIGHVSIVNSSGYLLPGLSAYVVQDEELTIPKSVSRADIIGMGCHAGLNSLKSAAAWAVANPGKLALACGVEVLSAGYVWGAETSKQLNTIIVNSLFGDGCFAAVLRASPECETQVPDAYLDMPPEWWSQMCDTEALDDMIYNPEVSEGKTRFDLSELAPYHVGQGLFSLMNSALQQRIPVHYADHVVTHTGGKTVLDCSAVALGLEGVPKVSLPYTVAALRDFGNQSSCSIMFAFNNLVTSGEVLQGDMGLFVTMGPGAGLEMALWTAGKKFPARQATPVVRLARTMTFENLALDSVDFQDPTVLDWLDAAEEEAKERKARGLPARGLIAPVLATISLATFLAYNRRR</t>
  </si>
  <si>
    <t>gi|1733475722|gb|TYT71515.1|</t>
  </si>
  <si>
    <t>gi|1039175412|gb|OBQ19940.1|</t>
  </si>
  <si>
    <t>MEKIAIIGLSCLFPDANNPEEFWQNLTAQKDSTSSISVADLGIDPAIFYDPNKGKPEKFYFQKGGFIRDFKFDANEYNLPPAFLESLDNTFKWSLYAAKQAIVQSGYLGNQTALAKCGVVLGTLGLPTKASNSLFAPIYQQNIEPAIGELLQEKDFRLGGSSTSTKVSPYNAMVSGLPAAIVSKAFSLSATHFCIDAACSSSFYAIKLASHYLQSGKADLMLAGAISCADPLFVRMLFSGIQGYPDNGISRPLDKSSRGLITSEGTGMVMLKRHSDAVRDGDEILATICGNGLSNDGKGKHLLSPNPQGQTLAYQRAYSEAKLNPETIDYLECHATGTLLGDTTECNSIEGFFSPYKAAPLVGSTKTNVGHLLVAAGMVGITKTILSMSHGVIPPTIHVTQPIGSENNVISPQNIVRTPTKWPSQGIKRVALSAFGFGGTNSHIILEQGK</t>
  </si>
  <si>
    <t>gi|424708107|gb|AFX86688.1|</t>
  </si>
  <si>
    <t>gi|1706069645|gb|TRU93976.1|</t>
  </si>
  <si>
    <t>MNQQKQAFLEQYKHLDAMVKAQTEPIAIVGMGCRFPAGVNDSASYWQLLVNGIDAVTEIPLERWNIADYYHHDADVPGKMYSREGAFLDKVDEFDPAFFGISPREAAAMDPQQRLLLEVCWESLENAAIAPESLINSQTGVFMGIFRDDYAQLCFHQGVVNHIDAYNSLGTSRAIAVGRISYLFGFHGPTLQIDTACSSSLLAVHLACQSLRGQECNLALAGGVNLMLTPATAISNCKLKAVSPQGRSKTFDASADGYGRGEGCGVVVLKRLSDALRDGNLIFAQIRGSAVNHDGKSNGLTAPNGQAQEALLRQALERAKIQPKDLQYVEVHGTGTSLGDPIEVLSLGKIYGQGHSQDNPLILGTVKTNMGHLEGAAGIAALIKTVLQLQNQQIAPNLHFKNPNPYIPWEKLPVKIPTTLTPWLVREGVRRAGVSAFGMSGTNVHLIVEESNFERLGDEKPHLERPCHLITLSAKSEPALRELAQRYYDFLSQNSQTVMANVAYTANTGRSHFEHRLAIPFLAQKQLEQALKDFIRDENRFSGQKSLLTSKKAPKLAFMCTGQGSQYPGMARELYETQPTFRQTLEKCDEILRSYGVKSLLQVLYGDEKTSQLINQTFYSQITLFSLEYALAQLWLSWGVKPDALIGHSLGEYVAACLAGVFSLEDGLKLIAHRGRLMQTLPKNGIMAAIFTDSDTVTNHLRKIRGICTIAAVNSRENTVISGETEAINHLIANFNQRGIESQTLAVSHAFHSPLMTGMVGEFAKIAETITYHSPHLPLISNLTGDVIDAEIATSQYWVNHLLSPVEFARGIERLGELNTEIFLEIGAKTTLISLGQQNLPDQGLWLASLSPKQSNWETLLQSLATLYVKGVKIDWNGFDLDYLREKIPLPTYPFQRKRYWLDYIDSQLKTPTVAAAFHPLLQQQLHLLGSKDVHYQSSLSPCSPSYLQEHQVFGQVVFPAAAYLEMIIVAAGQQYPNQQFTIGQLSLNRPLIFSDNQSKKVQLSLLAGGQFQILSLGEGEVSLLHLSGNLTNENQDLPSCNWTDIRNRCHQKIEIAQHYQDCLSKGVNYGESFRVIQELYRNQSEIVAKIQLSSHLLSQAVDYQLHPVLLDGCFHAMSALFPAGNSTYLPTNIDRLTFSGVKDTSIYCHGRFSHSNLQNGILIADLTIFSESGQLISQIDGLTFQQARPETLFSQTNDLKDSLYEITWQATDLTGMDWTETGDWLIFADKKGVGQQLAEKLAQQGHRCQLITENNRQTWQYFLKKPYQGLIYLWGIDDDQALENNQNLAVTQERICGTLLEIVQELGKIEVNYSPRLYIVTQSAQYISSQPTVIALAQSSLWGLGRTIALEHPELRCLCLDGDKFQDSHTLALEVFQSLQTSEEENQIVWRQGQSYVARLGRFIPKSSLKNREIAENATYLITGGLGALGQQVANWLRKKGAKSLVLLSRRGITPETQPIIDQWRQEGTNVEVFAADVSDFGQMRRAFEIIEQQLPPLKGIIHTAGVLEDASLSKQTWEKFERVFSPKILGAWNLHLLSQEVDLDWFINFSSMASVLGSSGQSNYASANAFLDSLAHYRQAQGLPALTINWGPWAEGGMAENLGEKAKKRLIKQGFTPLDPQKCLHLLETLLTTSRTQVTVASLNWDSFFNSFENQKIPPLLRDFQSFSAQKLTPDNNFIDVLITVPIEERFAALTAHVQGIVAEILAIPAREFTQVDQGFFELGMDSLMTVELRNRLAKDLGKSLAATITFKYPTVTSLVDYLVAEVIDLDFSLKPLAIGANQDSNLDPLNEEDLSLEELSDLLLQELNSLS</t>
  </si>
  <si>
    <t>gi|1120049977|ref|WP_072923800.1|</t>
  </si>
  <si>
    <t>MDFQDKKNLSENDQSIQTRVFKALSEAKEKLKAFESQQREPLAIVGLGCRFGHNIATPESFWSFLKAGKNHLREIPKERWNQQDFYDSDRNKVGKIYVSQGGFLDDVSQFDAHFFGIAPKEAVAMDPQQRLLLEVAYEALENAGMATTTARRGKTGVFIGITNNDYARIVTSNEDYNAIGAYHISGNHTNAAAGRISYLLNLNGPSLAVDTACSSSLVAVHLACRSLRSQECRQALVGGVNLVLTPEVVIALCRNQMLAPDGQCKTFDESADGFGIGEGCGVIVLKRLSDALEDGDHIWAVIRGTAVNNDGASGGFTVPNGPVQSELIREALADARLDAEAIDYVEAHGTGTSLGDPIEIKAIAEALCVNRRKSNPLLVGSLKTNLGHLAAAAGISGLIKTALSLHYREIPAHLNLKKPNPHINWDALPISIVTQNCPWNVNNGKLKAAGVSSFGASGTNAHVILSEPPQPQPQTPKISPILVTFSAKEPERLRLFTTQFVDELEQKTDLSVKDIALSLNTGRFPHKHRLALLVSNQENLHQGIQAFLNSNGDEKQFQNIQNNSFDIIYGEAQSHPKVAFLCNYEEEISPEIIETLLNNEPIFYDAFRHCDHLFKKYLEFSLQELLSSKKALEPQIPLSVQPVLFAYQYALCELWKSWGISPSAILGSGLGEYLAAQQAGVFSLEDTVKLVAKRAKISPQNPNSEDLLSLLKSTPEVDSNSPDITLIYQGEVVKKSLTNLVNRGEKIRQKSDEIAQGISTLHQMGYQIFLEMGIGANLINIGRQKLGVNSILWLSSLGEDCHSDHHEQRVLGQLYVRGFNINWEAFHRSHPGQKISLPNSPFIRKRYWINSGNKSESSSYKNPNYYSGHPLLGEHFSSPLALLQYRGSISQHKPAFLGEHQVFEQAILPASALIEMALAAGENQKVILENVEFKKALILKDTEDTLQLIIEQKSFKIYHALEPNWEVLVTGTIEELKSTNLTHCDLEEIAKNCPEEVDINSFYETYQKSGINYGSNFRLIHQLKRGENTAFAQIKLTDRLEREKYHFHPAMLDACFQGIAAILFKEESSVTYVPVRLGQLAFFHPPDEQVISAVRLKNSSPNPNIIIADIDIYSLQGQPLASLTNLELKAVQSQEIIPQEIPPQIYLEEWIPCEELLGNGRDTLVAPQVIKNQIHPAQLEQQLGEKLAQYERLMAALEKLSVVYIWEALTKLNGQPKLGQTYSEAQIANQGQIVDFYRPLLSRCLSILAEEKIVNQTKDGWLFVKELEAPSSPSQIKILRQEFADYPAEISLMERCGSALAEVMSRQVDPLELLFPQGDLEAIASIYSEAAGAKLMNQLVATTISRAIANFPPYYPLRILEIGGGTGAATAGLLPHLPKEHIEYVFTDISSSFLTRAKENFRNYPFIKYQTLDIEKNPFTQDFLPGSFDIIIAANVLHATANLQKTLENVRSLIAPKGLLILLESTGARRWVDLTFGLTEGWWLCSQDLRRNGYPLISTKDWQNLLIENQFEDINIIEPSQAKTRNLLKQSVIIGRSSEQLPSLPAKSYSHQIIWADSQGIANGLIPLFQQRGISCSCVFTQDINLEIAEDYLSILRNSITSETRQILYFWGLENIPEEIDQQVEIHCQRFLFFLQALLQQENPPALVLVTQGAVPAKAFKPLTSPSQASLLGIAFSLVLEHPELNFKAIDLDPDEVNAADKLLQEIYSNPQENRVALRGEQRFYPRLVQRKLEDGKINFSPDAYYLITGGTGGLGLATTRWMIEKGARNLVLCSRRGAEGISPEILANFSSSGAEVTLKKLDITDAEKLHAVLEECRSKYPIRGIFHIAGTLDDTTLLRLTPESFNYVLAPKVKGTWLLHQLTLNDPLEFFVCYTSAVSLIGSAGQANAAAANAFEDAFIYYRQAHHLPGTVINWGPWSEIGAAVDRNVLERLAAKGYGAMKPDLALNALEKILLNQIIRAGVINIDWQQFPYIHQSFYKNFLPQGKTQAAPSSEFLKQWQNLTLKERTNWLTNHIIMRVSTVLGRSNDETFSPQQGFFDLGMDSLTSTELRNLLQTDFNCSLPSTITFRFPNVEVLANYLQREVLDNCQPVFTPQIKAEISQKQPEKSQLDDDPIVIVGMACRFPGGAKNLQSFWELLEQGKDAITEIPQDRWDQETWYDPNPDVPGKIYAPYGAFLEQIEEFDGEFFGIIPRESVAMDPQQRLLLETTWQALESAGQNPQKLRNSQTGVFIGCMTQDYAQLSYSPQAINAYTGSGTSVSMAAGRLSYVLGLQGPSMTIDTACSSSLVAIHLAYNALLNGECDLALAGGVNIILTPIISLIESRAHMLAPDGHCKTFDESANGMVRGEGCGIVVLKRLSQAVKNGDQILAKIYGTAVNHDGPSSGLTVPNGQAQEKLLHQALKRANLKPEQIDYIEAHGTGTALGDPIELESMSAVFGQRSPNRPLIIGSVKTNLGHLEGAAGIAGLIKTVLALQHHKIPPHLHFKNPNPRFDWSSHIFEVPVQGKPWHISERSRIAGVSSFGFSGTNAHIIVGEIDADLPQPSENNFYLLPLSARSEKSLQELARNYQDILTESINLADVCFTASTGRGIFPQRICILADSITTAQRALIDYQDGEDSDSLIRPILSETPPKIAFLFSGQGSQYSGMGETLYNREVVFKETLDLCDQILEPLLEKSLLDLIFQEQNSQLLEETQITQPVIFSLEYALAKLWQSWGIQPSALLGHSIGEYVAACWAGVFSLEDALKLVTQRGKLMGKLPQNGSMSAIYADYETVANALTSYENQVNIASANGSITVISGFKEIVEQLEKEFIDQGHKTKRLAVSHAFHSPLMQPILDDFSQVLKTISFHEPNLTIISNLTGKAVGSEITTPDYWVAHLRNTVQFSQGFKSLIDQGYRCFLEVGSKPVLLSMARLISANQDLLWLPSIVPGQDEQAQMYRSLATLFVNGYSLDWAKVFKQGKRIILPTYPFQRERYWLSNSEFSLGQIKTQLHPFIRDFKKLATGDMIFEGEVSSLNPSYLEEHKVFENIVFPATGFIEAILAASQKIFDGHFVTLENVSIHQGLLLSPTPSIIQIIFKPKKSSQLIYTFEIFSSDSAQEQWVLHVTGEVKPKDIQSLAASELTQTKLERENPKESISIREFYQLYQQMGIRYGEQFKAIQELYSFKKGSQAKISINPSLADRRYYFHPVLLDACLQSIGAAFPEIHGQELHLPYGFSSLEIFLNPTSQVWTKVQVISDTNGEMRVNVNIYNEQEQLCARFTDLTARRINPAILQSLWQEKSNNCFYKVEWKKLSSMPTVAVDPQNSWLVLVRPETDLNSLINLYKKAGEKVITVEMGQNYQCHSQDSFVINAAQKSDFQRLYQEAYPSGEFPTGVVFCWESSEAEDVLDTVYQSSHAVLNLVQTLTNNWEKLPHLWLITRGANKMINDTALSPQQSHLWGLGAVINQEYPKMGCVCLDLPIHKEANEAELLFNELKCFPHEFRLALRQGNRYAARLVSASLPISEKRQFINQSGAYLITGGGGKLGGLVAQWLSEMGASHLVLCSRHVKSSTELIASLVKKGTKVTLIEADITSPTDMKNLFSRFGADLPVLRGIIHAAAVLEDGLISNQSWQKYQKVISPKVAGTLLLDRYTRSLSLDFFVSFSSAAVILGSPGQSNYAAANAFMDALMQQRQSLGLPGISINWGAWETSNQIDQQRFANWGLQMMPSEQAFQYLNQIILGEINPGIVIDINWSIFNQTFNINQPFFSEVLTLKNQKQTSPAKLLERLKSVSIDERINALVEGLEKILREVTGLNENKVIPQQTSFLDLGLNSLMVIEFKNRLERDLGCKLPSSIIFDYPNLLSLSTYLREEILANHLDFEIKINPIPDNHNPYDSLSEDELARLLNQKLTELDQYGG</t>
  </si>
  <si>
    <t>gi|1129170340|gb|OLP80648.1|</t>
  </si>
  <si>
    <t xml:space="preserve">AMP-dependent synthetase/ligase (120-534:415)  -- </t>
  </si>
  <si>
    <t>MASWPFLLLSVASVHCVYAENFTFKSDEQIAQLGWPYLTDYRNPNEAWTLSHKVAFFLLYSACWLGVTASVHFCTGPKQRKILPKSPPDAELGNLTRACSASGPRPRYPESQLIHELILQRAEARAEATALIVPSPANIHITYAQLQAAVLQLADALQDLGLEPGRIAALCMERSCAQVVAVLGVLASGGGYLPIDAAAPENRVAVLLQHSQARALLADSERFRPQAQSAAIPLLLAGTEPSSLSFSLVGAKPTAMKGQQQRARPPTSEAAMLIYTSGSTGAPKGIIYDHRHLLHGAWFWAEEHGVTERTVQLLKSPYFWAVMEWEFFPALLRGGSLVVASSDGHKSPDYMARVVHQHSVSVLMITPSVLDLLLDVHQLHAKDRRLSSLQHITTVGEPLPTALANRAVSMPHLNATIRNFYGASESSCTIYKVPAEGVDEQLFPSRVPAGLPQPYADVYLMAVDERPLRAAAPNTPGEICFGGILASGYLHLPELNKEKFVDTEYGRLYATGDLGRWTQGVLEVIGRIDRQLKVNGVRIEPEEVESAILKFTQPLPHNSWSRSCPRARAWSLELQTDDLHRHCKATLAPAYLPKHIVILEQGLPSLPNGKINFAELKAMAEEHVLEASQTVLDSLGQMRSMSKWAILENAVIHRCYAFWMVGVLLDHYALCAMTTDPNDKSQMESLAFCTTLASSRVAPWSEAIIRSIGNDQDLFGFIMLGAYQDSRPQSIGQRKRLRLSWMDLYILGIYLFIALPLPQMCGWLTRGFVYPTKTWQAYASAVKTTGWDQAYMEWADVTSGHRWYLLMVVQAKVYVVLCDMVCIPPWVQVGLAAWWSYAGPVFGGNVCTSGLQPVAKFFVTWLLDGCWIWIRWVEWYASFYVFCFHYLRPIVSWLSRRLPRSPTWAAAATAGSMILGMFMALFHYPNVMLESGSDTNWFVVELLTTTLQPALFALGTAYWPVNATWWGNTTLGCYVVHFLFRDRMTELFQGLVGLLSWDATGLLLPVSILLACVAFTSTIGPVGHYILILPQLSWARLKRRYMSQSKRALHMC</t>
  </si>
  <si>
    <t>gi|499930981|ref|WP_011611715.1|</t>
  </si>
  <si>
    <t>gi|56542080|emb|CAI30403.1|</t>
  </si>
  <si>
    <t>gi|1858797830|ref|WP_174763846.1|</t>
  </si>
  <si>
    <t>MRISKVEKIAIIGLSCLFPDANNPEEFWQNLTEEKDSTSSITVADLGIDPAIFYDANKGKPEKFYFLKGGFIRNFKFDANEYNLPPAFVQSLDNTFKWSLYAAKQAILQSGYWGNKTALAKCGVILGTLGFPTKASNQLFAPIYQQNIEPAIGELLQEKDFHLGGSLTSQKVSPYNAMVSGLPAAIVSRAFSLSATHFCIDAACSSSFYAIKLASHYLQSGKADLMLAGAISCSDPLFVRMLFSGIQGYPDNGISRPLDQSSRGLITSEGIGMVMLKRYSDAVRDGDKILATICGNGLSNDGKGKHLLSPNPQGQTLAYQRAYSEAELNPKTIDYLECHATGTLLGDTTECNSIESFFSPYQATPLVGSTKANVGHLLVAAGMVGITKTILSMSHGVIPPTLNVTQPIGSENNVVSPQNIVRTPTKWPNQETKKVALSAFGFGGTNSHIILEQGK</t>
  </si>
  <si>
    <t>gi|424707735|gb|AFX86502.1|</t>
  </si>
  <si>
    <t>Cluster-13398.40233</t>
  </si>
  <si>
    <t>MFDDLQEELHYGRQAYEFIYGRDAAQCAEQMSGHCTFVVDWFSENLPLEDKDGTSLDTVVRKTILDSCYRDVVPPTPKEEPPNKEDILVFADQAGLCQKVLEVAPEGRIGTKKVVTKPPALLTAEDCESVIGAKTWDMIVIGCSLDPPRSDSVSDIIEQQSHVAKFMLLLLQRIFRNEGCCKRMCVLTHDIFSVEEETNKRRGLGGQCNATMFGFCNTARLEMEFPIYLIDTELVDEEEMYPHIATEMFRMSTFGVNTVRLCYPYPVRNGIRTGRPTGRYVIRQLPSTTYEVAQKPFELLSEGVIGISGGNGALALVMGEWLLDLAKKKQAESGGEYVPKFSILFLSRSMKISDLNMGRWKGIEATAAEMGVHVEQAQINMGTQEQVDTWVKGVSPNLIGFIHSAGILQDSMLPNQTWKKFEDVYDGKHRAALYLHDAFERFSNPNLKFFWLFSSTSVYGNMGQLNYSSSNSFMDALARWRLSQGKPCCAIQWGAWGEVGMAATMDDAMRRRVMMGPMPYFTVQQGLQGLEGGLATGLPGFSVFIVNPPMMFGMIQSDQSTTACYTRNFSSEYVPPPAPSSYDHGSVYNMHRMYRYILDPYAASGSEYYWGKIVKPMLKDEEEEEENPFCDHAMF</t>
  </si>
  <si>
    <t>gi|443334131|gb|ELS48659.1|</t>
  </si>
  <si>
    <t>gi|260841945|gb|ACX51033.1|</t>
  </si>
  <si>
    <t>gi|428240892|gb|AFZ06678.1|</t>
  </si>
  <si>
    <t xml:space="preserve">Beta-ketoacyl synthase; N-terminal (7-250:244)  -- Beta-ketoacyl synthase; C-terminal (258-373:116)  -- </t>
  </si>
  <si>
    <t>MTNLERKRVVITGLGAITPIGNTLSEYWDGLLAGKNGIGPITLFDPSRHDCRFAAEVKGFDPHDYLERKEAKRMDRFAQFGVSASKQAVADAKFEINDLNAEQVGVILGTGIGGLKVLEDQQEIYLNRGPDRCSPFMIPMMIANMAAGLTAIQTGAKGPNSCTVTACAAGSNAVGDAFRLVQGGYAQAMICGGTEAAVTPLCVAGFAAARALSTRNDDPTHACRPFDRDRDGFVVGEGAGILILEEMEHALARGAKIYAEIVGYGLTCDAYHMTSPVPGGNGASRAMALALKDAGLTPDRVSYINAHGTSTLPNDSTETKAIKKTLGDHAYKVAISSTKSMTGHLLGGSGGIEAVATVMAIANDKIPPTINLENPDPECDLDYVPHTSRDLKVDVALSNSFGFGGHNVTLAFKKFVQ</t>
  </si>
  <si>
    <t>gi|338858846|dbj|BAK42833.1|</t>
  </si>
  <si>
    <t>gi|1149076434|gb|AQS99189.1|</t>
  </si>
  <si>
    <t xml:space="preserve">Beta-ketoacyl synthase; N-terminal (367-612:246)  -- Beta-ketoacyl synthase; C-terminal (623-737:115)  -- </t>
  </si>
  <si>
    <t>MAAELGGSLEGRIVDINGNGRYMPVAREEEHEAGWTQLPDTVLDNQQGWCLGFSEETREYTVQTFSGLMANVPEDCVKAWVPDAAPEDGGCDLKWPDEAEPHAIFGSVVADCLTRRGRCVIQMNVDKNILDEAVAQVKELEDFERMREEAVIDYLGRDNFTKVKQMADDVPEDEPSSALGVCDRYISTTGFLFAPEAVDSVGCELIGRTNGFARVPCANKAEASALTPPYSDEEVAAGRVEGFFQWVQSRKVCIIFVLEGEEGGEIILHPSPSQGGDDVRLPISGNKMFIFRHDVMSYTYVPRGPSTALQAWLLSGLPSVELRSISGQQKDYAENLRLTGPWQPEGEQALVKSLMVRMPGRSWGYYNYWNMFTAGCDCVLEWTNTRWETELYYEEDRDKAMMMGKSYMHHGGFLDETEFNCFDNSFFGLSPEETMCLYPGQRIVMEVGYESLYRAGYTRSQAAGEMISVQVGDVGPDWHSADSWWPYLVEGDFVQKRVGVNAGITCTRLSHFLNLIGPTNSVATACSSSLVALNIAHHNMANQRDDKARVQSGKSVYERALVVGINTLMGPFSFMGQCTMGGTTYKGRSFTFDTGADGYQRGEGCSATFIQMNSEESKNADRLACVIGSAVNQDGRSASLTAPNGPSQAALCRDAMKMARLQPVEVTAAECHGTGTALGDPIEIGALQNVLSKRDRSILKTSAKSNMAHLEASAGMAGFAKCIMMILGAATPPNLHLKILNPHLIVEGYPVYFTTEITPWGQNSGYCGVSSFGIGGTNARGEIIGRCQRGPENTGQTLNDLRNDKIDFVTMCCPRCEGKMLFPCGTAVPQPLMQLPLQQLAIQGGDPEQGASGMAKLGKYRSTLIRDEFADYSFCSDCYQDLQQGEFRCGSELQGIRNPNKALYIRGTWDGFSGLEEMTEVESGEYCFTIALGETRCERFQILLERSRNLVLYPVRTCGDQSKRILGPDQEGLEKYWMIDARDTDVAAGTVYRITFSWEGDRKRISWAPLADEEASPEERTAAAGQGYRHRYQVLGSWTSFKPMDMVCRGNGGLLYEAAFTIGPYGAEEFQIMRDCDPQQIIYPAALTLSADSVYADRKQRSLGEVPMNPQRFTGRSTPWDVPIRGPDEWSRDNRFKVQGLEGESISIQLRIVDAHVSISLASRSLGKRSWESVDGLARKTFFVTGSFNDWSLSPMSIDDEEPGTFVFRLELQDFSAEFQLIVDADPLQKMYPQLAGASSGEGFLEGPDAGPALNDHRFWSVQGQPYAVFDVRFRPKSQDRRQMVTWKPARFELLDNI</t>
  </si>
  <si>
    <t>gi|424707859|gb|AFX86564.1|</t>
  </si>
  <si>
    <t>gi|1543236957|dbj|GCE58614.1|</t>
  </si>
  <si>
    <t>gi|1705996853|gb|TRU26320.1|</t>
  </si>
  <si>
    <t>gi|428679704|gb|AFZ58470.1|</t>
  </si>
  <si>
    <t>gi|488852516|ref|WP_002764922.1|</t>
  </si>
  <si>
    <t>MTYSSDSKPVIGNQEIVKLLSHYFSNRSQFLSQVIKADLQSYILLKSPATNLIPFQSSDQVNKPVNSNSHSTVNSNGHSTVNSNGHSTVNSNGHSTVNSNGHSTVNSKRIPETTVIPTNLTVEKRLIELVAEKTGYPVASINLDAKLLDDLNLDSIKAGELVATAAKTFGVSGKIDPSALANATLQEVKQAIDAIVAVGMPTEIPQQTEIAPVASPPSDSLDVTQKLLELVEEMTGFPKDTLSLDLRLLDDLNLDSIKAAELIATAVKQVGATGKLDPSALANGTLADVIAALEKVSNQLSVKTAASEKTPILQANQNNPPPFVNWVRNYAIEYVPQPLTPSTIATDWSQAQVLIVSDVLDLGNLSNAGTSIAQTLTKQLEQLGAQVQQKTYAEIAGAEPASIGSFSHYLGILPGVSPLPSELPLAAMVTRLSSVATISHTNPSATLAYIQFGGGRFGTGEGEYHPEVASAAAFARSVHLERQETRVRVIDLAAEIEPTQASKLVIEELAGSEAITTVGYDATQVRLIPQAQLQQPIDYTPRSLTWSASDVILVTGGAKGITAECALALGQKTGVKMALVGRAPAPETGDSNSEIAQTLKRLADLGLTGAYYRCNIANPTEVEQLVNQVTQELGPITGVVHGAGLNQPRRVEQVSPQDAQTEVSPKLLGAYNLLQALASNPPKLFIAFSSIIGVTGMPGNAWYAFANESLSLLLQQYQRQHPQTQVLALAYSVWDEIGMGARLGSVKHLERMGIKAIAPSEGVSRFLKLFQNAPSTSQVVITARLGGLDTWLPTSLPSPAGLRFIENVQYVEPQVALTVRTHLSLGKDLYVKDHLWRGSYLFPTVFGLCAMAQAVAYLTGTSTPPIVRLEDISLRRPIVVNPETGVDIQIEAEIAEATSNGERRVKVGIYTEQTGFSLAHFSANLILGELTSASQEKPELGQPFPIAPKTDLYGDLLFQGERFQRLGEIYTLSEKQSVFRSHAQLSGEDLSNQSFSQGLNHSLILGDPYFRDVLLQSVQLTIPQDICLPVEIAKIERFKPASSDQGRRLVTVNLLAREEREYISEVIATDEQGNLIERLSGYRLRILEEHPENPTAAELGNPETRDRQHLRQVLQTTCQGFEIPPPTVALGYAPNLQGKSLEQRRQQEKPIVERALKTKLGLKPEQKLVFELESLPSGKPQLSGTQVSGLNVSLSHCDRYCLCTVAETPQGCDIEAITPRSTEDWVALLSDRRSQLMEQLVRQGDNQERAGMRIWSATEAVRKAFNGSDPQFSLVAKQGDGVLLSTSTPEGESQVLTVPVKLTRPPERMVAIVVSHTPGSVPTEANFQSPQATEAAIIPATPGKIDSHSSRYTHDGPQGQLVYEQRYQVSFKDSGSISRHVYFAQYFRWIGKIRELPMESIAQQMLADFLTGDWGMVTNSVSLRVVGEATSYDVIQARAWVGNIVGSSFETYIEFCKVLPDNSLERLAIAEVKATWVRLVSYGVPAPMPFPPYLQDYLARFAADKPASLDLKHPETLPLAPLPAGLASLKPGAVIDDIPQQESRYGRLLRSEVFQTTLEESNLVGNVYYGNYFIWQGRILDLFLYSVAPEYLRISNPCGEMVCLYTRMDYLREAMPFDRVRTLLYVRSVSECGASFNFEFFREQPDGTLEKLHVGQQDVAWVERQEDGTAVAAPWPEAVKQSLVARATTRETALLMV</t>
  </si>
  <si>
    <t>gi|389730914|emb|CCI09993.1|</t>
  </si>
  <si>
    <t>gi|45535435|emb|CAF04434.1|</t>
  </si>
  <si>
    <t>gi|1705936861|gb|TRT70354.1|</t>
  </si>
  <si>
    <t>gi|515517684|ref|WP_016950938.1|</t>
  </si>
  <si>
    <t xml:space="preserve">Beta-ketoacyl synthase; N-terminal (10-288:279)  -- Beta-ketoacyl synthase; C-terminal (296-407:112)  -- Polyketide synthase; C-terminal extension (417-522:106)  -- </t>
  </si>
  <si>
    <t>MSIQENMTAKMAIVGMDAFFGECQELDAFESSIYDGKQHFIPLPEKRWHGINEQETLLQEYGLAAGKAPQGAYIRDFEVDTLAYKIPPNEVEKLNSQQLLLLKVCDRALQDAKIPQGGNVAVIIAADTELSVHQLQQRWNSAWQVKDGLNAAEIALPPEKIAQLETIVKDSIHHQVDLGEYLSYVGNIMASRISSLWNFSGPSFTVSSVETAAFKALEIAQMLLATNEVDAVVVGAVDLAGGVENVLLRSQFGKVNTGINTLSFDQNADGWTVGEGAGAVILKRHDTALENSDRIYAVIDGISIGQSASMAVDEATISQVCKQAFQQAGIQPIEVNYLEVCGTGIPAEDEAEINGILQAYPPVGNGLHCAIGSVKANIGNTFVASGIASLIKTALSLYHRYIPGTPNWSGVKTPQVWEGSPFYVATESRPWFSPKEGRCRISAINSIGCDGSFAHVILSEDTHQEERVSRYLESRPFYLFPIAADDYATLFAGLDNLQQNIENADHLQATASQTFVEFQQHKNAKYALSITGRNHKELLKEINSARKGVNLAFEKGTDWQTPLGSYFTPKPLGKNGEIAYIYPAAVNSYVGMGRTLFRLFPKSFDDLIIKSLYKRAADVELLVFPRSLSKLSTRQLETLEKKLFDDSLAMFEAEVLFTRMITTIISQDFQVKPKYIFGYSLGETSMMVAQGVWSNFYEVSHTFNSSALFGDRLSGPKNAVREYWGLPKASSTSDNNFWSNYVLMTSPTQVKECLKDENRVYLTQINTPEEVLIAGEPAACERVIKKLGCNAFPAPFDHVIHCQTMQSEAQELEKLYTLPAQTIPGITFYSAAEYQPTTLDSQVIAHNIAKGLSQQLDFPRLVNRVYADGARIFIEAGAGGVCSRWIDKILGNQEHLTVSLNRRGMDDHTSLVKGLAKLLSHRVDLNLNQLYNLSSKTGNQNRATLKKITLGGNSMTTAILSDENRKLFSHSNSQKQQSNLSNYREYKIINSLQGNNQISPSDIYPQPITPTNSQPESIAMKTIIDNCFESREEVQSSELTATLQPTTQLIQDSKSTISMNDFKTHQYQKLSINNSKLTKAHISFLEARQDFSKQMSEIIQLQLTCAQNLLNEET</t>
  </si>
  <si>
    <t>gi|1119701989|ref|WP_072620081.1|</t>
  </si>
  <si>
    <t>Spirulina major</t>
  </si>
  <si>
    <t xml:space="preserve">Beta-ketoacyl synthase; N-terminal (17-270:254)  -- Beta-ketoacyl synthase; C-terminal (278-397:120)  -- Polyketide synthase; C-terminal extension (399-518:120)  -- Acyl transferase (552-829:278)  -- Polyketide synthase; ketoreductase domain (1160-1356:197)  -- Polyketide synthase; dehydratase domain (1398-1659:262)  -- Phosphopantetheine binding ACP domain (1757-1819:63)  -- Thioesterase (1847-1955:109)  -- - (2206-2452:247)  -- </t>
  </si>
  <si>
    <t>MTVPNQDNYPESMDSSAIAIIGMAGRFPGANTVDELWQNVRDGLETITFFSDDELRAAGVSDHLINDPNYVKASPTLPNLEKFDAYFFDYSAKEALYMDPQQRVFLECAWEALEQAGYAPGSSDQTIGIYGGASISLYLLNNIIYDNHVYAGHMTSSRESAVFGGNVPESLTTRVAYKLNLTGPAVHLSSACSTSLVAVHSACQSLLNGECEMALAGGVSYLGSQTQGYLYEEGLVLSPDGHCRSFDAQGKGTLWGNGVGLVVLKLLEDAIADGDYIHAVIRGSAVNNDGNLKVSHSAPSVDGQARAIYQAQDIADIDPATITYIEAHGTATALGDPIEIAALTQAFRAKTDQTGYCALGSLKSNIGHLSEASGVAGLIKTTLALKHQQIPPTLHFETPNPQIDFEHSPFYVNTRLRDWDCNGSPRRAGVSSFGMGGTNAHVVIEEWPADPERDRGQERSALAHQSHHLLLLSAKTPTALETATTNLVNHLEHHPDLNLEDVAYTLARGRKAFKHRRIAVVDGETRIADVFTTHAAQRTRTNTGDPKVRSLVFMCSGQGSQYVSMGHDLYTTEAVFRDCVDDCCDLLQPILGLDLRDLLYPDADPAAAADQLKQTALTQPALFVIEYATAQLWMSWGIKPAALIGHSIGEYVAATLAGVFSRDDALALVAKRGELMQSMPAGSMLAVPLPEAQVAPMLAGTALEIATVNSPANCVVSGPTAAIETLAAQLADQEIEGRILQTSHAFHSAMMEPMLQPFREAVQRVRLNVPTIPFVSNVTGTWITPRAATDPEYYVQQLRSPVRFAAGVRVLFDDPDRILLEIGPGRTLSTLAKRHPDKPKDQLTFTSLRHPQESGSDRAFLLKSLGELWLAGVEIDWEAYFGEELHYRVPLPTYPFERQRYWLDPKPAAKTALTYDGKKPDPADWFYQPSWKRANLPAQGARSLPSPILIFVEAEETRSHLRTACPDATVITVAPGEQFSALDAHTYAIAPDNPDDYQTLIQTLQAQDLAPQAILHLWNITPPPEQPLSLEGAATAQTLGFYSLLYLVQALDAHSLTQDLDLFVGANHLHSVTGEEAIAPEKATLIGAVRVIAHEYPQIRCCCVDLGLGARGVTPMITELAHLSTARFVAYRGPSRWVEGFEATPLAPPNLDALPFRPQGTYLITGGMGGMGLVFAEYLAKTVQATLILVARSPLPPRTAWPTWLATHTDHDPTSLKLRKIQQLETWGATVHTLCADVANLGQMEEAIAQVQPQCGPIRGLFHTAGVAGGGVIPLKTREIADRVLAPKVAGTIILDHLLPEADLDFRVLCSSLESVLGTAGQLDYCAANNFLDAYAHAKTAQGGPLTLSINWDAWQQVGMAVDTANYGFGNKVLEIKPLDHYLFEQCIVEPQQEIYLGTLDPKVHWMIGEHVVLNLPSLVGTAYLELARSAYECHSGQATVELCDVYFLQFLFVEGDRKELRVILNFSDDPITFSIQTLDDDAKTWVEHAQGKIIPVPNPDPKHYDLGAIATRCDQEMIVPDLQSLPDYTHYGPRWLSNIQWRKASDDHNLALMQLPTEFVHDLDHYKFHPSMVDTATYVVADVLPNELTSKLSFFKEDSTYLPYFYERVQIKSALPQTFYSYTTRELRGRDWSINLSFINPDGVELVAITNYTLKYTDSAYSIKENQDARQAKKRATPALNIPLEVAILPEEGIDTVTRILQSRIAQMIVSTVGLEYQQSLLTQRNESDETETELRFERPQLSQDYAAPTTEVEKAIAAIWEQVLGIKAIGIYDNFFDLGGDSLIIVQILQKLRQTLSDRLTINDLLNANTIAELAQIIDPTAANTAKALHPCLVKFRAGSPNVAPLFIVHPIAGTTRNYLNLPNCLPPEQPIYAIQHPKWTDETRQFRTIPELAAYYLEAVRQIQPHGPYFLSGYSGGVYSTYEMAQQLTAAGETVPFLALIDKPHWETAADKPNWQNPDFGTDLETMVYYADIRTPKTNGESHLADYQALNDLEEQLPYFIEHSPWIQEMMPPDSSPAEWRIFWDVFVSLRIMNVNYELQPYDGPALYLAAEIRDIYSERFNEKPWFDLISKLQFIEVPGDHVTMWHQPQIQVLAQTIQNYAHTDNYQPEAPQVMRQGQARELNCDRLLTLAQERTQLTDFGDEHFRPGFEHLVTALNQEAALHPMGATFMQELIVQLLVNRLEIQGELQRYPEILNAPIRQPLFIFGLPRTGSTYLHNLLCQDPAVRWLRLWEAYRPYPAPDPLTHASDPRIAQTQATFKNYEFFTPESTAMHKYDAIAPEECVWLLQNDFACTSFSFLTQIPSYRAWLNQQDMTPVYHYYRQQLQLLDWKFGSSRWVLKNPFHLADLAALNTTFPDACFVQTHRDPQQVVASYCRLIKNLRPVYSDQLDPKVIGDEILGILSHQVEQGMNARQAIDPARICDVNFDDLVRDPVGMVTKIYHHFGYALSPEMERNLSQYIHANPRYKHGKYSYSLEEFDLDANQVKNVFKDYLDQFKL</t>
  </si>
  <si>
    <t>gi|1039192159|gb|OBQ34070.1|</t>
  </si>
  <si>
    <t xml:space="preserve">Phosphopantetheine binding ACP domain (16-80:65)  -- Fatty acyl-coenzyme A reductase; NAD-binding domain (137-356:220)  -- </t>
  </si>
  <si>
    <t>MNLKQSYNAESIQAFLVSHLAEVVGVETAEIDVDENLENYGLDSAQAMMIISKLEELLGFKPSPILLWHYPNIAALSQRLADESSDDSQVKDAGSGTNSPVNFAPPLLDLGAEAVLDPTIQPVGTAVSVTNPKNIFLTGGTGYLGAFMIKELLEVSDATLYCLVRASNLEEGKSKLENNLQQYGIWQDHYSGRIIPIIGDLAQPRLGISAEQFENLAANIDTIYHSAALLNYVYPYSALKTANVLGTQEVLRLACQTKVKPLHYVSSVAVFESTAYAGKLVKEDDDFHDWEGIFLGYSQTKWVAEKLVKIAGSRGLPITIHRPPLISGDSQTGICNTHDFINLMIKGCLQMGSFPDVD</t>
  </si>
  <si>
    <t>gi|389803487|emb|CCI17560.1|</t>
  </si>
  <si>
    <t>gi|440802455|gb|ELR23384.1|</t>
  </si>
  <si>
    <t>gi|1398326125|dbj|GBL08728.1|</t>
  </si>
  <si>
    <t>gi|488855766|ref|WP_002768076.1|</t>
  </si>
  <si>
    <t>gi|1706090905|gb|TRV14179.1|</t>
  </si>
  <si>
    <t>CL2513.Contig2_All</t>
  </si>
  <si>
    <t xml:space="preserve">Beta-ketoacyl synthase; N-terminal (355-600:246)  -- Beta-ketoacyl synthase; C-terminal (609-724:116)  -- </t>
  </si>
  <si>
    <t>MNADQSPLWQALRPGQLVEVVGVERAQAGVSRCQLGQLLRLDLEAERGRVLLIDTCEEISLELQLIRCPILSGTEQKPHFDVLWGPGSSGEVVGAEVAHGLAEKGFSVVQLLDKSLTPGVIGRCLDTLQADFPGQALLGRLPVEVEEGYLGKDGRAAVVWVDPSESTWRSEGGKVVLRADAGLTALAELLQPHASDAVHVPITDRSAALLCVSMTDAEEARFEHPPLADKVLEDFYGTWSRSVIRLIHFLGPCGGGVAHLRRRGVEALDIDGGVDVQEVPAMANTIIIFKESCFEYSYEEPESGAFGDALWLQCSLLQPSAHWSLGELSGDLEMLDAAGGRDGPPPPSEAAQNLVAVVGMSIQAAGRMSDHLKEWAAYVSGTDGQLEMPFTRFDYKPYYSDDMEHADGSYTYVKHFSVQEGIEMFDNKVFEISNNEAAAMDPICRQVLEVGYLSIFQMGLTKRHCNTNPLHASVSVGNDKQEWLNMPGIPRSVSTNNQLAVMANRFSYVFNLKGGSFVIDTACSSSLVAAHLGKVNLLERRWDPLEWHLGLGAGLTLTVWCMFGNCAAHMLSPAGRCLTFNATANGYNRGDGTSAMVIKAGAQPDLRVAFFRGSQVGQDGRSASMAAPNGPAQEKCIWGAIREAQMSPPESTAWECHGTGTSLGDPIEVGAVRRVQIKMKRSEPLMVATSKSNLGHLEGSAAQLAMNKCIMQVIRTLCAPTQHLKTLNPHLDHTAFDAIFVSEHCPYKYKQGHAQVSSFGVGGTNGHAIFWGEREQPPVDDRRVVLMRKLQRAQPLIFVDGADPAEWDFRGVPYLPPAAGPEYQVSLSRDPATMEETISYVEVAEPQLKIVDYYAITGSHNGWSVERMYYGEVPHLFYQELELPATGICDFRILEDGDVARPLGPKASTGRRSAPIVGPLAGLETAWQIEGAPGSIITVEFFAPSDRGQEALRSITWYARQDG</t>
  </si>
  <si>
    <t>gi|1002149619|gb|KXS91017.1|</t>
  </si>
  <si>
    <t>gi|1129199229|gb|OLQ02729.1|</t>
  </si>
  <si>
    <t xml:space="preserve">Ankyrin repeat-containing domain (92-177:86)  -- - (185-236:52)  -- Ankyrin repeat-containing domain (3088-3166:79)  -- Ankyrin repeat-containing domain (3837-3899:63)  -- Ankyrin repeat-containing domain (3907-3970:64)  -- Ankyrin repeat-containing domain (3976-4032:57)  -- Beta-ketoacyl synthase; N-terminal (4101-4309:209)  -- Beta-ketoacyl synthase; C-terminal (4331-4448:118)  -- </t>
  </si>
  <si>
    <t>MLRIRAVSGESLVEIDLGSFLQTLPAGMHPVRTLKQHLHSIFGLSRFRQRLVYLGDDAFLHDDHALKTGEVQVVMLNYFPASEMQVKALRDAARSGLTSEVENLLQRPQDPDLGDPAPLFEASGHGHLEVVRLLLEAKAGKDDATCVHGGYTPLNVAAQNGQLEVVRLLLEANADKDKAKENGATPLHTAVERKRQEVVHLLLETKADKDKAMHDGTVPLFIAAQTGQLNVARLLLEAKADKDKAKKIGAGQFEVVRLLLEAKADMNKDGYDDHDDYCTRRREVTTTSLLWFFKEVGAGEWRARFRLGLCPGGKMDGQQQQPQQQQQQAAQQGLGADDVDRLVRSRLEQAFQGVFRKLVDTTERAAYAAEASASSNKLDALTRTLKVEAWKPQSREEELRTWKEWAFQFTNWLVTHDENFETDLAGIDLEREADHAVMTAEEVSRSHRLFGVLCNMIKGRPLLLVRQKQEEKNGMEAWRLLRREMEPKEKARSLALVRQLAGWRFDSQTGLHEQLIKYEEALRLYEASSGKSFPEDLVLATVVTGLKEPLKSQVQLRMHSGTRYSEVREWIIQYESLNAPWSMTLPGKTANDGGGPAPMDVDQIKGKKGKKGKDGKGKGDYKGKGDYKGKGDAKGKKGKPGEGKGWNRDKNYGGWGGQGSWGSQQGGAWNSWSTGGKDNAGGKGKDVCNLCGKKGHWKWECPNKGKGKVRQVDAASSSDYAASVAPSISSSATTAAPSTATALQRSTRAVNQISAVLGTPPGCPSTQVFDMTELDDQELTSFSLDGHDVLMVRAVRPHLCEDAFELKAAAEDFAGNLLEKTKAVAEGKAYVEHFALDGTDHDANWTIPWYEPNLRENMETPLVEVLAITAEPVQVEVVVDSGADVSVAPASFIEHGAPAESSGFIMQDAQGNKIPELNTRLLDIEVGTLDNDYVKIREKFAIAKVGSVILSLGRMIRAGWQLGHARTGPTLERGGHRVPIRLRRNTLIMMAAVSVITSGAAARAVPEGSAQPLKQPAVRAIGAFEDMGALPPQLEDVVANPGWHVLANGLPVLVGHRAEEIQDESWLWSTDDWAYLAVFVRLEKAHRLPALGDVWVQVYTMATEEFEGAGKVFAEIDEELTGAHDYVILFHVDKLPAELLSRPGDFFKEPGGEDDGEAILPVPEDDSAGGVGADPLEVVAESKQPEDQDPDGEILDGVRLDDETPLKELRALCDKLGVSRAGPKMKVLRRLRNQRELLEGHLSTQVAQRMFLERDRPPDVPPTPVLPSARQQELHNVTHQPFAPWCQACLLGRSKASPHKRAPEPGVEAKEEEENVPVIQVDYCYTFTKRRHEVQEQSEGTDAGVEEKAVEEETPDPEDHRDQFGLTLVAAESTTGWLAAIPVLQKGASALKRVTENLVRLSLQVSAAGEVAFQGDPEPSVKQILNSVVACRTKLGLKTKVKITQKGSHSSNGQVEKAIDTLRRNALTLKTFAEDRAKVVLEGDHHIFGWLLRHAAFLHNRYFTGYRGIPAYEAMFGRRFKANLLPFGELCIYHAPSKYKGDLQWQRGLFVGLSEKNGANIVLTPDGAREARSVRRLPEEQQWDAKALVTYRGLPWDYGGTKKRKRPLYTSARVPLLPDNATLEELAKAAGTAAAEAIAASTPKPNNNNDEAGSDSPTSSSTSSPSPVAPEEGESTTAMAVDGGGQEGDRAEYSANPPRELEQPTFPGLYPPGYAGVREVHGDIPGEELSNFESWMEEVGESFAEGGLLDDRESPSWDEHGEHAPELSEDELNLVNAASDKTEIERLVAMGVMRPPLPGEDTSGYGKLTTKIVRDWRKRPGWTRRSRLVAREFKAWTPWTQDLFAPASNLGAVHSFMTLALTFGLELVTIDVKDAYLNVPQPEPVVIEVEAALLDSSATGVVTYVLERLLPGQRVGASAWYGFAKQILNDNGLVNFAKEPTVFRHEDPQNPTALLLHADDGLLAATKKGREKLVGEMRKVVNVQVSEPMREIGDELEFLKRKYVRVPEGIIMYSSNRYAESLFEAFGKDIKEKDAPADKEFLEPDTSEELKGEKQKAYREAVGRLLYLSHSRPDLQFAVCVLSSRMASPTSTSWRLLRKVIGYLYRVPSLGVLMKPIADRACFGYVGKGPLHSGGTIVVESITDADWAGCRRTRKSRTSIQLYAGGSLIGSMVRSQKSVALSSGESEFIALVGGAAEGLYVVEVFKFLLGPASSVAVELHCRTDSAACRGITQRLGCGRLRHIDCGLLWTQAAVKAGRLKVGTISGQDNPADLGTKPLAGPRTRELLHVLGARTEDHEEYGAEDHRIASEKRALSKVVKTLRLEAGGTTRSVKTMLPLMVLLCQICGAESLGLTALAMVNNEALTRMAAALGVGMLFALVFLGIPWTMFRGLCWMFAWIKRTACEKGVQTEVGGFSTKSTQSNLGMSKSEKLFQDEYVDRCTELRSELYNKCRENEAMEQALRQLRAENETLTREVTRLRARRVPEQICVATQRGERYHLPTCGNLRNSSGVKTYTPCFSILKKGGIMIQGRGAVAFPCPEAANSAERPRYTWAYDLFTDAPIPELEGYQGTVRDGELLYMPGVCFRTDVKSWQLDGQVGDSNMGLKRTLKTVRLAAEDMDVPAPWAHSLQTSAEKGKGFHTEEVPLAKQLCRKIANEEVSEIDSQGGFFRPADLLHEGLLGSEGSQRLALLEDGFAQLREEADAKDKLAIPQLALQGRSTSGLQQMIGEIEERASNLATWAPQALSFQVSSRSPVMLLEAGAAAGQKEKGKISNHVQLKWIQIFQRQRIMTVLCLGPDTGSLEMRPFAEDAGAHRLALRPGTMATLRADCLTHRLSAKGKCYVLVAFFLGPSPLRDAPLASSMKDDLGRKLLKLKEASKSEEDFELQTSRELQRIANQNLHKGHQTAIRGCAGREPVAAHNADAFCSAIMAGVDAGQMVPHMLPVCFACAMLRIHATSGEEVACFTQEELLGDSDRGESCSARALKQRLEERCGKTRFQQRLLTEQGSILQDADQVEVAGDLQLVLLNFGKSSEDDVTHLLHTAASGSLAEVEELLKRPLDPNEVSDTGYAALHMAVERGREDVTTLLLTAKADVDLRSRQGVTALNVAVLLGHVAVVRLLLDAGADQDAACGWTGKGPSPLHVASKDGLVEVAELLLAAGADVVQPGPKVEAPQSHCGRIRRSEDAGKPGGLLRGVSCKYLAGDLLKEMENVGLPRSSPVYAIEESVIRKKGEKLTCPRDNRLGTSYVDAIADGDAGLSNYMLSYSWGYPVGDIADTLSDFFGEESFAEFEEAFGRRVEGVGHILAMMSPWQEPRYIRRVWCVFEFSIAIKERKELTVLMPQAEKDSFRLALFETGLQGIYDVLASLRIQDASASVEEDKINILKSIDPDAIDYNDSAKVGALNTKVRQRIQQWLVNTAVQWLEDRTRETPAEVKHSVFNSVGSLLIESVADFSNAEVILRQGLEVHSKQSLDGALGLRLLGRLVVRQQDWEGARSYYMEAKARLETLGSARTVQYAQLLVDLFTTTGQEEFLFSAKELFDSLEATSHEDYPRVLKHLGSLKLAGGDPVGAMEYYELAAESYQELKMERSPGFADLLTNLGKAEMECASRDKAREAYEASKHIYGVIGVTESPGYADLLVNLGMLHKEEDRVSEALAEFKAAASIYATSSPGGTALPELWAQIGSCHEKRGAFDAASEAYDVARVSFEKAGETEHDTYKEVLARSQARDRTDAAPGGQGPRPSGGKGWFVPWRGTLHIADHTKTYPKMHGGRPTKTAHVDGMMKPGPDRFKTRTAMSPDPMRKVRVQATEAEEPIDMLHEPYHSFVAPGAAEEEKRLPDGSTPLFCAAQQGKAAVARLLLQSGANPKVETINGDSPLFAAAQKGHIDVVQVLLEFGAATNEARRQDGVTPLFAAAQRGFAEVVRVLLDADAALEQPRYDSGATPLYIAAQKGYREVVKVLADYGADTDTVALDHGATPLYVAAQNGHESVVRMLLEVGAKRDKGRTDTGARPLHAAAQFGHEGMFATLLHAFPFEIERDRPVMKVGHFEVARLLLQGRADARAAQPDGTTAWDLASQHGHAEIAQLLLEHSSWDHEQYYTRDPLKDQDPAQKWKTHCNHGTYIEGLELFDNKMFKISNLEAGGMDPNQRQALEVFYETTLSAGLDEKRIMRSNIGVFMGGPGGIPEFAALPKDDSGGALGSTNNSPAIMANRISFCMGIHGPNFFIDLEGSASLIAFNLAVDSIQPDKAQCVGSVALGVDCNVHPQGLLQLSWANVLSKKGRCLSFDTYADGYIRGEGFTGLYVNPLKKEVDGKRVIDEDPPIIGLASGGYINNNGRSASLSAPSGAMYQELVANSVRSADVSPLDVEAVECNAAGHVLSDAVEATALVRAYRSLATTEDNEEEEVLGLLSGKSNYGHMRPAAGVAALLRVIVGQAMGCMPPSLHLHKLNPHIIADDGVPMFLATEHVAHRMSSAFVACTACGIGGSNAHAILWGRACTRQVKMEKAVQAEEVLSFWPGGGGELDPACEPRRGCSISGSWNLPDQCERMRGEGLDQFCFTLTLGEHGCEWFQIWLDGEKDRVLHPGSLRGAGEEKVQGPHAFCQDMGLQLPTPRAAILIHSRSSIVAAEQFMLVFKGRD</t>
  </si>
  <si>
    <t>gi|1724312198|ref|WP_147068645.1|</t>
  </si>
  <si>
    <t>gi|1747413745|ref|WP_149986029.1|</t>
  </si>
  <si>
    <t>MKPSKLAIAGLSGFFNQLLTSQQLSALIYQGNSLDYSNKPISDHSWSILSKMSDQGLKDCTCKIGKKVALITANNISSNQETELKNISYQLERLWNCSIVPFQLTQGSDSLLKSLELAQILLTAKEVDTVIISALNTDSESIIGGALILKDYETIQNNNSTLFYGIIDSFSKIVNPLSSPSVAIKQSCQQAFENAKIHPSDIGYLAVSSTEIDQGLLEAYYANHNNLTCAVGIVQENNNNLGITEDLISLIKTALCLKNRYLPAADQLLTSNLTQEWQNSPFYLPDVSLPWFLEKGQEKRYAALNLVTQNNTYSHLILSEATPQSTANNGYLPYGSFYLFPLAGNDSLSLQSQLDNLTESIENSFSLPHLAKENFIQFQQNSQSPYVVAIVGNNKEALQKEIKQAKKGIDKAFHTGKPWKSPQGSYFTPKRLGKVGKVAFVYPGAFNSYLGMGRNLFQLFPRLWERAESLISDPASFFQANSLYPRRQSPLSKQDLETLETQFIANPLSLLETGTGFAVLFTEIMQKYFKIKPEAAFGYSMGESTMMYSLGVWPNADQGSQFVHSSPLFHTRLMGAKQAVAEYWGQPIDENSWSSYVLMATAEAVQECLKTESKVYLTHINTPQEVAIAGDSQGCLRVIEKLQCDRFRSPSDMVLHCEVMQSEYNEFLKLNTVTMGTAPDTIFYSSSHYDSLTLEQEKIGDHLSQGMCKMLDFPRLIERTYQDGVKIFLELGSGGSCSRWISETLGQKEHLALCINRRGADDLATIIKMLAQLVSHGVELDLSPLYLTDEAETLEAIFKTVLTTAPKANIEPQTEQQNSIIRENTASQKVAVLVASSTQLLSQVPTISTVDHSRTSVISSHPKTVKPCLFDQPEILEFIEGKVSKVFGQEYEPIDHYTQRVRMPSPPFLFVSRVTQLEGKLGDYKSGFIETEYDVPEDAWYAVDGQLTVGICQEAGHGLLMLLSYIGTDFENQGKRSFRLLDLSATFLFEQPENVKLLRCRVKITSSVKTDDSLLIFFQGEVLIGDQVWMKFHDGCAGLFSDEELEKGQGIVLKEAEEKKRNLIKKQQFTPLLTCSKSSFKKEELLNLSRGDIEACLGKNYQQNGLNSSLRLPPEKLLMLEKVMMVNPQGGIAGLGLAVGAKQITPEDWYYSCHFKNDPTLPGNLMIEGSIQLVQFYCLWLGLQTHRKDARFQVIPNQTQAARFRGQVTPQHGTLMYQMEVLEIGLSPQPYLVANVDVIFGGKTIATIKNIGVQLVEKTATIPSIFQPIESGTFPHISQLSKQSSVLFNENQLKTFAKGSVAACLGSEFDIYENRQSVRLPNGEFQLVSRVLDIEGKRHELQKPSEIITEFDVKENAWFYNHNAYPTLPYCTYIEIAGQPCIFLGVYMGATLLFPEDDLHFRNLDGQGTILKEIDLRNKTITDKVRLLSTTAIQGAIIQKFEFELSCEGEPFYRGNMVFGDFSTAVLANQVGLDGGKRLKPWYQLNDLSDLTVEEINLQDSLTHQNFYSVNPEKPHYRLSQNYLDFIEKVFLIQDGGKYQKGYIYASQSITPEDWYFPFHFYQDSVMPGALGVESILQAMQTYALQLDLGKSFKNPRFGQAINHQITWKYRGQITPENRLMSLEVHISDIRVEDDVITIIGDASLWKEDLRIYEIKDIALCLLDNEQ</t>
  </si>
  <si>
    <t>gi|45535395|emb|CAF04413.1|</t>
  </si>
  <si>
    <t>gi|1832805657|ref|WP_168538618.1|</t>
  </si>
  <si>
    <t xml:space="preserve">Beta-ketoacyl synthase; N-terminal (38-289:252)  -- Beta-ketoacyl synthase; C-terminal (297-414:118)  -- Polyketide synthase; C-terminal extension (417-529:113)  -- Acyl transferase (576-696:121)  -- </t>
  </si>
  <si>
    <t>MSNISASNQDQNATLQRLLNALKQARTQLENVERQKTEPIAIIGMGLRFPGGVKNPETFWQLLANGKDAITEIPAQRWDVDRYYDPDPDAPGKMYTRYGGFLDAVDQFDPQFFGISPREAIDMDPQQRLLLEVAWEAIENAGIAAEGLKGTQTGLFVGMSADDYSQLSINFDDLNRLDAYSGFGTARSIAIGRLAYILGLQGLTMQLDTSCSSSLLGIHLACQSLRSGECNLALAGGVNLMLSPITTILFCKTKALSADGHCKTFDAAADGYARGEGCGMVVLKRLSDAIADNDNILAVIRGSAANHDGKSNGLTAPNGSAQEAVIKQALANARVKPEQIQYVEAHGTGTPLGDPIEVLALGKVFGENRSKQDPLMIGSLKTNFGHLEAAVGVASLIKVILSLQHQQIPPHLNFKNPSPYIPWDKLPIAVATELTPWTGKDGQNLAGVSCFGMSGTNVHLIVESAPEQLKNGDHIQERPLHLLTLSGKSEQALRDLVQNYQEFLSQKPAVSIADISFTANTGRSHFDHRLAIIAESNLQLSHQLNIFLTGIADVETFQEISLQGQLTSNKSPKIAFLCTGQGSQYVGMGKSLYETQPIFRKAIEECNRILNQYLEKPLIEILYTETNLINQTAYTQPALFAIEYALAQMWQSWGIKPDIVIGHSVGEYVAACLAGIFSLEDGLKLIAYRGKLMQQLPRGGEW</t>
  </si>
  <si>
    <t>gi|1705977172|gb|TRU07711.1|</t>
  </si>
  <si>
    <t>gi|428679794|gb|AFZ58560.1|</t>
  </si>
  <si>
    <t>gi|1706044806|gb|TRU70846.1|</t>
  </si>
  <si>
    <t>gi|1149076524|gb|AQS99234.1|</t>
  </si>
  <si>
    <t xml:space="preserve">Beta-ketoacyl synthase; N-terminal (244-435:192)  -- Beta-ketoacyl synthase; C-terminal (447-519:73)  -- </t>
  </si>
  <si>
    <t>MRGEVCQKREVCRADSGDAAQGRGKECKGKYAWLDSRPQFGTDPALKDSDEWLSTVAQQLTQWRDIFDNDLDERTQSLVCLTLTEKDEPDYPMPEPNDKQMLEFLRTWRRTLVRAVHFLGPGTASITLDAKDHGRVQRQVRIHAVPNTIVLFQRGQYEYTCSCPEETLMVISNYLAPSETYELEDINGNLNWLTAEGPQPPPGDYGVHAVNLAMRLPAFQDTDLAYYASLVGACDSVIQVPFLRWDSFIEGAELFDNKYFEISQAEASGMDPVQRMLLETGAQSLAAIGLTKKMTNRKSVHAGFAVGNDKLDWQTCPKQTEFPQPVFGPSQANALSVIANRFSFVFNLKGPNFVCDTACSAALSSTHMVKMMMTERKFDPLDWFLTMGAHLCLSPAPFITTSQAHMTSPKGRSRTFNAGADGYCRGEGVCGFMVKYGNLRGSPESMAMLRATQIGQDGRSASLTAPNGPAQEELIRRSIKEGGMVPPESTVWECHGTGTSLGDPIEVGAVRKVMLAAAMGAMCKCILQCQNARCCPTLHLKTLNPHLDIGSTSSEWNHYFATQVMKFVNYVQSHSQVSSFGLGGTNGHGIFWGENLDGVKPQKTLFMRRYHEKPPPEVRPLGKNYDEWEADFPDYRLLPESQFDVERKRYTITFRPDDPADQPLSWEPKEDVLDPDIDDDESFFTICGDHNNWEDEKMMPGGVPGEWIYTASIPERNVLHFRLFKNGDSDKGIGPRVDNCSRRAELIIGPAKDPKHRWAVTGRAGMRVDIKFFSRRGLKSINWLPTK</t>
  </si>
  <si>
    <t>gi|428239066|gb|AFZ04852.1|</t>
  </si>
  <si>
    <t xml:space="preserve">Glycosyltransferase 2-like (6-165:160)  -- Condensation domain (315-570:256)  -- AMP-dependent synthetase/ligase (591-985:395)  -- AMP-binding enzyme; C-terminal domain (993-1068:76)  -- Phosphopantetheine binding ACP domain (1120-1182:63)  -- Thioesterase (1215-1424:210)  -- </t>
  </si>
  <si>
    <t>MTKNVSVVIPSYNSAKFLPEAIESVLEQSYPHFEVIVVDDGSTDETKEICDRYPKVKYFYQNNRGHATARNTGLQISTGEYLLFLDSDDCLLPEAIEIGVKHLNAMPEMGLVFGRYFFYSIQPDGSYKVEEKYENQPEVANYETLLAIRHRVQCGCIMFRRAALDTVAIESIGAFDPSVLATEDYNLCLRIARNFPIYFHGQVVSQYRYTGNNISSKSTYFLIHAIRDHYQQWSYVQQTENKEYIVAYEQGKHHWIKLFGNRLPYEILKYIAAKKWVAALGILRLILYYDPKLQCIDRAIYETSYTALMSELRKLPFQDSLAYWKKQLAGAPPLLPLPTDRPRPPEQSLQGSSLSFRISQEITAALSQLGGQEGVALSTTLLAAFNILLYRYTCTEDVIVGSPFVSRVNAENFVNAVPLRTDMSGNPTFPEFLGRVRKVVLLAQAYQDVPYCLLVDEFCPQPDLSYAPLFQVTFVFEENIPFQRIDLSRLTASPWVIENNEGKFDLTLFLKPTSEGLEGSWSYSTDLFNAETIERMNEHFQILLAGIVAHPELPISALPLLPDKEKNLLLVEWNQTQTDESQDRCLHDLVTQQSEATPEKIAVSCEGQTLTYQELHQRSNQLAHYLQKKGVKPDDLVGICVERSLEMLVGLLGVLKAGGAYVPIDPNYPPDRVEYMIENSKAKLLLTQQQLVKNLPTTAAKEALVICLDADWSLIAQESEETPIANVTPENMAYVIYTSGSTGKPKGVQVLHRGAVNFLNSMRQQPGICEADILLSVTTLSFDIAVLELYLPLTVGAQVVILSREAAMDGRKLLKTIAQSGITILQATPATWRLLLESGWEGQSPMKMLSGGEAIPKELAAQLLTKGTELWNMYGPTETTVWSTVYQIKDAQQRILIGKPIANTDIYILDPLLQPVPVGVAGELHIGGAGLARGYLQRDDLTTERFIPNPFRETERIYKTGDLARYLPDGNIECLGRLDFQVKIRGFRIELGEIESVLVKHPHVQQAVVIVREDFPGDKRLVGYIVAVNNQNPTIQELRSLLKEYVPEYMVPSIFVFLEALPLTPNGKVDRKALPAPQQSAQPPITPATPTPLYPPATTTQATPEQPRKFASPQDDLEVQLIKIWEKVLHTSPISTTDNFFELGGHSLLAISLLREIEETYKQELSLAILFQSPTIKQLANTLREQGCLSSSQALVTIQQGSSKLPVFFIYGIFLYYDLSRHLGEDLTCYGVYLNEEVSMFQRKELDKPPMQVSIADMATRYLKEIQTHQPTGPYLLAGESLGGLVAFEMAHQLHLQGEEVALLCLLDSAIPGKNELSLSQKLAFHAKKLREKGFSYVFQKIQQFQKTKSTSNMNNDPVDPRLEFRNYAFNSYRLQPYPGRAILFRAMEESHFSTLENWNEYLVGGLDIYDIPGNHLSILQKPNVHLLAEKMRVHIDRAFAKL</t>
  </si>
  <si>
    <t>gi|428240670|gb|AFZ06456.1|</t>
  </si>
  <si>
    <t xml:space="preserve">Alcohol dehydrogenase; N-terminal (28-90:63)  -- - (187-311:125)  -- </t>
  </si>
  <si>
    <t>MKAVAFDRYGSAEELQYRELSKPIAKSNELLVRVRASSVNPVDWKIRQGHLQLLTGYNFPRIVGSDISGVVVEVGREVTKFQPGDEVYTFLNPISGGGCAEYAAVPESDAAIKPKNITHAEAAAVPIAGLTALQALRDLGGIQAGNKVLINGASGGVGTFAVQVAKAMNAEVTGVCSAKNREFVKSLGADFVLDYAEVDFTQQTDKYDIILDAVGRKTFAECEKVLQPEGVYISTLPSLDNLAPMVTSWFISGKKAKLIVANANTSDLGALRELIESDKVEPIVDRTYSLQEVAAAHAYSETGRAVGKIALVIDG</t>
  </si>
  <si>
    <t>Cluster-13398.43654</t>
  </si>
  <si>
    <t xml:space="preserve">Beta-ketoacyl synthase; N-terminal (350-578:229)  -- Beta-ketoacyl synthase; C-terminal (587-702:116)  -- </t>
  </si>
  <si>
    <t>MALENFCVDGIRVGTLVELHDLEDVEMNGSLGQVLSYSEYDGFFEVMLIGGKQVQMNAANIKVPSDLKRPGQGGSATSFDLLVGPKMDESTLADEIAACLFEKGFCVMRVCQSTEEVAQTFQAMREMAEAGKLQRFPEELEEGYLGANNRGKVAWLDPTDKDSPKDPLLDKNDAFLSKLAALVQPYCADMLGKQIDERTPALMSLSLTDEEEPEYPPADSDDAALGQFLSIWRRKLLQVVHFMGPENCNVTLESTGEGALPLKQDSLDIEAEPNTILIFRPGCYSYECRTGEETLSLTCAFLQQTSQLTLFDWEGDPGFLFTGEGPPGPVGEQLEVVNMATRLMSNYDEAGAYNAGLYGACDSGVEIPFTRWDIEDYYNADNDSLMPWQSPTKHQSMVEGVELFDNKYFEIILSEARVMDPMQRMVLETGAKNLFQMGITKKVSNRNPHHGGCSVGLDKDDWDRVPKCPEAEGGTNVQAIISNRFSFVFNLRGPNFVADTACSASLCATHLAKFTLLDRTIDKLEFHIAIGLHLCLHPSYFLGGKNNTMNSPIGRCLTFNATASGYMRGDGCSGITLKYGNHEERDAVWRASMINQNGRSATLTAPNGLAQGEIIEKAIVEAKITPPESVIWSCHGTGTSLGDPIEVGAVRRCQIKQERPTLLMVLTNKTHTGHLEGGAAMTSLVAATLMCKSLIGVPINHFRQLNPNLEQSSFDAFFNNEMGDTHYTCGNVHISSFGFGGSNGHCIMWGQSLFGIPDVPSALLKRLKKMAPPEVRVAGADPADWEWDGPEKDIKPGDKYKIELDSTDAADAAIKWEKVADGADIEGDGEDDFYCITGPFNEWDTDRMEDGPITGLRTITVEVPASGEIEFRFVKNGDEDEGCLFPAVDKCTRRTTPILGPELPKQDRKKEKTTWLAQAEPNDLIKIDLFVCRGRKSVQWTSLGPEE</t>
  </si>
  <si>
    <t>gi|424708171|gb|AFX86720.1|</t>
  </si>
  <si>
    <t>gi|1706009443|gb|TRU38287.1|</t>
  </si>
  <si>
    <t>gi|388330374|gb|AFK29465.1|</t>
  </si>
  <si>
    <t>gi|424707929|gb|AFX86599.1|</t>
  </si>
  <si>
    <t>gi|1705942249|gb|TRT75263.1|</t>
  </si>
  <si>
    <t>gi|1733591798|dbj|GCA74364.1|</t>
  </si>
  <si>
    <t>MINDTQLNSSSVVIVSGGGRGITAQCVIYLAQQYHCKFILLGRSQILYPEPEWSLSCQDESQLKKQIMQHLTTQNEKPTPKKVQALYQQLCQSREIKQTLSEIEKVGGKAEYCSVNVTDSQQLKATLRPIIQRWGQITGVIHGAGTLADKLIENKTEQDFDKVYTVKIDGLNSLLGSVEVNRLKFIALFSSFVSFYGNVGQSDYSLANEILNKYAYLLQQKYPNCHVVSIGWGPWDGGMVTPQLKQLFEQQNIKVIPQQTGAQMLAEELTQTQAKTPQIIVMSNPISPSPKLVTPQKHSYRLYRRLTLRGNPFVYDHVIGGNAVLPAMCALAWITNSCEQLYKGYHFLSCHNYQVLKGVVFDKSLANLYCLDLTEVEKTEDEIKFEALIWSETAKGIPLYHYRAIINITKQVIAERKLEESIQPVKEPSLNFQPYQEGVLFHQPRFQGIKKILEINNNELLFNCYLPPISTQDQGQFSVQSFNSYTADLLFQCLLVWVRKHYNSGSLPLKLNELKQFSSLPFNQEFWIKLSINEHSDTKVIANALSYHSQGKIYLEATNMEVTLSSCLNVLFLNNTVNSSNTVCL</t>
  </si>
  <si>
    <t>gi|1149076620|gb|AQS99282.1|</t>
  </si>
  <si>
    <t xml:space="preserve">Beta-ketoacyl synthase; N-terminal (289-534:246)  -- Beta-ketoacyl synthase; C-terminal (554-669:116)  -- </t>
  </si>
  <si>
    <t>MQATLGGPPPPDGGMYEVDAVEVELDFSVASLTESDDLGARLTRCLQRKGFCAVDLGLSEKLLPEALQDVAALEHRLARPPEEVQEGLLGDEGSGRVAELTGADEVGRALGHLDALLTELQWEVGLPERTGGLLHEAGLFPVGQVPELGLEECARWHGIFSRGRVLLLLWLGSGEARLALRPQQGESDIAAVVRLAPGTLVALRVNAVTQRLAALGENNYALTCFLLGESVAPNAPCAQRLSDWAQGRLCELKSSEVDEAAVEAHRSQLPRRWRRLMNHNYFRGHHATVAGMALRSCSSWKVELLSSLQAAGADLASRVPLMRYDWEETYDPSPESWQWGKTSCWHGSFMEGAELFDNRFFLVSPAEASSMDPHQRMLLDVGYEAAQRAGLNRKALMGAHGGVYVGMSYLLQWAGGNNNAGSFNQMSGASRVIPANRMSYVLGTKGPSTSMDVGEASSLSACSLGREGVSRADKERRHTDFSLCLGINIELAPNVAYQQWGWLSPSLHSGRCFTFDAGTCGVVPADGACAVTLKLFAEVVDDKLVPCEQKEPRALLASSAVLHAGQAGSLTAPCGPAQQEAVAETLRWARLAPDDIDVSECHGASLLLDDVVEMQSLAKALSEDDAGVALQLSSLKSGMASSKAAGGIVGLAKVLVCAFAGAVGPNQHLRSLNPYARDLRLPVCCTTELLNFQEGSVFSGVASHGAGGVRAHAIAWGRTGGDSEEDSEEAEPVTSEPFDRIAFWPVGGGTLPEEACPTDTYYVAGSWSGWSSPEPMEHEGDGVFGFTVTLGENRWEMFQIWLDQDPERALHPGRHHAGKGLAVQGPSSDCSEFAWRIEGREHFEEGEDGEAFEVPNEDHAFHGDRFRVRLRIAGGWRTVDWDKLGGPAGSSQLGRYYLVSDWTGWNLDSAPELLADPVATGVFQLDVGLIRDGGEFQIVRNRDWGQVLCPAQWWEDAACGEASGPEDTSFTWGCNWCLQGRQGDTFRIEFQLCAEGGIDRRTVSWKQVA</t>
  </si>
  <si>
    <t>Cluster-13398.6017</t>
  </si>
  <si>
    <t xml:space="preserve">Beta-ketoacyl synthase; N-terminal (406-664:259)  -- Beta-ketoacyl synthase; C-terminal (674-788:115)  -- </t>
  </si>
  <si>
    <t>MAASSQDSAMGASDGTAAAEAPMRHPGLDPPAAGQRQRIEGLFVEIHGMAALIEPEASQKSNDPGAEPIDVNGKRGRVIYYIQTQRKYVVHTFDAFWLCIPEGNLSVWTPSRPKDGGFDVCWPSQPQDMPMFSVEVLTNLARQGYVLVETIVSDERRTQALDIARKLKGFTMPKEELVQDFLGRGGRAKVTVHRNGRDPTARTRFSKLQLNRPYDSSEESPLGAADVETMPLDPFERCCLELTNVFALLRPITDDALGIDCHTLSEELVWLPFENRSEEAELSQGRLTDADVQSGQLEEHLVFIQRRKLCMFYLICGAGDISLYPKEELGMRSVTIPVTRSKLLIFRHDFMSFTFMPRDDEPFLVLQAWSLESPQQLELTEIMGDPVSRSRIRGLTRGPVEPPGNQVNIKSLASRLPGGAAGVMKFWTMLVQGCDAQVRIPHQRFDVTTYCSVDGDHVEGKSITVHGGFCTEKNIFFFDSALFGIGDEEVMHMAPAQRVVLETGFQCLEMAGFSKEALAGSKCGVFVGDCGSDWFPHLVNDTSRLVSPYALEGFCNYYTASRLSHTLSMIGPVVTVDTACSSSLVATGLAMSKLRQALGIRQQDSMLGESLQEALVLGVCTIVSPHFYVTLSGPLMLSKKGRCFTFDSSGDGYERGEGCGALFLGNGTFGVDRLAILVGSAINQDGRSATLTAPNGPSQQTCIWESLREAAVAPTEVSIAECHGTGTALGDPIEVGALRKVMEPRDSPLLCTSSKSNIGHLEAGAGMAGFLKSLLMLVSSCAPPNCHLRAINPHLGHEGLPALFETESVDTHLNSGLAGVSSFGFGGTNARADLWAECRLGPRSTGDFNTSKLDQIHVTCPITMGPIDYLTGEPARAGAGRKYHADVLRDEFASYDVSSHVYSGSYRFRNKSLYEDTEEALGPKVKVCVRGTWTGWKVMEEMQLQMDGWYNCIIVLGESRYELFNLCLDGDRKQEIYPAVNNASEITWICGPDSHRRGRNWMIDGRDEEVPTGTPFRIRFKWGRERKLLIWDRAPSDVAKSVPVYQHVYSVVGTWTHWEPQDLTQLNDDEGTWECKLRIGLSGLEDFQFVRDRDFKQVIYPAKPQTTKMSIPVRGPDELGHGKNWRIRGPVGDNVKIRLRVVDAQITVTLISDTKGTKVWQSEQGWNRREYFLAGNFNGWLCTPMTMDPVRPGIFKAVGCVGDKYDIIKTGYLAEFQIVIDEDFERVYYPELNGAGSGESIVRGPDGHGAGKNFLVRTSCMPSRAFEVALDLTSMDRRKIVTWTLVVDERDAAPDIE</t>
  </si>
  <si>
    <t>gi|26449447|dbj|BAC41850.1|</t>
  </si>
  <si>
    <t>gi|338858906|dbj|BAK42863.1|</t>
  </si>
  <si>
    <t>gi|338858880|dbj|BAK42850.1|</t>
  </si>
  <si>
    <t>gi|676397795|ref|XP_009042175.1|</t>
  </si>
  <si>
    <t>gi|1705957021|gb|TRT88723.1|</t>
  </si>
  <si>
    <t>gi|1706005989|gb|TRU34966.1|</t>
  </si>
  <si>
    <t>gi|1129213410|gb|OLQ14315.1|</t>
  </si>
  <si>
    <t xml:space="preserve">Indoleamine 2;3-dioxygenase (59-369:311)  -- Phosphotransferase KptA/Tpt1 (1094-1182:89)  -- Indoleamine 2;3-dioxygenase (2553-2777:225)  -- AMP-dependent synthetase/ligase (2993-3372:380)  -- Beta-ketoacyl synthase; N-terminal (3558-3800:243)  -- Beta-ketoacyl synthase; C-terminal (3811-3923:113)  -- Polyketide synthase; ketoreductase domain (4193-4338:146)  -- TauD/TfdA-like domain (4478-4728:251)  -- </t>
  </si>
  <si>
    <t>MKYSDHVLLRVATPLKLVEVEVEVEVEVEVEVEVEVRSVVDVYEKNEKNVACNIVGTFEETTKVPDWLAAPYLAVSRRVDRQPMLDYAGCVLNNWERLDPNGPIKPSNVRLLRRFTGLIDEEWFFKTHIIIESEGGHVAGALKSISAAMRDNDLHNLLQELHLLEEALWRLASVCLPIMFARSPQDHKLLCEPFMFFSRLRPYITSVTMEMCGQRYSLSGPSGAMSTILPAVDALLGIRNTSAELREAVKRFEGYVPKEHRQFLDGLRNAPSSVRSFIKAGKATLEENMWYALAGAYNACISRVLDFRWRHWSFVEQFIIRPSTATGPMNPSVCPMAASADSSIESQWSSHNSMMGTGGTTFDYLQQQRRCPIAASTWRSPGCVRFWSALAEESEEVTVEDRTVLHEFTAVLSVVGPAARMMQHRPLYAADRDRDDGGSTIDVGAPGTDWQPPTSSTRAPDDGSQARSSWTRCLHPSSTPMQLRPSTSNGVQFVNQAPPTVAQTLRRGVERIAAESTVPLPGAATPPVVFATDVFGDPASAGWGAEQAIDETFEAHFSARPGYHYAGGTYTEQLRDPLAGRYHCAGWLRRGDQQGGVRSPGHAEHRRPQLRPDDPASVATGLHVPACCGMTGGTSFLVEDLTPGCRRRDDGPVPIDEMVDCTRKVATAGEHSEKLLQELIAEKSGSAGDRHSSPAVVEPRQQKTAVPDPYVDDFNGLDEKIIRDLGPPTFHIDGVTSSPTPSRVEKRGAQGGIPHTGFGAVARAAAKAIYARKAKTVARTDDHLSPGLAAALRALVQILLTVKPRFFVPFYAEHMEMAVLYADAFFTDGEKKQKAGSWLRASHERAGLWDRRRLSKGYGNDPAVISAFSPPDRDGSSSSNEAGLAGQVASTPIRRTSVLIAFDRSRSTNGAKHPESTGTSKAAADMERQLQPGTPINLPVAKAKDSDTDRDRVLLSSYQSNEAVDAAGIRGYSEIEGASSIDSDITLGHTSSDAEAPPPAKMAPPDTTQAASMGMDDQAEGRSGPEARPLRIMLHDRSDQSRPVTQLDQDRHGASHSDDQPLISLVVSQTTRRSHGGEAEVEALSDTPAGINFSPRNAPEMAVHGTVLANYASIRANGLHRGQRQHIHFVDGDTVTTVSGRAGERSGLRSGSELMLWVDLRWCLRDGISFYKSRNRVLLTPGQDGWLLPKYIFQVQIVGTDRAIQSPDDTQLPTVDMVREALQEARGKRTPRQHREKGLWMRRDTSRGGVCRNALVGVESRESGEQATGQLQELRDEAVAKAKARAQQNQESFTRASDGDAHIRPGLMRRWIETPPRVCQICWAGMLTKLKGTYGWLFSASDDPWQSDAHPLPTTLSGPALQDARAEALLDMLKASAGTRSLKIRHFGDAQTAGELLRTPERIQDLMQFLDRGSFRQHHNNYHKAREGRALREDGVPFDTPLRTPSCGNWLWSLSASLVVGPQQLGVRQQHGSLGDAVECYLFTLYSAQTPSALTLVEDWATLATHLHELLHDVPPMIYYRLTWKQSWMTLAEVLDGWLCFDDPLSLEDGAVDHPTPLLGSRLRTSSTSGPKIGSRIADEGRSEWIVDSTPFEETGAALPARDPVLPEPELQKEVDRAPTGGVFRLQVASTSHARNQCLTTYPRDPVADLHVDAEAEWCLQLQRTPIGKAVPADSAQALAGHIKDLVLSQAGHSLAYVTGSSRRLQMYTRWRHLRATVHMPAHLTKVSNSDLRAQYDLPDPIAVLEQRLDQKIQQLQQNQGDPAIQGPGVLEYWNQLLTQLRQAASTPSSTVLMEAPASTQHACPTCGLYYPTRKALRQHQALRHGQIQADKLDIEYRPQQHSVAGMPQCKHCLLKLYHWQSLKGHIMQNVCNWYQPSTPEGTDAAQRADTQRTRAETDNETYPPTTNNDGERPQPGPPEERLSASGEDAAKPLLQQSAVLQHLHTHDGVITQADLRSNHLQQHCGFCQRWIAESGMIKTHILRIHKVRRQAASATPNTALPSTWPMPQPVMRASIAECLANPDAVSGYSCLKNMATVAKTHCLQHGEPVQDIQAWRSIERSVSRYCNLAFAITGQTVPLEPEQQLAQVWGLSSPFAGTPTPLRQGNAARSRMNPGQPNKFRKGQGKGKQTQSKRGREQDDEAAGEEMWMDLDQLDEETVRRILKVLIKAATRHEQQLTSLESDRSFVFFMETGNHGLISMMIQASQAWHQKYEAAHWITRSLLQWAYTEWNAEQKKALPPSRDNLSHEEAKRAVNNLLKITAKDDIVHRFQSLKPLKPELQAEVVVMLLTLTLRQKGEEIQKDLDLLADNSVGKVVGLRLRRERVSKTALAKELEHISDSQAARITLGPKGEAPARQESVQASISAEHANLPVFGDVTNDHLWDPTGPNGFVTNRCGNLPGWGPGFVGPLPGCSALMELAAIIPNLCFSHIYSEDPDAPAIDHPFVLRCNAKRAELVALVSRSGGEPAPVARLRLADLEHTWMLLCNVSSAYKAIEIPGSLQEMSGEKCPVTALSGTCPVQPKPAKTEDWLESIVRQVASIVGRPWNGTPEYAELVLNNWYVSPNDLGSEEEVFVIDRQTIQQVHPVCRFLALPDEEWHRKLHILLEAEGGRAVAAAYRSLRAALPARDNDGVGTALNQLAADINSLTEFQRDQFNQKDCRGEALMLSRLRKYSYPDLQMEELAVWIYTEGSSPLLPALHAILGLRKLDGISGPLQEHWQSQGRLCMAESHRQFLDCLENGLSVRAYCLQVWRYLPVEAIAALEDAFNNCIEALLRYCSVRQRFVSRVLPGVGHIQTLSAKQENVVRAGRLALLQMRRVADAQRMQLANEDLNIARSGTALRLSQLCQNNSRLTVVKPCALSINRQPALPPIPTCALAGKLVNEKLHRSWFPPGFLQTTFTSSEVALQDVVLVSAERLPEGFERWPLKVVAASDYPADGLPNVYLHGPEEEVHALAARSPVLGCFSEDIAWEELIREISSRHVLTIQEMILRQARRTPKQVALIFEDNEWTYEEYCSAACSLRDYLLSQGLDPSAGPVGVRIDASDLGSISHMALLSGRFVIHVLDAGLASQKFRLENLPSQALLTISGTKTNEAEPSFAVKTFYVDQIPLDRSRSPSSLSVKGDLNDVAFVEYTSGSTGNPKSVATVQFRMAHWTAWHVYHFPAPGRDAYNLFWIWYWQLSLATGGTCVVWPCWQNVDLEPMMKYFEKHRVARCNCLTPGQISTLMALGVELPSSLKVMISAGEGLPMATARQWCEKWPHVELLSNYACTETASDIAMLKITEQILRIDMLYAPLTDDRLSWNNKFLIQDEELIIQGWNIASGYLPPAKSNAFSSCSDGISNVYHTGDRVQMRDGYLFIMGRVDKVVKVRGFRVDLDGLEAILAKCPHVTDSAVAKHNDNLYCIILTPDLPAVQAFAQENYAHSSLIVWLHVDSIPLTKSGKKDRAAIRKRLEQQTLSEQSTEQAEQASMTPEEERVAEAVKEVLGRSIDRNTSFTQAGGHSLAAMRIAKILEISAQMLFAFPTVALLAKALAEKAGDRPSLRPLAGVKTSSSSGPLAVTSMACRVPGAEHPAEFWAKLQEGVLMTTKLPSKIWQIPRKGVVPDHGFDCQFWNTTPAAAALLDTSQRAILEVAYEALQGLGTPVISGGRLQGLELRSKEVGVAVCGGSLNHWTEQLGINLEHTRTQRPDEYFNLEVGTDKDYLATSIAYRFDLAGPAEVVQTACSSALVAIRRGVQMVRAGDCESVVSGGASFSPDAPIKYVDGLIWARDGVCRPYAEGANGTTNADGAGVVVLSLLDAARVAERPLFANVLGAAVNNDGSRKAHFSAPSYQGQVECISRAHADAALQEGSQLDYVEGHGTGTKIGDPLEIHALTQVLEQERRVYLGSVKGNVGHLNTVAGVPGFIKAVMMLNRQMLVPSLFADTPTKEVDWGRTPLLLASEVMKFDCLLTGVSSFGVGGTNAHVVLGHGGETQPLPPAVEWVRTPVRELLAAAPASAPAPVTAGTASRERTLEEWFYEESREKVRLSPARLTSAAVLLDGHSMPEGLPGCVIQTTWSRAMKAAAAAGRAFIFVGSSTEEPGVEDTTQEDLLLHCMAFLKRLARGAHGLQIFFVLQDAVRYAGLLGLLRSASKEHPELKLRILRREGAAKVLLPAVAGEFLCTDAGTFAPRLQRCAAPLPSDDAPRARCALVTGGLRGLGLAVAQRLAATKRSDSLILVGRHAPQGAAADRIRELSELLPVEVICCDVASWREVSELPGQCDLVIHCAGAVKDGVIINLTDADALKVLRPKIRGAIHLRSKYPDAKKIAFSSSSGLFGVPGQSTYAAGNTFVDAVMPSIQWGGWGETGMVEDHGIKPLPGERFFTVERGLDCLFRVLDSPAPRPGKGTEVRRVPYAVMDVDWPLYRQQNLFSAEDPMLATIEDDEASPSNSEVATLTWMGHGFGLRRNQLLLAAMEQSAALGKATVSRVSGQHPFVRVENVDLKKLTVANQEYLRTLIREHALLVFPGQHGLSPEHELHVNRCFGYRDPTEDFNRDEAVSACNHAGHSEMELQSIVGFNTEGFHSDGVHDQADFDNDCGPVLTSMCCYEPGDDGTGETSFLCARAAVDTLSAEELELLWKFRVHYHNKELLHSRPVMLNGLVRQCREVDSTDEVDLDFEAMVLSARGGPVHPLVGAMQHCYHFVERVYAHQEVFSHRWAPGDFIVWDNRLCLHAGARVEFKVSRVLQECNREKEGLLLKTLVEQGGV</t>
  </si>
  <si>
    <t>gi|1705955496|gb|TRT87306.1|</t>
  </si>
  <si>
    <t>MNSNSNLNNLVQNWLVKQLAEQLSLDAKTINVTEPLTRYGLDSIDAVTMVGDLEDWVGQELPSTLFWDHSTIEKASLFLVENYDLSNLSGEENPAEVAPVAEKAEPAASGGKGWSLFGRR</t>
  </si>
  <si>
    <t>gi|1149076624|gb|AQS99284.1|</t>
  </si>
  <si>
    <t xml:space="preserve">Beta-ketoacyl synthase; N-terminal (301-560:260)  -- Beta-ketoacyl synthase; C-terminal (582-695:114)  -- </t>
  </si>
  <si>
    <t>MEGSLHQGVDGSTDSVFDVTEALEEEELRIEIEFLLRLKGYCVLDSGVELDVLEAALEELHRLREQSRFIAVQPEVIDGLLGPKGSGEFCELAFLGAARYEDGDNLAALQRRLNDYTDFAGSFCRSLGFSSVVPSPTLAVRGDGPDWRNELSEDTCMGWLSTFKMAKLMLLLFIGPHEGSLELTPCDDDSGTVQIPTRPGMMVILRYDALMRSHACTRDDHVMVRWIWVREKTGPRGWRTLALDLQKKMPSLRQLYEWVQTRMQHSLTLEDEYCLEGAEVPVNREWQLMMHHHFFKRDRIPVAVRGMGGRLPGMWDPEVFWKAVNCGVDFVTPVPFQRWDHDSYYDPDPQCWMNADNFAHGPNMGRTSIRHAQFIDGIELFDNKFFGLSMMEAKGMDPQQRHILETSYECMFQAGFKKKDLMNAEIAVYIGTTNPEVNYTDQEAGACSGTGSAVAITSNRISFQLGMMGPSSSIECGMSSSSMAVLVGGAAVIPQFEHRQRTGGFSMAADVGGIAFSITPFMWPRHNTFMNPAGRCFTFDESGNGYVRGEAAANLCLMPYAEKIDGQFAVPDDAKCLGTLVGRRAVSNGRCASLTAPSGRAQAECLVDACRSALITALDLDGLECHGIGSQLEDSVEVTAAAGSLRGMKGGDMEVLTLSGNKTNVGAMMEACGVVALAKVLFNIMYANNAPTLHLKQLNPHLELGREGVIFNTEHVAYRERTSFHAVASSGTAGMNVAHVAWYMADESKVRVDNATHEHCVFSFWPGGGGMLESEQQPQRGYFVIGSWTRWEQPAEMVLERHGVYVYSVTLGPNRFESFQIWLDGESDRVLHPGSPHGQPGDQVFGPSDVSRVWDSAWTIEGRSTVYPYKLHNPHGHIGDRYEVRLLVLGKYRTVTWKRVAVSAEAAGIADRGTYFVAVGWAGGGLVEMVAHQDVPGLHTAEVKLPSSDTEGTFHILRDRDWCQTFRPLESRSVDPHSVQEVLGPDDHGHEPGWHLHGRSGESFQIEFQRTFAGGEDLRRVSWHSLDGGSEQPG</t>
  </si>
  <si>
    <t>gi|1706116866|gb|TRV38751.1|</t>
  </si>
  <si>
    <t>gi|488830432|ref|WP_002742838.1|</t>
  </si>
  <si>
    <t>gi|779876891|ref|WP_045359191.1|</t>
  </si>
  <si>
    <t>gi|424707959|gb|AFX86614.1|</t>
  </si>
  <si>
    <t>gi|1120049643|ref|WP_072923466.1|</t>
  </si>
  <si>
    <t>MNQQKQAFLEQYKHLDAMVKAQTEPIAIVGMGCRFPAGVNDSASYWQLLVNGIDAVTEIPLERWNIADYYHQDADVPGKMYSREGAFLDKVDEFDPAFFGISPREAAAMDPQQRLLLEVCWESLENAAIAPESLINSQTGVFMGICRDDYAQLCFHQGVVNHIDAYNSLGNSRAIAVGRISYLFGFHGPTLQIDTACSSSLLAVHLACQSLRGQECNLALAGGVNLMLTPATAISNCKLKAVSPQGRSKTFDASADGYGRGEGCGVVVLKRLSDALRDGNLIFAQIRGSAVNHDGKSNGLTAPNGQAQEALLRQALERAKIQPKDLQYVEVHGTGSSLGDPIEVLSLGKIYGRGHSQDNPLILGTGKTNMGHLEGAAGIAALIKTVLQLQNQQITPNLHFKNPNPYIPWEKLPVKIPTTLTPWLVREGVRRAGVSAFGMSGTNVHLIVEESNFERLGDEKPHLERPCHLITLSAKSEPALRELAQRYYDFFGQNSQTVMANVAYTANTGRSHFEHRLAIPFLAQKQLEQALKDFIRGENRFSGQKSLLTSKKAPKLAFMCTGEGSQYPGMARELYETQPTFRQTLEKCDEILRSHGVKSLLQVLYGDEKTSQLINQTFYSQITLFSLEYALAQLWLSWGVKPDALIGHSLGEYVAACLAGVFSLEDGLKLIAHRGRLMQTLPKNGIMAAIFTDSDSVTNHLRKIRGICTIAAVNSRENTVISGETEAINHLIANFNQRGIESQTLAVSHAFHSPLMTGMVGEFAKIAETITYNSPRLPLISNLTGDVIDAEIATSQYWVNHLLSPVEFARGIERLGELNTEIFLEIGAKTTLISLGQQNLPDQGLWLASLSPKQSNWETLLQSLATLYVKGVKIDWNGFDLDYLREKITLPTYPFQRKRYWLDYIDSQLKTPTVAAAFHPLLQQPLHLLGSKDVHYQSSLSPCYPSYLQEHQVFGQVVFPAAAYLEMIIVAAGQQYPNQQFTIGQLSLNRPLIFSDNQSKKVQLSLLAGGQFQILSLGEEEVSLLHLSGNLTNENQDLPSCNWTDIRNRCHQKIEIAQHYQDCLSKGVNYGESFRVIQELYRNQSEIVAKIQLSSHLLSQAVDYQLHPVLLDGCFHAMSALFPAGNSTYLPTNIDRLTFSGVKDTSIYCHGRFSHSNLQNGILIADLTIFSESGQLISQIDGLTFQQVRPETLFSQTNDLKDSLYEITWQATDLTGMDWIETGDWLIFADKKGVGQQLAEKLVQQGHRCQLITENNRQTWQYFLKKPYQGLIYLWGIDDDQALENNQNLAVTQERICGTLLEIVQELGKIEVNYSPRLYIVTQSAQYIPSQPTVIALAQSSLWGLGRTIALEYPELRCLCLDGDKFQDSHTLALEVFQSLQSSEEENQIVWRQGQSYVARLGRFIPKSSLKNREIAENATYLITGGLGALGQQVANWLRKKGAKSLVLLSRRGITPETQPIIDQWRQEGTNVEVFAADVSDFGQMRRAFEIIEQQLPPLKGIIHTAGVLEDASLSKQTWEKFERVFSPKILGAWNLHLLSQEVDLDWFINFSSMASVLGSSGQSNYASANAFLDSLAHYRQAQGLPALTINWGPWAEGGMAENLGEKAKKRLIKQGFTPLDPQKCLHLLETLLTTSRTQVTVASLNWNSFFNSFENQKIPPLLRDFQSFSAPKLTPDNNFIDVLRTVPIEERFAALTAHVQGIVAEILAIPAREFTQVDQGFFELGMGSLMTVELRNRLANDLGKSLAATITFKYPTVTSLVDYLVAEVIDLDFSLKPLAIGANQDSNLDPLNEEDLSLEELSDLLLQELNSLS</t>
  </si>
  <si>
    <t>gi|424707691|gb|AFX86480.1|</t>
  </si>
  <si>
    <t>gi|712037589|gb|AIW63286.1|</t>
  </si>
  <si>
    <t xml:space="preserve">Beta-ketoacyl synthase; N-terminal (344-587:244)  -- Beta-ketoacyl synthase; C-terminal (597-712:116)  -- </t>
  </si>
  <si>
    <t>MADKLMDYNPVLGGLHLGQLVQIFDSDTEFNGFLGQLADYNPETSKYLVAIIKTGDMISVDAEYVRTVLDCKGPGAGGNESSFDIVIGPRTSHDALGEMFGDSLSTKGFCVVKIIQGQEDLAKSFDTLKSLESDGKLGRLAQEVEEGYLGKNGRAKVMWLDPDDDAVPQDDLVKRNDANITTMAEILQPHMEDILGFPIAERSPALACVSMNDKDEADFESPFATDKQLQEYYATWTKSVLRLVHYMGPSGGKVTLTKKAACPLNNLEDSYEIEAVANTILLVREDCFDFAYEEPDEGEACWLMSFMLKPGAVWDLEGDLVGDTDVFGTVGDGPGPPTDPKLIVSVCAISLQACGRMTDHHKEWAAYTSGCDGQLEMPFLRFDYAPYYSDEVDNPQGTTFVKHFSVQDGIELFDNRIFEISNMESTAMDPMCRQVMEVGYLSIFKIGITKKYCNTNAIHASVSVGCDKQEWLNLPEAPRSVATNNQLAIMANRFNYVFNLKGGSYVCDTACSSSLIASHLGKVNLLETRWDPLAWHLGLGAGLTLTVGSFIGSCSSHMLSPGGRCFTFNATANGYNRGDGTACMLIKAGPCEGDRIAYFRGSQIGQDGRSASMSAPNGPAQEKCVWGAIREAQMTPPESTVWECHGTGTSLGDPIEVGAVRKVQIKMKRLEPLMIASSKSNFGHLEGSAAAIAMNKCVCVVCQIVCAPTQHLKCLNPHLDHAAFEAIFIAEHLPYKYIRGHCQVSSFGVGGTNGHAIFWGEGYRPPPDFKKLFVKKITDSAPPIIADGSDPSSWEYSGLPLGAEDQDKQITIRFEKDPITEEEVISYEVQEEEILEPPEFYCTTGSHNEWAEDRMMEGDVPSLFYQETEMPENGTLEFRILAEGDQDKVFGPSETTSKMIAPIEGPDKDIRTSWVINGPPGNPVRLEFFAPPKGAKSVCWILVKEE</t>
  </si>
  <si>
    <t>gi|513852828|ref|WP_016517241.1|</t>
  </si>
  <si>
    <t>gi|424707757|gb|AFX86513.1|</t>
  </si>
  <si>
    <t>gi|1033013978|emb|CDU43904.1|</t>
  </si>
  <si>
    <t>gi|71089703|gb|AAZ23708.1|</t>
  </si>
  <si>
    <t>gi|1706142205|gb|TRV62525.1|</t>
  </si>
  <si>
    <t>gi|1772288200|gb|QFZ13264.1|</t>
  </si>
  <si>
    <t xml:space="preserve">Condensation domain (10-455:446)  -- AMP-dependent synthetase/ligase (475-876:402)  -- AMP-binding enzyme; C-terminal domain (884-958:75)  -- Phosphopantetheine binding ACP domain (989-1052:64)  -- Thioesterase (1075-1331:257)  -- </t>
  </si>
  <si>
    <t>MHTEMTNLIRISPQQKHLWLQQKDNYQAYCTQIAINITGNLNSDILKLALANLSDRYEIFHTAFHSLPGMNIPFQSISDAPTYNHISLAEYDWSRLSSQVQKAKIDTLFQDTSLRVFDFEQATNLHFILGKLATDQHILFISLPALYADKTTLNYLICEIGRAYTACLDGEEISEEVMQYADVSEWLNELLESEDTETARNYWQQQDISSVLNLRIPFEIKNDHQSSGEISFAPQSLCLAMNRDTVEKLEILQESYHTSTEAILLACWQVLLWRLSGQSEIVIGAAGDGREYDELKGVFGLLTKYLPIHSRLEDALKFSELMERVSESLRFVKKWQEYFNWENFISTNEKFAARPFFPFCFDFTQQSQSYVNGNIAFSEYKKSANIDKFQIKLSSGYSQDNLVVNFDYDANLFSEDSIKILAEQYLTLIASVTYNPEAAIIDLNMISESDRQKLLIDFNNTKIEFPHDKCLHELFAAQVERTPNNIAVEFNHESLTYAQLNAKSNQLAHHLQKLGVKPEVLVGICVERSLDMLIGILGILKAGGAYIPFDPTYPQERLGFMLEDAQIPILLTQQRLVDKFVEHKTQIICLDRDLPENATLSIDNPVSNVTSENLAYIIYTSGSTGKPKGTMIPHRGLVNYLSWCTNAYALAQGYGAPVQSSIGFDATITSLFSPLLVGKRVVLLPEKEEIEALSALLQSDQNYSLVKITPAHLEMLNQMLPNHKGVTETRALIIGGEALLGKSLNFWRDNAPKTRIINEYGPTETVVGCCVYEVDEQTSLSGAILIGRPIANTQLYLLDDKQKLVPIGVPGELYIGGAGVARGYLNRPELTQQRFIPNPFSDEPNSRLYKTGDLARYLPDGNIEYLGRIDHQVKIRGFRIELEEIESLLAQHPLVNAVTVIAREDQPGDKRLVGYIVPKEQAPTSSELRQFLQSKLPEYMIPSAFVMLEVIPLTTHGKVDRQALPQPDTSRLDTLKVEFIAPRDRLELKLANIWENLLNVHPIGIKDSFFELGGHSLLAVRLMAHINQEFGKNLALATLFQNPTIEKLANLLRQTSEISSWSPLVEIQTGNSQYPFFCLPGGGGNVLYLHELARDLGSEQTFYGLQAPGLNGESDPLTSVEEMAAYYIQAIQSVQPEGPYFLGGHSFGGIVAYEIAQQLVKSGHEVALVAILDAPAPVASDKPIYIDVDDATRLTETARLIERWAGKSLNISYEILQPLELDAQLEYLKEQLIAVGLLPTGTETKQVRGLVQVFETNLQASIKYSPQEVYPHRLTLLRAREVNAEDAALLTELRQDPAWGWGQFSTEKVDIHIVPGDHMTMMTQPHISSVAKQLRICIEQTNVGS</t>
  </si>
  <si>
    <t>gi|424707733|gb|AFX86501.1|</t>
  </si>
  <si>
    <t>gi|15231151|ref|NP_190784.1|</t>
  </si>
  <si>
    <t>gi|1706068712|gb|TRU93088.1|</t>
  </si>
  <si>
    <t>gi|1797830656|ref|WP_159294187.1|</t>
  </si>
  <si>
    <t xml:space="preserve">Beta-ketoacyl synthase; N-terminal (14-299:286)  -- Beta-ketoacyl synthase; C-terminal (307-424:118)  -- Acyl transferase (600-840:241)  -- </t>
  </si>
  <si>
    <t>MPKTQSDKSDKIANPIAVVGMGCHYPGANQLSELWENILARRCQFRQFPDQRLPLSEYYDPDPATPDKTYGTRGAFIDGFQFDWINRRVPKKTVDGTDIVHWLALEVANKAIEDAGYRRDTIPTQKTGVILGNSLTGEHTRSNLMRLRWPYVRRALRAAAEVKGLSGTIVEELLEMMEKFYKSVFPPITEDTLAGGLSNTIAGRICNFFNFDGGGYTVDGACSSSLIAVVTAANALSNGDLDMALAGGIDISLDTFELIGFAKTGALTAQDMRVYDRRASGFVPGEGCGFVVLKRLEDARKAGDFVYAILKGWGISSDGKGGITAPSKFGQSKALLRAYQKAGYSPHTLHFIEGHGTGTPVGDRTELEGIALAMAAEGEIAPRSCGVTSFKSLVGHTKAAAGIGGFIKAVMAVNQRIVPPTVGCQEPNSIFETHALPLYPILQGEIHQPTTILKAGVSAMGFGGINSHVTLISGDAPSPQLKPSLDQRSLLVSNQDSEIFVFGANSLAQLLEYLQIFSEQAKGMSLADMVDLAAQNAQTLSPQTSIRAAIVAENPRELLERLEHLINILHSQPPAAGETYISQRKDIWLAHQVQRSRVAFLFPGQGSQKLNMARTLVERYSWARELVQQADLWLIESGFEPISPLIYRPLDRAVNQQQVEQWFKALTDVAPQAICLTSLLWKHYLKRLGLEPVALGGHSLGELTAFEAAGAYDEKTLLCFAAMRGKAMTVKGDSIGTMASLACSDATAQKLLQGISGYVTVANINSPQQTVISGEKTSVAAVCDLALAREIQVRQLSVANAFHSQMVAKAAEYLRKEAPIPEILEQVSLPLFTSVNGQIVNSGLNLKEHFAHQIVAQVNFVSLVENLKNKCDLIVEVGTGKVLSGLVGAIVPSPLCFPLESKPGIARDLNTFLAAYFVQGGEVNWQALYEQRLVRPFVPAAERLFVDNPCERSFPVSLEEIESSSAFSWREIQQSSPNTALAHSSNFSQPESLFADDELTTVLANYLLERGSFLSELISADIQSLPFVNTHNA</t>
  </si>
  <si>
    <t>gi|499932459|ref|WP_011613193.1|</t>
  </si>
  <si>
    <t xml:space="preserve">Beta-ketoacyl synthase; N-terminal (9-256:248)  -- Beta-ketoacyl synthase; C-terminal (264-388:125)  -- Polyketide synthase; C-terminal extension (392-506:115)  -- Acyl transferase (549-837:289)  -- Polyketide synthase; dehydratase domain (919-1203:285)  -- Methyltransferase type 12 (1435-1535:101)  -- - (2027-2164:138)  -- Polyketide synthase; ketoreductase domain (2180-2357:178)  -- Phosphopantetheine binding ACP domain (2456-2522:67)  -- </t>
  </si>
  <si>
    <t>MKQQQKRELVAIIGMACRFPGANDYGQFWKNMEAGVNSISEIPSQRWEAEKYYAPIPNQQNKTISKWAGLIEGIDEFDAEFFSISPREARKVDPQQRVILELSWSCIEDAGYSPSQLSGKDVGVFMGACNYDSILLMNRNQENIEGHSGTGTWTCMIPNRISSFFNWHGPSIPIDTACSSSLVAIHYALKSLKESECEMALVGGISVLFTSTTYIQMSQLGMLSPTGQCRTFSSDANGYVRGEGAGVVLLKPLTKAIVDGDHIYGVIQGSAINHGGKARTITSPNVYAQAKVIRSAYINANISPDTVSYIESHGTGTPLGDPIEINALKRAYKQLAQQYGVEKTEKPYCGIGAVKSNIGHLEGAAGIAGLIKVLLAMKYKKLPKILNFKELNPRIKIKDTPFYIIEENQEWKRLKNELGEEIPRRAGLSSFGIGGVNAHIVLEEPLEEVKINLSDTLERPQEILTLSAKTEKALRELATKYQTYLQLDSEASLSDICFSANKGQTHFTKRLAIVAESKRDLQQKLAGFLQDNATQGVFTGNSDTQTIAFLFTGQGSQYAEMGRQLYDTQPTFKKIIDQCSKILEKYLEVSLLDVLYPNLTIKKEEVSSLIDQTAYTQPAIFVIEYALAKLWESWGIKPDVVMGHSVGEYVAATVAGIFSLEDGLKLIAARGRLMQQLPAGGEMVAVMASEAKVKKLLRPYAEKVAIAAINGPKSVVISGEATAVREIVSSLESEKIKTKQLQVSHAFHSPLMEPMLAEWEAVAKELTYHQPEIPVISNVTGTIADKSITTAKYWVDHVRLPVRFTEGMDALQKQGVEIFLEVGPKPILLGMGRRCLPKDVGVWLPSLRLGVDEWQQMLSSLGELYVQGAKVDWSGFDSDYSRQKVALPTYPFQRERYWVEENGYGKKLLSKQQTVKELHPLLGYKINIAGQQQIFESFLGAEKPEYLKDHRVFDEPLFPTTGYLEIALAAGQNQYKTSWIEVEDLRIEKGLVLLEGEVETVQTILTPQENQTYQFQIFSQEQQGGTQQWVLHVAGKIQQAAQQVEEEKLDIEKYLGECDRSIEIKQHYQRCQSMGISYGSSFQGIKQLWKGENQALAKLAIPEALAGEMGEYNIHPVILDAALQVIFNALPEAENENQTTYLPVGVEKLTTYSSPEESMYAYGVVDGTGGGNWKANVILSTETGKIVGKISGLRVKAASKEALLGSKQETIKDLLYEIEWRSKGRLGRLLPPDYLLAPTKIEQQLQPTIRELIAQANLESYQEIPGKLEELSLEYVLQAIKELGWYYKVGDKLNSEQEIERLSIVPSQKQLFKRMLQMLGEAGIIEPVVGTDEWNVVQTLDNSEEQGPKKGEKFLSEYPQAAAELTLLNRCGTELSGVLQGATDPVELVFPSGDLTAATRVYQDSTLAKFMNSLVEKTIATAIEKLPKDQGIRLLEIGAGTGGTTSYILPTLPETNTEYVFTDLGVLFTTKAKERFQDYPYVEYRTLDIEVDPTTQGYNAHQYDVIIAANVLHATTNIKEILSNVRKLLAPGGILVLFEITSRQRWLDLVFGLLEGWWRFEDLDIRPDYPLLSRSQWQEVLMGTGFTEVATLPEVEGMPQVLSQQSVIIAQADSTASVPDAKGWLILADKQGIGQHLARQLESFGGVCTVVFAGEKYQQITPEEFTINPDRPEDYEQLMTAVVDKSPALSGVVQCWTTEFAATKEIKDLSRWGCGTTLFLVQALLKSRLQRLPQLWLVTSGSQPVPLNSPLIPGVSHSSLWGMGKVINLEHPELNCVRIDLDPEATVESNANLLFNEIWSEDKEDQVALRENSRYVARLVASHHQRVATGGLTIPSQPYKLGISEKSSLDKLILEPINRNAPAAGEVEIQVMATGLNFLDLVATLGLVPDEVDGVSQKHLVDINRFGVECSGYVVAVGEGVKGLEVGDMAIAMAQGSFSQYVTVNASYVVPKPENITFEEAASIPANFLTAYYALHHIAKITKGQRILIHAAAGGTGMAAVQIAQKAGAEVFATASPPKWETLRKMGVKYIMNSRTVEFADQVMEFTEGQGVDIVLNSLTSGDFVRKGLSVVSPQGRFIEIAKRGVWKSSQVAEVRPDISYSIVDLLRKSQEEPELINSMLQELTADFSNSLLKPTPLKVFPIEEVISAFRYMQQAKHIGKIVVTQPKQPDKPVSFRGDAAYLITGGMGGLGLLISRWMVSKGAKHLVLLGRRAPNEVVKEKLVELEAAGASVTVETLDVSDWEGMKGVIERINNSGTPLAGVMHSVGVLSDGVLENQTWSSFEQVMAPKVQGSWYLHQLTQNQSLDFFLVFSSVASLFGSSAQANHSAANAFLDGLAHYRRSLGLPGLSIHWSTISQVGEAAERGADVRLQKQGIAALTPTEVLESLEVLMSSNANTEVAVVDIDWSKWQERASQWRFLADWEGVVAGVIGTETRLLEQLKESSSEEQEKMLVDYLKGKVANIFGTTTGKIMDIEQPLTTMGLDSLMAVELRNLIQRELGFDIPMQTIIEGISISEIVDLVSEQLLLEQVSYSNTSPTEEIDEDMEEITL</t>
  </si>
  <si>
    <t>gi|1706011737|gb|TRU40487.1|</t>
  </si>
  <si>
    <t>gi|424707839|gb|AFX86554.1|</t>
  </si>
  <si>
    <t>gi|389803956|emb|CCI17173.1|</t>
  </si>
  <si>
    <t>gi|1780607049|emb|VYS50686.1|</t>
  </si>
  <si>
    <t>MESSFHFINEALLITQTFITFHQFLVASACVLIAVFGYYFFKPRCIIYLIDFSCYQPPDFLRAPVSNFIEHLTISGVFDQESLDLQQKILERSGISDDASVPATVHEIPPNASISAAREETHEILFAIVQDLFSKHEIDPKSIDILVSNCSLFCPSPSITSMIINKFGMRSDIKSFSLSGMGCSAGILSVNLVKDLMKIHGDSLALVLSMEAVSPNGYRGKCKSMLIANTIFRMGGAAILLSNRKQDSHKAKYKLQHIIRTHVGSDTESYESVMQQVDEEGKVGVALSKQLVRVASKALKINVVQLGPRVLPYSEQLKYIISFIQRKWGMHKEIYTPNFKKAFEHFCIHAGGRAIIEGVEKHLKLDKEDVEASRSTLYRYGNTSSSSLWYELQYLEAKGRMKMGDKVWQIGFGSGFKANSAVWKCISEIDSRGRNAWSDRIHFYPVCGDTSSALKTELLS</t>
  </si>
  <si>
    <t>gi|424708249|gb|AFX86759.1|</t>
  </si>
  <si>
    <t>gi|2065861590|gb|KAG7627465.1|</t>
  </si>
  <si>
    <t>gi|260841927|gb|ACX51024.1|</t>
  </si>
  <si>
    <t>gi|1002147733|gb|KXS89166.1|</t>
  </si>
  <si>
    <t>gi|1129178870|gb|OLP86744.1|</t>
  </si>
  <si>
    <t xml:space="preserve">Short-chain dehydrogenase/reductase SDR (128-216:89)  -- </t>
  </si>
  <si>
    <t>MTWTRIAASYVRKNRELPSTAENQFHVTGKDEQAEAAVPDDAKHSPDSRRRGKSSLPVTSSASVLAQVALVVGTMWARFHRRACAALLKLQPPPHRQGLLPLLALGAGTGVLVLKRPASSPCAAEQQKVALITGSSTGIGKAVAQRLAAEGYRVVVNSHSTLEEGTALAATLPGGMYIQADCSKREGCEGLVEEVLKRCGRLDLLVCNAGLGKVIPHGNLELIDDELKTFNA</t>
  </si>
  <si>
    <t>Cluster-13398.32558</t>
  </si>
  <si>
    <t xml:space="preserve">Beta-ketoacyl synthase; N-terminal (337-589:253)  -- Beta-ketoacyl synthase; C-terminal (600-714:115)  -- </t>
  </si>
  <si>
    <t>MEPVQWEEPPQARYEGKLVEIHAVQGQVEARDGIVVSANGLRGRALWDDEQGMYTIRTFQGLTLDLPEENLQEFVRPRPEDGGFDYAWPSQGYEEEFSVRIADTIRKKGYVVVQMFEGDELRLEAMKAARERDDYVLPKPEFEEAFLGREANSKVSSLRQGEVTTPIEFYNQQVKQMATALFGVAEDFFGFKPDDYRSGTMVRMPLQSQDERQALSPGPLQQAEVDAGLVETQLDFIQRRKLCIMYLVENRGGTLELYPRQDLRQPDVVLPLTPDKIVVFRHDLMGYTYRPVGTYDLVVQSWFMEEQQKLRLDGLQGSQAGLEEALGLGGIPIDGDRQVQIMGGNCRMPGGSYQIDRYWAAFQSMVDGFVDIPGQRWEMELYYNPDSEQFGAQGRSVTRHSGMLADEELTLFDNAFFGLSEGVADCMAPTQRILMEIAFELLHMVGYEKLSSMRGEAIGCTVAECALDFDMWHRYGQRPEEWLQAQFNHGTSAARLAQVFGIKGPLQQVDTACSSSLVSHNISHAKIRKDDGVDKFFSLGHQTLNMPFGFVGLSGAGMLGRTGRCLTFDQSANGMARAEGCGGLFLKGSTDPAVISERLGVYVSSFINQDGRSASLTAPNGPSQQLCMRSSMKDGRISPADVSVNENHGTGTALGDPIETGSVRNIFKGRGDCPIPITSSKSNLGHQESTAGSNGLLRTLTSLLNATIPSTVHVRQLNQHLDLEGFPGAFPSENLDLNKENSIGGLNSFGFGGTNSRAELWAHCLQGPRGTNTWFRQTDKRRAPALSMEKVRQLDCVAVLCPSCLGPMCWLCSAALPAEPQRGKHRCITVREEHASYERCSNCYEGRYSCGTAVVDSVDRGDKVYVTGTWDAWASTEEMCNVGEGIYTADVVLGDTCVEEFHLLLERDPQRALFPIVAHAGTRARIVGPAKQEPGKNWLIDGRRDGARTGSIYRLKLEWGDTQRKVSWERLGKQAESQPHTYSIISSLTGFRPVLMGRSQERWEFSGKMTSREELFMFQRDRDPRQLLYPEEHRPSSVSVPVLGPDAGPGPSREMRLWAVQGKQGDVVIVQLQVCDGDIEVTAISEAQGACSWRGGRLQHKYFVRGSWSAWKLEEMEPDMSDLELCRLLFTLPSGGFEYEESGMFQILVDRDSTRVLHPGSTGAAPGQSLVEGPDAKGEGLFWEVRGAPGQSFEVALNLGAQDTTQLVTCRPVRRLPRLPK</t>
  </si>
  <si>
    <t>gi|424708015|gb|AFX86642.1|</t>
  </si>
  <si>
    <t>gi|424707841|gb|AFX86555.1|</t>
  </si>
  <si>
    <t>gi|568964893|gb|AHE40822.1|</t>
  </si>
  <si>
    <t>LLHVPPRKTFAAAREETEQVIIGALENLFQNTKVNPREIGILVVNSSMFNPTPSLSAMVVNTFKLRSNIKSFNLGGMGCSAGVIAIDLAKDLLHVHKNTYALVVSTENITQGIYAGENRSMMVSNCLFRVGGAAILLSNKPRDRRRSKYKLAHTVRTHTGADDKSFRCVQQEDDESGKIGVCLSKDITNVAGTTLKKNIATLGPLILPLSEKFLFFVTFVAKKLLKDRIKHYYVPDFKLAIDHFCIHAGGRAVIDELEKSLGLSPIDVEASRSTLHRFGNTSSSSIWYELAYIEAKG</t>
  </si>
  <si>
    <t>gi|194354512|gb|ACF54735.1|</t>
  </si>
  <si>
    <t xml:space="preserve">Beta-ketoacyl synthase; N-terminal (1-169:169)  -- Beta-ketoacyl synthase; C-terminal (179-235:57)  -- </t>
  </si>
  <si>
    <t>REALQMDPQQRLMMTHAWKAIEDAGHSPRGLAGKKVGVFVGTSSSGYRGQIGSDAGGEGYVATGSVPSVGPNRISYFLDLHGPSEPVETACSSSLVALHRAVQAIKAGDCDMALVGGVNTILTPEAHINFARAGMLSENGRCKTFSADADGYVRGEGVGMLFVRRLSDAERDRDPILXIIRGTAINHGGHANSLTAPNTSAQADLLTAAYENAGVDPRTVGYVEAHGTGTQFGDP</t>
  </si>
  <si>
    <t>gi|198444905|gb|ACH88367.1|</t>
  </si>
  <si>
    <t>PQERVLLEMAWEAIESGGQIPSRLEGRNCAVYVGISSTEYGSAQQGDPDSANAYLMLGATLSIAANRLSYQFDLRGPSMAVDTACSSAMVALDEALNALWAGRCDMALVGGISLLLTPFPFVGFAKATMLSDYGLCRAFGAEPGGYVRGEGGGVVVIKPLADAMRDGDPIHAVICGSGTNADGRTNGIALPSSTAQRSLIEETMAKFEIDPADIDFLDTHGTGT</t>
  </si>
  <si>
    <t>gi|332660948|gb|AEE86348.1|</t>
  </si>
  <si>
    <t>gi|56542110|emb|CAI30418.1|</t>
  </si>
  <si>
    <t>gi|1710890223|gb|TVQ52920.1|</t>
  </si>
  <si>
    <t>Spirulina sp. DLM2.Bin59</t>
  </si>
  <si>
    <t xml:space="preserve">AMP-dependent synthetase/ligase (3-379:377)  -- AMP-binding enzyme; C-terminal domain (387-467:81)  -- Phosphopantetheine binding ACP domain (497-558:62)  -- Thioesterase (582-820:239)  -- </t>
  </si>
  <si>
    <t>QQQGAAENTIIGLFLERGLEALLSILAVMRLGATYLPLDPAYPLERLAFMIQEAQPPLLLTHSNLVSKLPAIATAIHCIDQIQPTLAACPQTITTAPAGSSLAYIMYTSGSTGKPKGVQMPRQTVHYYIAALSKILAVQPSDIYLHTASFSFSSSVRQMLIPLSCGATMILASQSQVKNPLALLELMQTKGITISDTVPSVWRSLLAASQSLPAAERQTRFSNQLRIINLSGEITPCSILHGLRATLTSQPDIFNIYGSTETVGTCVYPVPQDFDRQEGCLPVGFPYPHNRTYILNEQQQPVAPGEVGELYVAGGCVSQGYLHRPDLTAQNFIPNPWVADCPEPRDLFSRLYKTGDVACQWPDGAIEVRGRVDFQVKLRGMRIELEEIEAALESNDRVKAAMVLGKTDPQGEQRLVAYVVPQGEGHTMTPQSLTQTLQANLRDHLPSDWIPSLFMPLPALPLTPNGKRDRLSVPAPDWGLLSTGKTSAAPQNETESQLLQIWIDLLGFTPGLTDDFFILGGHSLMAVEMFSKIDQIWGKKLAFNHLIDHPTIQSLAVYLRNNEQSAKSTIIIPLQKNGDAPPLFCIHAVGGSVLYYSKLLPYLPPNQPVYGIQARGFDGIEPPLETVEAMAKFYIQAIRNVYPQGPIYVIGHSFGGLVAYEIARQLYAQNDPPQFVGILDAKTPKLAKSRLSWRRGIKTIASNLRQMSNLERKEYLLKTAIWFYRKRKIAADGEYAESLKAKNANMRMFNVLKPNYHAQHAYEPRPYPGDIVVFRATIQSPRSGHDPTLGWQELVEGQIHTHRISGRHLTMLEEPHVQNLAAALISYLPKP</t>
  </si>
  <si>
    <t>gi|1706129702|gb|TRV50832.1|</t>
  </si>
  <si>
    <t>Cluster-13398.11486</t>
  </si>
  <si>
    <t xml:space="preserve">Beta-ketoacyl synthase; N-terminal (340-595:256)  -- Beta-ketoacyl synthase; C-terminal (607-712:106)  -- </t>
  </si>
  <si>
    <t>MSSLSVGALVKIGGLPGPAKPVPEASNLAPTDLNGQLAQLQRYERSAQKWIAMTFTGDMISVDTEFITPLTRQELRRYDFVFGPGSDFETVGSELAALLAVQGHAVMRLLIAEEDCEEMLACARRLEEDEQFSRLAVEFERGYLGLDSSAKTLLLDPTSPEAPSYIRESPLRTMDHNFGALSQLLGPHTEDALGFQVYSRTSMLLRMPLDEGDEDQYPPADIDDGVAEGFLHTMARKRLVLLQFVGPGTGRLVLTPLRVPDNRSVAPIVLDAEPRTVVFIVANRFEYKYESLGSSSLTLVSFFLAAPAIFEMGEVQCSPALLATMGSGPPAPPGEQCTVDGLSCRYGRSPDGRDHFEMFWMSMKDASDGITAIPGSRWEHDEYFDPRLTAGGYYAQHGCFVDSVFIFDCKFFEIPTALARTMDPCQQQVLEVSYLSLHQGGWDKKSLAHQPQHIGHFVGMDKDKDDWLCLSATAPVNSSGANPDVSASRFTANRFSYCMNLTGASMTVDTACSSSLVCAHVSKLHLRSQDVDERKWPKSEPMCASIVNGVNLMLSPETHIGLCQSGMLSREGRCFTFNNAADGYARGELCAAAIFKFKPCTNDEHVLACLAGSQVNQDAQSSSLTACSGPALRVCLSAMLRECMLTPTEVDCHECHGTGVTLCDPIEISSFRRVMTATTRSSPLPISSVKTCLGHGEGSSGLCGLLRGVLQVAFCEDHANLHSAIRSSHMDVDGFPCLILTESIALDSGLPNTSTFSKDAAFCSVTSFGFRGTNVQALAWGKDTLSWRSARKRDLTEAFHRKLAMAPPAEITMNGADVLNWETTGLDPRAEPDSRWRVLLEEDGTVEWEADDPPEYGHEFFLRGSHSRWLPDAMRRHHDIQGLWLGTVKLGMRGEERFQIMADSDESKIFHPARPRCTLKAVPVRGPEEVSKDSNWLIQGPPGSTYTVEFYQQERYLSVVWLRL</t>
  </si>
  <si>
    <t>gi|414091049|gb|AFW98412.1|</t>
  </si>
  <si>
    <t xml:space="preserve">Beta-ketoacyl synthase; N-terminal (331-582:252)  -- Beta-ketoacyl synthase; C-terminal (594-709:116)  -- </t>
  </si>
  <si>
    <t>MASFTQGALVEVVGLPGPAKPVPEAASQGEADLNGQKAQLVSFDRNVKKWTAATFGGDTIAINEKYVRPLESEDLKGYDFVFGPKSDFDTVGSEMADTLASKGYAVMKLLVSAEEAEESVTAAKKLEDDDQFSRLAVEFERGYLGKEGSAKTLLLDPSSPDVPDYVLASPLKMMDHNFGAISQMIGPYTQEAMGFDIYSRTTMLLRMPLAEGDEDKYPPADIDDGDAEGYLHTMARKRLTLLQFVGPAGGTLRLSPTSEGGEEVKISAEPGSVVLIVASRYEYSLETEGESLTLTCFYMAEPAVYEIFGTVKGDTEVLGLLGTGPPPPPGEQVTVNSMYCRYGTGADGKFQFWNGVGKAGCDGLTDIPFVRWDHSMYWDPDSQFGGSYTRHGCFGIEGVDLFDCKFFEISPAEAKGMDPCQRQVMEVSYMALLEGGWDKRSLQRESAHVGHFVGIDKDDWMCMSAAGCLNLSGAHGAAAAANAITSNRFSYSLNLKGASMTIDTACSSSLVCTHVSKLHLRFKDFDPMPGSIVNGLNLMLYQGPFVGCCAAGMLSHEGRSFTFNATADGYARGELCGAACFKIKQWANDGQILGCLAGSQANQDGRSASLTAPNGPAQEKCLNAVLRECHLTPTEVDCFECHGTGTSLGDPIEVGSFRKVMSATPRKEPLAITSSKSNVAHGEGGAGFCGLFKCVLQVSHCEGSPNLHLRVKNPHLDMEGFPCQMLSETVLMREDSAYTGVSSFGFGGTNAHAEAWGKNIMTSRGAANQDVNTAFQKKLTKAPAAEITMNGDDVSEWETTGLDPRADPGSRWKIALDEDGIVEWERDDDDLPEYGDEFFIQGSFNDWTPDALERHDSIQGLWTGTVTLGESGEEVFQIIADTDEEKVYHPGQPRCTLKAATIHGPGKATKDTCWLIQGNAGDSYVVEFFQQDKHLSVMWLKQ</t>
  </si>
  <si>
    <t>gi|485628996|gb|EOD24398.1|</t>
  </si>
  <si>
    <t>gi|924656902|ref|WP_053539923.1|</t>
  </si>
  <si>
    <t xml:space="preserve">Acyl transferase (15-325:311)  -- Polyketide synthase; dehydratase domain (375-651:277)  -- Polyketide synthase; ketoreductase domain (909-1100:192)  -- Phosphopantetheine binding ACP domain (1210-1272:63)  -- </t>
  </si>
  <si>
    <t>MAIGNQAIPKNQQVVFVFSGMGPQWWAMGRQLLMAEPIFRQTIEECDTILQYYADWSLLTELTRDEEHSRIEETQIAQPTNFAIQVALAALWRSWGIEPSAIVGHSAGEPAAAYVAGALSLKDALKVVFHRSRLQQQTAGLGKMAAIGLSYEEAQQLLVGYEDRLSIAAINSPTSVTLSGNEADLETISKVLEDRKVFFRLLRVNVAYHSSTMNPLKEELLEVLQDIEPQTPIIPLWSTVTGQKVDRPELNEMYWWQNMRQPVFFAASMNKLAEAGYDLFLEISPHPVLAGSISECFISQNRKATVLTSIRRKEAERQIMLTSLAALYTQGCKVSWQSFYAYGQHVYLPLYTWQRERYWHESPASEQLRLGKQIHPLLGQALELPYPSWKLDLNKRYLAYLDDHRIQNAVVYPGAAYVEMGLAVAKRFFGEGIYSVDNIEFKKALFLPEKDLLTVQLTLDPKDASFSVYTRQTHSQNDWTLHAQAKLHLRQFVTKCINIHEIRNRCSKEVSKPDLYHKLGEVGFQYGPQFQRIEQIWLGATEALGQIHMPDLMEINSQDYELHPIILDSCFHVLIAIASLGDINQHNSSVYLPISIQSVRVYNRPRPNMWAHARVIEQGDKILTGEIQLFDEKGNLLAEVLGFQAQSIESAGKGLSQNLDSWLYELEWQPKPRVNDENTPQNSFKEQPGSWFIFADQGGVAQRLVTQLRERGENCIIVVPGESYQALEPGHYSINPSYPDEFQNLLQDAIDNSNLPCRGLIHLWSLDTVASETMTVDALESEQLLGCGTILHLIQALVQSGWRNHHKLWVVTRGTQPVADSEIVSLAPASLWGLSRVASYQEHTNIWGGIIDLDPVHSDDEISMLLAEVWNPDNEDQIAFRNQQRYCVRLVSTQKPTSVFPSQFRPDSSYLITGGLGDLGILVARWLVERGARHLILVGRDKFPSRQMWNQLEADSRLAVRISVVRELEAMGASVHLAAVDVANEAEVAEFLDTYQQENWPPIRGVIHSAGLVRDELLLNMELKNFNSVLRPKALGAWVLHRLFENVSLDFFVLFSSVASVVGTMGQGNYAAGNSFMDSLVHYRRSKGLPALSINWGPWGEVGMASRLDLTDYYAQRGIGIIRPKDGIEILSRLLNYDLPQVTVVPANWALVANMYPTGTTVRIISDLLAEAQEKSTTQGDTTVISEGHFIQQIFAVEASQQTSLLETHIQELISQVLRIDLSRLNLEQSLNALGLDSMMAIELKQRIEISVGASIAVVDLLKGSNIREIVTILMPQIQEYQKLASQEDIGKLLSDLEQLSPEEAERLFAEIQQQ</t>
  </si>
  <si>
    <t>gi|1370750156|gb|AVQ74296.1|</t>
  </si>
  <si>
    <t>MINDTQLNSSSVVIVSGGGRGITAQCVIYLARQYHCKFILLGRSQILDPEPEWSLSCQDESQLKKQIMQHLTTQNEKPTPKKVQALYQQLCQSREIKQTLSEIEKVGGKAEYCSVNVTDSQQLKATLRPIIQRWGEITGIIHGAGTLADKLIENKTEQDFDKVYSVKIDGLNSLLGSLEVNRLKFIALFSSFVSFYGNIGQSDYSLANEILNKYAYLLQQKYPKCHVVSIGWGPWDGGMVTPQLKQLFEQQNIKVIPQQTGAQMLAEELTQTQAKTPQIIVMSNPISPSPKLVTPQKHSYRLYRRLTLRGNPFVYDHVIGGNAVLPAMCALAWITNSCEQLYKGYRFLSCHNYQVLKGVVFDKSLANLYCLDLTEVEKTEDEIKFEALIWSETAKGIPLYHYRAIINITKQVIAERKLEESIQPVKEPSLNFQPYQEGVLFHQPRFQGIKKILEINNNELLFNCYLPPISTQDQGQFSVQSFNSYTADLLFQCLLVWVRKHYNSGSLPLKLNELKQFSSLPFNQEFWIKLSINEHSDTKVIANALSYHSQGKIYLEATNMEVTLSSCLNVLFLNNTVNSSNTVCL</t>
  </si>
  <si>
    <t>gi|1705979012|gb|TRU09448.1|</t>
  </si>
  <si>
    <t>gi|260841931|gb|ACX51026.1|</t>
  </si>
  <si>
    <t>Unigene52706_All</t>
  </si>
  <si>
    <t xml:space="preserve">Beta-ketoacyl synthase; N-terminal (259-511:253)  -- Beta-ketoacyl synthase; C-terminal (522-637:116)  -- </t>
  </si>
  <si>
    <t>MDESELAWPEEGDLDEDFGARIAEALEAAGYCLVRTALSDEDKEQALSVAKKNQDFQEYKAELEVDYMGKNNSTKAAKLPLDSPERDPTNALAFCDRQLTLLGLALAPFTEAALGFAAFGRSPGLVRTPYSSSAEASRMRPAPIVDEDVEENVVGNYITWLQSRKVCMIYFVAGDGEVVLYPKEGSEIVIRVSTPKVLIFMHDHMSYKYVPEKSSLALQSWMMSPAQNVQLDKLQATSAEKDEMMHITGPARRDDRKMQILSMQVRFPGETNGRDAYWSLTSLCTDACLTWPVSRMDMDIYYSDNPDAALMGRSYTQHGGFITLSQLYGFDNSFFGISEEYANCMSTNQRMTCEVFYEALNLAGWTKKSVNGKHIGMFLGDVGPDWHSLTSYASLAVYHPEHTASAITSALAPARLHHIFNMIGPTMTFDTACSASLVATHHCHMETLNWYENGDPDDGSMCGGVNTLDAVGYVGNCSANMLSHVGRSHTFDRTADGYQRGEGCGSMFLKLSQEYEDIENRLAMLAGSCANQDGKSASLTAPNGPSQQAVLRKSLAFAEIEPSDVTVVECHGTGTALGDPIEVGAVLAVMEGERDDPLPHTSAKSNIAHLESAAGIAGLLKCLIILRHSGATPNVHLKALNPHLESAGFPQAFESEILDTNLNSGYTGVSSFGFGGTNSRGDLYSKAHEGPRARATIDVQMLDFITVPCPRCLGPMSWPDGAAVPSRTTKGRHHPSLVREDGDYTYCTNCYDKPFRFGEMITDLDAWNMGESVYIKGSWTGWSTLDEMEMVEDGVYVTYITLGDGRWEEFQLVVNQNVDETIYPIMRKAGPSIRIRGPDFEKEAKGHNWLIDGRAEGVPAGTIYKIVFEWGETSKKISWEKVPEVPPLTEPLGLNFQHGFHITGTWTRWKVEEMTRVEGETECFEAQFRVGPTGLERFQILRDRDESQTIYPLEDKAEEASIPVRGPDDCGAGKAWLVRGAARELVTVRVRLVDGQVSVTATSSTVGEKTWASTTEMPANIYYVTGSFNGWGLDAMLPDESNPGVHRLSMSMADRTEEEFQIVLNGNPNKVLHPVAPSAGLFEAIMLDPDDEGEGKNWLIQADYGAVLEIVLDLNELDRRKMVSWVPVGAPLLEEAPAS</t>
  </si>
  <si>
    <t>gi|917764274|ref|WP_052278279.1|</t>
  </si>
  <si>
    <t>gi|1706084840|gb|TRV08397.1|</t>
  </si>
  <si>
    <t>gi|2065818290|gb|KAG7586820.1|</t>
  </si>
  <si>
    <t xml:space="preserve">Alcohol dehydrogenase; N-terminal (36-150:115)  -- Alcohol dehydrogenase; C-terminal (192-314:123)  -- </t>
  </si>
  <si>
    <t>MSSSESGENECMCWAAKDPSGLLSPHKFTRRSVTSDDVSLTITHCGVCYADVIWTRNQHGDSKYPLVPGHEIAGIVTKVGPNVQRFKVGDHVGVGTYVNSCRECEYCNEGQEVNCAKGVFTFNGIDHDGSVTKGGYSSHIVVHERYCYKIPVDYPLESAAPLLCAGITVYAPMMRHNMNQPGKSLGVIGLGGLGHMAVKFGKAFGLSVTVFSTSISKKEEALNLLGAENFVISSDHDQMKALAKSLDFIIDTASGDHAFDPYMSLLKIAGTYVLVGFPSEIKISPANLNLGMRMLAGSVTGGTKITQEMIDFCAAHKIYPNIEVIPIQNINEALERVVKKDIKYRFVIDIKNSLN</t>
  </si>
  <si>
    <t>CL9537.Contig1_All</t>
  </si>
  <si>
    <t xml:space="preserve">Beta-ketoacyl synthase; N-terminal (290-542:253)  -- Beta-ketoacyl synthase; C-terminal (560-675:116)  -- </t>
  </si>
  <si>
    <t>MSVQKASKSGQLDFALGVDDGHAAFGLEVVQTLATKGFCIIRGHATPNDLEAALQQVQTLEFSRTHEDVVDGLLGPIGSCRTATLELKADLSESVAGTKLEQLDSEFFTFGAMLDAYCPTCVGCKVTARTAALLHEAGLAQEPAEPLTPDDALRWLQIFQWHRVMGIFLVGPSPGTLEMRPFDDISGNFLIRLEPGTWVFIRTDWLSHSFVPEGPCWAMSTFFLESPSDAPAPRANAAFPLVPVAEKLDKWLLGAMRSMKDSADNVSELQAMAPRDLERMTNHMYHKGHQIAIRGADCNLPGRAGNMESLRSLLSIGGDPSERIPFWRWDNSLYFTTEPQDGLSVRDTYTCQHGSFIDGIENFDNRFFGVSVAETRGMDPLQRHCLELCYEVCFSAGHKKSTLMRANIGVYTGGPAGVQMEWGQVPKTAVDGALGSTNASPAILSNRLSYVFGMNGPNFLVDLEGAASLVALSIAVDALIPQKAQCSAAVTLGLDLIMHPIGYWSPSWAGLMSARGRCLTFDHTADGFSRGEGTSGVYLNPLMQEVDGEPVVIEDPPWMGLISGIFCNNSGKTASLNAPSGAMDQEMLAGALRRAEISPLDVDSVDCHGIGSLFMDAVEVMALGRAYRPEAGNEMLGLGTVKSNFGTLRPASGTVALCKVLLSFHCGCVGPTQHLLRLNPHMLLEELPVMLCTETVANRMNSTFSGITNRGMGGTQVHAIAWGRVDVAAVATRATRARSSQKPIVYWPGGGGELDRDAVPSKVYSIIGTFNSWTEAVPMENEGDGIWAYIVTLGEHALEKFQIWLDGDPERILHPGAPSMGKDVPVCGPERSQHCCFWTWAIDGCAYAGAGANAEQGQAAIADGSPEAEGAAFGVLARMEHRDQGKPGDQYQVTLQINGQYRIVSWAKMTQKVDAPAGAYFVLASWNDFTFQEMTPGTEPGVYYLEFQLLSRQGEFSIVRNKDWHQTIYPSEPFAGNGADALGPDEQGRGLEWCVDGDPGDVYKLELQRRFVQGAVEVQVSWDKLDNIPLTQSQKGEIGQRRFFIIGSWDQWQLRHRMEFDGQHYTFLVEVPRGGSRSFQILKGSDWGSVLHPDMEDASSRDEAQLEGPDPYSNHLVWKIGKYPEEQGGKFQVQLSLARGVPSKVAWVRKG</t>
  </si>
  <si>
    <t>Cluster-13398.13773</t>
  </si>
  <si>
    <t xml:space="preserve">Beta-ketoacyl synthase; N-terminal (344-603:260)  -- Beta-ketoacyl synthase; C-terminal (613-726:114)  -- </t>
  </si>
  <si>
    <t>MYTDGADYVPGGLEGSLVEIQGVTAELEPSPETKVQNPDAVPVSVNGERGRVLGWSEEDQKYVVETFDGVVVGVEEQNLAEFDPPAAQEGGFDFAWPSGPISYDDFADQVAGMLEAKGYCLVQMFGGAAMRSAAVAEASQLTDWRLPTAELEVAYLGHGNTSKYAILDQDDFSKEPDTRLAQFDRVLSNLGIMLRGALLDFFGFSIDGRTNGNVCVPLANSSEEKLLRPPPLTDGDEEAQQKIHGHVNFLQMRRVKAMYAIDNDGGYLEVTPNVGEGPAVQLPLGKNKLLILLPDRVSYCYKPEGKSLLLQTWFMSEPAMEGWESKRTVRMPERQRDERVHLKSLHVRIPGGGCDRMQAWAMWISGTDGALKIPSNRFDIDLYYNPEAQFGALYTNHSAVMADYYMDHFDHNHFGIPEAEAALMGSGQRNLMEVGYECFYQAGYNRESMRGLPAGIYIGDKNTDRKSLIPGIIVGTVMSGGEVRTCHHSGFNSGVTASRLSYSFSLRGPVADIDTACSSALVAMGEANKGLRKATQENAKPTANAQLRTAVVMGMDLVDAPFTLFAYCAAQMVSVGGRSFTFDESANGFLRGDGVGGTLLESGSSDEEAQEMLACLMGTNVNQDGKSASLSAPHGPSQQQCIKASMLEAGLIASEITIAECHGTGTALGDPIEVGALRETMKKREIPMVVTSAKSNFGHTEAAAGICGIARCMTMLLSMTGACNLHLKNINPHIEYIGYPAFFITEATDCGKKTGISGVSSFGVGGTNARGDIWARSLYGYLRTDTVIPVNKWRIQTALHMRIHRNGQPGPAISDTVSLHGSWNNWSQMVEMENVSEGTWEAVVVLGDVGRERFCVVLNGNPRAAFYPAVDWADQNEEILGPDWEGEQRCWFIDSRAEKVWQGGVHYKITFNWSFSFEAGELKSIKWQSLETPGPEAPVVDGWAYERSYWVAATWTGWERLRMRPSSDEERLYETTFRVGVSGQEEFLFLRDGDWKQVIHPAAGKTTKTVVPVCGPDDDSSKAWVVKGIPGQSHTVQLVISDGLITVRTISPRDEKKVWFNRDALGVDWHDYWVVTSKSAFLPMAPEPTLAGVYKCNIVTPSGRENFQISLDHDWDLLLHPSFRGARSGESVVLGPDALAEGLFWTIDGRPGAIYEVVLDRSKDLGEPSSVAWREVAVAIEPIEDAEDAGDAAPEDQQEQPQLREAAEGQPEEEAAPES</t>
  </si>
  <si>
    <t>gi|1706135259|gb|TRV56014.1|</t>
  </si>
  <si>
    <t>gi|513469268|gb|EPF17108.1|</t>
  </si>
  <si>
    <t>gi|1149076542|gb|AQS99243.1|</t>
  </si>
  <si>
    <t xml:space="preserve">Beta-ketoacyl synthase; N-terminal (294-561:268)  -- Beta-ketoacyl synthase; C-terminal (575-688:114)  -- </t>
  </si>
  <si>
    <t>MTLEEGGFDVCWPSALPDGPAATEAMPGFAGLVAEVVGQKGWCLIQTIVDDITREEAVAQALALPHSASLKAEMLVDYLGRGGRGKISILDYQGVGGFMPDDDEHPWALAEYDAELTNLAKALAPRTEAYMGFRSSGRRKGMVWAPFSEGAGLEELDRLSEVISEEDIDAGVIEAHIKFLRQRKLCMVNLVDNKGGELILHPREDIFPGSAPVSLPLTPNKLLVFRCDWMSYSYKPLGDNAVSVTTWIVDSSATVPDLNLCFLDVGDIQQKSEMLGIMVGPPMPTGYRMHAMQMHCRIPGGVYDVQTIQSLFSAGVDAFERIPMLRFDVELYCTMPDEDKDPFRSYVIHASMLSHPETCLFDNEFFSIPEEEAGHLAPSQRVILQDGYATLRMAGFNRETLRGRKMSTFIGDTGTDWNPFWMLRSPVGGPQQPWTGKQFGNLEASPFHTRGVASHVTSARLSHCWGMVGNSIAIDTACSASLVGVATAVQGMRRTDANQGKAISSPHVEDSLCMGINTLMSPFTFIGLCGPSMLSKKGRCFTFDYSASGYARGDGFGAMYITAGESDESFASQMACFMGVRVNQDGRSATLTAPNGVAQQACIRESMREAGVVASQITIAECHGTGTALGDPIEVGALRGVMEPRETPLLTTSAKSNIGHQEACAGMIGVIKCCLMVMTSNCSPNLHLRLLNPHLDTDGFPAFFDSEMSDTQLNSNYAGVSSFGFSGTNARADVWSQCKAGPRKASKVDLEKVDQIHVRCPVSMGLIEHLTGEPITRTFRDKKKYKADVLRDEFAPYDVSSYAYEGGFRFRREPLLDMTDEDLDPEIGMYVCGSWNGWTRKERMGRQGGGWYVCTVPLGEGRYELFNICVNEDPTMAIYPSINNAGPHIWIEGPSSSGESRNWLIDGRDFELPAGTLFEVRFRWHSEKMTIRWEQVSSSLPLYPVLEYEHVYGLLGTFARNTPIDMRRVRIEDGQPVDGVWEGGFQLGVTGTEQFQISRDGDLNQLIYPAQGEAMRTQVLVRGPDEFGGAKRWLVRGPVGDVITVRLQIVDARISVTVSSKVKGAKVWKNALGWERHNYSVAGSWNDWTPVNMVMDPEEPGIFRGFFRMGTTFSETYGCFTEFFQVNVEEDRSFAWYPMMDGATCGDLITLGPDRGGQERNWVIKSLVPCARFEVILDLNTLDRRKIVTTKWLTDPTDMDASWGRA</t>
  </si>
  <si>
    <t>gi|676399241|ref|XP_009042898.1|</t>
  </si>
  <si>
    <t>gi|1705969151|gb|TRU00087.1|</t>
  </si>
  <si>
    <t>gi|1706023722|gb|TRU51569.1|</t>
  </si>
  <si>
    <t>gi|68637536|emb|CAH04264.1|</t>
  </si>
  <si>
    <t>gi|1706021971|gb|TRU49969.1|</t>
  </si>
  <si>
    <t>gi|1896805063|ref|WP_186814275.1|</t>
  </si>
  <si>
    <t>gi|428242166|gb|AFZ07952.1|</t>
  </si>
  <si>
    <t>gi|1002985853|ref|WP_061430380.1|</t>
  </si>
  <si>
    <t>gi|1705985095|gb|TRU15236.1|</t>
  </si>
  <si>
    <t>gi|303274010|ref|XP_003056330.1|</t>
  </si>
  <si>
    <t>gi|1120049970|ref|WP_072923793.1|</t>
  </si>
  <si>
    <t>MSKHSISFGGQLEDNWRTLSEVLETATKHNNHGITYIKNDATEYFQSYQDLYQDALVILNGLEQKGIKLGHKVILQIAKNQDFIPALWACFLGGIIPVPLTVAPSYDLENSAVKKLENVWKILDNPLILSDSELITEIEKLGTSSHLEGWQVISVNELRKAPSKVHQLPILDPQAPALLLFTSGSTGMPKGVILTHHNILSMTAGTVAMNHFTQQEVTLNWMPLDHVGAIVFLGIMAVDLACDQIHVPMELVLRQPLQWLELIQKHQVSISWSPNFAFSLINQQAEELKHVSYNLSSMKFLVNAGEQVSVKTIRLFLEILEKHQLRERAIKPAFGMTESCSGITWSAGLSKNELTEENSFVSLGKPIPGATIRIVDQENNPLPEREIGKLQIQGNSVTKGYYNNTELNQEVFQEGWFTTGDLGYLFKGELFITGREKQEIIINGVNYFAHELETTIEELEGVKVSYTAAFAVFDQSRETDLLIITFSPESEQFEQGIKVVRKIRSHVTQKFGIAPAYVIPIDRNLVPKTSIGKVQKSKLKKDFEQGLFSSRIQEIDQYLAKERQKNQTLPQSENERQIAAVWSEVLQLTSVGLEDNFFELGGHSIHLIRVQNELEKLFNRQLSLAEMFKNPTVATLARFLSEESNTNQVIAQKSRQRAENRSRRHNQTHDIAIIGMAGQFPGAKNLTTFWENLKNGIETISFFSEEELQESGVSSELFNQPNYVRARPILEQVEYFDSEFFGYTDREAELLDPQQRLLLECSWECLENAGYNPNTYQGSIGIFAGASMNTYLINNCYPNRGKLDSNDELQPFTLDSMGGFQTMVANDKDYLTTRISYKLNLHGPSVNVQTACSTGLVVVHLACQSLISGESDMALAGAASINSPQKIGYLYQEGLIMSPDGHCRAFDAEAKGTIFGSGVGVIMLKRLSDALADHDHIYAVIKGSAINNDGGQKLGFTAPGGEGQIAAATEALAFAGVDANTISFVEAHGTGTPLGDPIEVDALAKVYQGANEGECVLGSVKTNIGHMQIASGIAGLMKATLSLKYKIIPPTLHFQNPNPQINFSQTPFYINNEAISWTTKQDKDEKLPRRAGVNSLGIGGVNAHVILEEAPPIIPQDNQSKRPYHLLTLSARTEPALKELVSRYIDFLESQPEKDMSDVVFTANTGRVHFSNRLALTGYKNSDFIEQLRQFKQLDYQSTIHGIVDEKRPPKIAFLFTGQGSQYAGMAHQLYQTQPTFRKTLDAGEKYYQKLTGKSLLNVVFADTDDPLNQTAYTQPALFLIEVALAQLWHSWGIQPAAILGHSLGEYSAACFAGVFDLESGLKLVSHRGNLMGQLPQNQGEMAAIFLDKNSVIEHCQSQGIKIAIAAINAEQHTVISGEKNVIQKLCNHFTNSGVKVRQLKVSHAFHSPLVEPMVAEFKTILQEISFSQPQISLVSNLTGEIADDSIMTPQYWLQHLLNTVQFHQGALFLQSLGCDTFIEIGPQPILSGIVQSSLSSSEPLTLPSLRSGFSDWQVLLESLGKLYVRGAKIDWFSFDQDYHPRRCALPTYPFQKRQHWIPLKTPSATVPQESNLVKMLSEKDKNTLLQTLLETGHYSEDEKPTISAIVQQLIKLYYQEKEDFDFAKLLYQVAWLPWDLANGKLENLTSLKTDLEVYLEPQLQSSELMGVSRAFSEMEKLAADFVVKALKDLELFQMNTFLDPDQSFIQAGLKQEYKSFWNYVLEILAKVGILEKQNTRWKIVKEPEQSNPDLAVEDLINHYPNAQIELNLFRQVATNLAAIITGKISPLSILFSQDGQGGASEFYKNTSSAKILNLGISKTVELLLSSYAPSASLRILEIGAGTGATTQQVLKACNSRQITYTFTDVSPFFLEKARDNLAEFSGLEYKVLDIEKDPKLQGFCCHSYDLIIAANVLHSTANLQEETLPHIQSLLRPGGHLLLLELTQQSPWIDLIFGVTQGWWRFSDYHLRPNHPIITASTWESILLKSGFSQVEFVSPDQKIGSVLFQQSIILAQSSEIPPNLAKNWLIFTDVDPEQNTFPLGIQEQLLKKCDSCRIIYQGEKNTQISSFESCLNANQLQQLEEWFASNPSPDRIIYLLNSTPKEQPESILLNRCNYLLNLLKAIQTIPNPPQLFLVTQGAQPFELEQPSLGFQSPLWAMGRVIALENPQLWGGMLDLDPDVDINQNITALLLGLTHAHDEDHLVFRKGQGYVARLLPLKSLETTTVKIQPEATYLITGGIGHLGLELAEHLVNLGAKHLILTTRRSLPARFLWDSATELAQISEKIRKLEEKGASIEVISADVGNFEAMQAIFTQIEKTAYPLRGIFHLAGISGRQAQLKDCTLQDLEAVFQAKVKGSWNLHQLSLGSQLDYFVLFSSAGAIWGAKEQGLYDTVSHWLDALAHFRHLQGLPATTLNWALLAGHGIVSQDYEDWLKQIGIREIAPDMALRVMDAIMASNQTQVLIADVDWVRFKNIYQFKGEKPLLKNLGLSEIPIKSVQESDSVLHLLEEMPFGERREYLLEYVSKQVRMILGIKSMPDTEQGLIEMGIDSLSSIELKNRLEKRLEVLLPTSLVFDFPNIRRLVDYLLDRIFGEKVQKTAEKKMINFTEVQQEISEDLILQELTDLEAFLGD</t>
  </si>
  <si>
    <t>gi|428678043|gb|AFZ56809.1|</t>
  </si>
  <si>
    <t xml:space="preserve">Short-chain dehydrogenase/reductase SDR (33-223:191)  -- </t>
  </si>
  <si>
    <t>MLNFKSTVTLSRYSIFKLINQWVFTMAGKLDGKVAIITGASSGIGKGTAIALATEGAKVVIAARRGDRLQAVAKYITDNGGQALSVIADITDEAQAKNLVQKANAEFGQVDILVNNAGISFPGRIENADPANWRKMIDINVLALMYTTYTVLPIFKAQKSGHIVNISSVAGRIARAGMGAYNVTKWGVNAFSEALRQEVYQDNIRVTIIEPGLVETEIDQHITDIVAKQEIEARRKAIAPLQSEDIAAAIVYAVSQPQHVNVNEILIRPTQQER</t>
  </si>
  <si>
    <t>gi|1747399544|ref|WP_149975406.1|</t>
  </si>
  <si>
    <t>gi|1334857326|dbj|GBE75372.1|</t>
  </si>
  <si>
    <t>Microcystis aeruginosa NIES-87</t>
  </si>
  <si>
    <t>Unigene12593_All</t>
  </si>
  <si>
    <t xml:space="preserve">Enoyl-CoA hydratase/isomerase (111-193:83)  -- </t>
  </si>
  <si>
    <t>MPSYLPTQFILDEDDCPEDPFKEKRGTMQLAAGEVPSMTYEKPGMTITTIEVPAMGEAKLWHNFLHQLQVATGVVVLRGLGQTMWDKDVYMLMNDMWAEIAEVADARPMFTINIAKGDVRSLMMTLPAMSDVSLATPDATFGFPEIRLGGVPAITAVVLRKRISDDNVKKLLTTGDTIDAYEAQRIGLVDFVGDVEAELARLIFRNCQSQVTKIMYKPDCEKAWSEIR</t>
  </si>
  <si>
    <t>gi|1706071782|gb|TRU96018.1|</t>
  </si>
  <si>
    <t>gi|552830471|ref|XP_005847912.1|</t>
  </si>
  <si>
    <t>Cluster-13398.26059</t>
  </si>
  <si>
    <t xml:space="preserve">Beta-ketoacyl synthase; N-terminal (368-597:230)  -- Beta-ketoacyl synthase; C-terminal (608-722:115)  -- </t>
  </si>
  <si>
    <t>MATDPMIGGLRVGGLVELHDLDEQQLHEWGQDVNGELGQLVSYTGGEVDRFFVHLVCGASGYVTPENVRVPTDLDQPGEGAGGKSFDILVGPRTDSDVLGSEISTCILERGYCILKMCQGGAPRDSAMETLRALGLDGHLARLPEEIEEGYLGRRCRGKVTWLDSGRKGLADDEYLATCDASLSYIAQALQPFSPDILESWVEERTPALVCLTLTDDEEPEYPAPEADDAALGTFLKTWRRTLLHAVHFGGPGTASVLLEAQEKARQQPVFGLAGPQQQSVEVSAATNTVLLFRPDLYDYTCECAEEESLMVITRFLSPADRFLYDKVEGDTSWLVADGPPPPPGTENLFVLNTTERLPGHWDNQWSYFAGLTCATDTVIKIPLMRWDVDIYWSPDENNFQPWQTTTRHQSYCEGADLFDHRHFEISNAEASGLDPVMRLTLECGAQSLAMIGLTKKLANRKATHAGFNVGNDKLDWATLPKDIGPSAAMGGTSTNLAILANRFNFVFNLKGPSFVCDTACSASLTSMHCARKCILDREYDCLEWFLCMGSHLCLSSGPFIGGSQSHMNTAKGRCFTFNASADGYLRGEGVCGCMLKYGALQDESDALLRASMLGQDGRSASLTAPNGPAQEEMITRCIKEAKMTPPESTVWECHGTGTSLGDPIEVGAVRKLQVKMRRLEPLMLTSAKTNIGHLEGSAAMGGICKCILQCKHSKCCSTLHLRTLNPHLEHAAFEAIFQTEGACYTYMQGHSQVSSFGFGGANGHGIFWGRNVDAQPDIDKLFMKKMEMRPPPRVNVLSSDPAEWEADFPDTRGDIRPGARWSLTLGPDDAVDQPLQWTFVENGPDLDAEDDEVFYAVTGNFNDWADDRLAAGEVAGVHTTTVDVPESGLLEFRILVDGDPKQVLCPASPQCTRRMEDILGPAEGLTNSWVVHAAAGKEVQIELFVRRGMKSITWLVLRD</t>
  </si>
  <si>
    <t>gi|1733584535|dbj|GCA89731.1|</t>
  </si>
  <si>
    <t>gi|428678061|gb|AFZ56827.1|</t>
  </si>
  <si>
    <t>gi|1797835160|ref|WP_159298043.1|</t>
  </si>
  <si>
    <t xml:space="preserve">Beta-ketoacyl synthase; N-terminal (37-287:251)  -- Beta-ketoacyl synthase; C-terminal (295-412:118)  -- Polyketide synthase; C-terminal extension (415-526:112)  -- Acyl transferase (567-676:110)  -- </t>
  </si>
  <si>
    <t>MKAEFEDLEKLSPIKRSLLALKQLREKVERLEGAKSEPIAVVGIGCRFPGGANDPEAFWQLLREGKDGITQIPIDHWDKDAYYDSDPARPGKMYTRHGGFVPDLQNFDAGFFRVAPREAMTLDPQQRLLLEVAWEALENAAIAPDRLAGSQTGVFIGVCGNDYWQKLLSRPIETIDAYVTTGNSHSLASGRLSYFFGLTGPSLSVDTACSSSLVTLHLAIASLRNEECDLALAGGVNRLAIPDITVNFSKAKMLSPDGRCKTFDATANGFVRSEGCGLLVLKRLRDAIGAGDRILAVLRGSAVNQDGRTGGLTVPNGSSQQAVIEQALKNSRLEPEQITYLELHGTGTFLGDPIEVGALGRVFAGSRPPDTLLSIGSVKANIGHSEAAAGIAGAIKVILSLQHETIPPQIHFHTPNPRIDWENLPFAVPTRPIPWPRGEKERIAGVSSFGFSGTNAHVIIAEAPPAERTERENDRPTHLFTASARSEAALKRLVERDRAYFTDQPDLDIADVCHTANTGRADFNFRLATISSSVPRLARQLQDWGDGRASDTIYQGQIQGNATPSLVFLFVGENSETSATAAYLYRTRSVFRKVIDRCDAILTRDDSISLVTLLTENQELSPRLSSLLLFGSEYALYHLWLSFGVSPNATIGYGAGEYAAAAATGILSLEDALRTFLENQRDLPRYASPSIPFINQRTGETISDLSGIVDYFGCERSERAINPATLMCLEKNYDFVIEIGNPLQTPEDYWNYSLSTLARLYVRGVSIDWSGVDRYLDCRKISLPTYPFQRSRYWIGE</t>
  </si>
  <si>
    <t>gi|676397119|ref|XP_009041837.1|</t>
  </si>
  <si>
    <t>gi|1149076532|gb|AQS99238.1|</t>
  </si>
  <si>
    <t xml:space="preserve">Beta-ketoacyl synthase; N-terminal (356-613:258)  -- Beta-ketoacyl synthase; C-terminal (625-729:105)  -- </t>
  </si>
  <si>
    <t>MAPSGAASTEGRMYKDGAMYQRAAFEGSLVEIHGLAEELEPTPETRVQNPNALPVTVNGERGRVIGWSDQDEKYIVETFDGLVIGVGSGNLVEYEPPATEDGGFDLAWPSGPVSHDEFADGVVGTLQDKGYCVVQMFSSAAMRSAAVAEASELTDWRLPTAELEVAYLGSGNTSKYAVLAQDDFSREPDDRLAQCDRVLSNLGILLRGSLLDGFGFSIDGRTNGNVCVPLANASEEKLLRPSPLAHADEEAQQKIHGHVNFLQMRRVKAMYTIENEGGQIEVLPNVGEGPAVSLPLSKNRLVILLPDRVGYRYQPEGKSLMLQTWFMSEPAIVGWESKRSVRIPQRQRDERVHLKSLHVRIPGGGCDRMQAWAMWAAGTDGALKIPSNRFDIDLYYNPEAQFGALYTNHSAVMADYYMDHFDYQHFGIREVEASSMGAGQRNLLEVGYESFYQAGYTRESMRGLHAGVYIGDKNTDRKSLVPGIVQAKVMMGGEVLNCHHSGFNSGVTACRLSYSFTLRGPVADIDTACSSALVAMGEANKGLRRATQENPTPTAYCGLRTALVMGMDLVDAPFTLFAYCAAQMVSVGGRSFTFDESANGFLRGDGVGGTLLELGTSDEEAQEMLACLMGTNVNQDGKSASLSAPHGPSQQQCIKASMSEAGLTASEITIAECHGTGTALGDPIEVGALRETMKKRDVPMVVTSAKSNFGHTEAAAGICGIARCMTMLLSMCGACNLHLKNINPHIEYIGYPAFFITESTDCGKKTGISGVSSFGVGGTNARGDIWSRSVYGYMRTDTVLPVNKWRLQTALHMRIHLNGQPGPSVSDTLSLYGSWNGWSEMVEMESVEDGTWEAIVVLGDVGRERFCVVLNGNPRAAFYPMVDWAAQSEEILGPDWEREQRCWLIQGTAEKARYKIKFTWSFSYEKGELKTVTWELLDNEGPDPPPAAVDGWAYEHSYALAASWTGWERVRMHPGSGKEKLFETTVRIGASGQEEFQFVRDGDWKQAIHPAAAKTTKAMVPVRGPDDDNQKAWVIVGKPGQVFTVQLEISNTLITVRTISPKLEKKIWLSRDVSGVDWHDYWVVFGSFDPQFIPLAPDPKLAGVYRCTITTRASGKENFQIAVDHDLSLILHPSFGGARSGESEVFGPDDAVRGFFWTISGRPDSTYEVVLERSRDSSSVAWREIAAIELVDSGALEDQQDQASDNKPKEAEEEEEGAQAAESAEQEA</t>
  </si>
  <si>
    <t>gi|1129200442|gb|OLQ03682.1|</t>
  </si>
  <si>
    <t xml:space="preserve">Beta-ketoacyl synthase; N-terminal (1747-1873:127)  -- Beta-ketoacyl synthase; N-terminal (2394-2507:114)  -- Beta-ketoacyl synthase; C-terminal (2525-2633:109)  -- </t>
  </si>
  <si>
    <t>MKLGTDHELCHAECVVAEKQRYPRHESAPRQWIGGITQIDYLDQNKVEEVAQHCTKPAPGKGYRDPKEVKQAFKQAKISGAPQAWKQALKQRKEARRKWEQARLIRASQGDWGHFKALKPKRQQGWDVGFAEAQVGDPHQAVHNHLAEVYGGEEVAEIPGKWVGDVCAFTTEELRLAVSQLSKGKSVGVDKTSTELVLGLMEVPGGEQHLLEWYNRILATQEIPGQWNRPLLAMLPKIAAPKRAKELRPIAMGSAISKLFSRLLLNRCLPLLSPSTAMQCSGPGRQTCDYLFSVIRLFELCREWGVPLAVFKLDFEKAFDKLDRGMLLQRLEERLSTLEQKMARSALNLHVFMCSAAWALPLLAAWVTAPPYRQEHPCEPLVGMGTHHCMTFAAQVSTPERENFDTNTRRLNRETVTMHGIGLNAEKNEHLEASTHGRGPQHDYDEDRPDRRENEARHTPYGLNQFYHSEQDPAQREEDYEGVGIRDYQGDPSEREDKHMAPEVQQDVTVFMQSQTTSMGWFATAKKGLSVLLARGHGRQAALQLRDQLRLNTDPGLHRVIQAHLPGILEAEAVEDESVCLTSDEWIRHVLTNLSRVAGQDDQSRQQLLGPYAEDAIAPMLLPASSSSVNTLELPFGIFHAGQVWSNGTWSSRADLGMVGPQGSQTRGSAATSAPDMEEMEDDVSSLFQTEEEAARWDSLLEQFWEWFSEGRAVDLALGMLRHRAMDRQDSNYHQWVRGPLNTLGAGIEPNEQSSSETTPRDFCRWARRIEQILYSNYVRERVPAPSDETSLMDRYRNGRRRIRDSRTPRREVRRTTCVTTETRRLTGRRPGASTGSGGHRMEADRPQRREPGEGAVTGRGGERASGSTDVPRRATSHAGTTGPDLPDPQQPFTMEQSLQMWKYLLFDRWVFSTPREGGRIPTSWLPRDTLHEVNVHLGGMSDHNLLMMTTGLVTMIRYLMLELSQSLDMAQVVLNTRNGEPAIDIDEEDEEGDDTGLMQSFFTSAGQDTPERRWSRALMRLHKELEGQPKAIRLASVAQLRSALPPVFQSVPQTSWQVQLQALLVAISADCGEVQGTAIAPAQWLSTWALELATFIPGFGVHQCPQWVETQLNVSIDELLKDEEEAQAFQASLERQQDDEEAHRESCEQLENQELMHLAEEAKDYRAWEQAQTAAALRRPETSEPASKRCCVLSVEIASGSGDHPRRRFQTLGYDLPMDGSPLVLTFRAQEEANPSEVPTQIVAEEQPVEVMVGGTTPEQVAEANVEASGVPMHSLQVQRPTQADLLGLMDFAEYEAIYDRWRKGDLTQQDIHEQFGADVVEMVLAQEAVRDALDGEDSEQEPPTEGASLVSAASQLQPEMEVQCRVPYGKFELVYRDWKEAWLSDGEVLERHGPLWLSLFQQWRTWGLEAIWHLLEKVLETQPVEPGSKAATATKPPEPVSWPLRVPLFVVQNLLDKWVQGTVTSEQVETEYGHIWLRLLRKMQQIPYEKLRLGWSALVDWDQARDVDHGRSDSNPGASACSATAPRRGMVLGADGIWRRYTLEQFEVIFQQWATGQITGDDVHHTYGVDWLAVFLQRQEWGPESVWDYLFRIIDTLPDSAAATRPINAHLLPPEELVLPLRVPWSSVKERLRQWREGVVKDAEVQGRHGTKWLSLFYRIKEAGVKHCWQALDMMVAWDVPVDDEGVYQEQSDKMIPAAKELDDWAVNRLRELKEKNLNSQFWDPNIPREWQSAMNHMFHKGQMIAVKGEACKLPGTENPSTFAMATAFGPDYPMEVPRIRWDHMEDVYDPDPESWRYFKSYCRHGSFMDGIELFDCKMFSMSPNEAKSMDPHQRLILEVGYEALYNMGMRKNTLVNTTCGIYVGCGNQEWTMVPRDAVFIMSFMLEVSLISGKSVWLETHGDESVESFRVRAQRALKTGKGRLLDSNGSVLDGGVLLKEAKPQNAVSKSQPLTLQVRRVDILGSAAAFAAILGDGSVVTWGSAASGGDISGVRDQLKYVQQVQTTGRAFAAILEDRSVVTWGHDDHGGDSSWVRDQLKNVQDIQATHYAFAAILGDNSVVTWGSPAPGGDIFSGVNVQQLQATERAFAAILCDGSVVTWGDAGDGGDSSGVRDQLKNVQKIQASRHAFAAILGDGSVLTWGDAIDGGDSSRVRDQLKNVQQIQANAKAFAAILEDRSVVTWGHADHGGDSSCVRDQLKNVQGIQATHDAFAAILGDNSVVTWGNAHGGGDSSGVRDQLKNVQQIQSNKTAFAAILGDGSVVTWGEAICGGDSSGVRDQLKNVQQIQATDDAFAAILEDGSVVTWGDADCGGNSSAVQDQLKNVQQIQATHYAFAAILGDNSVVTWGNARCGGNSSRVRDQLTNVHELQAKEQAFATVRGHGTIETWSDDQGAFAATGGALSISSGRFSFTLGLKGPSMTIDTDASSGATCVYLGAEAVQRKGRATPNEFSVSIAAHLLLAGIWWPSHCASGWLCATGRCLTFDASASGYVRGDGVAAVALKAHSQLVDGKYVTSEEEPLGSIAGAMMNNNGQLLSPAEQEVVAEAIRNASIAPPDVDAVEAYGAGAFLPDAIEVGSMARSHRNEDQKDPPLILTSTKSSIGNQIETSGIVSFIRVINTMRHAQATPNLHLRQANPHTDLDYQPLSIATELLEYQKLSSFVGMMSRGFGGSNVYVLSWGAAKEKDSPMVISSRDSIMYWPGGGGSLTTDAMPANSYMIVGSWLGLHCRGSTAPLIRPSLVNEVAKHPCGYEADGGERTAVNWNLSGGSLQVQMLQQRNKLLHAKLRSMTWPLLTSFEAYGHTYGLPLRASANFSTACAEVPQMTYLRYLAGFFDGDGCCTSHSRSSIFLSIHQSFDRAEILVLFRSVFGGGIGRGKPGRGLRKPILQWQLFGTNASNAAKLLAPHSIVKRRQLELANDSFQAQRRQALKPRMKALKLHDSCVVGLCTWEYLAGFFDAEGNISVGEGLLFDLVGNQRARYALRKGKQNEASATLQDVEILKSDHELQKARLENEQLQAYILNLRKLQLEHSILTDAKRSQWQQAEPMEPEGNGAYSYVVVLGETRFEQFQIWLDGESHRVLHPGHAKGFKDTTVFGPDSMGHGCNWVIDGRQELPAVKIPKELGQESVLMKTSAAPLTEGSSGLSKRPAADFGMPGDSYRVELRISGRWRNVTWEKLPAGHPKASMADQLVRERISQFYVAGSWNVGCPDARIRRSEKPGICPKPLLWRSGGEFQILRNRDWAQVLHPSSSSSDKLDAAAGPDDRGHGLNWSLKGQAGDVFRIELRRSGELGVFEYRVSFDRLAEERSRLLSSNGSVLDGGGPLKKARLQLEEPLTLQVRRIDIQGSRFAFAAILGDGSVLTWGHACYGGDSSAVRDQLKNAQQIQANQRAFAAILADGSIVTWGDACYGGDSSAVRDELKNVQQIQATDAAFAAILEDGSVVTWGRTGYGGDSSAVRDQLTNVQQIQAADAAFAAILGDGSVVTWGDTGYGGDSTAVRDQLTNVQQIQATDSAFAVILEDGSVVTWGDPHCGGDSSAVRDQLKDVQQIQATDAAFAAILGDGSVVTWGDADDGGDSSGVRDELKNVQQIQATRHAFAAILGDGSVVTWGGASSGGDSRPVQDQLKNVQQIQASMRVFAAILADGSVVTWGPAAFGGDSSGVRAQLENVQQIQASRQAFAAILEDGSVVTWGDAHCGGNSSAVQDQLKNVQQIQATYVAFAAILGDGSVATWGDSVYGGDSSAASVGAPRFSIVGSWNNWESPEDMVFDGECYKSTITMGIRSEESFQILMDGLWERILHPDRADASPFVSHVLQGPSINAHGLNWTVGRDGGLMGTKYEIRLNLTKRGHPKNVDWRKID</t>
  </si>
  <si>
    <t>gi|1705935468|gb|TRT69090.1|</t>
  </si>
  <si>
    <t>gi|323452986|gb|EGB08859.1|</t>
  </si>
  <si>
    <t>gi|424707817|gb|AFX86543.1|</t>
  </si>
  <si>
    <t>gi|1149076612|gb|AQS99278.1|</t>
  </si>
  <si>
    <t xml:space="preserve">Beta-ketoacyl synthase; N-terminal (383-622:240)  -- Beta-ketoacyl synthase; C-terminal (641-753:113)  -- </t>
  </si>
  <si>
    <t>MAADGGISVRKFFTRLVEIHGLESPIVPRAVHREAEHDCAPVQVNGWRGRAIDWRQDTGKYVVYTFDAVHLDVAEENLKIYEQSAPEDGGFDIAWPYYRHAFFDFCLHVNGIVGSKGWCLIQLFKSDTSREEALVKARRKDFEVPKQELLTDILGRKGKGKVSQVNPLDVMDQEEARALGEPKTDFDRYDMDMTSLFAVMGPMAWESMGFHAYGRTQCMVWLPFSGSREESALAPQPLNDDDIDEDGLVERHIQFLRRRKLCFLYMVDNEGGQLTLHPRADQHVPPITLPLRRGRLLVFRCDLMTYQYQPLGQHLTLQSWVLEAPPKIDLGDIVANADNLTEALGITSGPLVPKGSRAHIMSGCCLTGGGAWSLEDAGCMYLGGTDAHIYVPNTRFDTDLYFTKNGDRDLIPFQNSYHHHGGLCYDSAVMSFHNEFFECTQHEASLMQPAQHKTLEVGYETLFRAGWTKKTVCNQRVLVYLGDCGCEWWSQLVGRQMQGEHLHPHGRLSWEEGRSMAVTGQRLSYALGLRGPCWLCDTACSSGLTAFCTAMYSIKKPTERGTEAPSVDPHSIGALAGGTNMIVDAGVYIGACGQHMLSLKGRCFTFDVSGDGYARGEGTSMCYVMISDNDRDTELQEACAIGNKVNQDGRSASMTAPNGPSQQMCIKASLREAGVMPHDITASECHGTGTSLGDPIEVGSLRGVQETDDRDSPIMNTSSKSNIGHLEANAGTTGLFKCILMSKYGVGLPNCHLRQLNPHLDISGWPTYMVNECTNYQQQTGLVGVSSFGVSGTNSHAEVWAMCKYGPNAAGRRKLNMGAIKQITVTCPVTLGPIDYLTGEPARADGRKIRADCLREEPQYDISSTVYAGEFRFRREALDDGGDLVNPPGVRVTICGSWSGWSRFDEMEVEEGGPYTCTAVLGETRCESFVICLNGVLDYCFWPVCNNAGQHVWTEGPEPSSRSKGKRWLIDGRDHAVRAGTVYQISFFWGTSRRRVTWQEVGSEHAAKAWRHEHRYQIIGSWTSGRMDDLAKSEEEDGIWEYRARIGVTGHEEFQLCRDYDKQQLIYPARPDAVTTDVPVCGPDDLGAAKFWSIHGFVDETVKVRLEVADGQVIVAVSSRSLGERVWESVEGWERHTYWLAIRDGPCTPMVMDAEIPGLFRGHACTGHEVNEEYRGFCGFFNIIVDEDRNFGFSPDVAYASSGECIVWGPAAGPTERPFMAKSWRASAGFEVLLDMRVTDRRKTVTWAWDSPLQFNVAGSVALTSK</t>
  </si>
  <si>
    <t>gi|495482302|ref|WP_008206989.1|</t>
  </si>
  <si>
    <t>gi|424707783|gb|AFX86526.1|</t>
  </si>
  <si>
    <t>gi|424707623|gb|AFX86446.1|</t>
  </si>
  <si>
    <t>gi|1800412963|gb|QHO61253.1|</t>
  </si>
  <si>
    <t>Microcystis aeruginosa Dur2_10</t>
  </si>
  <si>
    <t>Cluster-13398.50503</t>
  </si>
  <si>
    <t xml:space="preserve">Beta-ketoacyl synthase; N-terminal (328-551:224)  -- Beta-ketoacyl synthase; C-terminal (580-680:101)  -- </t>
  </si>
  <si>
    <t>MPPWPPSTRGGVPIDVIAPATEDAMQELKQAECWHGCGMRVAQDIKTQGFCVVDVNADENTLDRALTECMDMEEAGRFFMPPAEIVDGFLGEEGSTRVCELNPYLKLGKGAALNTFDKKMQLIEHGLSQVWPIFHDSMASDTFTLASRTSGLVHQSGTPREAFPSITQAHAMMWFETFAASRIMALMFLGPECGTLEMQPFDDEAELHSIDTEPGMCVFLRSDFLSHKFRAAEESFTLTHFLLEFGPSPGSRRLLRTCYQPPPPVTLELQKIIDQPMEEDELFQTAQRWIKRMLHHRHKTGGKIAVRSAECKMPYVDFPLLLPTAFFGTDFCTDIPALKWDHDLYFDDDPARAKFGKVHCKHGSFIEGIDLFDNKHFRLSNLEAATLAPEQRHSLEVGYEVMYTAGFEKSTMEKTATGVYVGATWNEWNFVRPLDSPLQGDWGATSNMNAIPANRLSYILGFNGPSLSLDSEGASSLMAVCKGNDDLSVPKHRRTTDQALCLGVSLLLSPKALVECAPALSRIGRCLSFDSAADGHVFGDACSGLLMAPLAEVLEVQKYHDADHPVRGLISATRMGNLGFAPSSDLDQRTLRQVIDSAGLSPLDIDAIECHCDGKLLADAAEVNSAAKVLQSGPGGSEENLMLGSLKPNWAYARAAAGICELIKVLASQSYGSAPPAIHLNAINPHMEFGAPESRRLVFPTECVSFWTESAYVGITARGISGSMAHVLTWGDMHESMRPLERGNASPLSSKICYWPGGGGEMLDDHHPEHAYTIVGSWSAWEPVDMKEEEPNVWGYTVTMGEHCIETFQIRLDGESHRVLHPTIPQAAADSRVEGPSTAVEAAGLYWFMDGRPQLLEGGEGSETSELNLEEALPANGAVQPNGHFDHSSEAQQIDSGGRSPGGQKLLSHIWGDQRPGDQYHIRLSVNGRWRRVTWEKLDRDPLETLPYVMPITGRYWVVADWNCWRPTEEMRPHPKIKGLFTTEVELKRLRSEFQILVNRDLDQVLFPSPEGIFGSTVHDLQGPEIAANVRQPGMTWVVEGAPGDVFRIELQMALEGAKFRKVVTFRRVRRHPGQIADEDYRYFILGSWGRWWDTQEMIWKEENSYFHTAVTLGPDGFESFQILEDNDRRFVLHPPKVDSAASRVVGPDGPEQCDGVNWVIGGVGEDAGPAGSRYTVRLHKKNGYPVHVDWVKRS</t>
  </si>
  <si>
    <t>gi|1447325612|gb|REJ56702.1|</t>
  </si>
  <si>
    <t>MLKELQKSVVEEKMLCLSVESKSKGEIFQDISTFVDILNHRALQQAEQTAYIFLANGETETARLTYQQLEQKAKALAAQLQLQMSPGERALLLYPSEEEFIIAFFACLYAGVIAVPVYPPRRNQKLSRLQAITKDAQAKLALTTTSLLNTIEEKFSSDPELITVPCLATNNIPDKQAENWQKPNLSLEDIAFLQYTSGSTGMPKGVMVSHKNLLYNEKLIASAFGHTSETIGVGWLPLFHDMGLIGNVLQPVYVGSPCVIMPPEAFVQKPLRWLQAISRYNATSSGGPNFAYELCADKIKPQERENLDLSCWDVAFTGAEPVRAATLEKFANTFADYGFKREAFYPCYGMAETTLFVSGGIKSQSPVIEAVDKLALLENSAVTINSQHPNAQLLVGCGHAWLSEKIVIVNPESLTECRDGEIGEIWVSSDSVAQGYWNRPEQTAETFKAYLADTQVGPFLRTGDLGFLLAGELFITGRIKDLIIVQGRNHYPQDIESTVEKSHPGLRQGCGAVFSVEIAGQERLVVVQEVERSYLRKLDSPAVIEQIIRSVAEEHQLDVYAVALLKTASIPKTSSGKIQRQACRASFLAGTLNVIGDWSKNPEHKNGFKQLKSDINSLLKQVKSYQVVEEFSEVSQNQIVSDTQESIEEWLIKKVAEILQIAPEKIDIQQDLASYGLSSLAAVSLSGELEQWLGKSVSPMLVYEYPSIHAVAHYLALNGLSSEALATTSSTVAQKTSSQPQNEPIAIIGIGCRFPQAKSPDAFWQLLRQGGDAITELSSQRWNHQELGNLNPINGGFLDNVYDFDPQFFGISPREAVEMDPQQRLLLEVSWEALENACIAPETLAGSQTGVFVGISSDDHARLLSKDNESIGTYYGTGNAFCVAANRLSYFLDFHGPSLAIDTACSSSLVAVHEACKSLTDGECHLALAAGVNLLLSPQLTINFSKAGMLAADGRCKTFDERANGYVRGEGCGVVILKRLEKAIQDGDRIYAIIRGSAVNQDGHSNGLTAPNKQAQQAVIKKALAKAQVSAKDISYVEAHGTGTSLGDPIELNALKEVLM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VAACIAGVFSLEDGLKLIAYRGRLMQALPSNGKMVAVTADEETVRRAIISYEKQVSIAAINGPSSIVISGDSQTVDVVVANLDTEWVKTKTLQVSHAFHSPLMEPILTEFAKIAREITYSKPNISLISNVTGKIATAEIATPSYWVNHIRQTVEFAAGMNTLASHGYEVYLEIGPQPILIGMGSHCIPEGKGVWLPSLRSRKSDWQQMLQSLAELYVKGTPVNWTGFSKDYSYHRLSLPTYQFSRQLYCHGSILSDCSTTRVESTNSKGHISHNNPQGTQQFELYSSHGNGHLHPLIGKRLHLPLKPIIFESQISQDCPNYIQHHQIQATTIFPATAYLEMALVAGINVFKSDSISLEDVKIEHPLFFEGNQVKDIELILTPQDSQTYTFEIFSLNPVGDSWTLHTLGKIIKVTDITQPSPVNLENLSIDSLESVNVEDYYQQLRQRGMDYGASFQAITDLWQYEGMALGQIQLPESLVNEACNYKLHPVLLDASLQVLGAALSREDSGDAYLPVGLKQYQVYGSVPLHLWSRVKLNQDSSEPSQTITADVDLFDDSGVLLAEIQGLSVKRISSQKLGQVVQKEETENWLYEIVWRPQNRDLNLPLTGAENLGTWLLFTKGDGMGSSLANQLTQLGEYCIIVSVGSHYQKLNPESYTVNPLVTDDFTKLFQESLENKPPLKGIVHLWSCENNSSTDLSLEALQKAQEIGCGSVLSLVQALTQKRGTNLPRLWLVTQGAQTLEPSDTSLAIEQAPLWGLGRTIALEHPELQCVCVDLEASPNANQSLLVAEILAPDSENQVIYRQEIRHVSRLVRRSAQSLNVENQLGTKPFQVKISNYGILENLTLEPLERRQPGPLEVEIQVYAAGLNFRDVLNALGLLKEYTQQLGISSATEIPFGGECAGKIVAVGEKVSHFKVGDEVIAAMAVGSLSSFVTVNAAFVATKPVNMTFEEAATLPIAFLTAYYGLHHQAKIQAGDRVLIHAAAGGVGQAAVQLAQQVKAEIFATASGSKSQFLKSIGVEQVMNSRTLDFADQILSLTQNKGVDIVFNSLNGEFIPKSLDVLNTKGRFIEIGKIGIWDENQVLQKCPEASYHPFDLLELAEKDPNLITQMLNQLMEHFQQQTLKPLPYKVFPIVQVVEAFRYMAQAKHIGKVVISLPVLEQAQTIRSDSSYLITGGLGALGLKVADWMVSQGAKYLVLTGRSEPNTEAITLIEQWKQAGTEVVIIKADVSKQEDVQKLFQKITASLPVMRGIVHAAGVLDDGLLSQLDWPRFTRVMAPKITGTWNLHCFSWDLPLDFFVCFSSIASLMGSPGQGNYATANAFMDAIAHYRRSLELPGLSINWGPWSEGGMATRLDSYSQDRFATQGLDMISPQQGLQILEELLGQNAGQVAVMPVNWSKFLNSHKGAKPPLFKELASSPEQGDKMPQVKQNTLVCQWQNLNPDSRLDWLINYLKNAVAQIFGLELSQINIEQPLQDIGFDSLMAVELKNRLNTDWEVEIPLVKFIEGVTVTSLALLLNEQILETHQISSDKPSANSQNSLPTHFDHSSELMLKQIDQLSDEDVDALLSSMLSK</t>
  </si>
  <si>
    <t>gi|15236133|ref|NP_195177.1|</t>
  </si>
  <si>
    <t>Cluster-13398.18462</t>
  </si>
  <si>
    <t>MESDGGIAARKFFTRLVEIHGLEGPILPRAAHDEAERDCAPVQANGLRGRAIDWRQDTGKYVVFTFDAVHLDVAEENLKIYEQPAAEDGGFDIAWPYYRQAFFDFCLHVNGILGSKGWCLIQLFKSQTSREEALAKARRKDFQVPKQELLPDILGRKGKGKVSHVNPLDVVDQEEARALGEPKTDFERYDMDMMSLFAVMGPMAWESMGFHAHGRTQCMVWLPFSGSREESALAPQPLNDDDIDEDGLIERHIQFVRRRKLCLLYMVDNDGGQLTLQPRSDRGTPRVTVPVRRARLLVFRCDLATYQYEPLGQHLTLQSWVLEAPPKMDLGEIVANADNLTETLGITSGPLVPKGPRAHIMSGCCLTGGGAWSLEDAGCMYLGGTDAHIYVPKTRFDTDLYFTKDGDRDLIPFQNSYHHHGGLCYDSAVMSFHNEFFGCTQHEASLMQPAQHKTLEVGYETLFRAGWTKKTVCHQRVLVYLGDCGCEWWSQLLGRQMQGEHLHPHGRLGWEEGRSMTATGQRLSFALGLRGPCWLCDTACSSGLTAFCTAMYSIKKPTERGTEAPSVDPHSIGALAGGTNMIVDAGVYIGACGQHMLSLKGRCFTFDVSGDGYARGEGTSMCYVTISDSDRDTELQEACAIGNKVNQDGRSASMTAPNGPSQQMCIKASLREAGVMPHDITASECHGTGTSLGDPIEVGSLRGVQETDERDSPIMNTSSKSNIGHLEANAGTTGLFKCILMSKYGVGLPNCHLRQLNPHLDISGWPTYMVNECTNYQQQTGLVGVSSFGVSGTNSHAEVWAMCKYGPNMAGRRKLNMGAIKQITVTCPVTLGPIDYLTGEPARGDGRKVRADCLREEPQYDVSSTVYAGEFRFRREALDDGGDLMNPPGVKVTIYGSWSGWSRFEEMEVEEGGPYTYTVVLGETRCESFVICLDGVLDYCFWPACNNAGQHVWIEGPDPSSRSKGKRWLIDGRDRALRAGTVYQITFFWGASRRRLVWQEVGAEHAATKGAQHYEHRYQIIGSWTSGRMDDLAKSEEEDGIWEYRARIGATGHEEFQLCRDYDRQQLIYPARPDAVTTDMPVCGPDDLGAGKFWSVDGFVDETVKVRLEVTDGQVVVAISSRSLGEKVWESVEGWERHTYWLAIHDGPCTPMVMDAEIPGLFRGHACAGHAVNEEYQGFCTFFNVVVDEDRHFGFSPDVACASSGECIVWGPAQGPTERPFMAKSWRASAVFEVLLDLRVTDRRKTVTWAWDSPLHFNVAGSVAPLTSK</t>
  </si>
  <si>
    <t>gi|1705947596|gb|TRT80085.1|</t>
  </si>
  <si>
    <t>gi|424708191|gb|AFX86730.1|</t>
  </si>
  <si>
    <t>gi|297326610|gb|EFH57030.1|</t>
  </si>
  <si>
    <t>gi|260841939|gb|ACX51030.1|</t>
  </si>
  <si>
    <t>Unigene41756_All</t>
  </si>
  <si>
    <t xml:space="preserve">Beta-ketoacyl synthase; N-terminal (294-542:249)  -- Beta-ketoacyl synthase; C-terminal (565-681:117)  -- </t>
  </si>
  <si>
    <t>MSGYDFLQRARRRDADISDVKLGNLADVGHQIVKCLQLKGFCIIADSLDAPVLKEAAQSVATADWYVPASLVQDGLLGEGSSRIAKLAHDSSPEGADASSAALDAAMWQVCDAVGEHQWILDFQCSSRSLVTLHQAGPFFEDDEAFLTDDEANLFFQFFLCRKIMVLVFLGPDAGSLQVKPYDEDANPATYPMVPGNIVVLRTDQLSCSVTTEEGNRECYVAATFMLQPSVMTLHHARQEEHFVPATAALSEWIMDRLKEIKETQPEDGELDEAIPRNFISAANRLWLSRQANAVRGAACRTTVTWEPEVFHLMTNTGIDLPTEVPFVRWDHSQIYDPDPRCFEKEWPGTDCRHGSFIEGVELFDNKLFGLSIIEVRGMDPGQRLCLEVTYESLHRSGMKKSSILNSSCCMYVGLGSSEWNYAERSADVGIHGATGGAPSICCGRLSFCLGCRGASIAIDTEAASSLTCIHLACESVERKGAGRIHDLACGIGVHLCLSKAWWPAHSAAGFLCAEGRCFTFDSSASGHVRSEGVGCLTIRALTTEVDNELVIDEDKPLVGVLNGGYHMNTGVSSSMTAPNGAAWQELFHETCRRSGIMPFDIDAVECHGAGAFLHDAIETAAAGNVFRADDEGENDDSLGPVVLQSGKTNHGNSIENAGLAGLLKSMFCARWGMNIPNIHFRQLNPHLDLESTGLAIVDEALEMPTRSVFIGTSAFGFGGTKVHIHCSGGPDERLRPPPEPTPEELKPKLAYWPAGGGQLAAESKARRAYFLTGTFNGWTATEPMEDEASGVYGCTLIIGENGWEHFQIQIDGDSEKVLHPGQYKGDIGAEVRGPDTRDLVVDSFWFLDGRGEGGGAGVGGRYRVRLHVAGKWRTVTWEKLLDGDGATRLALPAPAPAKYFITGDWNRWVCDEMQTSSEPGLFTHEVVLRATPIEFQIVRNADWHQVFYPAEPSIGMKSDVLGPDDPPEAAVWRISGKPGQRYQITFRRSTEERSGTSTTAVAWKVVS</t>
  </si>
  <si>
    <t>gi|198444909|gb|ACH88369.1|</t>
  </si>
  <si>
    <t>PQERLLLECVWSALEHAGHKPTDVDGAIGMFASCGMPWYLIRNVLTHRKLVSEMGEFQVRHLANDKDFLATRASYALNVHGPSLTVQTACSSSLVAIHLAAQSLLLDECDMAIAGGSTIDFPQGVGYLYREEEVRSNDGRCRAFDKDSTGTAFGSGCGAVVLRRLQDAIDDGNTIYAILRGSAVNNDGSEKAGYMAPSVDYQARAIAEAIAVSDVTPDEIGYFEAHGTGT</t>
  </si>
  <si>
    <t>gi|260841929|gb|ACX51025.1|</t>
  </si>
  <si>
    <t>Unigene14740_All</t>
  </si>
  <si>
    <t xml:space="preserve">Beta-ketoacyl synthase; N-terminal (338-578:241)  -- Beta-ketoacyl synthase; C-terminal (593-709:117)  -- </t>
  </si>
  <si>
    <t>MPHAARVEGLRIGALVRVGAGGAHEGTIGQLRFYNHARNKFCVTLLDGVSAEIEAERLKEANDLRKPGEGGAENSFDMLYGPDTPPLVLAEEVSQCLFEKGFCVLRSPQGLEEAEKTLGLVKSLQEQGKLTRLPEDVEEHYLGENARGKVLWLDEEQNGLKDDLLATADTGFSKIISLVQPYLDDILGVQLSERTPALLSLSLREDEEDEFPNANADDRILGLFLGMWRRQLLKAFHVIGPAAATFKLVKREGPKGRSLPKLSGDDAEVSIQTKPGTVIVYRTECWTPVCTMEEDTLLMTASFLTPAVEMEMLSVSGNTDLLMVASDGPPPPPGDQLVNVMSIAVRMAANMNEPEDTFSFLLGCTDGVSRIPICRFDIDVYLAPDMNILQSWQTYCAHMSVVEGAEYFDNKEFEISPMEAAGMDVRQRHSLEVGCKALAGIGITKKISNRQVFNAGFAVGTDGHEWPHVPKQDLGACGNSSNALGITANRFSFVFNMRGPNFLIDTACSASLYAAHYIKASLMERRWDPLDFCLAVGTQVYLLPDGFIGCGQAHMLSPEGRCKTFNSTADGYQRGDGTNGFTMKYGNFREERYGIFRGSNCNQDGRSASLTAPNGPAQEQCVWGAIREARMTPPESTVWEAHGTGTSLGDPIEIGAVRKVQIKTPRKEPLMVGTIKSNIGHLEGGAAMSAQIKCILQVSSTTCCATNHFRTLNPHLEHAAFDAFFETEDALFHYEQGHSQVSSFGFGGSNGHAIFWGDSIDHAPDVMGAMERRLRKAHLPEVRPVGPNPDDWDSDYPAADSRQGDKYSITVEPDDTLDTPIRWVKEADGETDEEEEEEEVDLYYDIVGNFNDWEGDRLMAGTVPGAHSTTVQVPENGLVEFRFLQGGDETKLIVPATPSCRRKVGKILGPQADVKHTWVAEAEPGSQLEIQLFMGKVRRSVLWFTPA</t>
  </si>
  <si>
    <t>gi|1747405196|ref|WP_149979012.1|</t>
  </si>
  <si>
    <t>MINDTQLNSSSVVIVSGGGRGITAQCVIYLARQYHCKFILLGRSQILDPEPEWSLSCQDESQLKKQIMQHLTTQNEKPTPKKVQALYQQLCQSREIKQTLSEIEKVGGKAEYFSVNVTDSQQLKATLRPIIQRWGEITGIIHGAGTLADKLIENKTEQDFDKVYSVKIDGLNSLLGSLEVNRLKFIALFSSFVSFYGNIGQSDYSLANEILNKYAYLLQQKYPKCHVVSIGWGPWDGGMVTPQLKQLFEQQNIKVIPQQTGAQMLAEELTQTQAKTPQIIVMSNPISPSPKLVTPQKHSYRLYRRLTLRGNPFVYDHVIGGNAVLPAMCALAWITNSCEQLYKGYRFLSCHNYQVLKGVVFDKSLANLYCLDLTEVEKTEDEIKFEALIWSETAKGIPLYHYRAIINITKQVIAERKLEESIQPVKEPSLNLQPYQAGVLFHQPRFQGIKKILEINNNELLFNCYLPPISTQDQGQFSVQSFNSYTADLLFQCLLVWVRKHYNSGSLPLKLNELKQFSSLPFNQEFWIKLSINEHSDTKVIANALSYHSQGKIYLEATNMEVTLSSCLNVLFLNNTVNSSNTVCL</t>
  </si>
  <si>
    <t>Cluster-15912.0</t>
  </si>
  <si>
    <t xml:space="preserve">Phosphopantetheine binding ACP domain (24-81:58)  -- Fatty acyl-coenzyme A reductase; NAD-binding domain (140-379:240)  -- AMP-dependent synthetase/ligase (693-820:128)  -- AMP-dependent synthetase/ligase (968-1229:262)  -- AMP-binding enzyme; C-terminal domain (1311-1378:68)  -- </t>
  </si>
  <si>
    <t>MAGKDWMSADPATLQELVQASTLQVMMVDSLELDRPFMEAGMDSIESVDFRNALERQLPGISLPGALVLEYPTVRVLSAYLAQARQDIAPQATSLARPSLPSAPKPLLDAELQDDTGAVRLPSGFPEPAARGCSGGAVLLTGATGFLGIHLLAELLECCTSERVLVAIRASSVRAGEERLRESLAEHGLSLRQSDEGRIRVLPTQDLSLPRLGLGDAAFQELRNSGLRTIIHNAAQVNWFRRYEQLRSTNVETTLELLRLAAELGAKMGYVSSISTLPLSNPELAIDEGSDNSWACVDVLKMSGYSQTKWVSEHLCRAACERGVDVTVFRMPFIVGHSKTGCVNLQDTPARMIQAIVELREAPVSVQLDCVAVDVVARVTARVSLRPSTSGVDPRSGQLVDGSASFCVVHIAAKFGKLGMEKVFEQLRQCGFSQLRWEGRSEWVRKAMQQRTAAAPIQVFERLFNRPALLNSMRTEDLEALGVPIGDVMEVSGEQLRAMLRFLQAKGAIPQASEGLAASRQKQPGPMAARPVPRVSTSGRTCRPGAAMDYDACRQCCLEDPARYHGAVAARNLHWYHAGRGAWLTWQPLGSSHKDDRVSWALPGGWRGFSAASAIDAPGGSPSLASSLANTEAEQDWVPWSTTLDDSAAPFYRWYVGAQTNAAANEVDRHLAAGFGTETAHIVDLTRPMGSSPAEQRITRRQLLVESVVAAAVLRQEPLCLEQGDRAVLFLPTTVEQLVWTEACKRLGVIYSACTPGLVAGVLAERLCELEPKVLITVQNPKDPRWAANVASAMTDFVPVRWILDAVQATAGRLLQEQQAAPELASALEAGRLRVDVAAAVMDAHASLQEALGSMRCTSLSTALGQVLREVKDHLGQQLAEGLLQEVLQTLEAEVQSFCGSQAETAGLTVLIVDEEPEGAAKSFGVSTRCVFFSELRGVARSASGTALVGLTEALDKASDRELLASLWREVAQPLPVEANFPLFVCYTSGSSAKPHGVVHCHGYEAGLVETLHWIFDAEPGEDRILAISHPGWIVGQSYMYAAPLCARITSVAMEGSPIRPSHMRFAEVIERYGITILKTGSTFLREVMSYPKAVKALRSDFDFSRVKVASFCSEPLSPQVQAFAMQHLCPQYINSYWSTEHGGITWTRCWSNQDQLLIANTHSWPLPWVSADVLCIGSEPGGARGIENQGCSVELARPVLPGESGDVAILRPYPYLFRCIWGDPKHVKEPGWRGDVSATLRRYWHRVQVGSSGLRWAFVQRDWAQKHHGGAYTFHGRSDEVMNLCGITVGTETIESAVLRDKHLHPDTSPVGDCAVVGHPHVVYGEMPLAFITPAFPEIALGEVDRRRLLSLVFEAVGNVGLQFVQVPELPRTQTGKLLRSILHALIRDDRDAFLRASRAVQNPGCLRSVQVQLQEWRRLHGHFTSPTGVLAQAQEREQSASALFECDAEADDSGSRSLEREVESTRARASAVAAADRRVAERPVNPSGGVGKQRRAPREERHEETSSSESEAEGKALRERRPRSRRGRRQRPRAEPWEVTVDVRCIMAFGAGAALMAAVAAALSWRRASVAT</t>
  </si>
  <si>
    <t>gi|1039171860|gb|OBQ16560.1|</t>
  </si>
  <si>
    <t>MKSIAQNQKLAIVGMDCFVSNSPTLNKFERLIYESKQNLVTSENYQQTPLSRELINSALEDAKIQPETKIALIIISPTENSAKLANYISAELAFFAEENSLLSALDVSQKLLTTQQVEAVLIVGIDKSYPIEINEGVYTFSYDEKAENAIKTAGAAAVVLQLHETAKQQNHCIYAIMDGFSVVKHSPNHPETITQACQEAFQIADVKAADIGYLEVVARGIANADIAEIQGLISAYHTGGENLSCGLGSVKANIGNTQASSGIFSLIKTALCLYHRYIPGVPQWSNPKQPEIWRGSPFYVAVESKPWFLEPGATKRVAAVNMMEENNIYGHLILSEEISQVERSSQYLAEMPYYLFPIAADDRSSLLTQITALHQSFKDGSSISQLANDYFQKYQQYKQSTYALAILSRHPEELKREIERAIQGVKIAFATGKDWQTPLGSYFTVNPQGKKGHVAFVYPGSFTSYIGLGRNIFRLFPQLHNDIVIKSVYNRVANIEKILYPRSINKLLRRQLESIEQTLIDDPVSMLESEVGIAGLMTAILKNYFQIQSPYSFGYSLGETSMMLAQGIWTSFKSTSDYLNSSPLFKTRLSGPKNAVRQHWGLPLIHEGKREEFWSNYILICSSSLVQEVLKNENRVYTVLINTPEEVIIAGETKACERVIQTLKCDAFPTSINHVIHCEPMHSEYDELVKVNTLPIQTNSKTIFYSAAEYAPMKIDSHLIGKNIAKALCHQLDFPRLVNRAYNDNVRIFIEVGVGSNCSRWISEILKDKGHLAVSLNRRGVDDHTSIIKALAKLFSHRIELDLSPLYSLPNIKFAEDTSLLDYQHKMTPIPNYQSLNKNNARMAKAHNFLLQSRQTSLQQLSLFLQQQLDLYKKMVIQAKKEK</t>
  </si>
  <si>
    <t>gi|1129192690|gb|OLP97452.1|</t>
  </si>
  <si>
    <t xml:space="preserve">Beta-ketoacyl synthase; N-terminal (281-552:272)  -- Beta-ketoacyl synthase; C-terminal (563-676:114)  -- </t>
  </si>
  <si>
    <t>MGPSKQMLEWPPEDQDETDRIQLLGQLAFDLTGAIGQDGWCCIHMNDDALVRDAAISEARALSNFASPRAELMPDYFGQDGSGKMATFQDSARNSDAAWALSELDAELTALCKVLAPLSTQALGFTCAGRRKGMVWMPFVDSEESNRLRPQPLTEEDADAGVLDNHLQFIQRRRLCFMRWIANDGGVLELLPRPDQSAYKAMTLPIVQNRLLVFRSDLFSFSYKPTGKDSLALMTWILDTGSQAERQTAKGFFGVDDALQHSEALGIFVGPPMPTGYRMHIMAMHAHVPGGAQDLDGFECMLTSGVDGFIHIPATRFDTEIYCCPEGEKLPGQSYVRHAAMMSDQEITCFDNNFFGIREDEVRLMAPNQRLILEDGYACLRKAGFDRKSLVGRSTAAFLGDTGCDWDPFWQLKVLENPLNPGRPVPWGNCEGNHLTYGGVSKAVSAGRLSHIFGLRGGSTNVDTACSASLVGVSTAVQAMRRAGGGQVKAVADKHNLDALCMGINMLTSPWAFIGLCGPSMLAAKGRCFTFDVSAEGYARGDGFGAVYIKPSDNDEDYLKQLCCLMGAYVNQDGRSATLTAPNGMAQQACIRESMREAMVAASQITIAECHGTGTALGDPIEVGALRGVMEPRDTPLLTTSAKSNIGHTEACAGMIGLIKCVSMVSRSTADPNCHLNSLNPHLDVEGFPSVFETESVETRLNSNYAGVSSFGFSGTNARADVWSQCKSGPRKASSQLDISKADQVHMRCPVTLGLIEARTGEPVTESFKKRRGYKADVLRDEWAPYDISSQVYTGGFRFRRATLQEEGLDLDLESSELYIVGSWSGWTKMERMERKGSGRFVAPVILGEARYEMFRLCIDMDRSMEIYPIIKDASSKIWIEGPDAKSGGRYWLIDGREQEMPSGTLCEVDFHWHPEIKSISWKQVGAAIDDSLTEPFLHSYSLIGSFTSGQFQEMQSVHSGTWEGSFRLGVSGEEDFQIARDGDSNQLIYPAKNGACRTTVPVRGPDSLGHGKFWRIHGMPNEDMKVILEVVEGHVKVTVASEIRGDKTWESEDSWSRHSYFAYASWSGWVPVQMVADPSEPGVFRAYGRMRGTFSPQYNAFVEQFYVVIDEDFNQSLYPELGNAQPFEFIVEGPGYNRSAACWLIRSSKPDSRFEVIVDLTADDRRRRVFWTWFEDARFLES</t>
  </si>
  <si>
    <t>gi|424707943|gb|AFX86606.1|</t>
  </si>
  <si>
    <t>gi|1832765117|ref|WP_168498912.1|</t>
  </si>
  <si>
    <t>MNQPKIDNAALMKKALVELRETKAKLQSLEKAKIEPIAIIGMGCRFPGGADNPEDFWQLLKNGVDAITEVPQDRWNIDDYYDPEKETPGKMYTRYGAFVDKLKEFDPSFFSISPREARALDPQHRLILEVSWEALENAALNPQKLAKTQTGVFVGICSSDYYQLLLTQEEIEIDSYFGTGNSHSSAVGRLSYILGLQGPSLAVDTACSSSLVTVHLACSSLRNHESDVAIAGGVNRLITPEVSINFSKARMLSADGRCKTFDVSADGYVRGEGCGIIVLKRLSDAIANNDNILAVIRGSAVNQDGHTSGLTVPSGPSQQAVIRKALENGGVSPEAVSYIEAHGTGTSLGDPIEVGSLGAVFGKNHSSQNPLMLGSVKTNIGHLEGAAGIAGLIKVVLQLQHQEIAPHLHFHQPSSYINWEELPVVIPTTAIPWQIEGKNRIAGVSSFSFSGTNAHIVLEEAPEQLKNEDLLERPLHLLTLSAKTEKALEKLVNRYQEHLEKNPEIAIADICYTANIGRAHFNYRLAVVVNNKKELAAKLQQFSLQEEIAGIFQKQLPSNAGIPKVAFLFTGQGSQYINMGKQLYETQLVFRKTLDECDQILRNYLEKSLLEILYPETENNPLLNQTAYTQPAIFAIEYALVQLWKSWGIKPDIVMGHSVGEYVAACVAGIFNLEDGLKLIASRGKLMQQLPPNGEMVSLIASESQVRQLLEPDINQVSIAALNGPESVVISGDKAAIDAICKIAANQGIKTTRLQVSHAFHSPLMNPILEEFAEIASQVTYNNPRIPIISNLTGKRADDHITKPEYWVQHIVQPVRFADSMQTLHEQEYTVFLEIGPKPILIGMGRQCLPEDFGIWLPSLRPQQQDWQQILQSLGQLYIHGVSVDWSGFDSNYSRRKLELPTYPFERKSYWLEVNNTKQQKITSSSPENGMNTNGNGLNPTVNGNGVKSPQPTIPVPTNISRQTQKKVPVNLVQQQLEVMSQQLETLRINRLRTKGNNYISPQPQSITNQLSKREIPNLIAYHKPRHNASLRLFCFHELGGSAYIFREWAENLPSEIEIVPIELPGREGDSQNQAFTQFANVIHCLEQIIPAYLDKPFAFWGQSLGAFIGFELAHLLQQKYGLQPLHFFVGGALTPHALVSNLPTLSSLSPEEILHKFLAVSGIPQSLRSDEFLMEIISTRLKLDIQILLSYNQQYSQGKPLNCPLSAIGGLEDSEITPEEISLWSKYTFSNFKLHLVPGNHGSFLSNNLTMVWNTISAGLIGTNMIKHQDS</t>
  </si>
  <si>
    <t>gi|1190996191|ref|XP_020878726.1|</t>
  </si>
  <si>
    <t>gi|1706140244|gb|TRV60679.1|</t>
  </si>
  <si>
    <t>gi|219734153|emb|CAW45968.1|</t>
  </si>
  <si>
    <t>gi|424707853|gb|AFX86561.1|</t>
  </si>
  <si>
    <t>gi|1361090257|ref|WP_106290172.1|</t>
  </si>
  <si>
    <t>gi|1149076636|gb|AQS99290.1|</t>
  </si>
  <si>
    <t xml:space="preserve">Beta-ketoacyl synthase; C-terminal (62-176:115)  -- Polyketide synthase; C-terminal extension (179-231:53)  -- Polyketide synthase; ketoreductase domain (469-614:146)  -- Polyketide synthase; dehydratase domain (735-960:226)  -- Alcohol dehydrogenase; C-terminal (1261-1365:105)  -- Phosphopantetheine binding ACP domain (1549-1607:59)  -- Serine hydrolase FSH (1620-1725:106)  -- </t>
  </si>
  <si>
    <t>MCGGASFSPDRAIRKVDGMIWSPEGVCRPFADGANGTVNADGAVLAVLTTLEAAQTRGQQVYAAVLGGATNNDGSRKAGFSAPSFEGQVEVIRAAQSDAGIIGSVVDYVEGHGTGTKLGDPLEAQALTEALKTKSKVLLGSVKGNVGHMNTVAGMSGLVKATLALHHQRMVPSLHARRPSPFIDWGKTPLLLAEEGAPWKGDVAAVSSFGIGGTNAHMVLKASVSRASEGAVLQPRPRARAFKHDALVPEQKLDAIKARAQHVAASGSTSTPAAPTPSKAQAAADHADPIASFFYETCYERTDVSCLQLTEAAVILDGDSAPADLPLHSVITSPGRALTAARACGGRLLFVGTSDESPSRDDTSQEELVMRVLTLLTSLTRASRAGLEVFFVLKKNLRYAGLWGLLRVAAHEHPELRLRRLLREEGAPLALPVLPAEFLLRADGVYAPRLRPVLPPAPAPAPTTYRRALVTGGLRGLGAKVAEWLLKTARAESLVLVGRREPPRVEALEALRELAPVEVRRCDISEWGQVQELPGDCDLVVHCAGNVKDGLLLHLTREDAQRVLRPKVRGTLHLKERYPGARLLAFSSSSGLFGPAGQSTYAAANTFVDAMVPSVQWGGWAEVGMAEDLGMTALPGERFFPPPVGLQCLGRLLDGPADAGPFCVLDADWEAYRQNSGVFVPEDPLLADIGAPVGAEQQCLGSPLSLADDHTRCWEVVVGPPGSRWRHGCCALWEFCQQHVVDGQPIFPGTAFVAMAFQAAREALGATAVTLHNVALLRTLDIAAPRLLSTTLVRTASGGSLRFTSRPVQKDGPSTLHCSCTFSGAQAGGAEPLAEADLPLVDGLYEQFAAGGFNYGPLFRVVGAASDGVQQARCELLTFPDEPFTLHPAKLDAAMHLASLLHPLGVRGVPQSIRRIALHGGATPTKAAASFVRDQLDFQVLGSAGEVVCHVEGLALATLDAPPSLLLRRRVWTPIAPEPRGAWLAVGQEALQLGLPQTTECSEEPHTATLLAFRANRLEDVHECRLRARQVAAQEPCVVLALEAPYAEAAAFAAAEVGAQAVIGTEHNVRTASGGLGMSQQVVRVRDGQLFAASLEQAEEGQPRVASKHEPFAVTLDASRAARGARCRLSKRRAPAPHEVELQTSIWALNFRDVLVAMGALSTEVAGQALGIGGETFGEVVAVGSAVSNLSVGDRVIAVPPDGMGSYVTTDARWVTQLPGSMTPEEAVSGTCAYGTAWLGLHWMARISKADRVLIHSAAGGVGLAAVHLCLRKGCTVYATASTAKKQALLLSLGVTAVFDSRDVSAFDQGVRRATQGEGVDVVLNSLSGEAISTSLRLLRPFGRFIELGKRDQYEDTQLGLGPFIGGLTYAAAHFDVLMLQYPDQCRRLLEEVWGEMPSLPRLPMTSFSIAELPQALEYFSKGVHVGKVLVTVEETPVLPALPSAVSGPAKDVVAAALQAAISARWGKGGVVCIPQLEALTSLEELNSAEAVVTASMAVASLVRSARPEVLCVQLPRWEPVRGIEDMLQLGGQLVAVEEEEQGGALKDWLMEAVSDMVGSIGMDTTFESAGFDSLMLISLARRLSTKVGKAVSVTDLYDHPTPQLLLESFTGRPLPEMSRAKAVCLHGFRSNKDAMALQLAPFISAVGFVDWVFVNASRSASGPADPKIPVTEAFEWWGQPDGPFETGWMAPHFEGLGDTLPSIVSLKPAGVVGFSQGAAVAALVQCAWVALFSAVAPPGLQHRPVPSFHCFDPAEDFASQCVDVSSYFPNKSIFSHNRGHMIPQDAELIRRFTEFVSAQMAAASEGRRR</t>
  </si>
  <si>
    <t>gi|1149076668|gb|AQS99306.1|</t>
  </si>
  <si>
    <t xml:space="preserve">Beta-ketoacyl synthase; N-terminal (296-545:250)  -- Beta-ketoacyl synthase; C-terminal (563-676:114)  -- </t>
  </si>
  <si>
    <t>MRWWRRQPSMALTRRRAAQYDVLMGPKDDEQVLGDDIGRALRLKGFCTIKTLGLNTTIQEARQEVKEMSTAGRFQPTPAIVIDGLLGDEGSIRTAELAAEQELCASLAKLDAVLTNMATTVGSSLTVQELGLNVGGRTPGLVHEAGMLTWDPPELSQDCVVKWLNTFIWQRLMLILCLGPGQGTLEMTPFDEDSNVHRVQTEAGMLVVLRADCLWHKHSVPGGGTHVLSCFLQTCGRSSGQSVAYEPPKIPIAQTLDNWALEKLEAAVEDPDSFEMLDSRWKYAVEHVYHKEQQFAVRGIGIKIASTWDSEAFFHSMNGGTDIVTEVPHARWDHRMYYSEDPEGWKYFKVNVNHTALCDGMELFDAKFFRISPAETKGMDPMQRQIMEIGYVSLATAGRTVKNLLQSLTAVYVGCHLTEWPMVDQGPEEAGGCEQRSAGTGQAGSIMSNRFSFVFGMNGPSVQFDTDASSGLAALETGTVALDERKTNATMSMCMGVAVTLTPLTWIHRVGLGQMSPLGRCLSFDQSATGWVKGEGGVAVAVDNLTEKVDGVSVIDDRYYLGTLGTVKINHAGQQSTLGTPHGPAVQLLIAEACRQGHVTPCSLDAIECMCDGQLMNDAVEVASLRRTCCSEPRIPLGLSSFKSNYAHSIQGSSLAQVLKSLYCQAFGWQQPSLHLQAINPQIDDVVEDGTVFVNQDCITNSTKSSLYSVMSIGWGGTMGNAICSCGVDPTRVLPTQASYPPEPMVFWPGGGGEDFPEPPSGYFIIGSWSAWAEHERMTREAPGIWSFVVTLGVNRFEEFQIYYDGDPDFALHPAEIAGSSGTTALGPSAGAQAYRWLIDSRVKLYALQDEVPKPEGAQTSSVVLPSKSKVENVYESTAGMGDRYLVKLSIAGKWRAVSWDKVESPKQTVVDTGKYYLTGAFNAWDYDELDKSESTAGLFTKELRLVRGRADFQIVRNKDRRQVFHPATAGDPGITANALGPDSSGQGQCWSAGGQLGDVFELQFQRSLERGFDERSLSIRCIRHEDLTEEEVFLARRPRYRIVGTWDGWQGKEMTWTGNRFEHFVQVGTVGMESFQILEEGSWNRCLYPSEANASPHDDHTLCYGPSPGDEWVWTIGAHESEEGSAGVRYEVILEVDRYGAPLRVFWNGLA</t>
  </si>
  <si>
    <t>gi|424707891|gb|AFX86580.1|</t>
  </si>
  <si>
    <t>gi|1705977583|gb|TRU08101.1|</t>
  </si>
  <si>
    <t>gi|817698342|ref|WP_046660987.1|</t>
  </si>
  <si>
    <t>MKTAWIFPGQGSQALGMIGDLAESALGQERLEIAAKILGWSVLEKCQGDEETLSRTLYTQPCLFVVESILADLLQEKGHFPDLVAGHSLGEYSALYAARVFNFETGLNLVQNRSRLMDAAEGGKMAALMKFDRTILETVVNQTENVVIANDNSAEQVVISGTPEAVDLVLGQVKVKRVMPLKVSGAFHSPLMENAAIQFQQILELVNFRSAKVPVISNVNPSQPITDAEELKSYLIQQMTSSVRWREIMLKLLDVGVEKAIEVGPGKVLTGLIKRTVPAIELENISQLADISNGSEDVKLQGSLIGVG</t>
  </si>
  <si>
    <t>gi|424708157|gb|AFX86713.1|</t>
  </si>
  <si>
    <t>gi|424708019|gb|AFX86644.1|</t>
  </si>
  <si>
    <t>gi|424708187|gb|AFX86728.1|</t>
  </si>
  <si>
    <t>CL6350.Contig1_All</t>
  </si>
  <si>
    <t xml:space="preserve">Beta-ketoacyl synthase; N-terminal (363-603:241)  -- Beta-ketoacyl synthase; C-terminal (620-733:114)  -- </t>
  </si>
  <si>
    <t>MASPGAVDQEPSRPLHGSCVEVCNASGTAEARDQLGRLLGWVVAEPNGRCGWAFWDAEHAAYAVTMLDGVILLIGEENLRERAPPAAEAGGCDVLWPEEPARLKQVAGTFGALVARALLSKGCCLLQMPRDEELRSGHVDRADARSTYTLPKVEFEESYLGSDHGSKILWVESMPSPDEPGGAALLQSLQQITNLGCVLSDQLGFALCRQCTGAMLRRPQDASSDSRTLLSPGRLGSSDVEDGLVETHLDFVQRRTLCLMYFFGDGNGMVELRPRDEAASARLADGGSIKVQTSCHRLLAFRHDLFTFSYRPGSSDDLVLQAWLLQEPRRIRLEGFEGDQSGLTGILGSPTLALENQVHVRMVNCQFPGEGHNLEGNWSVMLGQTDTFIKIPTARFDIDEYYETGDQFNAVGKSSSCHAGCVADSVLTNFDNEFFGIPQEVATLVPCIQRILLETGYECLFLAGHTRESLRRSPMYICIADIGIEWDGFHGFFDSPSAWLGAGEGRHNTSANRFCYSLGIQGKCHQIDTACSSSLVAGNLVHAMLRNQAKGLKEGMSMGQQHILWPWPFVGLSSAGMLGSGGRCKTFDQSANGYNRGEGCGGLFCQVDTASTQALEERLACYCGSYINQDGRSASLTAPNGPSQQMVIRGSLQQAQISPEEQRAQENHGTGTALGDPIETGTVRAVYRKHKDCLVITSGKSHMGHLEAGAGSVGILKTILTLLNHAVPAQVHLRHLNAHCDLEGFPGMMPVERCDMGWDYSYGGCNGFGFGGTNTHADFWAQRRNSAHKYKDVPGEVVGRVLILDKVGIAKELPPRMEKLGYLSVACSRCLGPMCWLCGAALPNIGVAGGRTHRCSTVRTEPAGYRQCSMCYEGTYQCGDPGDEPPAPDMMLAAPGLKVFLAGTFNAWSQPLEMERRVGAVEPALFEGDVVIGETLMEEFHIVVRDGQRNLIVHPAVRRAQQHVRVAGPAKDSQGKRWLIDSRRDVQPEGAVYRIRFSWGDGTKSVTWSAAGRILPREERYVHTYQIVNSLSNWRPAVGTHDSQDRALFRWYSGRIPAGGQVPLLFVRDFDMAQMVYPMWPQPTDESVPVMGPDNGGDGKRWLVTGEEGEALYANLRIENGEISLTISSESMAELHFRGQTGQVYSVAGSWSNWRIEPMLAESPERWRYRFEIGYRGTAEFQILVNQNWNLRMYPPSARESPGESLVCGPDRKGKNKNWEVRGFPGQLFDLVLDLAAEDQRNMVRCWPSVDDGFTALDE</t>
  </si>
  <si>
    <t>gi|444245827|gb|AGD94575.1|</t>
  </si>
  <si>
    <t>Microcystis sp. RST 9501</t>
  </si>
  <si>
    <t xml:space="preserve">Beta-ketoacyl synthase; C-terminal (2-53:52)  -- Polyketide synthase; C-terminal extension (56-154:99)  -- Acyl transferase (204-278:75)  -- </t>
  </si>
  <si>
    <t>MSAVFGQRSPNRPLIIGSVKTNLGHLEGAAGIAGLIKTVLALQHHKIPPHLHFKNPNPRFDWSSHIFEVPVQGNPWNISERPRIAGVSSFGFSGTNAHVIVGEIDADLPQASENNFYLLPLSARSEKSLQELARNYQDILTESINLADVCFTASTGRGIFSQRICILADSITTAQRALIDYQDGEDSDSLIRPILSETPPKIAFLFSGQGSQYSGMGETLYNREVVFKETLDLCDQILEPLLEKSLLDLIFQEQNSQLLEETQITQPVIFSLEYALAKL</t>
  </si>
  <si>
    <t>gi|257709937|emb|CBC60959.1|</t>
  </si>
  <si>
    <t>gi|1787564548|dbj|GCL60619.1|</t>
  </si>
  <si>
    <t>gi|1181757454|gb|ARI80808.1|</t>
  </si>
  <si>
    <t>gi|640537783|ref|WP_024970689.1|</t>
  </si>
  <si>
    <t>MMDKFNCFSLSPIELEHPGLAIASIRAGGIGILDREFCQPENLERAISNLEQVLALKNAPGAAGLRLNLTQIEQSGQLLARLELESHWLILSGWQEATAETLREKLQLLSGENRLILLEITDANQLALLASLFPFLAGLVAKGQESGGWVGEDPAFILTQKLLKTSSLPIYVQGGIGIHTAAACRAAGAAGVVLDDQLWLMPESPLPGEWQEYLRYLNGQEAIAIGERLGRACRVLSRPGFAAVAKLQEMAAQIEIKEETSVSGQIWRQRATSLIGWANPATQAWPMGQASGLAADFRKRYQTTGKFLQALLKGSQEQVQTALELKPLQAETPLAVSHGTKYPIVQGPMTRVSDTAEFAHAVARSGGLPLLALALMRGKQVGELLQKTQALLGELPWGIGILGFVPQAIRQEQLQEVQKIKPPFALIAGGRPDQAAKLEAQGIATYLHVPVPALLKMFLEQGARRFIFEGRECGGHVGPLSSFVLWESMIATLLDKVPAGAEQQIHAIFAGGIHDALSAAMISAMATPLAVRGMKIGVLMGSAYLFTEEAVACGAILPEFQAQALSCQSTINLETGPGHASRCAVTPFAREFYDTRRQMAARGSSAEEIKNVLEDLTLGRLRIATKGLRRDETGQIVSVNQEQQVSEGMYMIGQVATMRHQVISVSSLHQEVAEGSGQLLTSLSPAGEEKVPAPTRPSDIAIVGMATLVPKADTPETFWKNILSRVKAIGEIPAHRWDWRLYYDADPQTRDKVYSKWGGFIDEVPFDPLRFGIPPVSLKSIEPLQLLTLEAVRRALEDAGYGGGDFDRERTSVILGAGGGIGDLGGQYAARAEVPRVVENPSPQIWDRLPEWTEETFPGLLLNVAAGRVANRFNCGGSNFTVDAACASSLAAIDLAVTELETGRSNLCIAGGIDTGQSPFAYFCFSKTHALSAQGQPRSFDKAADGIVISEGIAIVVLKRLADAERDGDRIYAVIKAVAGSSDGKALGLTAPLPAGQKRALQRAYDKAGFSPASLGLYEAHGTGTVAGDRAELETITSSLQASGAGQKSCAIGSIKTLLGHTKSAAGVVGLMKVALSLHHQVLPAHFGVDTPLDPIVEPESPVYLLKDNHPWLTNPNQPRRAAVSAFGFGGTNFHAILEEYGGAVQRPAMGGDNWPWELVILAAENRQELLPKVRSLLTALQGGAKPRLGDLAYSCALTATNHLGRGATLAIVTSNLSELVASLSSALSYLAGDSASPLPPEIQFSEGHTPTGTKALTAFLFPGQGAQYPGMAREVALYRQEMRQALEFADSHLDHRFPKLLSQYIYPPSAYSEAAEISNEQQLKQTQVAQPALGAVESGYLALLANLGIKADLAAGHSYGEYTALYAAGVLSQAQFLNLSALRGQIMSQACQGVEGAMAAVQITREELAQYLDSFPGVVVANHNAPLQSVISGPQAAIEQAINSLNANGITARKLPVAGAFHSPLLAEVQEELTRQLNSGCFESPQFPVYANATALPYPSDADGIRGQLSQQALRPVEFVSQIQALYEAGARTFIEVGPKSILTKFVGQILGDKEHTCVSLDGQGGGLRGFLLGLGTLITRGQEVQLLSLFAGRQVQQLELSRLAELTGPSQLAPTTWLVNGGGVRSLGATNSYSGKLPPLSLATSILGRQEKKGQNGNTEAKPDLGIERFEPVKPPSPAPHAHSPSQLTGLNPIVPTNSNPQPKIQRTMSEQNFPPLSQPATPQTYSNSQEPSVAGSVALQAYQAYQQTMRQFLTLQEKVMLQFLQASQVEGMTPSRSVAMPERSLPAAQPVLSLGSNGGGSANLSPASPPVPPRISSPPSRPAAPPQISVSPTPVSPTIQQQEPMLKPQPATASPNLPTAADAVVPSVLLERESVTKTLLQLVSERTGYPIDMLGLDQDLEAELGIDSIKRVEILGAIQKSLPAAVAEGMQSQMENLTKVKSLNGIVQQVLCLSPSGTVEPSKSLGKF</t>
  </si>
  <si>
    <t>gi|148536481|gb|ABQ85800.1|</t>
  </si>
  <si>
    <t xml:space="preserve">Beta-ketoacyl synthase; N-terminal (336-585:250)  -- Beta-ketoacyl synthase; C-terminal (598-711:114)  -- </t>
  </si>
  <si>
    <t>MAFQLGQLVEIQGLKGSVELPAQWRRAGQDLGAVNANGKKGQLVLWNEESKEWVVATFDALMVPVKEEFLRALGTADIEEFDVALGPRSDPEVMGEEITDLLAMSGAALCKLFIAPEDLEGMVAVGSKCLDAGDFVRLPSELEPGYLGKDCTAKTMNLDMESEDAEDFVKNSQVKMVEAAFSSVGQMLAPYTEAKFGFTVYSRSNTMLTLPLESGDESEYAPPEVENEEAASFLQLMYRAKLMVIVNAGPGNATLTLFPKAEGEGAKTFTVQPGMMAIVAVDQYKFSYVPSGNSLTFRSWFLDTPKVCDIKPNPSADLSVLPGAIAQEAKRPSGDPVTVCALATRYAMGCDNPSKCWMAFRHGGWDTFIEFPKLRWDLDIYYMQDAGPESGLSYTRHGGFSDGIELFDNKFFDISPAEAKGMDPTQRQVLEVSYIALSGAGYEKKKLMTKPLHCGMWVGLDKNEWSSIPKDIAGGFGASSSANAITSNRFSYVMNMKGASMTIDTACSASLVCTHTAKLYLLHKQWDPVEACITCGVNLLLSPLSFVGCCGAGMLSHNGRCFTYNQSADGYARGESTAAHCMKEQTLQSWTMENLVMCAGSQVNQDGRSASLTAPNGPSQEKCNLAVMREAGLTGPEVDCTECHGTGTSLGDPIEIGAYQKVLSVIPRSEPVAISTGKSNIGHCEGSAGVGGFIKCVEMCMHCETTPNCHLSALNPHLDMTGFPGRLMSEGLAYRYPTSYNGVLSFGFGGTNACAQVWGENTCSSRTDPTKKRIKILVDKIKQAPAQEVAITSEDWEQWENGWPLGRAQSQEMFGMSILQRMEPLHILQKKRRIPDLGSFYYVTGAFQRLVIYTYGG</t>
  </si>
  <si>
    <t>gi|1149076408|gb|AQS99176.1|</t>
  </si>
  <si>
    <t>MLMQATPVAQHGSFLSTPSSATAATTAPVMARALSGGGADSSAGPSAPAAASTVAATAAGFCVATWRGSKRRSRATCAKVQRAAAAEGHKQRVVVTGLGIVSPFGTDANEFYDKLCAGTSAVKTIDKFDAEGLPTRIAAQIDGFSAVGYVDKKSERRMDDVVKYTIVSGKSALRDAGLELGSEAFKALDKERCGVLIGSAMGGTSLQTSIDNMDKLLAGKRLSPFFVPYTLVNVPGGLLAIDLGFKGPNYAVVTACATGNYCISAAAGHIERGECDVALAGGAEAAVTRAGIAGFNACKALSTRNDAPQQASRPWDKARDGFVMGEGAGVLCLESLEHAQQRNAEIYAEYLGGAYSCDAHHMTEPHPKGEGVARCIGLALKNAGVSAEEVGYLNCHGTSTPAGDMAEVRAIQRAFDGKTEGLVVNSTKSMVGHCLGAAAGVEAVVTVQALRHRKVHPTINLEDPEDGFDLKTPSEALELPGLEVAGSNSFGFGGHNSCLLFKRFEG</t>
  </si>
  <si>
    <t>gi|1733474521|gb|TYT70385.1|</t>
  </si>
  <si>
    <t>gi|1706151957|gb|TRV71483.1|</t>
  </si>
  <si>
    <t>gi|488887862|ref|WP_002800021.1|</t>
  </si>
  <si>
    <t>gi|1705967197|gb|TRT98242.1|</t>
  </si>
  <si>
    <t>MNSSSNLNNLVQNWLVKQLADQLSLDAKTINVTEPLTRYGLDSIDAVTMVGDLEDWVGQELPSTLFWDYSTIEKASLFLVENYDLSNLSGEETPAQVAPVAEKAEPAVSGGKGWSLFGRR</t>
  </si>
  <si>
    <t>gi|307103516|gb|EFN51775.1|</t>
  </si>
  <si>
    <t>gi|424708111|gb|AFX86690.1|</t>
  </si>
  <si>
    <t>gi|1706109572|gb|TRV31865.1|</t>
  </si>
  <si>
    <t>gi|1772285665|gb|QFZ10729.1|</t>
  </si>
  <si>
    <t xml:space="preserve">Beta-ketoacyl synthase; N-terminal (16-263:248)  -- Beta-ketoacyl synthase; C-terminal (271-390:120)  -- Polyketide synthase; C-terminal extension (392-505:114)  -- Acyl transferase (538-849:312)  -- Phosphopantetheine binding ACP domain (922-988:67)  -- Aminotransferase class-III (1195-1554:360)  -- </t>
  </si>
  <si>
    <t>MVNMKTVENQEPLDGVAIVGMVGRFPGAKNVQEFWGNLCAGKESTTFFQDEELDPSIDPHLVQDPSYVKARGIIPGGETFDAAFFGINPREAEVMDPQSRVFLELVYEALENAGYDAEAYSGLIGLYAGCGQNTYFANHICGRQEIIDRVGEFQTMLANEKDFLTTRAAHKLNLKGPAVSISTACSTSLVAVIQACQSLSNYQCDMALAGGVSMTTPQNSGYIAQEGTMLSGDGHCRPFDAKSQGTMFNNGAGLVVLKRVEDAIQDGDRIYAVIRGFGINNDGADKVSFTAPSVDGQAEAIAMAQAYANFHPETISYIEAHGTATSLGDPIEIEALTQAFRIHTNSKQFCAIGSLKSNVGHLVAAAGVAGLIKTALALYHQQIPPSLNFEAPNPNIDFANSPFYVNTQLTPWPQGETPRRAGVSSFGVGGTNAHIVLEEAPAILPSNLSRPSQLLLLSAKTSTALETATVNLQEHLRNNASINLADVAHTLQRGRKAFNYRRFVVCQNTKEAITTLQSLEPKRVFTRHTQVRDPEIAFMFPGQGSQYVNMGFNLYSREIVFRQVVDQCAEILKPILGRDLREIIYPVATDIETASTALQQTCFTQPALFVVEYALAQLWQSWGVKPQAMIGHSIGEFVAACLAGVFSLEDALMLVANRGRLMWELPRGAMLSVRLSAPEVEKRLAGELAIAAINSPSLCVVSGTTEAIAAWQTQLETAEIVCRLLHTSHAFHSPMMEAIVAPFAELVGKVKLSPPQIPFVSSVTGDWITPEEATNPMYWAQHLRQTVRFADGVKTLWQQPERLLLEVGPRTTTTTLARQQAKDIKQQITIASLSDNADNEAEWTALLQAMGQLWLAGVTINWNNFYQEERRQRIPLPNYPFERQRFWIDPLPHPNRNTNHKPAHYQLEKTQTMSAQTTLISLLKEIIEETSGLEIASVDASTTFLEMGLDSLSLTQVGLALKKKFKVKVSLRHLLEVYPNLATLADFLQQNLSAEALSALVPSETTSPSATLSLQEVSTNGSNGKNGKNGSTPSPMLLVPPTSTNGNGSKNGSLPQVSLPNVASSALEGVINQQLQIMAQQLALLGNNSQPVTVPAVNGQNNGVKSEKPVTQSNQKPEPQDSTENLPKKVFGAGARIETTQTKTLTPQQRTYLDSIIQRYTQRTQKSKEYTQTNRPHLADPRSVSGFNPTMKEMVYPIVVSRSSGSKLWDIDGNEYVDLSNGFGLNLFGWSPAFVTEAIEAQLKLGMEIGPQTPLVGEVAKLMCEITNFDRAAFCNTGSEAVLGAMRLARTITGRNLIAIFSGGYHGILDEVIVRGTKKLRSIPAAPGIPQEKVDNILVIDYDAPDALDILKSRADELAGVMVESVQSRRPEYQPREFLQQLRQFTEQEDIALIFDEIVTGFRIHPGGAQAHFGIKADIATYGKIVGGGLPIGVIAGKSKYMDALDGGFWQYGDDSVPEVGVTYFAGTFVRHPLALAAAKAVLQHLLKNGPSLQQQLNAKTDQFVVELTDYFQQMQAPYTVHNFGSLFMVKSAPEFLYGDLLFYLMRDKGVHIWDHRPCFLTTAHSDADLSLAMAAFKESIAEMQSAGFFSAPTPTTKGSPESSKNLRNRPPQPGAKLGRDPEGNPSWYVPDPQRPGKYLQVSSVS</t>
  </si>
  <si>
    <t>Cluster-13398.46718</t>
  </si>
  <si>
    <t>MMLAYDPVVSGLRQGCLVKIVGEPTEAGKPDHNGKLGQLGEFDDDAMTFSVAFFDGTSVDFDVNHVVLANDLAKPGEGGGEDSFDLLLSSQTSPQVLGDEISMCLFEKGFCVLRSAQRAEDSEKALEAAKALDENGKFFRFPEEVEEHYLGEGLTGRCFWIDPDDHKTFQDKLVLGYDAGLTTIASLIQPYVEDTCGAQITERSPALLTIPFKDDAEEDDYPSPEATDKVLGTFLTTWRRQVLKVFQCVGPASVSLALVRKDDSPAAERLPKLKEDVEITCERGTMVVFRCNCFDLECKSSGETLLLSSAFLKPCPEMIVESVEGDLELFRTVSSGPPAPPGDELANVMAMGSRMAANWDEPEAAFSGLLSSTDAVVKIPLRRFDIDIYYHEDMNAMAPWQTYCRHMCVVEAAEYFDNKLFEISNMETQGMDPRQRMVMEVGAKVLAGIGVTKTTANRQVSNAGIAVGTDGHEWPSMPKGDLGACGNSSNALGITANRFSFTFNMRGPNFLIDTACSASLYAAHYIKSSLMERRWDPLEWCLAIGVQLYITVDGFIGCSQAHMLSPEGRCKTFNASADGYQRGDGTNGFVMKHGNLKDERYGLFRGSNVNQDGRSASLTAPNGPAQEQCIWGAIREARMTPPESSVWECHGTGTSLGDPIEVGAVRKVQIKNPRLEPLMLASIKANIGHLEGGAAMSAMVKCILQVSSTTCCPTGHFRSLNPHLEHSTFDAIYQTECAHFHYACGHSQVSSFGFGGSNGHGIFWGEDIFDIGDIKVLAMSKIKKRPFPEVRPVGRNPDNWDSDWPAADAKDGDKYTVTIDQDDTDETPIKWELKESAPDDEQEEEEDTEFYEITGNFNEWTSDRMMAGSVTGVFVTTVEVPESGVLEFRFLADGDDEKVLGPAVPKCTKKTEKIIGPEKGLKNSWMVHGEAGLELEIQLLVTKKWRSVIWLKPAD</t>
  </si>
  <si>
    <t>gi|924287664|gb|ALB39428.1|</t>
  </si>
  <si>
    <t>gi|56542074|emb|CAI30400.1|</t>
  </si>
  <si>
    <t>gi|763118227|ref|WP_043998141.1|</t>
  </si>
  <si>
    <t xml:space="preserve">Beta-ketoacyl synthase; N-terminal (1-250:250)  -- Beta-ketoacyl synthase; C-terminal (258-375:118)  -- Polyketide synthase; C-terminal extension (379-502:124)  -- Acyl transferase (541-831:291)  -- Phosphopantetheine binding ACP domain (928-993:66)  -- Aminotransferase class-III (1234-1595:362)  -- Luciferase-like domain (1751-2044:294)  -- </t>
  </si>
  <si>
    <t>MEPIAIIGLGCRFPGADNPEAFWQLMRNGGDAITDIPPERWDIERFYDPTPATAKKMYSRQGGFLKNVDQFDPQFFRISPLEATYLDPQQRLLLEVTWEALENAAIVPETLAGSQSGVFIGISDVDYHRLAYQSSANLTAYVGTGNSTSIAANRLSYIFDLRGPSLAVDTACSSSLVAVHLACQSLQNQESNLCLVGGVNLILSPETTVVFSQARMMAPDSRCKTFDARADGYVRSEGCGVVVLKRLRDAIQDGDRILAVIEGSAVNQDGLSNGLTAPNGPAQQAVIRQALANARVKPAQISYVEAHGTGTELGDPIEVKSLKAVLGEKRSLDQTCWLGSVKTNIGHLEAAAGMAGLIKVVLCLQHQEIPPNLHFKTLNPYISLADTAFAIPTQAQPWRTKPPKPGENGVERRLAGISSFGFGGTNSHVILSEAPVTVKNNQQNGQKLMERPWHLLTLSAKNEEALKALVHCYQKYLADHPEIPLADVCFTANSRRSHFNHRLGVVARDRLEMLQKLENFSNQERMREPKSINKKKKPKIVFLFAGQGSQYVGMGRQLYETQPIFRQTLDRCAEILRPHLDQPLLEILYPADLEPEKASFYLEQTAYTQPTLFAFEYALAQLWRSWGIEPAAVIGHSVGEYVAATVAGALSLEEGLTLIAKRAKLMQSLAKDGAMVAVFASEERVKAVIQPYTNEVAIAAVNGPENFVISGKATAIEEIIVHLTAEAIEVRPLKVSHAFHSHLLEPILDSLEQEAAAISSLPLQIPLVANLTGEVLPEGAIIEARYWRNHARNPVQFYGSIQTLIEQKFSLFLEVSPKPTLSRLGQQCCPETSATWLFSLAPPQEEEQSLLNSLAILYDSQGAKINWEGFNQNYPHNLLALPTYPFQRQRYWLETIKPTSEETTMTTNATNVQAISSNQKQQEILITLQTLVGNLLQLSPADVNVHTPFLEMGADSIVMVEAVRRIENTYNVKIAMRQLFEELSNLDALAIYLAQNLANDFQNTQVNTEVFSAPIACSNNRSPNVVLSSNTNGFQGQTASPKVSAIAALAGMGGAGGMGGVEVPQVSVPQTSAVTASGSTVSSSALENIMGQQLQLMAKQLEVLQTANFAPTTPRTTENSPSSVSQNRSNGLTQQLIPPQQLAANLEPIASRTRQTSNQASAPKPTVTATPWGPKKPPTGGLTPQQQQHLEALIARFTERTKTSKQIVQRDRPRLADSRASVGFRMSIKEMLYPIVAQRSQGSRIWDVDGNEYIDMTMGQGVTLFGHQPDFIMSALQSQLTEGIHLNPRSPIVGEVAALICELTGAERACFCNSGTEAVMAAIRIARATTGRSKIAIFEGSYHGHADGTLFRNQIIDNQPHSLPLALGVPPSLGSDVVVLDYGSAEALNYLQTQGQDLAAVLVEPIQSGNPLLQPQQFLQSLRQITSQMGIALIFDEMITGFRSHPGGAQALFGVRADIATYGKVVAGGMPIGVIAGKAHYLDSIDGGMWRYGDKSYPGVDRTFFGGTFNQHPLAMVAARAVLTHLKEQGPGLQQQLTERTAALADTLNHYFQAEEVPIKIEQFSSFFRFALSGNLDLLFYHMVEKGIYVWEWRKHFLSTAHTEADLAQFVQAVKDSVTELRQGGFIPAKKPSWSMQRPQTDPPLTPLDKGIDPPLTPLDKGIDPPLTPLDKGGDVDVTLDKGIDPPLTPLDKGGDVDVTLDKGGNSHSVRDSQLGKVIGSQDQKTIQFSLYYFGSYEAEFNPNKYNLLFEGAKFGDRAGFTALWIPERHFHAFGGFSPNPSVLAAALARETQQIQLRSGSVVLPLHNSIRVAEEWAVVDNLSRGRVGIAFASGWHPQDFVLAPQSFGQHRELMFQEIETVQRLWRGEAIAVTDGKGQMVEVKTYPQPMQSQLPSWITIVNNPDTYIRAGAIGANILTNLMGQSVEDLARNIALYRQSLAEHGYNPASGTVTVLLHTFVGKDLEQVREQARQPFGQYLTSSVGLLQNMVKSQGMKVDFEQLREEDRDFLLASAYKRYTETSALIGTPESCRQIIDHLQSIGVDEVACFIDFGVDEQTVLANLPHLQSLKDLYQPHLPPYQGGLGGGSIPLSRGVRGGSIP</t>
  </si>
  <si>
    <t>gi|194354500|gb|ACF54730.1|</t>
  </si>
  <si>
    <t xml:space="preserve">Beta-ketoacyl synthase; N-terminal (1-167:167)  -- Beta-ketoacyl synthase; C-terminal (175-232:58)  -- </t>
  </si>
  <si>
    <t>MDPQQRMVLEVAYEALENAGVSLESIRGSRTGVFMGVGQNDYADLELKSADETGINAYTGTGLLFSAISGRISYAFGLHGPSETLDGACSSSLMTVHSACQSLRQGECDLAMAGGVHLIVTPNMTVWLSRSTAISPDGRCKTFDDSANGYSRGEGCGIVVLKRLSDALKDGDNVLALIRGSAVNHGGAAQGFTVPNGTAQQALLKNALENSGVTADQVTYIEAHGTGTKLGD</t>
  </si>
  <si>
    <t>Unigene9335_All</t>
  </si>
  <si>
    <t xml:space="preserve">AMP-dependent synthetase/ligase (55-497:443)  -- </t>
  </si>
  <si>
    <t>MKRGAAEASEEEEEDGAMASTEAVVVGLPPAKRACAAVQGTIGGGDLLHEAFNHVAGLFSDRPAVEDELGCAWSYAQLRDASLRMATGLAEHLRNGHSPAAGSSPSPPPLALLMRRSCAWAAAILAGSRLGLPILALSADLGSKEEIERNREALAEHHCAILVLDGALRSTPAAGPALEAAAAPASLLILHTETLLDADAPMSPSLDADAPMTPAAATAPRSADDALYLVYTGGTTSASKCVAVTHRMAVFEIGTYTQIAPLECTDRVLHQTSAFWGATSLGFFDVVWSCGACLVLVEGRAGPAEVKRAVEGHSLTVVGVVPSVLDALEECSCPSLRIVFTWGEALKASTVCRWAGRVALFDLLIASEYWLILFADHRQRPGAGPGPTGFQPVPGARLTLRPPEMECGKGGSSPSNGITGSSVPQVSDGEVGELFMAGPMVSSIGYSDPSRNQAAFVDLPVGPGGQLVRHFRTRDLARKGPDGSLEYCGRADGFAKVGGKWLDLASVERQLREAGCKEAALVWDERTKQRHAAVVLLEVGAGPLATRASRLLSFLPPETRLHVLQALPLNPATGKVHRSALVKKLAAAVPPAPLTAIGSIPSSVVLVRQSLLCGLILAARAGARGAALLPLAWQLAPGLLAPSTKKEAGKDEGGGGVAACNGDSRRGVNFSAMLPEGLRESVRGWACWYRAVCHCMPPHRLTALPHVALLLLDAQVTGLEAFVRLLRAPLGAMGVALLVCRGASSLGLSLLEKVAVAHAQRARGADCWTRAFWVGLPALLDQWMQDMWPSYEGVPRRRVARQCMEVLQPILIPPPIDGPEDKEAVAPEGKEGPSGGLGEVRSCCRCWSWASAGEMWRGGFYCSECTEDYEAWKRSLGEKADGANSSPAATPAPTPPPSPRPPVAGLLQAATAAVAAGSATPKSTTPKSTPRGGARTPPLTPPWKPVLDQIDFEDYEVRIARGRCAPAAQEKTAGDASTTAATPVARVVERCTGLSTGDPGMSLASLESLKVISLVSALRRELGLDLAAVDVARCSCLDDLELLCAEAKSGDSVAPAAVTNGHAVKESWAVFAIPRFWKAPVGWLIRLDGVPDEASMRLACRALVHRHAGLRALPYRTSGDDSIAQLCNGAAPIVLVLRDLLGPAGSKLCTWIAEGLLAAWPRVSCLPSEGIKNGNGDVVMKGGTTIAPEAVAEAHFEWQRFDTEADLRHCAWLKARSRGFRTPASISVLVLAKGQDADPSDAASERASRQEEDTAYLHVAVNHAVTDASCIVPMVVDLLELHRVARSGAASTPGDTTMTQQEAQVDAVLEAARLPPAPNGLEVQQERLRSALLPGSSEALQNSALDMAHNSFNPRRRGYDHYIRLLPGACRVLEIASSVIGVPTDHLLVTAIAAAFSKMSGRPEVKLSLIVPMRDGRGEGQVVANLATTRHLSLWVMGRSLLAIAMDLSTRLRRREWRTADVLADDGDRVFINVRGIPRFEGAQPVMEAVDTARKPTRFVRNLVEMFADQEAAEQWTMWMGIRDDLEGSALAKAMRQAIWGLAAEPLQTFSEEGG</t>
  </si>
  <si>
    <t>gi|1705907344|gb|TRT42293.1|</t>
  </si>
  <si>
    <t>MNSSSNLNNLVQNWLVKQLADQLSLDAKTINVTEPLTRYGLDSIDAVTMVGDLEDWVGQELPSTLFWDYSTIEKASLYLVENYDLSNLSGEETPAEVAPVAEKAEPAVSGGKGWSLFGRR</t>
  </si>
  <si>
    <t>gi|335389863|gb|AEH57635.1|</t>
  </si>
  <si>
    <t>Microcystis aeruginosa G-01</t>
  </si>
  <si>
    <t xml:space="preserve">Phosphopantetheine binding ACP domain (1-38:38)  -- Beta-ketoacyl synthase; N-terminal (76-194:119)  -- </t>
  </si>
  <si>
    <t>DSLTSTELRNLLQTDFNCSLPSTITFRFPNVEALANYLQQEVLDNCQPVLTPQIKAEISQKQPEKSSVEKSQLDDDPIVIVGMACRFPGGAKNLQSFWELLEQGKDAITEIPQDRWDQETWYDPNPDVPGKIYAPYGAFLEQIEEFDGEFFGIIPRESVAMDPQQRLLLETTWQALESAGQNPQKLRNSQTGVF</t>
  </si>
  <si>
    <t>gi|1724312425|ref|WP_147068857.1|</t>
  </si>
  <si>
    <t>gi|424707629|gb|AFX86449.1|</t>
  </si>
  <si>
    <t>gi|552813134|ref|XP_005843876.1|</t>
  </si>
  <si>
    <t>gi|1724312199|ref|WP_147068646.1|</t>
  </si>
  <si>
    <t>gi|1706125795|gb|TRV47189.1|</t>
  </si>
  <si>
    <t>CL13080.Contig2_All</t>
  </si>
  <si>
    <t xml:space="preserve">Beta-ketoacyl synthase; N-terminal (362-609:248)  -- Beta-ketoacyl synthase; C-terminal (625-738:114)  -- </t>
  </si>
  <si>
    <t>MPPNGGAAYPARAEELIRVPLHGSFVEINGFPGDAEVRDQFLRLLGFAVDPNGRQGWASWEEDEGAYAVVTLDGLVVLVPAEHLQESELASKVGGCDALWPSDPDMLKLVAGNLGALLGQAIESKGYCQIRMPFDDRTRRDINVTADIRSDYTLPKVEFEESYLGSEHSSKIVWLDSTPNTKEPGGGGLLESFQQITKLSCVLSLVAPELLGVELCRYCSGAMLRRPLAGSDSRARLSPGSVSPAEIEDGLVEVHLDFIQRRSICLMYFYGLGQGTVELYPRDAGSPNAPHRDMVKLQTSCYRLLAFRHDLFSYSYSAGSSDDLVLQTWLLQEPQKIKLEGFEGDQLGLTGLIGSPALSLDNQVHVKAANCTFPGEGNKMDGEWSCMLAQTDTFVKIPSFRFDIDAYYETGAQFNAGGKSSTCHAGMISDVALVQFDNEFFGISTEVAFLIPCIQRVLLEVGYECLAMAGHNKDSLRGSDMYICIADIGIEWDYWHGYQVLADSWLKANILQGHISCNRFCYTLGIQGKCHQVDTACSASLVAANCVHALLRDQSKTLKEGMAMGQQHILQPWPFVGLSAAGMLGSGGRCKTFDQSANGYNRGEGCGGLFCHVDDGLPALTERLACYCGSYINQDGRSASLTAPNGPSQQMVIRGSLQQAQISPEEQRAQENHGTGTALGDPIETGTVRAVYRKHKDCLVITSGKSHMGHLEAGAGSVGILKTILTLLNHAVPAQVHLRHLNAHCDLEGFPGMMPVERCDMGWDYSYGGCNGFGFGGTNTHADFWAQRRNSAHKYKDVPGEVVGRVLILDKVGIAKELPPRMEKLGYLSVACSRCLGPMCWLCGAALPNIGVAGGRTHRCSTVRTEPAGYRQCSMCYEGTYQCGDPGDEPPAPDMMLAAPGLKVFLAGTFNAWSQPLEMERRVGAVEPALFEGDVVIGETLMEEFHIVVRDGQRNLIVHPAVRRAQQHVRVAGPAKDSQGKRWLIDSRRDVQPEGAVYRIRFSWGDGTKSVTWSAAGRILPREERYVHTYQIVNSLSNWRPAVGTHDSQDRALFRWYSGRIPAGGQVPLLFVRDFDMAQMVYPMWPQPTDESVPVMGPDNGGDGKRWLVTGEEGEALYANLRIENGEISLTISSESMAELHFRGQTGQVYSVAGSWSNWRIEPMLAESPERWRYRFEIGYRGTAEFQILVNQNWNLRMYPPSARESPGESLVCGPDRKGKNKNWEVRGFPGQLFDLVLDLAAEDQRNMVRCWPSVDDGFTALDE</t>
  </si>
  <si>
    <t>gi|1706033937|gb|TRU60870.1|</t>
  </si>
  <si>
    <t>gi|1706133284|gb|TRV54170.1|</t>
  </si>
  <si>
    <t>gi|424707983|gb|AFX86626.1|</t>
  </si>
  <si>
    <t>gi|1149076628|gb|AQS99286.1|</t>
  </si>
  <si>
    <t xml:space="preserve">Beta-ketoacyl synthase; N-terminal (275-530:256)  -- Beta-ketoacyl synthase; C-terminal (543-657:115)  -- </t>
  </si>
  <si>
    <t>MGMEQNTLRPEDGGFDIAWPATPEEHALDFGLQVAELLASKGFCVVQGFSGAVESAAAEAEAADRTDWQRFAAEIEPGYLGRSASGKVAWLESDEARESQLGTFDQQLTELSAMLEPMTLGSFGFAAVGRTDGLLRKTFSGRADEDAIMSAQEKLDDMQVQVFGKVEDHLKFVQQRKICMMYFVSGNGGNLYFHRKLGPGASVPCVEGHIVVFRHDLLSYTYDPEEESLALQAWILADGQATVMQEYTGPPQNFDQAMGLVSGPTAPIYGKTGKSVSIMSMDAMLAGNGIGAHFFWNFLVAGCDAIRHLSQTRWDATWYYEPNKDLALGKYYSNHGGFVLEEHLMGFDADFFGIDPEEVEMIDPIQRNSMEVGYNTLYKAGWDRDSLKNAHVGVFVGNCGTDWTSVKLSPAVCPVNEKYIHLFSAHSLNTRISYTFGLRGPLSTSDTACSSSLVATGTAHNAMRRLEPEQAAVGNNAFINWCLIIGTNALLGPFSWIGLCGPHMLSPTGRCFTFDGHADGFSRGEGTTAVSAKVTDKEPSGRLAVFCGTCINQDGRSASMTAPHGPSQQECLWGSLREANVIPSDIRIAELHGTGTALGDPIEVGALRGVMKVRDGPICKTSAKSNIAHAEANAGTAGLVKCFMMLMHGCVPPNVHLVALNPHIDANGYPVQFGDSLIDLGTNSGYAGVSSFGFGGTNARADLWARVSVGPREANTMDWNKLDYIIVRCPRCMGWMEHVCGAMMPSRPTKPVAGRYKANMIRDEFDNYDYCSLCYKGPYQYGVPPDESSIPSGRMFIAGTWDAWSSKQEVQQDPNGVWHHFQRLGETRMEQFRFMLEQNDNFAFYPAIPRAGIGIRTEGPCAWKEGHNWLIDARDDEWPEGQLIHIMMTPDSKNGAREVTWEAVEEDGGPSEFPSFRHSYQVMASWTSFQMADMAPVRGERGTYELQTRLGPGGQESFQIARDNDVEQVFYPAYSSRRGVPVRGPDHLGNRNFFVIQGEHGERVVIRIKVQNGHTTVKATSASTGSRTWESVDGKYHRCLSLAGTFTDGRCQKMEEDTLHVYRAQITMGDSGVEEFQVLQDDDPERAFYPESGGFASGQVLVCGPDGNSEGRSFRIEGIPSVQFEISFDAKALDRRRIITWKPILEDGILAVPWTNSSPLK</t>
  </si>
  <si>
    <t>gi|424707989|gb|AFX86629.1|</t>
  </si>
  <si>
    <t>gi|428679675|gb|AFZ58441.1|</t>
  </si>
  <si>
    <t>gi|941355190|dbj|BAT21729.1|</t>
  </si>
  <si>
    <t xml:space="preserve">Beta-ketoacyl synthase; N-terminal (294-534:241)  -- Beta-ketoacyl synthase; C-terminal (557-673:117)  -- </t>
  </si>
  <si>
    <t>MDIARTRRRRGWDVLAEGITDDTLSEEILKNLVQKGFCTIDLGFSNELESNAMKEVAVLDEAGSLKRPPDVLVSGLLGDLGSARIVELSQAEISESSFAEVDQKVDYLESLLRPWTFESLGFDLSSRSPLLLHEAGDSDGEKHKLTEEEGLQWLNWYAYHRLMVIVFVGPSPGVLELKPLLDEDAESFEVSVEPNMCVVLRADCLGHSFQASNSSYAVSSWFCEYSGLGPGQKRAKGGVFNLGHCRDLEDWLVDRFDVLLKKRDEELKTDYITPLPRRVEMYMSRFFDRGSNMKVALRSMAAEFPGYIMDRDGFHAGLTAGCDIVRELSNDRWDKEPYWRQDPDDEDGRYCYSYHFASTASIHLFDNKMFDLSSNEAQGMAPEQRKMLELSWACFVEAGYDRKKLMKSLTGVYIGTPYSEWLFSGYCCGMGGDNSCFCGRINYVFGLMGPTMALDTEGSSSLSAVYHGMTSLNATPIPMNNLAFCGGAYFPTFFWNWLFKAKMKWLTRMGRSFSFDESADGFAQSEGSGGFLLDLTHEEVDGQQVEKDSMCIANLINGATRNDGRSASMIAPNAPQLQEMHHMLSERAGISPLEVDAIDLHGVGLLMSDSVEASATAKALRDENIYNLVDENVLGLTATASNQGNAQCAHGAIGLMKIIMAMKXGTIHPSQHLRQLNPYIDFGSRPVVDGTELLEIKTDCSFHEVLNHGIGGTNVAILIQGMCDNAANITPTRFKMDASPLLFWPGGGGELPEETLPQRTYSIASSSKDWTNPVNMQWEGDGLYGQTLTIGAQGYELFQIWLDGDSKRVLHPSTDWASEGSAVLGPDEEGDDSSSWAWAIDTRGELAGEGEAAPPGRPGERYRVRLHVCGKFRMVDWSKI</t>
  </si>
  <si>
    <t>gi|71089659|gb|AAZ23686.1|</t>
  </si>
  <si>
    <t>gi|194354520|gb|ACF54739.1|</t>
  </si>
  <si>
    <t>Prorocentrum rhathymum</t>
  </si>
  <si>
    <t xml:space="preserve">Beta-ketoacyl synthase; N-terminal (1-153:153)  -- Beta-ketoacyl synthase; C-terminal (161-215:55)  -- </t>
  </si>
  <si>
    <t>WEALENAGQTQSSLQNSDTGVYVGICGNDYQMKALSEVSKINAYSVLGTAHSAIVGRLSYILGLKGPNVAIDTACSSSLVSVHMAVQALRNNECSQAVAGGVNVVLSPEGSVYFSRLQAISPTGKCHTFSSKADGFVRSEGCGMIVLKRLSDAQRDGDHVLGVIRGSAINQDGNSQGFTAPBGPSQQDVIRKALLQADMDPASVDYVEAHGTGNPI</t>
  </si>
  <si>
    <t>gi|499931748|ref|WP_011612482.1|</t>
  </si>
  <si>
    <t>gi|424708099|gb|AFX86684.1|</t>
  </si>
  <si>
    <t>gi|15236144|ref|NP_195178.1|</t>
  </si>
  <si>
    <t>gi|641453389|gb|AIA61344.1|</t>
  </si>
  <si>
    <t xml:space="preserve">AMP-dependent synthetase/ligase (1-249:249)  -- </t>
  </si>
  <si>
    <t>YVIYTSGSTGKPTEVLISPRGLMNIICWHHDAFENTPLDTITLIERIAFDAAVWELWPCLTAGASLVLVEPEIMQSLPDLREWLIAQEITVSFFPTPLVEKILSLEREEKIAPRIILTGGDKIHHFPSGLIPFKIINNYGPPENSVVNTSGLVCDYEEGNPPSPSIGKPVYNTKIYILDQNLQPLPIGVPGELHISSVGLARGYFNRLELTQEKIISYPLNSGILYKTGDLVRYLPEGNIEFLGRIDNQ</t>
  </si>
  <si>
    <t>gi|488839883|ref|WP_002752289.1|</t>
  </si>
  <si>
    <t>gi|1733570751|dbj|GCA79457.1|</t>
  </si>
  <si>
    <t>gi|20259583|gb|AAM14134.1|</t>
  </si>
  <si>
    <t>gi|424707681|gb|AFX86475.1|</t>
  </si>
  <si>
    <t>gi|2065857948|gb|KAG7623823.1|</t>
  </si>
  <si>
    <t xml:space="preserve">Oxidoreductase; N-terminal domain (12-119:108)  -- Alcohol dehydrogenase; C-terminal (172-302:131)  -- </t>
  </si>
  <si>
    <t>MATSSNATVANKQVILRDYVTGFPKESDLIFTDSTIDLKIPEGSKTVLVKNLYLSCDPYMRIRMGKPDPGTAALAPHYIPREPIYGFSVSKVIDSGHPDYKKGDLLWGLVGWGEYSLITPDFSHYKIQHTDVPLSYYTGLLGMPGMTAYAGFYEICSPKKGETVFVSAASGAVGQLVGQFAKIMGCYVVGSAGSNEKVDLLKNKFGFDDAFNYKAEPDLNAALKRCFPEGIDIYFENVGGKMLDAVLLNMKLHGRIAVCGMISQYNLEDQEGVHNLANVIYKRIRIKGFVVSDYFDKHLKFLDFVLPYIREGKITYVEDVVEGLENGPSALLGLFHGKNVGKQLIVVARE</t>
  </si>
  <si>
    <t>gi|30679326|ref|NP_179113.2|</t>
  </si>
  <si>
    <t>gi|1447319028|gb|REJ50172.1|</t>
  </si>
  <si>
    <t>gi|1733591176|dbj|GCA75031.1|</t>
  </si>
  <si>
    <t>gi|424707627|gb|AFX86448.1|</t>
  </si>
  <si>
    <t>gi|1706068113|gb|TRU92512.1|</t>
  </si>
  <si>
    <t>gi|71089809|gb|AAZ23761.1|</t>
  </si>
  <si>
    <t>MVMAAGASSLDEIRKAQRANGPAGILAIGTANPENHVLQAEYPDYYFRITNSEHMTDLKEKFKRMCDKSMIRR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</si>
  <si>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gi|1149076648|gb|AQS99296.1|</t>
  </si>
  <si>
    <t xml:space="preserve">Beta-ketoacyl synthase; N-terminal (316-558:243)  -- Beta-ketoacyl synthase; C-terminal (579-693:115)  -- </t>
  </si>
  <si>
    <t>MSEREWKFVAYDVEISAASGPREATATAEAAVDALQQKGFCVLNAKSLIEALAEGGDLLKEADHEVRQLEESGVFQKPPAQILNGLLGEEGSGAICELEEVEEDEEQDSPNIRKLDRVLTAVTSILQPVSEPMLGLSFGGRSTPLLHLAGDTGDEEEEEEQAPKLSEAEADKWLSVFVNQRIMLLLFLGPGKGHLELQPFRHEDSPLYVLSTEPGTCVAVRTDSLTQRFYSYDRSVVLTGWLQQTTRDAERADAGADEELLPPTAVELIKWINDRMKVLKEKEVMGPAGAKYGQDEIPREWQCAMNHTYVKGVTCAVRGMAAKMPGTWSPYNTWNAMSYGADMAIEVPMMRWKVEDHYSPELESWKFYKTYTKHGIFIEGAELFDPKPFGLAVYEAKGMDPCQRHILETSYETLLDGGFSKKSLMRSLIGVYIGAATTEFQFAENCNEGVGTSCAGAITSNRISFCLGMQGPSFTCDAGGASSLGALSCAVNSIRFQTELYKANHSALAGAVNLILAPQFYVLGCAAGFLSSNGRSQSFDVAASGYVRGEGIAALVVTPFAELVDGVPVRDSSRPFHGNIPSISVSHCGQTASLTAPSGPQETALINEAVRQASLSPLDVDMVEVWGEAGILSDAVAVKAVENALRKDDESNTVLGLSSVQSGFGFMHESLGMAQLYKIIFSGKCSTQAPGIHLCELNPHIDAWEGEPLNFHTECVHYRHVSAFCGVASKSSSGTMGHAVAWGEMDYQRYTPRKQLKRDMIAFWPAGGGELPDGAEPTRNYWIVGSWDGSEWENAEPMKMESDGVYGYTVTLGVNLFQHFQIWLDGNNDRALHPGMAYGPKNVPVKGPDEATSCEGMAWVIDGRERTVELTPKLAARTDGGEGKLEAAEPLPPPGLPGDQYRVRLHVAGKWRTVDWTLVERGAGWEEVIHSGNYYVVGQWSGWDFTPMACDSPGVYHAEVKVRTFASDFLIVRNRDWQQSFFPAEDDCDKVEGPDLNPEFASWSLRAKPGDVVRIEFQRSWKDGVESRSISWKSLAT</t>
  </si>
  <si>
    <t>gi|4580394|gb|AAD24372.1|</t>
  </si>
  <si>
    <t>gi|405166924|gb|AFS18061.1|</t>
  </si>
  <si>
    <t>gi|1129186763|gb|OLP92825.1|</t>
  </si>
  <si>
    <t xml:space="preserve">AMP-dependent synthetase/ligase (114-359:246)  -- </t>
  </si>
  <si>
    <t>MSARALRALSHPVLLGVLVPRRGVVSHGGAELCQGELHHPAQPCFDFQALRNVLHTFDEMIHKPDSKCVGRMLLAPTTYCTNLVPVLLQGNDALSRQFAVVHLGKGFDISVLEIFWPLCFGFSVFIVSVPRMQRARLCASTARNGMKLSQLIQQHEEADVLQGTPALWRSLVAAGWRGHAGLAGICGGEAFPQSLVSPLSRAAGAGVWNAYGPTDRRSHDLDHHLPDSQCESCASIPIGLPLPNVTLTISEEEVLLKRAMEGCLRLLTESEANAPEVTGELLVARPQFCDAPPPCLYSPSEVSGVGVALGYHQRPQLTAASFLEDSRGTVYRTGDLERVLPDRGAGLEFLGRKDEQVKFRGFRIELGEIEAARSDGDVLASLNRHRAVCQR</t>
  </si>
  <si>
    <t>gi|1706140247|gb|TRV60682.1|</t>
  </si>
  <si>
    <t>gi|424708043|gb|AFX86656.1|</t>
  </si>
  <si>
    <t>gi|1149076512|gb|AQS99228.1|</t>
  </si>
  <si>
    <t xml:space="preserve">Beta-ketoacyl synthase; N-terminal (410-656:247)  -- Beta-ketoacyl synthase; C-terminal (670-785:116)  -- </t>
  </si>
  <si>
    <t>MRAVCGHSTEPPVHGADSPPTTLGSGAMATDSSRWLPSTGEAPAPDGYHVGALVTLSGLKRGARLIPGTESLPGSALQSPTSVDFNATLAQLVEYHAEQKRWLLVTMQGVLLMASSKNFRLAVSSELGECDIVMGPTSAPRHIAARLAQVLLDKGYANATVVLSAEERQEVIELARNLEQGGHFTRLAKGSEEGYLGRGGRGKTIMLDLQAKETPRAARESSALAQLDGNIAVLSSMLSGYAVEHMGFLIHSRTPLLMQRTMGGAEDEAKYPLKAPTQQEANNFLGIMQRRRICVLHFMGPSGGTVKLLPLLPGGGCEADNEDEEAEEEEDEGAIERPKEVRLAAKPGNLLVFLCDQYEFSYTSKGDSVVLQAWFLDNPPDFVIAGPVSGNMEAIASVAQGPPLPRGGTETVSLVGAGYRNPGHSDSADKYWMCTRNCGGDGMLQIPFTRYDLEFYAEWRLDRQSALNMGKMYCRHQGHLEGIELFDGSFFNISAAESGGMDPEQRLTLETGWCALYDAGFDRMKLQRSGGHIGVFVGVSGSDWHWVPLPPNVSAGMGATEAVIAGRVTFALNIKGPAQIINTACSASLVSMHSGKLHLLFPHDRMEAVLTTGISINTTPHVFMGNCFTNALSFMGRSFSFDKSADGFGRSEGTSASCFKLTPFNTDEVYGILAGSQANHDGRSASLTAPNGPAQERCIRSVLAETKLEPPEIDCFECHGTGTSLGDPIEVGAFKRLYNRKPRLNPVLATTSKTNLGHTEGGAGIAGFLKCILMCMHTECCPNIHGRELNPHLDNEGFPCYFTTEGATMTADSCYAGVSSFGVSGTNGHCLGYSKNTLTSRGTAQQDYNKTMVGKIKDAVPNILTDSKDWKNWVNLGKPHFERPGQEYEVEALRDGSVTWRPLERRALRKSEGPFFIRGSFTSWTMDQMMVDSSVIGLHYFELEMGDTGQETFQIIYNLDENMAFYPAEENCRRKTVPILGPDTPPSNDNAWLIKGTPGTYYKVEFFVFEQGARQTITWMAVKD</t>
  </si>
  <si>
    <t>gi|1064242559|gb|ODV39524.1|</t>
  </si>
  <si>
    <t xml:space="preserve">Beta-ketoacyl synthase; N-terminal (11-79:69)  -- </t>
  </si>
  <si>
    <t>MPKTQSDKIANPIAVVGMGCHYPGAKQLSELWENILARRCQFRQFPDQRLPLSEYYDPDPATPDKTYGTRGAFIDGFQFFS</t>
  </si>
  <si>
    <t>gi|1706052071|gb|TRU77618.1|</t>
  </si>
  <si>
    <t>gi|1706089066|gb|TRV12421.1|</t>
  </si>
  <si>
    <t>gi|1063678371|ref|NP_001319302.1|</t>
  </si>
  <si>
    <t>gi|1705957023|gb|TRT88725.1|</t>
  </si>
  <si>
    <t>gi|159029570|emb|CAO90229.1|</t>
  </si>
  <si>
    <t xml:space="preserve">Beta-ketoacyl synthase; N-terminal (34-284:251)  -- Beta-ketoacyl synthase; C-terminal (292-406:115)  -- Polyketide synthase; C-terminal extension (409-502:94)  -- Acyl transferase (560-837:278)  -- Phosphopantetheine binding ACP domain (943-1009:67)  -- Methyltransferase type 12 (1209-1309:101)  -- Aminotransferase class-III (1549-1882:334)  -- Condensation domain (1983-2423:441)  -- AMP-dependent synthetase/ligase (2445-2840:396)  -- Phosphopantetheine binding ACP domain (2953-3015:63)  -- Condensation domain (3032-3472:441)  -- </t>
  </si>
  <si>
    <t>MVESIDYKKLMATTLSKMEVMQARINELETRQSESIAVVGMACRFPGGINSPEKYWSFCQAGLDAIVEVPKSRWDISKLYSQKPTLGKMNTAYGGFLQENITEFDARFFSISAKEAASMDPQQRLLLEVAWEALENANLPLKNLADNKVGVFVGITSIDHALKVYGTNYDQIDSFFGSGNALSAAAGRLSYFLNLHGPCLSIDTACASSLVAVHQGIRSLRNRECELALVGGVNLILEPAITISLSQSGMMSPDGRCKTFDASANGYVRGEGCGVLILKTLSEAQKNGDHILALLRGSAVNHNGAAAGLTVPSGPAQQELLRQALADARIVPEDVSYIEAHGTGTSLGDPIELNAIASVYGKRSDPLYVASVKTNIGHLEAAAGMAGIIKTILILQQGEIPPHLHFQSPNPLINWQDHPIEIPTQNIPWPNNNKVPIAGVSSFGFSGTNAHVIVQQAPVSKISEIQQQIPSHLLTLSAHNKTALKELAKRFHTLLESHPEIGDICYSAAVGRIDLPERLAIVGDTCPELQQRLAAFAEENPLDDLTFYQRFTSEKSPKIVFLFTGQGACYPGMGHQLYQTQPTFRQYIDQCAEILSKYLDHPLTEILFGEQTDLLNQTAYAQPAIFALEYSLTMLWKSWGITPTLLIGHSVGEYVAACIAGVFSLEAGLALVVKRGQLMQTTTSGKMASIFADEETVIYLIKNYTQTVSIAAINHPQQIVIAGESASIEEVISTCKKQKIPAQYLPVTQAFHSPLMEPILKEFEKEARQISYQRPQILLLSGLDGEVLENAPDATYWSKQCREPVRFLSSLITAFNKGYNLFLEVGPRPILAEQGRRYKDEVIWLSSLNRGLDNWQTILSALAQLYLNGAPFNPEQFNQNYGYKKVRLPNYPFQRKPFQFQPNPRTENQSIDKIFLDSQTSNLTDTETTVFNMQKHQQEIRNQLKSILALLLKEDENDLPEDETLLNLGADSIILTDFSRKVEEKFQVKVKIDQLFTDLQTLVDIAEYLCQFVKEKPLENTSEITTKVIDDETELSNYLQVIEQLQPIATAYIIKALESLGKKLNQGEQWTIENLRQTLPVARKYHILLNRYLQDLEEANILHNQGNIWTVKNLPESFSLPQALQKLEKTCPSAKPELEMLQRCGENLAEVLKGNIDPLTLIFPEGSVAHAESIYGNSPVSRLMNQRVAQAINQILTNFSNSDHPYQILEIGGGTGATSEAILNHLNLDHITYSFSEASPFLLHQARQKFQKKYNLNFHQLDIEKSPISQGIPARNYHIVVAANVLHATRNITETLTHIRELLRPGGYLVLLETVENNSWLNLTFGLTPGWWRFQDQQLRSDTPLLRGENWCSVLKSCGFATANSFSKQNNIPINNGQELILACVPDEPLSIPSIPKFTVFGESSGKEALMMAQLQSLKDLKDLHEKTIIKQLEVLQTATVSPSIAPEILTNQTQIIPTQSSKTETYLPVSQEKPKSPEKPSSPNLNPLALKLTENKSLTEQQQAFIQNLQSIYNQKTAKSKAYSQNSRKTMVDVKPTIDFRMALKEFQYPIVSESAQGAYFKDIDGNNYIDLAMGFGVNFFGHSPDFVIEAVQEQMNRGIGLGMQSNLAAETAALISEMGRVERVAFSNTGTEAIMAAVRIARSRTKRQKIVMFAGSYHGTFDGILARVGEDKTTTQPLSLGTPLGMVEDIIVLSYGVEESLDIIATHADDLAAVLVEPVQSRKPDLQPQEFLQKLRQITHKKGITLIFDEIITGFRIAPGGAQEWFNVEADIVIYGKAIGGGLPISMICGKADFLDTVDGGFWQYGDDSHPQTELTAFGGTFCRHPLALAACRAVLLHLRENSPTIQEKVNQLTHRLATEVNQFFQEIGIPIRVVNFGSLFRFEPFGAYSIFLQPIELPLFYYLLNLKGIYTWEKRVCFLSTCHTNEDIDRVIVAVKEAITELQQAGFFANAKRPQVKKEEKKPLSEDEDGRGHLPSLNQSFPTSEAQRQLWLLAELDRNASASYNVTTSLELLGSLDVYILEKTINQVINRHEALRTKIIEQGELQEVVNEVNIKLNLIDFKDEDNPEATALALRSQFSQKPFDLSIAPLFAVILMRLKSDHYLLSLKTHHIVADGWSLGLILQEIGQLYSSQNNTTKEVLTPPMQFRQYLTLRAQETQSPQMLEHRDFWLKTYQEELPTFELATDFPRPAVKTYTGGQESQVIPSEVGQNLQKVGRKNKATLFMTMFAAYTAFLRRISGHKDLVIGIPISGRQIEGSDNLVGFCSQFLPLRIQVDATTSFIEHLQHTKQTLIDAFRHQSYTLEDLLAALQLPRDFSRSPLISVSFNMDPSLTLPEFKDLKVSLPPSPIGYTPFDLGFNLIELNDNLIIYCNYNTELFKKETIKQFIESFEILLRGIIDDANHLLYQLPLLTPVQQEKLLRQLTGKTRKLPEKATIIDDFIAQVKLTPNTPALIAGKISLSYQELNEKVNRLTHYLQQEYQLGVGKVIGVMLQRNHYLIIGILATFKTGATYVPIDSQYPH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DETKTLFRTGDLGKQTAPGIIEFMGRKDNQVKVNGYRIDPGEIEYQLTRYAPIERAIVLPVQVNNQTQLSAYCQTDKTLEIAEIRELLAKFLPVYMIPSYFIFLKQFPLTRHGKLDLHSLRELRETGKSLVNSNYVAPRNYLESNLVSIWEKILSKHPIGIFDNFFEIGGHSLLLSRVVTRVHKELNVSVKLADFFKVPTIAGLATLISQTQYNYQEPISAIPPQKSYPMSHGQRRLWALEFLDQNHNAYGMPSAYQFKGNLNIDAFENAFQQLIQRHEILRTTFTLINNQPRQVVHNQMNFVIKQIDLTAYVSTEQENLIEESISHNAKTTFDLEVGPLLKVNLLKLSQENYIVLFNMHHIIFDGWSAGVLIKDFLTHYHAYGQENSQLMPPLRIHYKDYTSWQESQLETLKLQSQRDYWLAKLTPVPVRLNLPVDYPRPPVKSFQGNTITWQPEPELIDTFEKLVKAQEASLFMGLVSLVKSFLFRYTEQNEITIGSAIAGRNHPDLEDQIGFYVNTLVLRDQITDHDSFTDVLSKVKTTTLEAYDHQDYPFDQIVSDLNLQRDPSRNALFDVAIVLQNNQNVDLALDGITVNSIDPKMITAKFDLEFIFVEEEELYLKLIYNTDIFIHERILLLIDLFKNWLEQVLKFAHEPLINLSLASSENLIQEGQDMFTEDFNF</t>
  </si>
  <si>
    <t>gi|488886735|ref|WP_002798960.1|</t>
  </si>
  <si>
    <t>gi|1705938069|gb|TRT71450.1|</t>
  </si>
  <si>
    <t>MVESIDYKKLMATTLSKMEVMQARIHELETRQSESIAVVGMACRFPGGINSPEKYWSFCQAGLDAIVEVPKSRWDISKLYSQEPTLGKMNTAYGGFLQENITEFDARFFSISAREAASMDPQQRLLLEVAWEALENANLPLKNLADNKVGVFVGITSIDHALKVYGTNYDQIDSFFGTGNALSAAAGRLSYFLNLHGPCLSIDAACASSLVAVHQGIRSLRNRECELALVGGVNLILEPAITITLSQSGMMSPDGRCKTFDASANGYVRGEGCGVLILKTLSEAQKNGDQILALLRGSAVNHNGAAAGLTVPSGPAQQELLRQALADARIVPEDVSYIEAHGTGTSLGDPIELNAIASVYGKRSDPLYVASVKTNIGHLEAAAGMAGIIKTILILQQGKIPPHLHFQSPNPLVDWEDHPIKIPTQNIPWPNNNKVPIAGVSSFGFSGTNAHVIVQQAPVSKISEIQQQIPSHLLTLSAHNTTALKELAKRFHTLLESHPEIGDICYSAAVGRIDLPERLAIVGDTCPELQQRLAAFAEENPLDDLTFYQRFTSEKSPKIVFLFTGQGACYPGMGHQLYQTQPTFRQYIDQCAEILAKYLDHPLTEILFGEQTDLLNQTAYAQPAIFALEYSLTMLWKSWGITPSLLIGHSVGEYVAACIAGVFSLEAGLALIVKRGQLMQTTTSGKMASIFADEETVSSLIKNYNETVSIAAINHPQQIVIAGESASLEEVISTCKKQKIPAQYLPVTQAFHSPLMEPILKEFEKEARQISYQRPQILLLSGLDGEVLENAPDATYWSKQCREPVRFLSSLITAFNKGYNLFLEVGPRPILAEQGRRYKDEVIWLSSLNRGLDNWHTILSALGQLYLNGLPFNPEQFNQNYGYKKVRLPNYPFQRKPFQFQPNPRTENQSIDKIFLDSQTSNLTETTVFNMQKHQQEIRNKLKSILALLLKEDENDLPEDETLLNLGADSIILTDFSRKIEEKFQVKVKIDQLFTDLQTLVDISEYLGQFVKEKPLENTSKITTKVIDDETELSNYLQVINQLQPIATAYIIKALESLGKKLNQGEQWTIETLRQTLPIAPKYHILLNRYLQDLEQANILQNQGNVWTVKNLPEYFSLPQALQKLEKICPSAKPELEMLQRCGENLAEVLKGNTDPLTLIFPEGSVAHAESIYGNSPVSRLMNQRVAQAINQILKNFSNSDRPYRILEIGGGTGATSEAILNHLNLDHVTYSFSEVSPFLLHQARQKFQKKYNLNFHQLDIEKSPISQGIPAHTYHIVVAANVLHATRNITETLTHIRELLRPGGYLVLLETVENNSWLNLTFGLTPGWWRFQDQQLRSDTPLLRGENWCSVLKSCGFATANSFSKQNNIPINNGQELILACVPDETLSIPAMPKLTVSGESSGKEALMMAQLQSLKDLKDLHEKTIIKQLEVLQTAPVSPSIAPEILTNQTQIIPAQSSKIETYPPVSQEKPKSPEKPSSPNLNPLALKLTENKSLTEQQQAFIQNLQGIYNQKTAKSKAYSQNSRKTMVDVKPTIDFRMALKEFQYPIVSESAQGAYFKDIDGNNYIDLAMGFGVNFFGHSPDFVIEAVQEQINRGIGLGMQSNLAAETAALISEMGRVERVAFSNTGTEAIMAAVRIARSRTKRQKIVMFAGSYHGTFDGILARVGEDKTTAQPLSLGTPLGMVEDVIVLSYGVEESLDIIATHADDLAAVLVEPVQSRKPDLQPQEFLQKLRQITHKKGITLIFDEIITGFRIAPGGAQEWFNVEADIVIYGKAIGGGLPISMICGKADFLDTVDGGFWQYGDDSHPQTELTAFGGTFCRHPLALAACRAVLLHLRENSTTIQEKVNQLTHRLATEVNQFFQEIGIPIRVVNFGSLFRFEPFGAYSIFLQPIELPLFYYLLNLKGIYTWEKRVCFLSTCHTNEDIDKVIVAVKEAITELQQAGFFANAKRPQVKKEEKKPLSEDEDGRGHLPSLNQSFPTSEAQRQLWLLAELDRNASASYNVTTSLELRGSLDVYILEKTINQVINRHEALRTQIIEQGELQEVVNEVNIKLKLIDLKDEDNPEATALALRSQFSQKPFDLSIAPLFAVILMRLKPDHYLLSLKTHHIVADGWSLGLILQEIGQFYSSSNNTTKEVLKPPMQFRQYLTLRAQETQSPQMLEHRDFWLKTYQEDLPTFELPTDFPRPAVKTYTGGQESQVIPSEVGQNLQKVGRKNKATLFMTMFAAYTAFLRRISGHKDLVIGIPISGRQIEGSDNLVGFCSQFLPLRIQVDATTSFIEHLQHTKQTLIDAFRHQSYTLEDLLAALQLPRDFSRSPLISVSFNMDPSLTLPEFKDLKVSLPPEPIGYTPFDLGFNLIELNDNLIIYCNYNTELFKKETIKQFIESFEILLRGIIDDANNLLYQLPLLTSVQQEQLLRQLTGKTRKIPEKSTIIDDFVAQVKLTPNAPALIAGKISLSYQELNEKVNRLTHYLQQEYQLGVGKVIGVMLQRDHNLIIGILATFKTGATYVPIDSQYPNSRIEFILKDSGCHVCLTESNFISKLPEKIEKICLDKIDPIVEKYDKNEPKIFRNSSQTAYIFYTSGSTGNPKGVMGRHISILNVIQSLRLTFDLDKHPEWRYIFTAAVTHDPSIRNIFLPLTIGASLYMYEIKYIGHLVSFLQENQINALHTTPSIYREIFGLLEPEETISSLKYISVGGEKLDRETALALRKRFPAEIVSNVYGSTETCVGVSQYEITENLDSEIPLGQVFHNNRLGVLDEFNNPVPLHVIGEICVEGAALASGYHNQPEMTQEKFKPSFLDETKTLFRTGDLGKQTAPGIIEFIGRKDNQVKVNGYRIDPGEIEYQLTRYAPIERAIVLPVQVNNQTQLSAYCQTDKILEIAEIREFLAKFLPVYMIPSYFIFLKQFPLTRHGKLDLHSLRELRETGKSLVNSNYVAPRNYLESNLVSIWEKILSKYPIGIFDNFFEIGGHSLLLSRVVTRVHKELNVSVKLADFFKVPTIAGLATLISQTQYNYQEPIAAIPPQKSYPMSHGQRRLWALEFLDHNHNAYGMPSAYQFKGNLNIDAFENAFQQLIQRHEILRTTFTLINNQPRQVVHNQMNFVIKQIDLTAYVRTEQENLIEEAIAHNAKTTFDLEVGPLLKVNLLKLSQENYIVLFNMHHIISDGWSAGVLIKDFLTHYHAYGQENYQLMPPLRIHYKDYTSWQESQLETSKLQGQRDYWLAKLTPVPVRLNLPVDYPRPPVKSFQGNTITWQPEPELIDTFEKLIKAQEASLFMGLVSLVKSFLFRYTEQNEITIGSAIAGRNHPDLEEQIGFYVNTLVLRDQIADHDSFTDVLSKVKTTTLEAYDNQDYPFDQIVSDLNLQRDPSRNALFDVAIVLQNNQNVDLALNGITVNSIDPKMITAKFDLEFIFVEEEELYLKLIYNTDIFIHERILLIIDLLKNWLEQVLKFAHEPLINLSLASSENLIQEEQDLFAEDFNF</t>
  </si>
  <si>
    <t>gi|1149076440|gb|AQS99192.1|</t>
  </si>
  <si>
    <t xml:space="preserve">Beta-ketoacyl synthase; N-terminal (380-619:240)  -- Beta-ketoacyl synthase; C-terminal (638-750:113)  -- </t>
  </si>
  <si>
    <t>MTIMDRRFFTRLVEIHGLQSPIFPRTVDIKAEHESAPVQANGLCGRAIDWRHDTGKYVVYTFDGVHLDVAEDNLKIYEQPAPEEGGFDIGWPYYRQAFFDFCANVNSILGAKGWCLIQLFKSQKSREEALVKAKRQNFEVPKQEFLADLLGRKGKGKVSHINLLDVLDQEAARALGEPKTDFDRYDMDMTSLFAVMGPMTWESMGFHSHGRTGCMVWLPFSGSREESALAPEPLNDDDIDEDGLVEKHIRFLRRRKLCFLYMVDNEGGQITLHPRSDQKSSRVVLPVRRGRLLIFRCDAMTYQYQPLGQHLTLQSWVLEAPPKIDLGEIVANADNLTETLGITSGPVVPQGPRAHIMAGCCLTGGGAWSLEDAGCMYLGGTDAHIYVPKTRFDTDIYFTKDGDRDLIPFQNSYHHHGGLCYDSEVMSFHHDFFGCTEHEASLMQPGQHKTLEVGYETLYRAGWTKKTVCNQKVLVYLGDCGCEWWYKLLARQMQGEHLHAPDGRLGWEEGRSMTVTGQRLSYALGLRGPCWLCDTACSSGLTAFCTAMYSIKKPTERGTASPSVDPHSVGALAGGTNMIIDAGVYLGACGQHMLSLKGRCFTFDVSGDGYARGEGTSMCYVTISDSDRDTELQEACAIGNKVNQDGRSASMTAPNGPSQQMCIKASLREAGVMPHDITASECHGTGTALGDPIEVGSLRGVQETDERDSPVMCTSSKSNIGHLEANAGTTGLFKCILMSKYGVGLPNCHLRQLNPHLDISGWPTYMVNECANYQQQTGLVGVSSFGVSGTNSHAEVWAMCKYGPNAAGRTKLNMGAIKQITVTCPVTLGPIDYLTGEPARADGRKARADCLREDPQYDVSSTVYTGEFRFRREALDDGGDLMNPPGVKVTIFGSWSGWTRFEEMGVEEGGAYTYTVVLGETRCESFVICLDGVLDYCFWPVCNNANQHVWIEGPDPSSRSKGKRWLIDGRDRGVRAGTPYQIAFHWGASRRRVTWQELGAEHAAKAQRHEHRYQIIGSWTSGRMDDLAKSEEEDGVWEYRARIGATGQEEFQLCRDSDQQQLIYPAKPEAIATDVPVCGPDELGAGKLWSVHGPVDEIVKVRMEVADGQIIVAVSSFSLGEKVWESVEGWERHTYWLALHGGPCTPMVMDADIPGLFRGHGFAGHAFHEEHRGFFQCFNIIVDQDHNFGFSPDVAYAGSGECIVWGPAQCPMERPFMAKSWRQSAGFEVLLDLRVTDRRKTVTWAWDSPLQFNVPGSVAITSK</t>
  </si>
  <si>
    <t>gi|1832806788|ref|WP_168539745.1|</t>
  </si>
  <si>
    <t>MAASKFEAAFAQLQAEISNCEKSVLKMIMVKKNMPDTTKMISEINTKLQTTNVAIIGMASIFPQAKNLQEYWQNIIQKIDCITDVPVSRWHIDDYYDPDPKAPDKTYCKRGGFLPDIDFNPMDFGLPPNILEVTDISQLLGLVVAKEAMEDAGYGASRQFNHERTGVILGVAIGRQLAVPLGARLQYPVWEKVLKNSGLSDEDSQKIIEKLKSGYVQWEENAFPGMLANVISGRIANRLDLGGMNCVVDAACASSLGALRMAISELVEHRADMMITGGVDTDNSIFAYMCFSKTPAVSPGDKVKPFDAEADGMMLGEGVGMLVLKRLEDAQRDGDRIYAVIKGVGSSSDGKYKSIYAPRPEGQINALTRAYSDAGVSPASVGLIEAHGTGTMVGDPTEFTSITAVFGENNPKKQHIALGTVKSQIGHTKAAAGAASLIKAALALHHKVLPPTINVTKPHPKLDIENSPFYLNTETRPWVSHPTQPRRAGVSAFGFGGTNYHVVMEEYQHEHHHPYRLHHTPQSLLLFAPTPSELLSRCQQIQQQLQTEGKEKHYQELITECQTGEIPVNYARVGFVANNLAQAEKFLQVVIEGLKHKPEAESWEHPQGIYYRQTGLDTTGKVVALFSGQGSQYLEMGRELVMNFPCLRQTYSHMDSLLCEDGLHPLSAIVFPQPVFEQQQKQIQLETLQKTEYAQPAIGVFSAGLYKILQQAGFKPDFVAGHSFGELTALWVAGVLSEEDYLFLVKARGQAMAAPANSDFDAGGMLAVKGDISQITEVIKNFPQVAIANKNSQQQVVLAGKKVAISQVQEVLKNQGFSTFLLGVSAAFHTPLVSHAQKPFAQAIEKVNFNEAQIPVYTNVTGGCYPQEPHVIQKILKEQLLNQVLFQQEIENIYAAGGYCFVEFGPKNVLTNLVKEILRDKPHMAIAVNANHTKNSDRTLREAIVQLQVAGLSLQNPDPYQVTTKIPEVPPKKVLNVRLNSTNITEKTQKAFAKALENDHHLEVVSPSPKPIVPENHQISVNDKLDQVEVHPQNYEKVIHSLENFIAEFGRQQSDIIHVHEQSLQNQTEYTKAFSQLMQQQYSLLGNTEVTEHQSTTQQLAISSSERNMMRFHDHQGDTLRIHEQYLKYQQEYTQHYFELLQQHYHLLTPENRVINYVNHPQSDHFSTPKIISSPQVKEELKDDQKTITVVPKAPINIDKATLSQTLLTVVSEKTGYPVEMLELSMDMEADLGIDSIKRVEILGGLLELYPDLPQPNPEELGQLRTLEQIAEYMQTLVPDTLKQQVEISTDCITTEVLLEVPQPELITSTPGIQEQKTAIEIPENLSHILLTVVSEKTGYPVEMLELSMDMEADLGIDSIKRVEILGGLLELYPDLPKPNPEEIGELRTLGEIADYMQQQAQGMTQLSHQEIAEITTTTSPGNIRRSIAKLQQLPIPDSLEFSIPENHIVLITDDGSSTTEKLAESLIAKGWKTVILIFPGIQSTVTEKINRVVLTDWYEDSLQQQLNQIADNYGTVAAFIHLHPVNQLEIEKSILLHVFLIAKYLKEPLNQAANLGRSCFINVARLDGEFGLGETHNFSAIAGGLFGLSKSINQEWENVFCRSLDLNPDLDSDTSVKHILAEIHDPNLLIQEVGYSSKGRVTLIADSTPLATTNFPLPISKDQVFIVSGGAKGITAQCVIKIAQQYQCKFILLGRSSTEPEPVWTEDCKSEGELKQRILENFQAQGEKPTPIMVQKKYQVISSQREIHNTLQEIAKAGGKAEYLSVDITDTAILESKLADVIERFGPVTGIIHGAGNLADKRIEKKSIQDFENVYAAKVKGLENLLHCVPASQLQYLVLFSSVVGFYGNVGQSDYAIANEILNKSAHLIKHNYPNCHVMAINWGPWESGMVSAELKKAFAERGIETIPIETGTQMLINELTNANQDPVQLVIGSPLVYVPASLSPELKTYRIKRRLTLAENPFLHDHVIANRPVLPATCGLLWMTNACEQLYPGFTAFSSPNFKVLKGIVFDQTLASEYILEIQELAKTENQEIEFAVKISSKTPDEKTRYHFSTNLILKREIPTPPNYGNLNFNQDENFLKTNQELYQINAASLFHGITFQGVKAVLNTSPSKMTIECCLAEPTAQQQGQFPVQTFNPYIADVQIHSLWVWTQHFHQVGCLPSEIKNFEQFAKVPFGETFYVTCEVQSKTESSVITDVITYNRQGQIYNRMIGAKGTILPNQIAKY</t>
  </si>
  <si>
    <t>gi|145651774|gb|ABP88112.1|</t>
  </si>
  <si>
    <t>gi|1705996025|gb|TRU25536.1|</t>
  </si>
  <si>
    <t>MKVGEFLAYLKGLDIKLWLEGEKLRFQAPKGVMTPEIKEEIAAQKTEILDFLKAAKIPTNTVDLEIIPVSRDQDLPLSFAQQRLWFLQQLSPDSHSYNLLEALRLEGSLNLLALEQSLSELIRRHEILRTTFPMVEGQPIQRIAPPSPVSLPLQDLQNLSKNEQTEHLQEIAIAFSLKPFNLAKESLVQFKLLKLGSQEYVLLLKMHHIIYDGWSLSIFFGELSQLYAAFVQGLPSPLAKLSIQYADFAVWQRQWLTGEVLERQLNYWRKQLQDAPTILELPTDYPRPPIPSFRGDGQVFRLNQDLTQRLKRLSQESGATLFMTLLAAFFVLISRYSGQLDVLVGSPIANRNSSAIEKLMGFFANTLALRGDMSGNPSFLELLERVKQTTLSAYAHQDLPFEMLVERLQLDRDLSRNPLVQVMFSLQNTPQSEASLSGLKMESLPLSVELKARFDLEVNFWEVADRLEAVWCYSTDLFVAGTIKQMGQHFQNLLTAIAANPNMGIFELSMLSDEERYQLLSLWNETHTDYPSDKCIHQLFEEQVKRTPDAVAVVCSEQQLTYNELNNRANQLAHYLQKLGVKPKELVGICLERSLEMIVGLLAILKVGGAYVPIDPDYPQERISFMLQDTQVKILLTCESLQNSLPNHQAIVICLDKDWQQINQASQDNLNSAVSADNLAYVIYTSGSTGKPKGVGVIHRSVNRLLLGVNYAHLDATQRFLQMAPIAFDASTFEIWGALLHGARCVIFTEDIPTATSLRNAIDKHGITILWLTAALFNKIIDDNSQALSGIKQLLIGGEALSVAHVHKALETLPLTQIINGYGPSESTTFTCCYPIPTQLEATIKSIPIGCPISNTQVYILDNYLQPVPIGVVGELHIAGAGLAKGYLNRPELTQEKFIPNPFSNYPDSRLYKTGDLARYLPDGNIEYVGRIDNQVKIRGFRIELGEIEAVLSQNQAVQSSCVIVREDNPGEKQLVAYIVPKLGVNLTSGDLRQFLSHKLPGYMVPSAFVLLEFLPLTANGKIDRRGLKAPSNTSDSDRFIEARNQLELNLVQIWSKVLKIDKISVQDNFFDLGGHSLLAPYLITQIKEQLGKEIAVTTLFQNPTIEQLATIIRTDSDSSNQSCLVPIQPQGSKPPFFCVPGAGGRPFYFYHLGRCLGKDQPFYSFENDLYQQFGEITRIEDIASIYLQAMQDLQPQGPYFLGGHSYGGNVAFEMAQQLVNQGQQVALLAIIDSSAPTYKDKQILLDYIDWDHARWLAEVSKGIEVYLDKTIDISYETLQLLTVEEQLKYALNFFKLANMLPPNAETRQLEKIVQAYKTSCLCLIDYLPKQIYPGKITIIRAGEELADDPNKDLIAGDCEDSSLGWSEFSTEPVEIHFVLGNHVSIMVEPHVQILAEELKVCLEI</t>
  </si>
  <si>
    <t>gi|424707849|gb|AFX86559.1|</t>
  </si>
  <si>
    <t>gi|513468240|gb|EPF16096.1|</t>
  </si>
  <si>
    <t xml:space="preserve">Beta-ketoacyl synthase; N-terminal (44-304:261)  -- Beta-ketoacyl synthase; C-terminal (312-428:117)  -- Polyketide synthase; C-terminal extension (431-542:112)  -- Acyl transferase (588-873:286)  -- Methyltransferase type 12 (1211-1312:102)  -- Polyketide synthase; ketoreductase domain (1606-1795:190)  -- Phosphopantetheine binding ACP domain (1906-1961:56)  -- </t>
  </si>
  <si>
    <t>MFKNPTVATLARFLSEESNTNQVIAQKSRQRAENRSRRHNETHDIAIIGMAGQFPGAKNLTTFWENLKNGIETISFFSEEELQESGVSSELFNQPNYVRARPILEQVEYFDSEFFGYTDREAELLDPQQRLLLECSWECLENAGYNPNTYQGSIGIFAGASMNTYLINNCYPNRGKLDSNDELQPFTLDSMGGFQTMVANDKDYLTTRISYKLNLHSPSVNVQTACSTGLVVVHLACQSLINGESDMALAGAASINSPQKIGYLYQEGLIMSPDGHCRAFDAEAKGTIFGSGVGVIMLKRLSDALADHDHIYAVIKGSAINNDGGQKLGFTAPGGEGQIAAATEALAFAGVDANTISFVEAHGTGTPLGDPIEVDALAKVYQGANEGECALGSVKTNIGHMQIASGIAGLIKATLALKYKIIPPTLHFQNPNPQINFSQTPFYINNEAISWTTKQDKSEKLPRRAGVNSLGIGGVNAHVILEEAPPIIPQDNQSQRPYHLLTLSARTELALTELVSRYIDFLESQPEKDLSDVVFTANTGRVHFSNRLALTGYKNSDFIEQLRQFKQLDYESTIYGIVDGKRPSKIAFLFTGQGSQYVGMAHQLYQTQPTFRKTLDAGEKYYQKLTGKSLLNVVFADTDDSLNQTAYTQPALFLIEVALAQLWHSWGIQPAAILGHSLGEYSAACFAGVFDLESGLKLVSHRGNLMGQLPQNQGEMAAIFLDKNSVVEHCQSQGIKIAIAAINAEQHTVISGEKNVIQKLCNHFTNAGVKVRKLKVSHAFHSPLVEPMVAEFKTILQEISFSQPQISLVSNLTGEIADDSIMTPEYWLQHLLNTVQFHQGALFLQSLGCDTFIEIGPQPILSGIIQSSLSSSEPLTLPSLRSGFSDWQVLLESLGKLYVRGAKIDWFSFDQDYHPRRCALPTYPFQKRQHWISLKTPSATVPRESNLVKMLSEKDKTTLMQTLLETGHYSEDEKPTISAIVQQLIKLYYQEKEDFDFAKLLYQVAWLPCDLANGKLENLTSLKTDLEVYLEPQLQSSELMGVSLAFSEMEKLAADFVVKALKDLELFQMNTFLDPDQSFIQAGLKQEYKYFWNYVIEILAKVGILEKQNTLWKIVKEPEQSNPDLAVEDLINHYPNAQIELHLFRQVATNLAAIITGKISPLSILFSQDGQGGASEFYKNTSSAKILNLGISKTVELLFSSYPPSASLRILEIGAGTGATTQQVLKACNSRQITYTFTDVSPFFLEKARDNLAEFFGLEYKVLDIEKDPKLQGFCCHSYDLIIAANVLHSTANLQEETLPHIQSLLRPGGHLLLLELTQQSSWIDLIFGVTQGWWRFSDYHLRPNHPIITASTWESMLLKSGFSQVEFVSPDQKIGTALFQQSIILAQSSEISPNLTKNWLIFTDVEPQQNTFVLGIQEQLLKKCDSCRIIYQGEKNTQISSSESCLNANQLQQLEEWFASNPSPDRIIYLLNSDGKDQPESILLNRCNYLLNLLKAIQKIPNPPQLFLVTQGAQPFKLEQPSFGFQSPLWAMGRVIALENPQLWGGMLDLDPDVDINQNITALLLGLTHAHDEDHLVFRKGQGYVARLLPLKSLETKTVKIQPEATYLITGGIGHLGLELAEHLVNLGAKHLILTTRRSLPVRFLWDSAAELAQISEKIRKLEEKGASIAVISADVGNFEAMQAIFTQIEKTAYPLRGIFHLAGISGRQAQLKDCTLQDLEAVFQAKVKGSWNLHQLSLGSQLDYFVLFSSAGAIWGAKEQGLYDTVSHWLDALAHFRHLQGLPATALNWALLAGNGIVSQDYEDWLKQIGIREIAPDTALRVMDAIMASNQTQVLIADVDWVRFKNIYEFKGEKPLLKNLGLSEVAIKSVQESDSVLHLLEEMPFGERREYLLEYVSKQVRIILGIKSMPDTEQGLIEMGIDSLSSIELKNRLEKRLEVLLPTSLVFDFPNIRRLVDYLLDRIFGEKVQKTAEKKMINFTEVQQEISEDLILQELTDLEAFLGD</t>
  </si>
  <si>
    <t>gi|71089831|gb|AAZ23772.1|</t>
  </si>
  <si>
    <t>gi|1039198870|gb|OBQ39838.1|</t>
  </si>
  <si>
    <t>MTANVQITPSSVFVVSGGAKGITAQCTVKLAQQQRCKFILLGRSEITTEPEYVRDCLEDSALKKRIMENLISQGEKPTPMMVQKIFNQINSSREIKKTLAAITATGGTAEYISVDVTDTVNLKAKLQEISQKVGQITGIIHGAGNLADKLIEKKTEDDFEKVYTAKVQGLENLLSCINSQELKHLVLFSSVSGFYGNIGQTDYAIANEILNKSAHLIKQYHPNCHVVAINWGGWDSGMVTPQLKKAFAERGIDIIPVEIGTQMLVNELHPAYQDHTQVVIGSPMKLSPSPLGSELRSYRIRRRMTLAENPFLHDHTIAGSPVLPATCAKSWMVNGCEEIYPGYRYFSCQDFKVLKGITFNSTLAEEHILEIQEVSKVDGDFVEFQTKILSKTREGRTHYHFSSLIKLVKNMPEVPIYEAMDLREDNIVTSTGKDFYQNGDLSLFHGPAFQEITRVLNISPNKLTAECCWQEITAKEQGQFPVKWHNPYIIDLSTQTLWLWLNHIHQEVCLPGQLTYCEQFLAVPFNVPFYVSCEIIAKTDTGATVNFIIHNHEGKIYSRILGAKAVIWPIKMLNKK</t>
  </si>
  <si>
    <t>Cluster-13398.47671</t>
  </si>
  <si>
    <t xml:space="preserve">Beta-ketoacyl synthase; N-terminal (382-627:246)  -- Beta-ketoacyl synthase; C-terminal (638-752:115)  -- </t>
  </si>
  <si>
    <t>MAAELGGSLEGRIVSIDGNGRLMPVAREEDDADEDGGGGWTQLPDMVLDNEQGWCVGFSEETREYTVQTFSGFTTSVPEECVSVWVPPAAPEEGGCDLAWPREAAEPHAAFGAAVADSLKRKGWCVVEMNVDASTLDEAVSQAQALEDYDRMREEAVIDYLGRDNFTKVKQMADDVPDETPSSALGVCDRCISTAGFLLAPEAVDTVGCELMGRTNGFARVPCANKAEASGLTPPYSDEEVAAGRVEGFFQWVQSRRICIIFVLRCEGGGEIVLHPKRVPTSQSGSDEQHDVRLPICGNKMFIFRHDATMSYTYSPQGPGSTALQAWLLSGLPSVELRSINGQQKDYAENLGLTGPWQPEGEQALVKSLMVRMPGRSWGYYNYWNMFTAGCDCVLEWTNTRWETELYYEEDRDKAMMMGKSYMHHGGFLDETEFNCFDNGFFGLTPEETMCLYPGQRIVMEVGYESLYRAGYTRSQAAGEMIGVQVGDVGPDWHSADSWWPYLVEGDFVQKRVGVNAGITCTRLSHFLNLIGPTNSVATACSSSLVALNIAHHNMANQRDDKARIQSGKSVFERALVVGINTLMGPFSFMGQCTMGGTTYKGRSFTFDTGADGYQRGEGCSATFIQMNSEESKNADRLACVIGSAVNQDGRSASLTAPNGPSQAALCRDAMKMARLQPVEVTAAECHGTGTALGDPIEIGALQNVLSKRERSILKTSAKSNMAHLEASAGMAGFAKCIMMILGAATPPNLHLKILNPHLIVEGYPVYFTTEITPWGQNSGYCGVSSFGIGGTNARGEIIGRCQRGPQNTGQTLNDLRNDKVDFVFLDCPRCEGKMLFPSGTAVPQPLLQLPQMPVAAPGEEAEDVELRALRTQILGKYRSTLIRDEFADYSVCSDCYQDLQQGEFRCGSELQGIRNPSKALYIRGTWDGFSSLEEMTEVGGGEYSFTLALGETRCERFHILLEKSSNLLLYPVRNGGDQHKRIVGPDQGGLEKYWMIDARDTDVAAGTVYRVTFLWEGDRKRISWSPLGPDGEEESELTTPQQHAPAGKGHRHRYEVLGSWTSFKPMKMVWRPGEALYEVAFTVGPYGAEEFQIMRDSDPQQIIYPATLTFAAASVYRDRKTRLAGEVPQTPQRFSGRSTPWEVPVRGPDEWSRDNRFKVQGAEGESISIQLRIVDAHVSVSLVSRSLGKRSWESVDGLARKTFYVTGSFNDWGLSPMSIDDDEPGTFVFKLQLLDFSAEFQLVVDADPLQKMYPQLAGAASGEGFLVGPDGGPALDDHRYWLVQGQPYTVFDVRFRPRDQDRRHMVTWKPAQLQALVDA</t>
  </si>
  <si>
    <t>gi|515519337|ref|WP_016952591.1|</t>
  </si>
  <si>
    <t xml:space="preserve">AMP-dependent synthetase/ligase (45-445:401)  -- AMP-binding enzyme; C-terminal domain (453-528:76)  -- Phosphopantetheine binding ACP domain (558-620:63)  -- Thioesterase (651-753:103)  -- </t>
  </si>
  <si>
    <t>MSNIYRTFSHNLFKQKLVCQKLVFPPKGFISFDSGDIQQSIQTRFEQQVNKYPHAIAVKTSNKTLTYKQLNQNANRLANNILLQKREKLEVIALLLEKGADFITSIFAGLKAGKIIVPLDPTFPIDRLAYILEDSQAVMIITNNQNLALAYELTTNNCQILNIDENINNISTKNLNIDISPETPAYIIYTSGSTGKPKGVVHSHINSLHYCMTDTNTLLISPKDRVVFLYSCSALGGLLCIFYTLLNGAGLYSYDVKKEGLTNLVNWLIESEITIYHSFTTLFRHFVETLTDKEDFSKIRLVKLGGEATLIRDVENYKKYFADNCVLYASLGATETGTFRNFIVDKNTKIVGSNVPIGYPVEGMKVVLLDETGQEIESDSIGEIAVKSKYLALGYWQKPELTKAVFLSDLQNEQERIYRTGDLGRIEADGCLVHMGRRDFQVKIRGFRIEVTEIEMELLNIGTLKEAVVIAREDIPGDKRLVAYVVSKQKSAPNIKELRQRLKDKLPDYMMPSTFVFLDALPLTPNGKTDRRSLPAPDLGKPEITANFTPPCDDVEYQLTQIWEEFLKVQPIGTEDNFFELGGNSLLAVRLFAAIEQKFGKKLPLASLFPIGTVGAIAQIIRQEAVLVNSLSATSHQSSLVAIQPQGSKPPLFVIPPLGGELLCYRNLAIHLGLEQPVYGLQPQGLDGKQPPLTTVEDIAVHYIQEIRTIQPEGVYFLGGYSFGGIVAYEMAQQLHKQGEKVGFLAMFDTCRPGSFHRLSFVKRIPLHLKNIIQGGLRYFLKKILGWSRHTKYYIKKGYENYLNLAPQVVKMSSTAKATNMHLEIVGANTQALQKYSFPAYSGRVSLFRTDDQNRSDDIGVKYDSQFGWGDIVKGGLDIYHIPGSHLSLLDEPYVRVLAEQLKECLEKVQMNDV</t>
  </si>
  <si>
    <t>gi|59956931|dbj|BAD89857.1|</t>
  </si>
  <si>
    <t>MVMAGASSLDEIRQAQRADGPAGILAIGTANPENHVLQAEYPDYYFRITNSEHMTDLKEKFKRMCDKSTIRKRHMHLTEEFLKENPHMCAYMAPSLDTRQDIVVVEVPKLGKEAAVKAIKEWGQPKSKITHVVFCTTSGVDMPGADYQLTKLLGLRPSVKRLMMYQQGCFAGGTVLRIAKDLAENNRGARVLVVCNEITAVTFRGPSDTHLDSLVGQALFSDGAAALIVGSDPDTSVGEKPIFEMVSAAQTILPDSDGAIDGHLREVGLTFHLLKDVPGLISKNIVKSLDEAFKPLGISDWNSLFWIAHPGGPAILDQVEIKLGLKEEKMRATRHVLSEYGNMSSACVLFILDEMRRKSAKDGVATTGEGLEWGVLFGFGPGLTVETVVLHSVPL</t>
  </si>
  <si>
    <t>gi|110168323|gb|ABG52863.1|</t>
  </si>
  <si>
    <t>gi|1159277491|ref|WP_079210281.1|</t>
  </si>
  <si>
    <t>MVESIDYKKLMATTLSKMEVMQARIHELETRQSES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LPEDVSYIEAHGTGTSLGDPIELNAIASVYGKRSDPLYVASVKTNIGHLEAAAGMAGMIKTILILQQGEIPPHLHFQSPNPLINWQDHPIKIPTQNIPWPNNNKVPIAGVSSFGFSGTNAHVIVQQAPVSKISEIQQQIPSHLLTLSAHNKTALKELAKRFHTLLESHPEIGDICYSAAVGRIDLPERLAIVGDTCPELQQRLAAFAEENPLDDLTFYQRFTSEKSPKIVFLFTGQGACYPGMGHQLYQTQPTFRQYIDQCAEILAKYLDHPLTEILFGEQTDLLNQTAYAQPAIFALEYSLTMLWKSWGITPSLLIGHSVGEYVAACIAGVFSLEAGLALVVKRGQLMQTTTSGKMASIFADEETVISLIKNYTQTVSIAAINHPQQIVIAGESASIEEVISTCKKQKIPAQYLPVTQAFHSPLMEPILKEFEKEARQISYQRPQILLLSGLDGEVLENAPDATYWSKQCREPVRFLSSLITAFNKGYNLFLEVGPRPILAEQGRRYKDEVIWLSSLNRGLDNWQTILSALAQLYLNGLPFNPEQFNQNYGYKKVRLPNYPFQRKPFQFQPNPRTENQSIDKIFLDSQTSNLTDTETTVFNMQKHQQEIRNQLKSILALLLKEDENELPEDETLLNLGADSIILTDFSRKIEEKFQVKVKIDQLFTDLQTLVDIAEYLCQFVKEKPLKNASEITAKVIDDETELSNYLQVIDQLQPIATAYIIKALESLGKKLNQGEQWTIETLRQTLPVAPKYHILLNRYLQDLEQANILQNQGNIWTVKNLPDSFSLPQALQKLEQTCPSAKPELEMLQRCGENLAEVLKGNIDPLTLIFPEGSVAHAESIYGNSPVSRLMNQRVAQAINQILTRFSNSDRPYQILEIGGGTGATSEAILHHLNLDHVTYSFSEVSPFLLHQARQKFQKKYNLNFHQLDIEKSPISQGIPAHNYHIVVAANVLHATRNITETLTHIRELLRPGGYLVLLETVENNSWLNLTFGLTPGWWRFQDQQLRSDTPLLRGENWCSVLKSCGFATANSFSKQNNIPINNGQELILACVPDEPLSIPAIPKFTVFGESSGKEALMMAQLQSLKDLKDLHEKTIIKQLEVLQTATVSPSIAPEILTNQTQIIPAQSSKIETYPPVSQEKPKSPEKPSSPNLNPLALKLTENKSLTEQQQAFIQNLQSIYNQKTAKSKAYSQNSRKTMVDVKPTIDFRMALKEFQYPIVSESAQGAYFKDIDGNNYIDLAMGFGVNFFGHSPDFVIEAVQEQMNRGIGLGMQSNLAAETAALISEMGRVERVAFSNTGTEAIMAAVRIARSRTKRQKIVMFAGSYHGTFDGILARVGEDKTTAQPLSLGTPLGMVEDVIVLSYGVEESLDIIATHADDLAAVLVEPVQSRKPDLQPQEFLQKLRQITHKKGITLIFDEIITGFRIAPGGAQEWFNVEADIVIYGKAIGGGLPISMICGKADFLDTVDGGFWQYGDDSHPQTELTAFGGTFCRHPLALAACRAVLLHLRENSPTIQEKVNQLTHRLATQVNQFFQEIGIPIRVVNFGSLFRFEPFGAYSIFLQPIELPLFYYLLNLKGIYTWEKRVCFLSTCHTNEDIDKVIVAVKEAITELQQAGFFANAKRPQVKKEEKKPLSEDEDGRGHLPSLNQSFPTSEAQRQLWLLAELDRNASASYNVTTSLELRGSLDVYILEKTINQVINRHEALRTQIIEQGELQEVVNQVKIKLNFIDLKDEDNPEATDLALRSQFSQKPFDLSIAPLFAVILMRLKPDHYLLSLKTHHIVADGWSLGLILQEIGQLYSSQNNTTKEVLTPPMQFRQYLTLRAQETQSPQMLEHRDFWLKTYQEDLPTFELPTDFPRPAVKTYTGGQESQVIPSEVGQNLQKVGRKNKATLFMTMFAAYTAFLRRISGHKDLVIGIPISGRQIEGSDNLVGFCSQFLPLRIQVDATTSFIEHLQHTKQTLIDAFRHQSYTLEDLLAALQLPRDFSRSPLISVSFNMDPSLTLPEFKDLKVSLPPSPISYTPFDLGFNLIELNDNLIIYCNYNTELFKQETIKQFIESFQILLRGIIDDANHLLYQLPLLTPVQQEKLLRQLTGKTRKLPEKATIIDDFVAQVKLTPNAPALIAGKISLSYQELNEKVNRLSHYLQQEYQLGVGKVIGVMLQRNHNLIIGILATFKTGATYVPIDSQYPNSRIEFILKDSGCHVCLTESNFISKLPEKMEKICLDKIDPIVEKYDKDEPKIFRNSSQTAYIFYTSGSTGNPKGVMGRHISILNVIQSLRLTFDLDKHPEWRYIFTAAVTHDPSIRNIFLPLTIGASLYMYEIKYIGHLVSFLQENQINALHTTPSIYREILGLLEPGETISSLKYISVGGEKLDRETALALRKRFPAEIISNVYGSTETCVGVSQYEIKENLDSEIPLGQVFHNNRLGVLDEFNNPVPLHVIGEICVEGAALASGYHNQPEMTQEKFKPSFLDETKTLFRTGDLGKQTAPGIIEFMGRKDNQVKVNGYRIDPGEIEYQLTRYAPIERAIVLPVQVNNQTQLSAYCQTDKTLEIAEIRELLAKFLPVYMIPSYFIFLKQFPLTRHGKLDLHSLRELRETGKSLVNSNYVAPRNYLESNLVSIWEKILSKHPIGIFDNFFEIGGHSLLLSRVVTRVHKELNVSVKLADFFKVPTIAGLATLISQTQYNYQEPISAIPPQKSYPMSHGQRRLWALEFLDQNHNAYGMPSAYQFKGNLNIDAFENAFQQLIQRHEILRTTFTLINNQPRQVVHNQMNFVIKQIDLTAYVSTEQENLIEEAISHNAKTTFDLEVGPLLKVNLLKLSQENYIVLFNMHHIISDGWSAGVLIKDFLSHYHAYGQENSQLMPPLRIHYKDYTSWQESQLETSKLQGQRDYWLAKLTPVPVRLNLPVDYPRPPVKSFQGNTITWQPEPELIDTFEKLIKAQEASLFMGLVSLVKSFLFRYTEQNEITIGSAIASRNHPDLEDQIGFYVNTLVLRDQIADHDSFTDVLSKVKTTTLEAYDNQDYPFDQIVSDLNLQRDPSRNALFDVAIVLQNNQNVDLALNGITVNSIDPKMMTAKFDLEFIFVEEEELDLKLIYNTDIFIHERILLLIDLFKNWLEQVLKFAHEPLINLSLASSENLIQEGQDLFTEDFNF</t>
  </si>
  <si>
    <t>gi|1705937138|gb|TRT70602.1|</t>
  </si>
  <si>
    <t>gi|488828467|ref|WP_002740873.1|</t>
  </si>
  <si>
    <t>gi|1149076568|gb|AQS99256.1|</t>
  </si>
  <si>
    <t xml:space="preserve">Beta-ketoacyl synthase; N-terminal (325-561:237)  -- Beta-ketoacyl synthase; C-terminal (580-698:119)  -- </t>
  </si>
  <si>
    <t>MPAAMVRKSEVDLVADSLKPWELGVQIVHQLKIKGFCTVSLGLDEKVLARAGTEIAVKEAPWRFRSVPAAVADSLLGEEGSACIAEIGFNELTDPALDDEKEELSFNSVPLISRRLQEVGFALLRPHVAAMGFELVSSTSLVLHWVTDAAADEVVEDEGEALAKAGPIEPELTEEEAMVWLDTFSRHRVMSIIFLGRHHGTLSLRPSDLEDAETFSLMTNQGMMVVLRPDVLVHSWTCKGESFAMSIFGLGPRDNPRIAGVRQATAPAAQHLHEWKMQKLAVLKDEQARALAQDYEFGQGFPRRWLKMMNQHYHSGVLGSVRSTACRLPTVSDVSRWTLVGTAAPDFATEVPFRRWDHREIYNPDPEGWTKGKSYCKHATFIDGASFFDYRMFKMPEEQAAEMDPHQTLSLEIGYAALAQMGLGTRSLRNFHCGVFAGCGDSEWAFSQEYGRKAAYDHFGVSAGRFSFVLGLVGPSLSVNTEESSGLVALHMATDSLQDTMANGTRNLELAVALSVHLCLAPTFWPSHCACGWLSPEGRCLTFNNSASGYIRGEGCCAAAVGRAGENGPGGEELHSDGNLAGSCVTSGGQGVSLSTPSGPAEQEAMVEAFRQARISPLDVDYVETHGSGAYLADAVEVGSHVRVHRCLMGTGSEEELPLHLMALKSSAGNQFACGSLASFLRSIMSVQWGFLGANLHLTSVNQHLDLDFPVLFACEGLEIPDTNPLVGTFSRGFGGSNVYIVANAHIHEEQVPWPSFPHAKDSVTFWPGGGGVEKRLPRGDDGYYLVGTWSCWEDPVRMNLERHGVYGCTVVLGENRWEQFQILLDCDRSRTLHPGKRKAPKDTAVHGPDPQPPTSAWLLDGRPRPKTKSLELQDEAAIADEWHIVDPPADDALAVPADAEPPPPGDTARPEDEESLDVGKPGDLYRVRLKIAGRWAMVTWERRTSNLPLTLTGRLAKSVEPCYHIVGSWDDWSLNEVNRMAPDPIEPGMFHAQVTLERDGAEFQIVRNMDWMQVMYPSQPSAEGDVPVRGPDDECIGMNWALTGRAGDVFEVRLRRQWRNGTDVRRVSWKRVFQVQLPEEQLAVASRPRFCIHGSWDDWAIHSMHWTGQCYQYCVELGANGEENFDILRDGQHNEAFFPNCRWATTHKFHVIKGPALNVYSVFWTVGRHPADKAVQGQKYKVELFVKDNFMPRKLQWSMVSETTTRESAPTPGSDWRSPEESPWGSPPELSPEGSSSGSSRAQSVASKSAASFERSSPQVSSGTGESMASPSVDRPSATPAHSASPGGSVEAFESVSNWGSARSSGSSFGY</t>
  </si>
  <si>
    <t>gi|71089821|gb|AAZ23767.1|</t>
  </si>
  <si>
    <t>MVMAAGASSLDEIRKAQRADGPAGILAIGTANPENHVLQTEYPDYYFRITNSEHMTDLKEKFKRMCDKSMIRRRHMHLTEDFLKENPHMCAYMAPSLDTRQDIVVVEVPKLGKEAAVKAIKEWGQPKSKITHVVFCTTSGVDMPGADYQLTKLLGLRPSVKRLMMYQQGCFAGGTVLRIAKDLAENNRGARVLVVCSEITAVTFCGPSDTHLDSLVGQALFSDGAAALIVGSDPDTSVGEKPIFEMVSAAQTILPDSDGAIDGHLREVGLTFHLLKDVPGLISKNIVKSLDEAFKPLGISDWNSLFWIAHPGGPAILDQVEIKLGLKEEKMRATRHVLSEYGNMSSACVLFILDEMRRKSAKDGVATTGEGLEWGVLFGFGPGLTVETVVLHSVPL</t>
  </si>
  <si>
    <t>gi|1706100401|gb|TRV23178.1|</t>
  </si>
  <si>
    <t xml:space="preserve">Beta-ketoacyl synthase; N-terminal (13-262:250)  -- Beta-ketoacyl synthase; C-terminal (270-388:119)  -- Polyketide synthase; C-terminal extension (391-501:111)  -- Acyl transferase (535-808:274)  -- Polyketide synthase; ketoreductase domain (1154-1351:198)  -- Polyketide synthase; dehydratase domain (1381-1658:278)  -- Phosphopantetheine binding ACP domain (1766-1828:63)  -- </t>
  </si>
  <si>
    <t>MKNPKMYQEHYSEAIAIIGMACRMPGARDVSEFWQNLCNGVQSITTFTEEELRASGVPTELIKSPHYVRRRGIIDGADQFDAAFFGFTPRDAELIDPQQRVFLECAWHALEDAGYVPQEVDARIGVFGGVGTNWHLSQVAQSSVAKKYASGASVVISNDKDYVTSRVSYKLGLVGPSVNVQSACSTSLVATILGMTSLRSKQCDLALAGGATIELPERKGYLHLEGGMESPDGHCRPFDAAANGTVFSRGAGVVVLKRLADAVRDCDHIYAVLVDGAVNNDGADKIGFTAPSISGQVALTLDALSRAGLSAEQLSFVEAHGTATPLGDPIEVESLTQAFRHYSDRTQFCALGSVKGNIGHTDVASGVAALIKAAKTVEERLLPPSLGFAKPNPNIDFSSSPLFVNTKLRKLVGEGTPVRGLVSSFGVGGTNACVVIQEPPSPGIPKQAPEQNIAVLSARTEEGLRTQIAHLSHNLTKHPDLDLAAMACTLQMGRRRFKHRCAIPFANRQELIERLNSPDGAVIRSVCQREGEPITFLFPGQGNQFVGMGANQYRLFSAFREVIDCGSEFLKPMLGVDLRDLLFPPADEREKAKVLLDQTYITQPALFLVNYAQAMLWRYWGLEADVMIGHSVGEYVAACIAGVFSFEDGLTLVSARARLLQDLPGGSMLAVLLPEAELSGRLPPDVEVAAVNSRKMTVVSGPDEAIKFFEIQLAQEKVFCRHLNTSHAFHSAMTEPAMGALARRFVGISLSAPTIPIVSTLTGDWLTDEEACDRHYWVRHMREPVRFVDALDTLLATEESYIFLECGPGYSLASSVKSLLDRSQHDRVICSQQGMQDVEDDLATVTRAVGALWATGRPIDWKAFYADGFPGRVSLPGYPFDRQSFALDFTTEKEKDGDLGTDPSERKSDLGDWFYELGWTGTAAPGFLAPPAAEASPQTGCWLLFDDNDALSQEIVTVLEGRGEEIVRVEQGSAFATSKGGFVIRPAVREDYDQLLTALKENNQRPTRILHLWNSCGADDHGWVDDPEAARILAFDSPMYLEQALIAQGLPGMVRLLVVTRGVHSVAGEPIWAPLRALAAGPCRVVAKEFPTIQGRMLDVSSHPDLAFQLINEAELDVDDTVVVYRGGRRFIESWNPLRLPPGEGLAKTLKAGGTYLITGGLGALGLFFSRIFAETVPVNLVLVSRSTVPPRENWERLLESGDGNPQLRDRLEQLLALEAAGAEVVIAQADVTDLHRMKEVVNQVYERFGRIDGVIHSAGNAGGGIIALKTPEMATEVLEPKVQGTRVIERLFGDRDLDFIWLFSSVTAVLGEAGRVDYCAANSYIDAVAQSWNQKRPGVFRSLGWAAWAEIGMASRWEDAKAKRQSGKRVQRVEAGDWLRLLSSEGHEEIYEVLIDPESDWIITEHLVSDTPTLVGASFPEFLWRFAAYRHSGEPVQIKNAYFIAPMMFTKGEQRRLMLFVKGQEGRYKFSFRSRPADSPTVWQDHFMGELVITGIEPRQQNLAMLLAKFPPRETNPYNSLDCTAEDGTPLLTYSERWRTLSELAEVDGHWLAKLQLDPKYAVDFATFLCHPALMDVALACGGFRMAFSGEMKGFYLPYCYKQMKLWRPIPPVVWSQIRLTSPYTLGADTISFDVTVLEASGEICVEVEGFILKKVDISAPLVKSSAASVPGEEVKNEDITPKEALDLLNRLLEQAGKQRSTAPMAHLLITTKDLAWQIADGSPRVRAEVIREQMSAPANTVGQVFSRDDLLTPYEAPANEIETAIAEIWQGILGIQQIGVNDQFVELGGNSLLAIQMIAITSETFQIDLAVDSFFKEPTIRGLAEVVINQLIAMTDPEILEALISQLED</t>
  </si>
  <si>
    <t>gi|424708001|gb|AFX86635.1|</t>
  </si>
  <si>
    <t>gi|5123702|emb|CAB45446.1|</t>
  </si>
  <si>
    <t>Cluster-13398.34483</t>
  </si>
  <si>
    <t xml:space="preserve">Beta-ketoacyl synthase; N-terminal (299-539:241)  -- Beta-ketoacyl synthase; C-terminal (563-678:116)  -- </t>
  </si>
  <si>
    <t>MPPKRAPGTYDVTAVLETDGLGPTAELAGRIAGCLFTKGYCVCNLNVKEETLSKALGEATALQEGTRFRVPPREVTEALLGEEGSALICELEGEPDQQEAADGPNLTLVDQVLSKVGRLLAPLGKDLGIPIESRSFGLLHCAGVQDDDDKEPPPLTEFECQKWLQQLVKGHLMVIHFLGPSGGTLELQPFNHSEAPPVEVPVEPGTTVVLRADGLSHRFTASNKSIAISCWLNQDQQLGEHLDDMISTPAIKELMSWATERIRECKLRQEISQDGMVLDPGFPKEWQKAANRMFHIGPQVAVRGTSCKFPSTYVPQGFWQGMRFGIDWAESVPMLRWNHDNAYDPHEESWKYMKTCCRHGSFFDGSELFDNKFFGISNVESRQMDPMQRHILETSYEALFQAGLNRKKLMRSLIGVYIGSATSEFTFMPATDSSAGTGGANSITSNRISFCLGMQGPSYTIDTQGASSLTALGHGAMSLRYQTARYRPNHTAMVGGVYLMIVPNTWVLACAAHMMSPQGRCFSFDVAADGFIKGEGVSNATLLPTGETVDGQEVVNDGDPFDAYVAATAANHTGTGASLTAPCGPQEKELVLDCVRQASICSTDVDAVECWAEGNNLKDAVEVHVLQGALRGDDPEVPLGLSSCKTNTGTGMEVDGMFMLLKVIHGQKYGLQVPSLHLSELNVHMDVWSGDEPLLFNSENLSNSELSSFVGMTGRSLGGTMVHAITFGFVDTEERRPQRRRLEREALVFWPAGGGELAEEAEPTTNKPYSIIGSWSDWDYSEPMKRERDGIYGYTVTLGENCFEEFQILLDGNPDQVLHPAASQFDGGWLSPQVASVAGPDPREACLDLAWVINGREQLVELVAEADPDAQGALEDKGATQAPVQNPYRRPAPAGTKFRVRLRVAGKFRYVEWERLEDERPS</t>
  </si>
  <si>
    <t>gi|389837462|emb|CCI31652.1|</t>
  </si>
  <si>
    <t>MTKPVTQQLDLKAEVNLDSSIQFEQSLSKNVLEPKAILLTGATGFLGAYLLEELLQKTSADIYCLVRCSNIEEGKNRLQKNLEFYSLWQDGFNSRIIPIVGDLGKPLFGLSQLAFNELAAIIDIIYHNGAWVNSARPYSTLKPVNVLGTQEVLRLASREQTKPVHFVSTLGVFLGDNQEEIGRITEMDSPNFVNLQGGYRQSKWVAEQLVMVAQKRGLPACIYRPSRIIGNSKTGINGNFQDFLCILLKGCIQLKKFPALNTQIDIVPVDYVSQAIVGLSQQKNHAGKVFHLINSQLISWETFFNSLQLLGYSLEKVNYDNFYAELKYQLSRSPKNTLYSSLLLLLKLSKLFSPDKLEFDATRTLIELTELSISCPVIDEKLLSLYFSYFQKVGYFPLF</t>
  </si>
  <si>
    <t>gi|1171832956|ref|WP_080603296.1|</t>
  </si>
  <si>
    <t xml:space="preserve">Phosphopantetheine binding ACP domain (36-102:67)  -- Beta-ketoacyl synthase; N-terminal (130-370:241)  -- Beta-ketoacyl synthase; C-terminal (378-495:118)  -- Polyketide synthase; C-terminal extension (499-608:110)  -- Acyl transferase (651-927:277)  -- Polyketide synthase; dehydratase domain (1040-1323:284)  -- Polyketide synthase; ketoreductase domain (1577-1753:177)  -- Phosphopantetheine binding ACP domain (1853-1917:65)  -- </t>
  </si>
  <si>
    <t>GINSLLKQVKSYQVVEEFSEVSQNQIVSDTQEAIEEWLIKKVAEILQIAPEKIDIQQDLASYGLSSLAAVSLSGELEQWLGKSVSPMLVYEYPSIHAVAHYLALNGLSSEALAATSSTVAQKTSSQPQNEPIAIIGIGCRFPQAKSPDAFWQLLRQGGDAITELSSQRWNHQELGNLNPINGGFLDNVYDFDPQFFGISPREAVEMDPQQRLLLEVSWEALENACIAPETLAGSQTGVFVGISSDDHARLLSKDNESIGTYYGTGNAFCVAANRLSYFLDFHGPSLAIDTACSSSLVAVHEACKSLTDGECHLALAAGVNLLLSPQLTINFSKAGMLAADGRCKTFDESANGYVRGEGCGVVILKRLEKAIQDGDRIYAIIRGSAVNQDGHSNGLTAPNKQAQQAVIKKALAKAQVSPKDISYVEAHGTGTSLGDPIELNALKEVLMEDRQLDQPCWIGSVKTNIGHLEAAAGIAALIKVCLALQNREIPPHLHLQKLNPYISLEGTSLSIPTQLQPWKKGKKGRLAGVSSFGFGGTNAHVILEEFVPETLEQEQNKPSLAILTITAKTKSSLRELVSSYHNYLQANPQINLQDFCFSADVGRSHFHHCLAIQTESLTQLQSQLEAIIEGKEAGGILTGELSHQKHQKIAFLFTGQGSQYINMARELYETQPTFRRTLEHCQEILSIYLDKPLLSILYPQEGENSPIDETAYTQPALFAIEYALAQLWKSWGIEPSAVMGHSVGEYAAACIAGVFSLEDGLKLIAYRGRLMQALPPNGKMVAVTSDEETVRRAIISYEKQVSIAAINGPSSIVISGDSQTVDAVVANLDTEWVKTKTLQVSHAFHSPLMEPILTEFAKIAREITYSKPNISLISNVTGKIATAEIATPSYWVNHIRQTVEFAAGMNTLASHGYEVYLEIGPQPILIGMGSHCIPEGKGVWLPSLRSRKSDWQQMLQSLAELYVKGTPVNWTGFSKDYSYHRLSLPTYQFSRQLYCHGSILSDCSTTRVESTNGKGHISHNNPQGTQQFELYSSHGNGHLHPLIGKRLHLPLKPIIFESQISQDCPNYIQHHQIQATTIFPATAYLEMALVAGINVFKSDSISLEDVKIEHPLFFEGNQVKDIELILTPQDSQTYTFEIFSLNPVGDSWTLHTLGKIIKVTDINQPSPVNLENLSIDSLESVNVEDYYQQLEQRGMDYGASFQAITDLWQYEGMALGQIQLPEPLVNEACNYKLHPVLLDASLQVLGAALSREDSGDAYLPVGLKQYQVYGSVPLHLWSRVKLNQDSSEPSQTITADVDLFDDSGVLLAEIQGLSVKRISSQKLGQVVQKEETENWLYEIVWRPQNRDLNLPLTGAENLGTWLLFTKGDGMGSSLANQLTQLGEYCILVSVGSHYQKLNPESYTVNPLVTDDFTKLFQESLENKPPLKGIVHLWSCENNSSTDLSLEALQKAQEIGCGSVLSLVQALTQKRGTNLPRLWLVTQGAQTLEPSDTSLAIEQAPLWGLGRTIALEHPELQCVCVDLEASPNANQSLLVAEILAPDSENQVIYRQEIRHVSRLVRHSAHSTSQQEKIRPDSSYLITGGLGALGLKIADWMVSQGAKYLVLTGRSEPNTEAITLIEQWKQAGTEVVIIKADVSKQEDVQKLFQKMTVSLPVMRGIVHAAGVLDDGLLSQLDWPRFTRVMAPKITGTWNLHCFSWDLPLDFFVCFSSIASLMGSPGQGNYAAANAFMDALAHYRRSLGLPGLSINWGPWSGVGMAANLDNRFFAQGINPIRIEQGLQIFGELIQENIAQIGVLSVDWSQFIASYPFNLPLLTQIAQDVGGYDGLSATQSPILSQWQESSGDSRILLLLAYIQGLVAKSIGTDAAQIHLDQPLKTIGFDSLMTVEMKTKLSVDLGVDIPLTKFVEDVTVTTLAIFVNEQLIEKVSISPDPVINQVDEEQISEELLAQLNQLTDQELDVLLSSISSN</t>
  </si>
  <si>
    <t>gi|488864795|ref|WP_002777034.1|</t>
  </si>
  <si>
    <t>gi|424707695|gb|AFX86482.1|</t>
  </si>
  <si>
    <t>gi|389764165|emb|CCI09457.1|</t>
  </si>
  <si>
    <t>gi|198444917|gb|ACH88373.1|</t>
  </si>
  <si>
    <t>PQERVFLGSSWKALEHAGYVPDNYPGLIGVFGGVDFSKYLIPLFTNPQLLESMGAFQVLMGNDKDHFTTRVAYKLNLNGPAVTVQTACSTSLVAVCLACQSLLQYQSDIALAGGSSINLPQTTGYLYQEGGINSPDGHCRPFDARAQSTNVGSGVGTVVLKRLEDAIEDGDTIHAVICGHGLNNDGANKVGYTAPSIEGQSEATASAHAMAGFPPESVSYIETLGTGT</t>
  </si>
  <si>
    <t>gi|488821796|ref|WP_002734202.1|</t>
  </si>
  <si>
    <t>gi|640536960|ref|WP_024970072.1|</t>
  </si>
  <si>
    <t xml:space="preserve">AMP-dependent synthetase/ligase (2-118:117)  -- AMP-binding enzyme; C-terminal domain (126-199:74)  -- Phosphopantetheine binding ACP domain (225-288:64)  -- Thioesterase (312-462:151)  -- </t>
  </si>
  <si>
    <t>NFFNGYGPTEGSVCATIAKYTSFEEKITIGRPIPNVQVYILDSHLQPVSIGVPGELHIGGAGLARGYLDRPDLTAEKFIEVNLLGKIERIYKTGDLAKWQNDGNIEFLGRIDHQIKLRGFRIELGEIEAVLLKHPAIKEVIVNLHKTENNQQLVAYVTGERIDDLSQQLKQHIKTHLPDYMIPSQIIRLDEFPLTPNGKIDRQALPHPNHESQSLYEAPRNKIEQQLTEIWSLIVECKKISIHDNFFDLGGHSILAIKLLNEIQKSFNQELSLTSLFQHPTIAQLAQQLSQFEVQPSISDLLVLQASGQKTPIFCVAGSNGHAFYFRDFAMNFADEHPVYGLETPGRDGSHPLPISVEDHASSLIKTLQQKQPKGPYILIGYSSGCSVALEMAFQLEQQGKIISLLGIFDAGLVANPDYITKRSDLDWIWNMIERIEAVKGISLGLNYEQLAAQSDDQNRWYLAAEALYHHNVLPEHSTLSLLRTNLEVMKRVTLNYAAYQPNFVISAPIVLFRAQDVKEIVVQEHQAMSHYQQSDWGWQPYSNKPVQVISVPGNHGQMLYEPNVKILADQLKKSIQEYFNQPET</t>
  </si>
  <si>
    <t>gi|1706093451|gb|TRV16623.1|</t>
  </si>
  <si>
    <t>Unigene9276_All</t>
  </si>
  <si>
    <t xml:space="preserve">Condensation domain (290-627:338)  -- </t>
  </si>
  <si>
    <t>MGNPVGVWWYNSGKSFYTLFEDDGRIKFHQNVREGLELRGELSEEPRDGDTRVWKSTLNNKAKIRFAMGPDRRMETTYMRSGTSVWRQPHLAVREGEMPLDPGAEDSAGSTAGFNTRKEPGWLPKLAPRWQVNEPEVGKGSKGKGKGTRQLLVSTARLGSREGGGRPGANAPVDPDALAHRIRDAFLRLAQDDEAAIVAPLHTALTSRPALLRAAGALRGRRDSMMDRPPPMPLAASMEEARLQKWRDEKAREPNPKTTITPLPGLRQITCLWHPASANEEQMFRLFVGDPRNTAYNLMAPFRSHLGLDARQNERALLLISERHDVLRSAFRYDAAQNVQRKVEREHVGTAFNLVLRDEGDLYRISAMDQAVAHQLGLVGIRLASMQSHNGRGAVLVNIHHILADADGVGLWCQELGQAQTLIASGCTNEQASAAMPPLPVSFVDFTYWQKSLFAQGLLEPDLQYWCMSLVASTPPMILDLPMDIPRPRVFFPIGASERMAFDQELVLPMAEKVGSATPFASTFAVFAMALSRLSGSRYVNVAVPFALRNHPSLLNLIGNFLNMLPVRVDCNPAEAFASILKRVAKDAINVQRYAGAPFITMIGETQRHYPTTDPSRNPIYTTMIDLVPNDSDQTSGALSGVLDCFIFVNTRNGLIWSIDAVYSKLVLEDQTVRTLLLQMPAIARCAARDCFAPIPRCLAAKEEAQPAASSRILLTQLNHRVNGLPQVMALESGWDLGGTSSMDFYGVSRASRFKAHSLLEFAADYPPQEFRSLQPPWLRKAQGVGQEASVVLTRSKPKPKAKPKPAFVLDPVKEAAAEVAARTRRRTRHHDVSARWADTQNMSEIISLDAMDEEDLVHELVGRQRRRGYSGRGRAGI</t>
  </si>
  <si>
    <t>gi|676385753|ref|XP_009036155.1|</t>
  </si>
  <si>
    <t xml:space="preserve">Chalcone/stilbene synthase; N-terminal (3-135:133)  -- Chalcone/stilbene synthase; C-terminal (158-295:138)  -- </t>
  </si>
  <si>
    <t>MPVEKRLDMFREKSVPLVTKVCKDAMADAGIDVEQIGKLVVVSSTGFLGPGLDAELIKTLGLWRGVDRSLIGFMGCAAAMNGFRVANDFAMSHPGKMALMVCVEISSVHTTFDDNVNDAILHAIFADGCAAAVISGEKPGSAAAKGKFGIVDTHGWLMEGTEDGITLSINENGISCILSKYLPQYIAKNMAGYVDSFLGMHGLQKTDMDFWAIHPGGRRIIEEAQNGLGLSEEQAKYSWTVLSQYGNMLSPSVMFVLELILNDHKKALAKGERGLKQGIAFSFSPGVGAEGILINVM</t>
  </si>
  <si>
    <t>gi|1754053669|gb|KAB0240986.1|</t>
  </si>
  <si>
    <t>MNSSSNLNNLVQNWLVKQLADQLSLDAKTINVTEPLTRYGLDSIDAVTMVGDLEDWVGQELPSTLFWDYSTIEKASLFLVENYDLSNLSGEETPAEVAPVTEKAEPAVSGGKGWSLFGRR</t>
  </si>
  <si>
    <t>gi|424707701|gb|AFX86485.1|</t>
  </si>
  <si>
    <t>gi|1111745713|dbj|BAW32334.1|</t>
  </si>
  <si>
    <t>MSPKNRPVDQLLHDLEQAGISLAIEGELLRVRGPVKAISQDLRVELTARKQELMAILRMPASPAASRASLAVEAPVTHNQRRLWFLNKLENTSAVFRMMAAWELVGPLDIDAFNQAIASLTARHPILRSTIRERGEDVFLTPMDSPFEEVIPKRGSPNEIEQIIHEQAEASFDLANGPLFLVRLVEFSQTHRLLVIDIHHIISDRWSMGLLFRDLSAFMRAEVTGEDAALPVLPIQFSDFALSQHALLDQPTLEGRVRYWRETLTGGTAELALPLDRPRPRTRGMRGASLRFPLGQDANLSHLASHYRATAFMAYLAVYSALLVRWTGQDEVVVGCPIGGRERHETHDLVGFFVNTVALRLDLSDDPSFITLLERVKRVSLEAMTHQDVPFDRVVDALNPPRYLNRNPLFQAMFVLQNAPLSELAWPGIEARSLTVPAMAPEVDLNLALELSATPDTPFTGYLEYDPDLFEPSTVERFVQHFVSFCQAVSRAPEQSISQIVIADETRAVWQGPQRARPNQTLDEMLITRLAGNPNAIALMTTEGEAVSAGQLLHRARLLSDRLSWDTDVVQLVGIWLPRSPELVVSMLAIWLAGKAFVVLPVDAPLTYLEGLIESVGLTHVIVAPDFGSDSGRPLPTGVNPIVPILPAPTEVIISPVSVSNRSRQDLAYICFTSGSSGQPKGVEVSHAALVNHTLAIIEAFDLSHQDRVLQFAAPNFDVALEEIWPSLLAGGTVVIPSPAVTDSLHAFENEITASGVTVVNLPAPFWHAWVSKLDEETTSPPTNLRLVVTGSDRVYTSAVRRWMMLAPTVRLLSGYGPTETTITATIFDCGRDILPITASTVPLGLPLANVQVYLVDSQGNSVPVGVVGEIVIEGAGIAQGYVHTREKSGFRPRVPGGTLAFWTGDRGRCRPDGTLMFEGRDDEQVKVRGVRIEPAGVETLLASCPGIALAAVVARPDGASGTLLRAFYSGTAALADVRSWLSHNVPAALVPGLIERLDELPQTPSGKLDRRTLAARPIPLSPPPVRPLDDRHEQIIGEIFADVLQVTEIGPDSNFFELGGDSISSLKIVTRARRAGLLITVRTVFEHQTISAIAKAATPIYNDSEQSNGSGPLPLTPITAWFHEFITVDSHHFNQAVVLAVPKAVDAQALQTALTALVRCHDILGLTVSGTSEQLRHAIPETIPAPTLITLDLSTFPNEERLERRAQAFASAQSSLDPGQGRNLAAVLLADEGRLLVCIHHLCVDVLSWDVLLTDLETAYEEVSRGRQPRLSPSGTPFRMWAERMNELAAGPALDDISFWLKRLAHPADRLLPEAGDQPGCDGAGASVRRTLNPIDTKYIVRTAPVLFAVRSDEVILAALLKVLRQRNGNRLRVDLERNGRVSPFGDFDLSRTVGWFTTVIPLLLNQKHEDIAELLGDIGRAVTETPQDGLSYGLLRYLSSQTGQVLAALPPAEILVNFVGILPGWNEADFRPVDDDCGPTISPRSPRSHILELNAGVIEGHLRLELGYPGAAGCHEEAAALLDDIVAALSEIASVARATKIGVEKPQGIEEILPLTPLQTGIFFHSNRQEETYFNQLHLVLEGSLNTSAFRSAWCQLIKRHKLLRASFHTADDGTPLQFIHKHVDPTWVERDWTGFDRTHQSQRLAALMAADRATNFELHQAPLLRFHLLKTGDERHDLIWSSHHLLLDGWSVSVVMEELLALYREACGGMAAALGSAPDFSEYLTWLDTVDKQAAEHFWQQELSGIAEPTCLIGSGLAPNEQEPNAPAHHHLELPANDVQAIEELARTSGVTVGLVLQAAWGLLLSRYTGLDDVLFGLTVSGRPPDLAGVNRMVGMLINTLPIRIQIPDDTTVRSWLKTLATRGLDRDAYAMLPLPQAIAAAVMAEGKLPFDSLVLIQNYPRTTNLDVEGLRVSIAQVSESTSFAVTLVAEWAERPRLTIVRDRHLVAVAASNQLLRHLHQILQSLVRCADKPLDNISIYTPDELQHRLLLGLGERLDVGHSLAHETIAAWAELSPDMPAVISKEETLTYGQLVEQANTLAAHLITSAGIRPGSLIAMALPRSSAAIVAILAIWRVGAAVIPIDVGYPAERVHFMLLDCTPDLVLTNTVHRSSLPLDEGNAIFLIDTLSDAPLSVSRDEAWPRIELDTPAYVIYTSGSTGKPKGVLSSHRGLVSLIRSQRELFSLAPGDRVLQFASLSFDASIWETVMALASGAALYIPNREDALAGPELGTYLRTYRITAATLPPSLLAVLPEGNYPDLKLLVSAGEACPVALARRWKQGRRFFNAYGPSEATVCATVFEGSVEGTSLPIGRAIPNVSTHVVDSHLRPVPAGCEGELVIGGLGVALGYLGQPALTAKRFVKVPALDHPSETNKLFYRTGDRVRLDIDGTLTYLGRLDRQVKLDGFRIELGEIEATLLNYPGVAQALSTVRQDRRGEQRLFAWVLPKPGVTLIIEDLRASIRQTLPGYMVPSGLMLITGVPLTPNGKVDWSGLPATEIESSEQQTATAAEAAQQAGDKGDSKSAALSRCLKAIWSELLGRTVINPNDNFFDIGGSSLLLVQMQGLIHSRLGVSLSSSKLFRHPTLDSLVELLLPQEVTLTLEERSPTIEGGTAERIPTARAEPIAVVGAAGRFPGSPNLEAFWELLIEGREGISRFDKESLLQSGMPLDLINNPAWVPVGGVIDDAEAFDPTVFGIGARDALILDPQHRVFLECAWHALEHAGYAPKATDRSIGLFASSGQNTWLHDVLLPAGETITGSTGFHLLTANDKDFLASQAAYRLDLKGPVVTIQTACSSSLVAVSMAIDALRTGRCEMALAGGVSIRFPQNRGYLYEPEMILSPDGHCRAFSADANGTVPGSGVGVVVLKPLSQAKTDGDRILAVVRGIAVNNDGSNKMGYTAPGVAGQAQVIRAALEDAGLTADDVDYVEAHGTGTPLGDPVEVTALGRVYTGRREPLLLGSVKTNIGHADAAAGIAGFLKVVLALERGQLPASLHAQPLNPRIDYSVGPFEVVDRTRSWPERGRPLRGAISSFGIGGTNVHAILEASPCARPVPNKSLAAPVNVNQAVILSAQTAAVLHCQTERLITHLRAHPELPIADVAFTLQCGRTVLPHRRAVVANSSLEAALALEAVLLNSYQTPLNNKPIERSSMVALLLPGQGSQHLGMGQQLYEAGGVFRRELDTYSEILRPLIDFSIVELLFSGGEDKAKVLQTTQLAQPLVFALDVALARHWQGLGIQPVGFLGHSLGEYAAAHLAGVFSTEDALALVVERGRLLGELPPGVMLAVPRSEVEIHGWLSDDLALAAVNNSTNCVVSGSFDAIEAFEARLKEMGCISRRLHTSHAFHSPMMTAAAEPLAAAVARFSPKRPQGRFISNVTGTWITPEDAIDPNYWARHLLQTVRFADGLATLQNDGITLAIECGPGQTLTILAKGTDIAVQPSLAHAAEIPTGGSRITDAAANLWVEGASINWSALHPEPRRRVDVPLYPFERLPFKPKACLSPSQLSERSESAEQVLPGKRRCMDEWFYRPGWQPALPSPSEPLAGPVMILSDRGGIGEALANLLPYPAILVEQGAGYAALGDNRFTVRPAQDEDYYQLFKALPTLPLRFLHLWGLDDANADTLEEIGVHAVLSLVRSLGGISSSQALRLDLVTHGAAAITGTEVLRPELAAAIGAARVLPYEYPNLTVRAIDVEPESPRSMAAAILSEIMRKGEHVVIGLRGERRWTPTFWPLALPASSNGNSIRNGLGKIRPKAVVWITGGFGGVGSAVARDLAKEQGIQLVLTGRTALGENGADSPTRKDRLQLVREIEAMGAIVMTAALDLADERAVKALVNQVETRLGAITGVFHCAGVADLAGVVQMRSRSDTEHVLAPKVAGTRAIERALSQHSLDFLVLCSSLSSFLPIAKFGQVGYAAANEYMDLAAVAIARRTGWRTVTINWDDWVEAGMTVEAYQSWSIPAPTADEGLTAAEGVTVLRRILTSDQTRVAVSVRPLESLVAGSDHLFSTKRFSQLLQCHNRPTEGIVSTVSGSDDVSQDTVTRLLLEAFRRILDDPTTVVDSNFFERGGHSLLAMNLLNFIRETFSVGIALLDLFEHPTPPTLADIIKERQTDRE</t>
  </si>
  <si>
    <t>gi|1800412959|gb|QHO61251.1|</t>
  </si>
  <si>
    <t>Microcystis aeruginosa Man1_26</t>
  </si>
  <si>
    <t xml:space="preserve">Aminotransferase class-III (3-90:88)  -- </t>
  </si>
  <si>
    <t>DFVIKAVQEQMNRGIGLGMQSNLAAETAALISEMGRVERVAFSNTGTEAIMAAVRIARSRTKRQKIVMFAGSYHGTFDGILARVGEDKTTAQPLSLGTPLGMVEDIIVLS</t>
  </si>
  <si>
    <t>gi|1334857327|dbj|GBE75373.1|</t>
  </si>
  <si>
    <t>gi|1706162144|gb|TRV81285.1|</t>
  </si>
  <si>
    <t>gi|1706037990|gb|TRU64558.1|</t>
  </si>
  <si>
    <t>gi|1039175411|gb|OBQ19939.1|</t>
  </si>
  <si>
    <t>MTVTVQVSPSSVFVVSGGAKGITAQCTIKLAQHQRCKFILLGRSEITTEPEYVHDCVEDSALKKRIMENLISQGEKPTPMMVQKIFNQINSSREIKKTLAAIEATGGTAEYISVDVTDTVKLQAKLQEVSQKVGQITGIIHGAGNLADKLIEKKTEDDFEKVYTAKVQGLENLLSCVNPQQLQHLVLFSSVTGFYGNIGQSDYAIANEILSKSAHLMKQYNPNCHVVAINWGGWDSGMVTPQLKKAFAERGISIIPVEVGTQMLVNELHPAYQDHPQVVIGSPMKLPPAPLGLELRSYRIRRRMTLAENPFLHDHTIAGSPVLPATCAKSWMVNGCEEIYPGYTYFSCQDFKVLKGITFNSTLAKEHILEIQEVAKVDGDFVEFQTKILSKTPEGRTHYHFSSLIKLVKNMPEAPIYEAMDLREDNIVTDTAKDFYQNGDLSLFHGPAFQKITKVLNISSEKLTAECCWQEITAKEQGQFPVKWHNPYIIDLSTQTLWLWLNYIHKEVCLPGQLTYCEQYLAVPFNVPFYVSCEIIAKTDTGATVNFIIHDRQGKIYSKILGAKAVIWPMKMLNKK</t>
  </si>
  <si>
    <t>gi|424707999|gb|AFX86634.1|</t>
  </si>
  <si>
    <t>gi|1705997026|gb|TRU26489.1|</t>
  </si>
  <si>
    <t>MDKNEWISRFDDLICSPSIREFYGEREFFNVGYWLSHTQDQQEASSTLMEKLLEFIPNKQGTILDVGCGLGATTHYLLKYYPLTAIVGINISPTQIARSLLNFPEGKFLLMDAVEMDFADHSFEQIICVEAAFYFNTRQQFLREAWRVLKPGGTLILSDLSFATTELLGDWTVPQANRVKDRAEYQNLYQQAGFKDVQFVEVTEECWFRHFRHLKSWLTEELQSGKLDEETYNLNIKALDNLLSSSSITYWLVAAQKPVNML</t>
  </si>
  <si>
    <t>gi|389829806|emb|CCI28551.1|</t>
  </si>
  <si>
    <t>Unigene36432_All</t>
  </si>
  <si>
    <t xml:space="preserve">Beta-ketoacyl synthase; N-terminal (285-534:250)  -- Beta-ketoacyl synthase; C-terminal (559-666:108)  -- </t>
  </si>
  <si>
    <t>MRRGGLPVLYDLELSIDDDTEAVGGVILDALQLKGYCSIKTHGLANTLRGARGEVEGLRLAGRFQETPLLIVDGLLGEEGSVETCIVANEEEPAENFAKLNELLSTMAGVIGAAHFVQDVGIELTQRTAGLIHLPGVPNPETAGPTKDAIARWLPTFVWQRLMLLLFVGPRQGTLELEPFEEGGDVLRITTEPGMLVVLRADQMWHRFSAPGNNNSVLSCFMLQHGRNGINVLQQPPRTPIAQRLDDWAMEQMEAIFDKPEENQELDVRWKYAMEHIFHKEQQTAVRGTATKLGSTYDPEAFWKSLNSGVDIITEVPYARWNHDNYYSPDPEGWKFFKVITKHVSLCEGMELFDNKHFRISPAETKGMDPMQRHILEVGYSSLMMAGMTAKKLLQSLTAVYVGCHLSEWPMVDQGPEEAGGCEQRAAGTGQAGSIMANRFSFVFGMNGPSVQFDTDASSSLAILEVGATALDERKTNAKLSCCVGITTVLTPLTWIHRCGLGQISPWGRCFTFDQSASGWVKAEGGSALAIDNLTEMVDGMRVQDANRPYVGTFGSIVITHAGQAAQLGTPHGPAVQELIHKACREAGISPLSLDALECYGEGQIMNDAVEAHATKKLCCSEERTPMQMGSVKTGWGNGIHGSGMTQILKVLYNQCYGWTVPLIHFRQLNPHVEDIDGTYVNDDILLFPTRTSLCAVTAIGWGGTMGEAVCSCGVDAERVMPARPAVPYRPLVFWPVGVEDGDVPGSYHIVGSWGEWSGSIPMEMEAPGIYGVTVTLGANRVEEFHFLCDGNPEKVLHAETPGASSGSRAIGPDEDAEGRNWVIDGRVFLHALSNGADGTPALPGEGPLIDIPPQTHGYYESALGVGDQYWVRLNIAGKWRAVTWERASVSATSSEALASTLVQDPLIEGKYYISGTFNVWLLEQMQRAPDATGLYTHDVRLLKAGECFRILRNRDFSQVFHPAIAAARGDNAHAVLGPDAALPQLSWCLDNQAGDIFRIEFQRIVENGFDSKTVSWRKLGHEPLTEAEAISVLRSRFCIIGSWNKWSQGQEMIWNGECFEHSVEVGVRGRESFQILVEGDVTQVLSPDVEDANPHEAHAFEVGVGLGNSWTIGAHEFEVGSVGKTYKVLLSTDRTFNPEKVTWKQLS</t>
  </si>
  <si>
    <t>gi|2065859421|gb|KAG7625296.1|</t>
  </si>
  <si>
    <t xml:space="preserve">Alcohol dehydrogenase; N-terminal (59-121:63)  -- - (221-364:144)  -- </t>
  </si>
  <si>
    <t>MRVMRSLRGNSGAGLVFRPARLNSLRSVFTGCRAVILPRFGGPEVFELRENVPVPNLNPNEVLVKAKAVSVNPLDCRIRAGYGRSVFQPHLPIIVGRDVSGEVAAIGTSVKSLKVGQEVFGALHPTALRGTYTDYGILSEDELTEKPSSISHVEASAIPFAALTAWRALKSNARITEGQRLLVFGGGGAVGFSAIQLAVASGCHVTASCVGQTKDRILAAGAEQAVDYTTEDIELAVKGKFDAVLDTIGGPETERIGINFLRKGGNYMTLQGEAASLTDKYGFVVGLPLATSLLMKKKIQYQYSHGIDYWWTYMRADPEGLAEIQRLVGAGKLKIPVEKTFPITDVVAAHEAKEKKQIPGKVVLEF</t>
  </si>
  <si>
    <t>gi|1733580534|dbj|GCA70370.1|</t>
  </si>
  <si>
    <t>gi|485626133|gb|EOD21898.1|</t>
  </si>
  <si>
    <t>CL3053.Contig4_All</t>
  </si>
  <si>
    <t>MSLQASDSLVVFKPCENAQARLVCFPHAGGGPTAFAAWADVLAEQRIEVVAISARGRERRVDEAPLTSCAELVDEALKALLASGLVDDLPYAFYGHSLGALVAFETALRLDAELVAGRPRPLHLFASGHGAPDTANAVRSQPPWGGLSSLSDSQLIQAVQSFGVMPLELSSDPGLMAAALPALRADFAAYEAYAPASPRAALAVPITALGGQEDPVATADHLKAWELETSAAMKGPHLFPGGHFFINSSRAEVLALVGSSIHGALEALPKSILKSSSTVPEVSRRPIYDVVLEVSEGNPNKEALVDTRGSVPYSELMRRADLVAAELHAQHLQGEAGKIVALLMGHDATYVTCMLGIWKAAGAIIVIEAHFPPQLCKEICEESLTSAAVTNAAHASKFANVANCSTLVLDENWFSTAPTHPFGDLSGPAPEDLAILMMTSGTTGRPKTIAGSHFFMHSGARAKEIVLPYEEQDDREAFNVMFVWEVMRPLLFGHTAFLLPDEAVLDPGLFVSLLQKHRCSRVLTTPSLLSTILQHSGRDLDVKLSSMKTWFMCGEVLPMKTVNLFRQVLPACRLVNDYSAWESGDVAYAVVAPAPAYEPSAVFAAAGRLAPMVCAAILDPETQKINPLGVTGELFLGGEGMSFGYHAQPEATAAKFKGPLAAEMEQIWLGKWYKTGDAARLVGSPAVLEVRGRVDSTVKIRGFKVGIPVVEGAIQEIPGVASCVVVPVHESPAVVDSLLCFLVPAEGVEFQDMVHRVKQEGPKKIPRWMLPSYFRPVPEGDIFSGGESRKLNRKKLMQFADLPTLRASQAEATVAASREAEEPAKEEDGSSVHAVVKAVWAKALNLSPGTVDLDENFFDLGGHSTLAARIAGELSETYGLQVTVLDIYSHSTLGALLDFLDAKGTAKAQTVVDMRQAARLAARQTAGTQAPQLVVAGMAGRFPGASSEKAFWSNLRAACTSATFFSREFLRGKGLGEEVVNHQDFVPCAYMIDDADKFDHVFFGIGRHEAAMMDPQHRVFIEATWAAIENAGLPPKAGLSDVVVGVFAAAGIDGYMVHHLDGGPLKSTMDPQDIFLGEIGNEKDYIATRVSYLLDFTGPAMNVNSACSSALVAVAQAGFAIAANQCDAAVAGASSITFPNLGYFYQDGLVNSIDGYVRPFDAAADGTVFGDAVASLLLRHAEDVRSSSVWGRVSGFSVTNDGGQKAGYAAPSSTGQSMAIMNAMKMMGEDPWSISYVECHATGTRVGDGIEVRGLMDAFEKMGGKKGPRDTSVALGSVKGNIAHANCAAGATGLMKVLLMLQHRELVPTANFSQLNSKIRLDGTPFFVNPEVCPWTIPGAARPRRAGVSSFGIGGTNAHAILEEESSQAVEMVSPMRSRWPFQLLPLSAKTPSALSQTAGRLASDIQGMAESGSLESAAYTLQVGRAALPLRKALVVASPLEEAKASDSLAQAAAAAALRGESMSEEALEDLDDAKKRPPVAFVFPGQGSQYFGMAQGLYASVPLFQTAVDHCCDLLATKEFLGHDLRPILFAEGTSEEREKAFTKPSVLQPSLFVVEYALARVFAAIGVLPVAVAGHSLGEYAAAVVGGLLTLESAIAIVAARARSTETLAEDGAMLSVAEWSDAELAAIERGERPGLWLAAVNSPLHAVISGETAAVDKLAAELKAADRKCAKLHVQKAFHSGLIAKAAETLAELGMPAENATGALPVASNYHGGWLTAMHLKDGRYWVNHMRGTVRWRDNAQKLMKQWNPAVVLEVGPGNSLSTLTAKCVTSGSAAPTFLQAMRHPKAKGVHDVQALLEAIGQLWECGCIVDWNAFHTTVMGTVGDLPRQVRLAGYAFDRTSLWVNPQRSAYVDRTEEAAPAGYELHQQDVAVVKPPPRCLMRLGEATPGTPAIRAYCLPFASGSATLFAPWARDAGQAIEVVALELPGRGGRSEEGQPSSEADDEALLDSLCDAIIADLRGAQYVLVGFSMGGGLSMDLAFRLLDKQAPPPLAIYIAGRKPPAAHPEDIGDIRMTNQELASYAFAPPEVAETEEFLEHVVPLLRADLELDARTERRLSAARLAGRRLPPGVGLEVSCGTSDEVSPWAAAPGWQPFASDTLGLHYYPGGHEFMQEQRGPLLSAWRRDSLGRLMQRLSVQMAMLGAAGFGAAGGGLAGLAGLPGGVSSPAEASSKAAAAKEEPSRLPFYAVQWVRSEPAPAGAAGTTQEAFFVSLGCDVAQPTLEAAAKAMTAGACVVAACAAVTGLFGEDAVEREVQQCWRFTQLVQHFLEVGARGKLVVLCPVAGAGAMVAGASKAVAMEADELRVARVFLPLAALARGEEQVAAVMGLVSKYPHEVDLWVQDDALQGAPYTSRVEPMAEPSTRLPCVPKLGADGGPAAYVLTGATGGLGKAVVDWLLTEQGLLPEQLVLLRRAGSSALSGSLAQCRVVEVRTVDSSEVLVASALKDITNITGVFHLAGVLDDGIISGMTEDRFRKVAAPKCGMLLALLGAAKALKWPLLWALGFSSTSSLFGYAGQVNYCAANAVLDQLASFGAAGALPEDDTPPCKVLTINWGPWAEAGMAKVGTKAYEQAVAEGDTPLPTSTAISCLAAALRTTAQARPGASQFAACNVDWGRSQWRSLPMLDLVYDKSAEAQAGVSAHEAGVSSQLEQAATASPQGLAEDFLVQHCHSGKWSKIQGKTLNQLGLDSLEVVQLRNLFNKKHQVTVPLGVFADPSRKVNELAEALSRHLAGA</t>
  </si>
  <si>
    <t>Unigene49735_All</t>
  </si>
  <si>
    <t xml:space="preserve">Methyltransferase domain (863-981:119)  -- Polyketide synthase; ketoreductase domain (1542-1717:176)  -- </t>
  </si>
  <si>
    <t>MGSNPGFEPLGYVLHRVARTSAACVCEERAPAGAPLLVIPLTSCWRGHALEIECPQLAEILSQALQRSPECEVLRRDRTRIVLHLIWEKHQGKSPHRQACLASLPSELETALAWTEKEVEGLAGSWWHSELRRRRAAVACDYEALLDEIGKDVAGRLHLDLGSYRWGTAVLEQFGLQVLDLQGKPLTLLAPGLELLTPESKKALPHHPSATTRVEWFGAGPEEANLVIFADRDLDPGDIVHLAHTGLSCCNGSRLLGCGHLLEPNPWDSVQIDLVFRVDLARRNEEFQKLVNELVELTAERWGRVQPRPQLLTGYCLPPDTLAGQSAARLCENPKGELQIELVLPFSQDDPLPSSDLLTSLGVLLLADSGWQETMLAKEWDVSGVFDDSVCELRALRHLSLQVREKLEHLPAAREDRTELLELERSGGSLPRSARCQRLVTMERRVLAQVIAQMEERTAAMLSAVAAKQQPPPPRAVAEQPSPAAAPSAGATPELMLAAALTSGSGSPVVEQVIAELNGLLHSMDQVAARAAMLQTQGGWDGGDGKACLLELRLIRSSLENCWFGNPLAFPRVPQLTGDSLLQLLGEVTTSILCAMLAVEESRQACLSAAKSPDDEALAVSLVESGTLRARLLDFEASCADFQQALDLSKDPPAALQPVQVLSTLQSLAATSPAVLAAAGGGAGAGDAWGGCEAALRGLSSRLREAGYGRAVAEWCLSGRAPDVEALDLGSAPLSTAKGKPDPLAVLAGLFALHSAVPLEHAAKVLGAEACRLLLERSALSCYRTGAAKLLDPAEAAELAAAKPKTGAYEVFSNVFLWPVEEDLLVAVDFDQSLHLEGQHIPVPHPVPGSTLLFSPVAPPGAARVLDVHCGAGAQGLYALRTYAERATFLDANPRAIRFARFSAHLNGLADRAAFLEGSAHLQPGAAAERFDVVLASLGCGPGLGLLSGAADTQILLQKVVAGALHRWLAPKGQLLLASMVPDAEGFARRVADWADGGQAEPASFRGVVFRCEAVRPEDCWQRATAGLPPAAKAAYLRRLRESSVRSFSRVMLLAVPASPADGGLLGPQSLRISSRAAMPKELWLRGPSFGESVQQEARGLLLAASQGGVLHSSLDWADAPQEHDSAKTRVSTPLVPNRRLNLRWWALPAQRGAREFFISVDRTNGNNLGARVTKADGRCLLIEEVLGGLLQDWNVENPPRQVKSGDRICEVNGVWGSAVAILEECKKRRVLQITLCRPERPPRRGAAPGACKPSDEKVEMEKVEWKNVAFQKLLGWTPPALCDLFWQETTTAPCDELGRRLEGPAIGFRPVIVELKGCWCPPEVRAAFRDLGCTDRFTYEGEPRELRPAAPGQPPLGFRTTMSSYDTVVLPLLSGGATLRPLHELPLEVLYFLQDVAAFVNRERAVLRVVAVTAGALGPAYANAQDDGWGLPAASPLCGIFRCSRIDNAHIPILHVDSDALAEPGMGRECVAQVNRELELSAPVEGFYEASVESQNRALIFTSREVAYRRGSRFLPKLDVGPLNPLTETPLDHLQGKDAEGVVLITGGTGGLGLATAQAMADIGAKNIVLSSRSGKVSRSNQGLDLRLTALRSSGAQVKLIACDMGSEEHVVKMLEEIRREMGPIHHIFNAAGIVLNQDPALMEDTFKPKCCGGWYMHTHTLQDPLKTFVLFSSFSAGAGAEELSNYAAANSYIDRLAVLRQSMGLPGVSVQFPEVEEAGMAADMLFAGNPASVSLKAVQQAMKLLVVGKAPATPVCPLMVRGYLIPRSVVMHSMLEPLRARINGDLWDEMQEDRKQAKGSRKAR</t>
  </si>
  <si>
    <t>gi|1706077267|gb|TRV01225.1|</t>
  </si>
  <si>
    <t>gi|1149076460|gb|AQS99202.1|</t>
  </si>
  <si>
    <t xml:space="preserve">Beta-ketoacyl synthase; N-terminal (156-405:250)  -- Beta-ketoacyl synthase; C-terminal (413-527:115)  -- </t>
  </si>
  <si>
    <t>MEAPSEVGMPPGSSNNHLSFQARQLGPGGMPTSLGASKDADDTVESNHLKASITRAAVGVTAGMLVLCPNVKRSADAFVVSLASSEAEFPQLHRQGPALRCDPSTAVPTPGASRAGSWRASGLGLAVLASVPRSVRRRAAAKRSGRVALRAGLGDRRVVVTGMGITSCLGNTLDDVADSLQNSKSGIKFSEEYAKFGIKSQVCGRPDFTSDDIKELIPRKSLRFMGPNAQFAYIALDRAIQDAGLEADDYQGNPRCASILGQGGTSIRDVTEAVSAVESQVKRWPSKVGPYRVTRTMGSTVSAVLSSAFQLQGPSFSISSACSTGAHCIGVGMEQIQLNKADMALVGAGENECWEFTAMFDCMGALSTKRNDDPTKASRAFDKDRDGFVIAGGGGMVVLEELQHAKERGARIYGELVGYAANADGYDVVAPSGVGGENCMKLAMAMANHIGGEKPVDYINTHGTSTPVGDVQELGAVKRVFEPLGYSPFVGSTKSLSGHALGAAGVHEAIYCLLMANRGFLAESANIENLVEEGEGLKILTEKHEGQVQRLMSNSFGFGGTNACLVFDRWAE</t>
  </si>
  <si>
    <t>gi|257356402|emb|CBC11420.1|</t>
  </si>
  <si>
    <t>gi|1053309123|gb|OCY12164.1|</t>
  </si>
  <si>
    <t>gi|424708077|gb|AFX86673.1|</t>
  </si>
  <si>
    <t>gi|71089741|gb|AAZ23727.1|</t>
  </si>
  <si>
    <t>MVMAGASSLDEIRQAQRADGPAGILAIGTANPENHVLQAEYPDYYFRITNSEHMTDLKEKFKRMCDKSTIRKRHMHLTEEFLKENPHMCAYMAPSLDTRQDIVVVEVPKLGKEAAVKAIKEWGQPKSKITHVVFCTTSGVDMPGADYQLTKLLGLRPSVKRLMMYQQGCFAGGTVLRIAKDLAENNRGARVLVVCSEITAVTFRGPSDTHLDSLVGQALFSDGAAALIVGSDPDTSVGEKPIFEMMSAAQTILPDSDGAIDGHLREVGLTFHLLKDVPGLISKNIVKSLDEAFKPLGISDWNSLFWIAHPGGPAILDQVEIKLGLKEEKMRATRHVLSEYGNMSSACVLFILDEMRRKSAKDGVATTGEGLEWGVLFGFGPGLTVETVVLHSVPL</t>
  </si>
  <si>
    <t>gi|1706105841|gb|TRV28338.1|</t>
  </si>
  <si>
    <t>gi|424707845|gb|AFX86557.1|</t>
  </si>
  <si>
    <t>gi|1706016910|gb|TRU45343.1|</t>
  </si>
  <si>
    <t>gi|61198403|gb|AAX39746.1|</t>
  </si>
  <si>
    <t xml:space="preserve">Beta-ketoacyl synthase; N-terminal (1-169:169)  -- Beta-ketoacyl synthase; C-terminal (178-234:57)  -- </t>
  </si>
  <si>
    <t>REALQMDPQQRFMLENVVHALECSGIPIHVPHGSQTGVWTGVMTHDYSDMLCTHHVEHDPFAGSGNCASVLAGRVSDRFNYTGPTVCVSTACSSSLVATHYARQSLSLNECDCAIAGGVNLMLAPDVTINCCKAGMLSKIGKCNTFDASADGYVRGEXCGVTILSNLQDDQHTRHNIHAVVVASAINHDGQSSGLTVPNPSAQKRVIQEACEIGSFDSGEXXSLEXHGTGTQFGXP</t>
  </si>
  <si>
    <t>gi|1805640352|gb|QHU85893.1|</t>
  </si>
  <si>
    <t>gi|1705948805|gb|TRT81176.1|</t>
  </si>
  <si>
    <t>gi|1583944641|ref|WP_130757517.1|</t>
  </si>
  <si>
    <t>gi|1706008122|gb|TRU37018.1|</t>
  </si>
  <si>
    <t>gi|1706034893|gb|TRU61737.1|</t>
  </si>
  <si>
    <t>gi|490265065|ref|WP_004161725.1|</t>
  </si>
  <si>
    <t>gi|1402689840|ref|WP_110578579.1|</t>
  </si>
  <si>
    <t>gi|61374302|gb|AAX44140.1|</t>
  </si>
  <si>
    <t>RIEFSGREFALAMDPQQRVFLETAWTALEQAGYDPQRFAGAIGLYGGATLSGYLFNLFSNSHLMQTVGQFPLMLGNGREFLTTRTSYLLNLRGPSVNVQTACSTALVAVHLASQALLSGECDLALAGGVSIRLPLKGGYLYQEGGISSPDGRCRAFDARAQGTVGGSGVGLLVLKRLEDALGDRDTIYGVIKGSAINNDGADKISYTAPRIEGQAAVIRAAQQVAEVDPDSIQVIETHGTGTRANS</t>
  </si>
  <si>
    <t>gi|1909515486|ref|WP_190405310.1|</t>
  </si>
  <si>
    <t xml:space="preserve">Beta-ketoacyl synthase; N-terminal (9-293:285)  -- Beta-ketoacyl synthase; C-terminal (301-418:118)  -- Acyl transferase (594-888:295)  -- </t>
  </si>
  <si>
    <t>MFAKANNFAVAVVGMGCHYPGSNNLKQLWENILARRREFRQFPDVRLPVSQYHDPDRKTPDKTYGSRAAVIDGFDFDWANRRVPKRAYESSDIVHWLALEVALQAIENAGYTRENVPTERTGVILGNTLTGEQSRSQYMRLRWPFVRKSLEAAATAKGMSAKNTEVLVATMEKYYKSVFAPITEDTLAGNLANTVAGRVCNFFNFDGGGYVVDGACSSSLIAVATACTQLATQELDIALAGGVDISLDTFELIGFAKAGALTEGDMNVYDRKASGFIPGEGCGFVVLKRLEDARAAGDYVYAVIQGWGISSDGKGGITAPSKTGQAKALRRAYNKAPYTSHDLDFIEGHGTGTPVGDRTELEGIALAIAEDGEIAPRSVGVTSFKSLVGHTKAAAGIGGFIKAVMAVNQRVIPPTCGCKELNAVFETTVKSVYPVISGEVRQPTDILRAGVSAMGFGGINSHITLESGDPPAPHLKPSLTEQALLVSHQDTELFVLSAKSITDLIARTQMIRETAHGMSMAEMVDLAVQLTESIDSAQPIRAALIVDTPMALWERLQQLEQMLQDMPPSAGEIRVSPQKDIWIGNNIQNCRVAFLFPGQGSQKLNMARTLVERHTWAKQFLEQADNWLKEAGCEPISQYIYHPLEKAADAEQLKTWSEDLTKAEITSPAICFVSLLWQKYLEYLGIKPVAVGGHSLGELTAFCAAGAYDEKTLICLAAMRGKAMSATQDQSGAMASLNCDYQTAEQLLTGVSGYVAIANINSPTQTVISGESASVLEVVQKAQSRNIQTRQLPVSNAFHSRMMSSAAAFLQEKAQIPQRLSVTSIPLFLSGDGKKATEGLELKQHFAHQMLSQVNFISLVKAMESECDLMIEVGPGKVLAGLVEATTSDPNLICLPLESKPGHDRDFNTVLGSFFVRGGEINWQVVYGNRLVRPFVSASQRIFIENQCERPFQVSDPEISAIASLEHGLAETVNHTHSIHQFADSETELVDALTEYFSERSLFLAELIRADIESLPLLSTITQDH</t>
  </si>
  <si>
    <t>gi|332007624|gb|AED95007.1|</t>
  </si>
  <si>
    <t>gi|424708203|gb|AFX86736.1|</t>
  </si>
  <si>
    <t>Cluster-13398.28912</t>
  </si>
  <si>
    <t xml:space="preserve">- (1083-1164:82)  -- Polyketide synthase; ketoreductase domain (1670-1847:178)  -- </t>
  </si>
  <si>
    <t>MGWDNGVKHKELTFENEIYDRSFEHDQNNSAVHPLGKDACLLGTWIYGKESAPSRYSIRAHLEGKLSLEEKLPTGVWVTGELEKNGEWFVTQLSTPDGQRVGMMRLRYVDKDGTIQSNVRGPNTAVWGKDIIATQVHETIVQEHTRPMSKLVEPAKKLAPAEVRSSVDALSKFFDTIEARIQSNDRTGDTKRPSQAKLLRQGCGPQAASRRPAESLKLARSIVAADTAITNALATSDPLGPFGYSVSRLKTAGGSMTCSELTPAGAPLLAIPLCSCWSAQAVRKECPKVASVLTSALARNPQSKILQADSTWIALHMLHEKRAGSAAQAHRKAHLALMPAVPETLLAWSDKEMMSLHGSRWLEATKQRQAKLDADYVQLTTELGSAGTAELGIDPAGYAWACSMVQQLGLHFAALDGLPIQVVVPGLELLEPDLQAPPSMEGARLEFISDSTPTVVLYATQDYTSGSRVPLSHAGLASSTGYWLLAGCLQPLEFNPCEYVELMLRLPVHKRLVEPNAWFWETVDGLEEALKRDFSKKPGDCIPPDVAEAQPLVEMASRKGEPELRVRMRLSKEKLLPGRMALWRLGLTILAHDERVDKVMREEQAVVNPFGVDACERRALAWLQKRIEWALQEFPSRPEDDAAKLMQGHTGSALPRKIRGLRLVIAEKQVLSDALEAIKERLAAPAAPTAKLQAVEAKGDGVLARLSELVAGEEPEEGSDLGHAVSHLRGCTQALEQISLQFKSLLSEKRFSAEAGKTPSEELVILQKLLGSSPLKPTTARSGQAHFTVDVVVKVCGEANKAELLANLARLEWTAGAADKAGQKDNLSKALLDAAKVRAKLFDFQAAHADLKRFMVVVPTPTEEAVRLAKTCALNSAVCSERVLAGTWSGHGPTLKALRSKMKDLGYMKAGAQWPWPARVPPVSNLADSFQAIWKEGKDVAKEARKTRSKVLSTTWWVMKEANKDLRALISLFVLREPVELATAVRLLGADASALLLQRCALSCYSSKDATLLEPEEAAKLTKNPAAGGPDVIANVCLWPVEDDVLVAVDFVQDFWQEGGFEPVMYLGEDSKAMVSAASRQPSGKSVLDVCCGCGAHGLAALKRLAEKATFLDSNPRALRFATFGAALSGLEDNATFVHGCLSNDGLPAGAEGPFDTIFAGLPFLPNPDSVITCSGPAFKSGGYDGEKVLASVMSKAPKLLSPGGSLTATCMVPDADGFAARLKGWVGVASGYSATVFRGKAIDVSDFAGRATPGCPEVETFAYFRSLQQAKVHTMSEGMMLLWAPSEAGRSATKVDVRAEHSGLWSDGDFLWTELERLLLAVGACPKEEPLYELDWATGKEAPEGDVVAEITCGSSATTGASAYAPKVSKEQRVEFSREKGLDGATWDDIVQVNGPGFSPPVLCDVLWSKVGGMLKADKKAVPHIYSFKSRGTPFQWGMLEFQNTDSPEALVEALKTLGCRDRLTFEGGAFNVQRDYLLTKGGARRETKVSNYDILVVPIATKGLRATTPVVDLPNELLAIMKVVMKQLKKRTKPARIVLVTCGCIGPGYVDGVGEQVPGAAPALGLIRTVRKEVPQVPIIWLDTDELSVQGSSGELLTQIVFELEVATPKNGMWGVSTQERALMLLSNNRDVAYRKTHRFLPKLDFSARMPIFIGAEVLPLPKATAEGAILVTGGVGGIGLVAAETLVEAGAQCLILSSKSGDVPKGVGIERRIQVMQERDTTVVVEKCDTSKERDVQKLLERVRSTYGAVTAVVHCAGLLADAPLEDMDAGMMTHVFEPKAQGAYYLHKHTQEDELLAFVMFSSAAAMRGSKNQANYAAACAYLDELARLRQSQGLPGVSVQWPGVDLSGRSVKDETLVGLATVKQVVRQVTYGRGPVQPVQAVLPAAYLVPSSPPVKSLLEPLLARANPEMEREKEEQAQKPTGASSTRPRAPRVNW</t>
  </si>
  <si>
    <t>Cluster-13398.35934</t>
  </si>
  <si>
    <t xml:space="preserve">Beta-ketoacyl synthase; N-terminal (371-624:254)  -- Beta-ketoacyl synthase; C-terminal (639-751:113)  -- </t>
  </si>
  <si>
    <t>MTDMVPVEMEGELQEMPEGKPLEGALVQIFGMEGETAKCISVKDEEAEAEEVEVDGLSGRVVAWYEPEQKYIVETFDGLLAGVPEDKVREYVPPSPEEGGFDLTWPSGADATAEFGEMIVGELASKGYCLIQTFMSEKDRAEAMEAAFGEGETRFYRMKQEIEGAYMGYDNLTKLGAMTHDSVEDEADVTNSLEACNRQLSTLGLLLTPLAPANLGFACHSRLNAMIRMSIEKGEEEDLPIESIMDDDDSSEWSANIEGWLRYQQRRKLSMLHMISNQGGDIWLYPKPGFGPKSIHLPISQNKILLFRHDLMEYSYQVVGPSLALQTWILNDPPKYQQIHEMQVNLGAPGVLGEVVVNPGPAVPDGPKASVMALTVRLPGEAWNPSQYWLMYCSGSDSCSQWPYNRWDTEPYYQEGVDSTLSGKAYTCHGGFISQEMITQFDNEFFGIDHTEARSMLPGQRLALEVGYQCLVAAGFTKTSLQGRRMGVWFGDVGPDWHSFQTEWGRFNWDINPALMGTSMNNSVTAGRLAHIFDLRGPISSYDTACSASLVAMNAAHLLMFDQDPPRKDNAEALVQGVNTLLGPGSFIGNCMATMLSHQGRSFTFNRSADGYQRGEGCGAIYIKLFQGNRKEEEERVCALIGTATNQDGRSASLTAPNGPAQQAVIKKSMAFAGINPNTVSIAECHGTGTALGDPIEVGALMAVMHQREFPLLKTSAKSNIAHLEAGAGIAGLTKCIMMINMATAPPNCHLNIINPHLTTEGYPVYFDTEQVNTGFSSLYCGVSSFGFGGTNSRADVYGFASKGHKAVIKFYLPKPNPPRVQPIGQDVYICGTWSGWTEYEAMEGGRNDLYQCAIVLGESRVEKFYLSCSEDTYESIHPLVDEAGQSEQIVGPDYDGSRDLCWMIDGRKDGSPPGTIYEITFSWSPDKKTISWEKAESAGELKVLGYDFEHKFYLTGSWRRWEGFQEMRKVDDETFEGTFKIGYRFSEEFQVVRDADPKQALYPCKPKCMSTSVPVCGPDDLGKGKNWLVKGKQHQVITVRVSLVNAKAKVTLITPKEEKLWESWEGWAVKSTQTFYVTGTFNGGRCSPMLPVESEPGVHKCVVALDAMGTASFQILVNEDRELVLHPDENLSLMGPDSEGANAWYMEGPSNAKYEVKLDLLEVDRTKMVTWEPVASKALTT</t>
  </si>
  <si>
    <t>gi|332195971|gb|AEE34092.1|</t>
  </si>
  <si>
    <t xml:space="preserve">Short-chain dehydrogenase/reductase SDR (20-221:202)  -- </t>
  </si>
  <si>
    <t>MSNHQTVLKQLEPWCELKDKVVLVTGASSGIGREICLDLCKAGCKIVAAARRVDRLNSLCSEINSFGAIGVQAVALELDVSSEADTIRKAVKEAWETFGKIDVLINNAGIRGNVKSSLDLSEEEWDKVFRTNLTGSWLISKYVCLLMRDAERGGSVINVSSISGLHRGLLRGGLAYACSKGGVDTMTRMMAIELAVYKIRVNSIAPGIFRSEITQGLFQKEWLKKVTEKVVPLKMQQTVDPGLTSLVRYLIHDSSQYVTGNTYIVDSGTTLPGVPIFSSLSP</t>
  </si>
  <si>
    <t>gi|424707879|gb|AFX86574.1|</t>
  </si>
  <si>
    <t>gi|485614871|gb|EOD12576.1|</t>
  </si>
  <si>
    <t>gi|7267091|emb|CAB80762.1|</t>
  </si>
  <si>
    <t>gi|1149076638|gb|AQS99291.1|</t>
  </si>
  <si>
    <t xml:space="preserve">Beta-ketoacyl synthase; N-terminal (360-610:251)  -- Beta-ketoacyl synthase; C-terminal (623-736:114)  -- </t>
  </si>
  <si>
    <t>MCSGTMARRLTNTAESRGPGALHGRFVEICGLVERAEARDHDLNLLGQSVDTKAKRGEAFWDNDRGDYLVITQDGLVLAIPDGNLRECARIEPESGGGVDLEWPTVPAALSSRTFGLQVTKLLQSKQFCLIQMPEFGAATEHSAALAARDQSDFSVPRPEFEELLLGSDAQSKVVSIRVDSHQAGSREELLEPSVRGVCELHRMLVLVVEEVLGFGPSHSCHGTLLRVPLAHAHERDALVPEQIRQDDIERGEVESHLDFARRVQLCILYVISGGGFVDLFDRDGQGHRPARVLPLAAGQLLVFRHSVLNFSYRAMGDMDLVMQAWLLEEPQRWRIDSVEGGWAGMEELLGGPLQAVGQQVQVMSASCRFPGKVDHLDSDWQAYAMQVDGFVDISRWDHSLYFEEEGSSQFNKAGKSNVRHAAMLEDRDLMAFDNQFFCLEEKEAGMIPAMQRLLAESSMEAMMMAGFSQDSLRGTSMMTAVGDLGLEWDDYLGYRDSPSTWLTMGGKNVSSANRLCRMLGTVGPTVMVDTACSSSLVAANLCHAALRKPNQNEGVEWAMSTGVMQHMLPWPFIGLSSAGMLGSIGRCMTFNSSANGFNRGEGCGGLVMRVSSDPQVIRSRLACFVSSYINQDGRSASLTAPNGPSQQAVIRGSLQDAKINADAIATTENHGTGTALGDPIEHGSIRACFKNRKDPLQITSGKTHMGHLEAAAGSVGILKIICALAHAAVPPNNHLRTLNSHIDSAGFPCHMTTETCELQTEYHYGGANGFGFGGTNSRADLWAHREYRVQDARRFEEGQLLSIDKLVQDKPAPWLTKLDYLAVTCARCLGQMCWLCGLATTQMENGKHRCALVRSELGSYAYCSECYTGAYHSGQPPESVASEIPAGGVYMAGTWSAWRTLEEMKASPAPNGTVVFEGKFSLGDVRLEQFHVVVQTEAGQEILHPIAKKASSAVRIVGPHASAEGKHWLIDGRRDGVPEGTVYVVRLVWGPAHKSITWSATEQRTPVVEDWDSKYFHKYYIVDSLGGWSPYVGGNPKPGVWTWEIGVPQLNLPPARIPASGQTQFFFLRDKDPTQMIYPRQAAPRSVSVPVMGPDEGGDGKRFVAWGEEGEPLRIRMDLTDGVIAITTMTPTMGAMTWRSLQGPAQSYFVVGSWTAGGTWVGFQGSFGR</t>
  </si>
  <si>
    <t>gi|1910040584|ref|WP_190908108.1|</t>
  </si>
  <si>
    <t xml:space="preserve">Beta-ketoacyl synthase; N-terminal (11-288:278)  -- Beta-ketoacyl synthase; C-terminal (296-407:112)  -- Polyketide synthase; C-terminal extension (417-521:105)  -- </t>
  </si>
  <si>
    <t>MSLQENMTVKMAIVGMDAFFGECNQLDAFESSIYDGKQHFIPLPEKRWHGINEQETLLQEYGLEAGKVPQGAYIRDFEVDTLAYKIPPNEVEKINPQQLLLLKVCDRALKDAKIPQGGNVAVIIAADTELSVHQLQQRWNSPWQVKDGLNAAEIALPPEKITQLETIVKDSIHHQVDLGEYLSYVGNIMASRISSLWNFSGPSFTVSAVETAAFKALEIAQMLLATNEVDAVVVGAVDLAGGVENVLLRSQFGKVNTGINTLSFDQNADGWTVGEGAGAVILKRHDTALENSDRIYAVIDGISIGQSPSMAVDEATISQVCKQAFQQAGIQPTEVNYLEVCGSGIPAEDEAEINGILQAYPPVGNGLHCAIGSVKANIGNTFVASGIASLIKTALSLYHRYIPGTPNWSGVKTPQVWEGSPFYVATESRPWFSPKEGRCRISAINSIGCDGSFAHVILSEDTHQEERVSRYLESRPFYLFPIAADDYATLFAGLDNLQQNIENADNLQATASQAFVKFQQHENAKYALSITGRNHKELLKEINSARKGVNLAFEKGTDWQTPLGSYFTPKPLGKNGEIAYIYPAAVNSYVGMGRTLFRLFPKSFDDLIIKSLYKRAADVELLVFPRSLSKLSTRQLETLERKLLDDSLAMFEAEVLFTRMITTIISQDFQVKPKYIFGYSLGETSMMVAQGVWSNFYEVSHTFNSSALFGDRLSGPKNAVREYWGLPKASSTSDNNFWSNYVLIASPTQVKECLKDENRVYLTQINTPEEVLIAGEPAACERVIKKLGCNAFPAPFDHVIHCQTMQSEAQELEKLYTLPAQTIPGITFYSAAEYQPTTLDSQEIAHNIAKGLSQQLDFPRLVNRVYADGARIFIEAGAGGVCSRWIDKILGNQEHITVSLNRRGMDDHTSLVKGLAKLLSHRVNLNLDPLYNLSSKTGNQNKATLKKITLGGDSMTTAILSDENRKLFSHSNSQKQQLNLSNYREYKIINSLQGNSQISPSEIYPQPENIIMKTIIDNCFESREKVQSSELTATLQPTTQLIHDSEPTISMNDFKTHQYQKLSINNSKLTKAHISFLEARQDFSKQMSEIIQLQLTCAQNLLNEET</t>
  </si>
  <si>
    <t>gi|488881073|ref|WP_002793298.1|</t>
  </si>
  <si>
    <t xml:space="preserve">Beta-ketoacyl synthase; N-terminal (9-285:277)  -- Beta-ketoacyl synthase; C-terminal (293-408:116)  -- Polyketide synthase; C-terminal extension (412-527:116)  -- Acyl transferase (579-881:303)  -- Polyketide synthase; dehydratase domain (1077-1367:291)  -- </t>
  </si>
  <si>
    <t>MNSASSPAQIAIIGMAGLFPGAKDLATYWQNILSKVSAIREAPDDWNPANSSDDNGGLYTRKGGFLDDIAEFDPLEFGIMPNSIEGGDPDHFLSLKIARDALKDADYLDRPFNREKAGIILGRGTYFNRGFGTVIQHGLIADQTIELLQQIVPTLDAQTLGQIRQELKASLPPFNAEMSPGLVPNVVTGRIANRLDLMGPNYLVDGACASSLIAVDLAIQELLSGRCDMMLAGGVQASTPPQVHMVFSQLDALSRSTIKPFDQSADGTLLSEGLGILVLKRLADAQKDGDRIYAVIQGIGIASDGKGLGLLAPRWQGQVLAIQRAYENSGIAPDTVTLVEAHGTGMPLGDRTEIKSLTHIFGQRQGEMPHRAIGSVKSAIGHCIPASGAASLIKMALALYYKVLPPTLCQQPNPCLEEEKSSFYVNTEARPWINGQSKEPRRAGIDAFGFGGIDAHAILEEYDRSPELPERKLPCSWPTELFVFSGEETANLIDLVEQVERRLQSSPNLLLSDLAYTLANRNPSPHRLAIVASEKTDLQAKLQLAKSKLAEPGRTRFQTRSGIYYAQVHPEAEVGKTAFLFPGEGSQYPNMLSDLCLHFPKVRAWFDFLDDIFGKNRNYPPSYFIFPPPTGLSEEQRLLAAKELYNLDLATETVFTASMALYELLKDLEIQCDVMVGHSTGENTALIASGTIQLASRQEMGQKILELNQIYLDLTAEDRIPRGTLLTVGAVETAILAEMVAQSSGQLYLAMDNCPNQAVLFGNEEAIKQAANQLRELGGICTRLPFDRAYHTPLFNQVAEALREYYQGLTVGPGHTQLYTCATAAPFPSTPPEIRELALSQWSSQVRFRETIGHLYEQGVRTFVEVGPSSNLSNFVRDILSGQDCLVLASSSQRRSSLEQIQHLLAQLFVNGRALNFAPLYQYRQVDLVNLETASLEAAGNGRQKRLLDLTMPKMKLTSAFVHTLEQKLPSVPPVATGREGQVPESIELPSTLPVFPPEKPPLQEQISSPSFSALFPDIRLPVFLSHLDLMEEFLNSQARTISSFYTNPFSHQQQEAVSLPMLDVESVPLSFSEAWPFLGEIIEKGEGYLYCRRHFDLHWDDFIYDHMLGGPWSHRQPREFPLPVIPFTVSMEIIAEAAAFLCDGQQWVSQVDNVRSYRWLALERGYLVLDIVAQLQEQLAPDIWDVHVQLFQPSRGSERRLVFEGDVRLTSQLNPSPPATPCQWQDSQPSRWSDEQLYTEGMFHGPRLQGVKHIRQVSQQGIEADLEVMRVDNFFRDIARPIFQIDAPLLDAAAQLVAYWGSEFFGVNFHTFPFSVRVFEQYAPPLPAGTPISCRGWLSFDGERQLQGNFEFLNSEDLVIARVFGLLEIFIRVPLEYHQLRREPQVAYWSEPWQEEVGMLSRRLTLVPVNFLDELGGVIKYIIAHLIFTQSEREFWYSLPEQGSERKQWLLGSLVAKETIRQFALQKFDLALGPLDVQLFPTESGNLQVYCPPLERMGVVPEVSISQNQNVFVAAAVEPSIDNQEN</t>
  </si>
  <si>
    <t>gi|332192505|gb|AEE30626.1|</t>
  </si>
  <si>
    <t>gi|338858864|dbj|BAK42842.1|</t>
  </si>
  <si>
    <t>gi|424707707|gb|AFX86488.1|</t>
  </si>
  <si>
    <t>gi|428243494|gb|AFZ09280.1|</t>
  </si>
  <si>
    <t xml:space="preserve">- (20-251:232)  -- </t>
  </si>
  <si>
    <t>MELLPETFQRLRGQVAVVTGASRGIGRAVALALAAEGAKVAVNYASSSAAADEVVAEIVAAGGEAVALAADVSKTEQVDLLTSNVMEKWGRIDILVNNAGITRDTLLLRMKLEDWQAVIDLNLTGVFLCAKAASKIMLKQRSGRIINIASVAGQMGNPGQANYSAAKAGVIGFTKTVAKELASRGITVNAVAPGFITTDMTKDVKSDEILKYIPLGRYGEVEEVAGMVKFLAADAAAAYITGQVFNVDGGMVMA</t>
  </si>
  <si>
    <t>gi|323453155|gb|EGB09027.1|</t>
  </si>
  <si>
    <t>gi|424708003|gb|AFX86636.1|</t>
  </si>
  <si>
    <t>gi|1129180700|gb|OLP88203.1|</t>
  </si>
  <si>
    <t xml:space="preserve">Beta-ketoacyl synthase; N-terminal (369-613:245)  -- Beta-ketoacyl synthase; C-terminal (624-739:116)  -- </t>
  </si>
  <si>
    <t>MASFSTKAMLSQQQLPASPSPSATAKALLEPVVEGIRLGGLVEVFGLSAAELQAFNEDINGSIGQAVSYDSATDKFHVYLSCGAAGHFHSKNVKAAEAPRRPGEGGSPESFDVLVGPRTDGKIMGGEISTCLMEKGFCVLRICQSARLAQQALLRMKDLGSMNRLSRFPEEVEQGYLGFSCRGRVAWLDSATDLDQDPALKSNDANLSYLAQSIQPYAGDVLDGQLDSRTPGLVCLTIDGATDSEYPCPEANDESLGSFLQTWRRSLVRAVHFMGPFPSEVELDARETPKAGKVPGLIENMKITAAPNTVLLFRPDVYDYTCAAPKDTLMLITNFLAAVPDMVFGDIQGDTDWLMKEEGPPPPVGSEHIHVMNTVARLPGNADSQWHNWAALKSGTDTIIQIPITRWDVSVYWTPDENVFEAWQTTTRHQSYCEGAEFFDNRYFEISNNEANSMDPVQRLVLECGAQSMAMIGLTKKECNRKATHAGFCVGNDKLDWMTCDKEVVPSGTSTVLAIIANRFSFVFNLKGPNFVCDTACSASLTSTHCARFMISNQKFDPLEFFISMGAHLCLSPGPFIGCSQSHMSSPKGRCFTFNSSADGYLRGEGVSGFMMKWGGYTPEQSMGILRSTGCGQDGRSASLTAPNGPAQEELVARAIKEALMTPPESTAWECHGTGTSLGDPIEVGAVRKVQIRAPRSEPLMMGSAKTNIGHLEGGAAMGGIVKCILQCRSAKCCPTQHLRTLNPHLEHAKFEAHFETEPAAFATNQGNSQVSSFGFGGTNAHGVFWGMNVSIKEDVEKVWMKKLLSRPPPEVRPMGLDFDKWEADFPDTRMVRKGAKFSLSMGPDEGNEPLRWDVVDESREIEVDDMEATFAITGNFNNWDDEEAIPMEDGEVPGVHRITLQVPAGGELHFHLLKGGNAKQIVGPDVDECTRKGAKIIGPQENLKNKWVINAPEGKEVRIEFFSRNGRRSILWILSKGDALPLESGGDDE</t>
  </si>
  <si>
    <t>Unigene25686_All</t>
  </si>
  <si>
    <t xml:space="preserve">AMP-dependent synthetase/ligase (112-488:377)  -- Phosphopantetheine binding ACP domain (597-654:58)  -- Beta-ketoacyl synthase; N-terminal (681-915:235)  -- Beta-ketoacyl synthase; C-terminal (927-1041:115)  -- Polyketide synthase; C-terminal extension (1044-1107:64)  -- Polyketide synthase; ketoreductase domain (1321-1484:164)  -- Polyketide synthase; dehydratase domain (1591-1822:232)  -- Alcohol dehydrogenase; C-terminal (2126-2228:103)  -- Phosphopantetheine binding ACP domain (2415-2476:62)  -- Serine hydrolase FSH (2488-2646:159)  -- </t>
  </si>
  <si>
    <t>MVVLADVRLVVAGQIPEAAVRWPIRCIAAAQCPVGGVPHAYLCGVVAEVESMLAAWTETPLGLILDAPSSSTELPVEVVPALASGFTAQTWESVVAAVCLRHVETVQSMVLQHARCTPEKEALVYEDRRWTYQQVASMANSLGSELLARGLRPEAGPVAVQLCQSDHAVVVYLALYSFRFTVHMMDANAAGRAYRLSICPTQAFICESGAEPEPTLPTIFVDKLELDQTQQPASIELLGELEDVVFIEYTSGSTGRPKSVAQRNGPVAHWVRVHEYHFPLMPGNDRVAFCLFFIWYWHIELCRGGTIVVFPPSLLHDVSALMRYVKRHDCHRLNCLTPGLISALLEVEDDLPACLQVMYSGGEALPMSTCRDWLQKFPRVELINNLAMTETAADIAWCRINQDVIQEDALYAPVTDGIITWGNDFEILGEELVITGKNIAEGYLPPTVSEKFTQQPDGRWRYCSGDRASWIRGRLFMMGRIDSVVKVRGHRVDLAGLEAMMQGCTVLKDVAMITWQEMVWGVVVTDDLPGVRAFAKENLPEAHLVVWRAWPDIPMTKSGKRDRQRVKVMLQEVEKENNQLSEGSADPCWALCGEEEQRVAAAWQAVLGRKVHRDEPFLQAGGHSLSAMKLAKQLGIAASEVFAYPTIATMAARLAQAQAAPTPPAVAEPLTPLLGDFEGGIAIVGMAGRFPGASSPSALWEKLQAGKDLLSTVSTSPEYVPRKGVVADPGFDCAYWGIQREVAAGMDPAQRALLEVAVEALEDMGVDPFHAPGRVGVVACGGSLPFFAHEDARVGHGLEELRTERPEDYFALEIGADKDYLPMQISYRLNLHGPSEVVQTACSSALVAVLRATQMLRLGTCSSALAGGASFSPDAPVRKVDGMIWSPDGVCRPFADGANGTVNADGAGLIVLTRRRMSDEDSADNAYAMFLGGATNNDGARKAGFSAPSLAGQVEVLRAAHSEAAVRGSQVDYLEAHGTGTKLGDPLEVQALAQVFETDRRIPLGSIKSNIGHMNTCAGIPGVMKLTLMLQHQAIVPTLHASRPNTMIDWQRVPFQLAEVATAWEGRIAGVSSFGIGGTNAHAVFGRANNDADAVRKHSMAREAHIWKWEPVKKEAVRGRVPQEKPRMPIDGHSNRAHRERSLWYETRYELVEVSCMGPGSMAVLLDGDALPQQGLPPGAVLTVADHAIVAAQAAQHRLLFLGVSEAVPGQDDTSQEELVLQVVQLLQMLAKAPRARLDIFFAVRDNLRYSGVWGLLRVAAKEHPELRLRRLLLEEGAPLLLPTMPMELVLRADGAYAPYLCPVPAPAVAAAAPVPYRRALVTGGLRGVGLEVAEWLVRSGRAKALVLASRRPAKGEAAARLEKLQQLCPTEVQLCDVAKAADVGRLPDDCDLVLHCAGNTKDSLLLHVVEEAALEVLRPKVRGSLNLREKYREARLLAFSSSSGPLGPIGQATYAAANMFLDRVMPAVQWGGWAEAGMAVDLGMTAVPGEFFFPTEKGLDCLGRLLDQGAGPEHPLCVLDVDWEVYRQNTGIFSPDDPLLTQIEALRAPSLLGTRCKLPGDEQLLSCWELFVGLPGCRWRGTHPAWEVCQQHVVGQVPLFPATAFIALAIAAAREVWGSEGNVLLTNVAFLRPLQLADARQLSTTVVRAEGAPSSIRFVSRPAQDDPDAPAILHCTCNVALAQDRHEEPFPDKLMPVVEGLYSSFAEAGYCYGPAFQALEFTSDGTHASCKLKPVTGELAPLHPATLDVALQLQSLIHPLGCRGAPKGIRQLRVPAPAAASSSCAATAKARCSAGSVDVQVFDGAGRILCSIEGLESVALDAPPSLKLCRRTWRPLEGVQRGTWLASGAEAVALGLPDTTSDAEKPHEAVFHVVRAETVEDVHRCREEAQRSAAKQRCWVVALEDARFAEAAAAAAVEVGAQAVVGTASAVRDVAQDLGVTAPMVRVADGHILRENLVLAQEHEEPRKLVATADEAFKVTVDSSRGARGAQCRLATRRCPEAHEVELLTSIWALNFRDVLLAVGAISAEVAGHALGIGGECYGQVVRIGSAVTGLSIGDMVAAVPPDGMGSYLTTDARWVSRMPGFTPEEAVSGTCAYATAWLALQWMAHISRGDRVLVHSAAGGIGLAAVHLCLREGCTVYCTASTVEKRDLLLSLGVAGVYDSRNVAAFENGIRSATNGEGVDVVLNSLSGDAILASMQLLRPFGRFIEIGKRDQYNDTRLGLAPFLGGLTYAAAHFDVLMLQHPDRCRRLLEEVWREMPELPRLPSKIFPLGELSEALEYFSKGIHVGKILVRIEETEVLPRWPAAVAGPERDAVTKALRIACGAADGQGGVLCVPELSLLPPLPELAAAEVVVTASKAVAAVARAVQSEGAVCLELPRWELLAGLDECLMLGGSLVASEEEAGAADLAGWLAEVMQEIVGAPVAVDETFESAGFDSLSLISLARRISSKVGTSVSVADLFERPTPARLLAAFSGAPQPQVARPRAICLHGFRSNKEAMSLQVAPFVNGIGAIEWIFINAPRRASGPADPHIPDDEAFEWWGQQSAPYETAWMDPKCDGLRDTLPLVERLKPVGVVGFSQGAAVAALVQCATWCALFSAITAPGLQESSASSFHCFDPNDSIASQCFSVSNHFSKKQVHMHGAGHNIPRDDDALVKCFANFVAEQL</t>
  </si>
  <si>
    <t>gi|924658417|ref|WP_053541438.1|</t>
  </si>
  <si>
    <t xml:space="preserve">Acyl transferase (1-273:273)  -- Phosphopantetheine binding ACP domain (443-509:67)  -- </t>
  </si>
  <si>
    <t>MGRELYETQPTFRKALEQCDAILSLYLNNSLLNILYPEPGEISLIDETAYTQPAIFAIEYALAQLWKSWGIEPDAVMGHSIGEYVAATVAGVFSLENALMLIATRGRLMQALPSNGKMMAVLASENHVQKVIESSGEAVAIAAINGPQSIVISGDSQAIAAVCKILQAQGVKTKPLQVSHAFHSPLMEPMLGEFESIASEIKYNKPCIPIISNVTGEVASNDITTPQYWVRHARQPVKFASGMNTLYQQGYKVFVEIGAKPILLGMGRQCLPEDTGIWLPSLNPRSQDWQQMLISLGQLYAQGVLVNWLELDRDYRRQKLALPTYPFQRQRYWIGETKNGCHTNENNGNGKQLNAIANYIHQVDTQQIVQILEDTGKFLPEQIELVPQLLQTLVEKYQHHTSGKSVNDKTVNVLLEKQPHNLSIRQRLEITPLKERYTVLIDYIEKHLSKVLGFDSLHHLKPTQALNELGLDSLTAMELKNRFVKELEVDVAIERFIEGITIEQLADLLLIQFTFTTINASISATDSFAEDIEEIVL</t>
  </si>
  <si>
    <t>Cluster-13398.33662</t>
  </si>
  <si>
    <t xml:space="preserve">Beta-ketoacyl synthase; N-terminal (296-534:239)  -- Beta-ketoacyl synthase; C-terminal (554-669:116)  -- </t>
  </si>
  <si>
    <t>MATALAKRRAARGQFDVVLGEIAPEAVGSLIVQNLAVKGFCVLNPGFTDGVLQKAVKDAEELDYYQVNKLVSEGLLGAEGSCRVADLETGMEDEARSEGPNLKAMDHTMTRIGYLLEPYIDRIGFDMTHRSAGVLNRSGEAEEETPPLNEIEVSKWQSQFLRHRLMVIIFLGPKPGNLELEPFDTADAEPHAIKTSPGMMVLLRADKMSHKHSTSGESFALSSFYMTDVVKKRAPEGGWKLTPSAKLIEEWTMKRLNQLKAIEDFGVPTWDPEIPDGWRKAMNQTYHKGQMTGVGGVGVHYIGTYDFDDFFNAFSHGPDYATEVPIARWNHDDVYDPDPEGWQRGKAYCKHLVFMEGTDLFDNKFFNLSPNESRQLDPHQRLLMEQGYNALAHMGLKKKQLMNAAGGVYVGCGTDEWAFHTGRQGFGGVTGALCMYSGRFSFCLGMKGPAITLTTEGASGASATYIGAESVQKKGLAVSNDFAVAIGVHILLAPMWWPNHCMQGWYSTVGRVQSFNAAADGYIRGDSCACVGMKGSTQVVDGKIIQNDKDEFLGTIPGAMMNTNGKIASLATPHGPGEQECIVQGVRNAGLSPLDVDVVEGHMNGKFLDEAIEMNSLWRAHRSDVNKDPLCYTNAKPSIAHTVEASGITALLRIIYSGQYGHMTPALHLRQSNPHTDPFEQPMMFVTENLEFPYKSAYGGALAKGFGGTNVYLLGWGIVNNEKSAPPPSVMQREVVFWPGGGGQLEGDMLPRRRDGYTIVGSWSKWEMAEKMDVEGEGCYGYTVTLGENRWEQFQIWLDGDHTRVLHPGDVRVPQGSEVHGPEADFVGGAEACRQGDSPSWMIDGRIGLVEYQRPKDAVKALKAEGESEADSIMVGVTETGKPGDQYRVLLQITGKWRMISWEKLPTTSDEIPSGKYYISASWLNWALEEMLPDPSSPGTFTFDGMLSTGTGAFQIVRDEDWSQVFYPNPEKSGEEVLGPDDVSDGLSWTIECKPGDKYSIQFSRTFDGGKESKKVSWQHTGHEPVTFLERLKNQ</t>
  </si>
  <si>
    <t>gi|1706038897|gb|TRU65387.1|</t>
  </si>
  <si>
    <t>gi|219939658|emb|CAW71235.1|</t>
  </si>
  <si>
    <t>gi|1706151958|gb|TRV71484.1|</t>
  </si>
  <si>
    <t>gi|488864617|ref|WP_002776856.1|</t>
  </si>
  <si>
    <t>gi|1129198522|gb|OLQ02171.1|</t>
  </si>
  <si>
    <t xml:space="preserve">Beta-ketoacyl synthase; N-terminal (392-487:96)  -- Beta-ketoacyl synthase; N-terminal (517-583:67)  -- Beta-ketoacyl synthase; C-terminal (594-699:106)  -- </t>
  </si>
  <si>
    <t>MQRRRQLRAKNRKSTVGDHSRRVNASLAEAEADKQGLRGLNKTAWGASQALAIQWGPWAEDLDRSPAFQILTVGMAAATETLERQQVVAAAAINWARYLCLGTIECAPAPEGTSGSGGGDPSERWLHGRHFSVLLSLISVSRRRLLMHGLDSLAAVELRNRLSRMVFDYPTASTLASFLKSRMAPPAAAETGAVPEAGPSVLQADLQSLRRSFSRLYASLEAGACTTLSTAIGGDRPDAWALFHLFLNTPMQIDAEAPVSDNTLRKEQREDAMMNWILRNAVPADEKEAHLMRTLVLCIKGGPVEVHQVPIERWDVSMYFGEDNTGGRATLNVDTFSLQGQHGSFMDGLELFDADHFGMSASEAIVSLEEFETGLAEFLIAPLFQFSGLVEDVVHACKAELQTADVSKAAGMGPAQRQVLEVAAESLHPLQGSPDIAVVVGSTQHDWMLLQEPAACTSVYGGLAINGAVLANRISYNFALRGPSFVVRCPVESNTPTQNFWNGMEKLKMRSIDREEVDTACSSALVAVDAACRFGAVVSLVFVLYSLAQMPASELSRAGRCFTFNATAEGYVRGEGIGALQLSADEAKHAEGHLLGSAVNSDGRSASFTAPSGLAQEEMLLAALRAWDGAGGHSAPSIVETHGTGTALGDPIEVARPGIEAKHGVKQICKVGALYRVFRLLSSSKTGLGHGEALAGVPGSAPGEVMNAHFDLRCADGSGCLAYKCTCDRADWGFNASSQVAPAVLDGKLFDVQWTEWREIEDFGSLPANLAAEVKSPGSSLVLFLRAGRRQGCLSFLGAKPLPRMFESGRGNAGARLQRSIGGLSCGSVAALGSPDRRSGSGADAGLLAEEIFELLALSAALCRSRVRAELVDRKMARLSLESTRPSKQVTRWCQSDAHWLASLVRLSWNVLTADAMHMRWFRACDPYQLLMALRWLLTRERPWPPLSGWHLVSGGTGGIGLLAAQALARQAEAELWQKRFGTGIQGVIAKQAPRVGLGGSRFEREFAAVIPQNEVVLDGMIGWYDVLLLSDGDVDMRVRVDVSSLEAMEAVMQQLPELSGVVHAAQAPLGYRDLAGQSRETFLGEYSVRFPFARYLLGPLA</t>
  </si>
  <si>
    <t>gi|389825951|emb|CCI23894.1|</t>
  </si>
  <si>
    <t>gi|1064242425|gb|ODV39404.1|</t>
  </si>
  <si>
    <t>MTKPVTQQLDLKAEVNLDSSIQFEQSLSKNVLEPKAILLTGATGFLGAYLLEELLQKTSADIYCLVRCSNIEEGKNRLQKNLEFYSLWQDGFNSRIIPIVGDLGKHLFGLSQLAFNELAVIIDIIYHNGAWVNSARPYSTLKPVNVLGTQEVLRLASREQTKPVHFVSTLGVFLGDNQEEIGRITEMDSPNFVNLQGGYRQSKWVAEQLMMVAQKRGLPACIYRPSRIIGNSKTGINGNFQDFLCILLKGCIQLKKFPDLNTQIDIVPVDYVSGAIVGLSQQKNHAGKVFHLINSQLISWETFFNSLQLLGYSLEKVDYDNFYAELKYQLSQSPKNTLYSSLLLLLKLSKLFSPDKLEFDATRTLIELTELSISCPVIDEKLLSLYFSYFQKVGYFPPILDHNL</t>
  </si>
  <si>
    <t>gi|1129173060|gb|OLP82529.1|</t>
  </si>
  <si>
    <t xml:space="preserve">Beta-ketoacyl synthase; N-terminal (328-571:244)  -- Beta-ketoacyl synthase; C-terminal (588-660:73)  -- </t>
  </si>
  <si>
    <t>MHLKRRWKAESTDPGETVFQRLLAMLSVANYLKKPRRGEPPPSDVGPGSATETGSGIVQCLRVKGFCVINHAVSEKMVAGASAELEAQEWYQPAVLIQEGLLGVEGSNRIAKMASIDFPESSSEQFQDGLAGIDFAMWKLAEAIGPFQDEIGFRCCGRSVGFLHQASDPDLEEAELTDQEASDWSAIFTSRKILIMVCLGPGKGTLEMQPYDDEANVSEITTVPGLVVVLRTDQLSFKFFCRGREATHVATSFMLQNDILRMHRNKLEAHLTPPAQELDQWIDQRLREIKEMEPEEAEDWTAKGDVPRNFIHAANRTWFKRQTTVCKGAAARLPVTWEPEVFFLGLTAGADTVIEVPIMRWEHDTVYDPSPDAWKKDPPMTNCRHASFVDGVDLFDNKLFGLSLAETKGMDPGQRLVLEVTYDALYRSGMRKNTLINSTCGMYVGTSMSEWNSAEKAADVGIFGATGGAPSITAGRLSFCLGCKGASLAIDTEAASGLSACFWAAEAVEKKGAGHIQELSCGIGVHLCLAKAWWPAHTAAGFLCPGGRSFTFDASAQGHVRSEGVGTVVLRCQEKMDGQEEKDDLSVGTIVGGATQNSGKSAGMTAPSGPAEQAVLVEACRKSGITTLDVDVVECHGSGRFIADAIEAASCGRALRDGADSNEEEMSQLRVLRWHALAMHGLRAFARHAARAGLAGSLTVQAQQRRREPTHCCSLPRAFSRQQLGWAGQRSRRSRACAGDRELVRIATLINKLVDMDGWDEDQEQELFELSVSACLEVICKGLAPPHYDMLHTPRGLLGEKSVALLTANLVQQCQRECTFPYMDEQDKMRTIRAVVWVIVGSLQPGRTIRSYTKELCRDEESTQSVVVEVFIEGAMDVFFDSEMRHALIQDLKSHIPDLPLVPFLFENIAEFLMKTFSDTLHETLKDAYFVFVDARKNREDLPVLPAVLSGDLQMQESLLMQYCGRPFMLQLRRLLIDRLLEDNSNSLPMFISKLSLRTQALVLGRFVDLLFRALPGLAKIEDTVQPFHRFMHDSSRGLHLPTPAHPAPVHVDMVPLDDISTAWHKQLRESLGRWRDAFARTRRPEEFCPLLNRERLLVGSGLARGQSFESADESPGSSSTPRSSAAYFERYEAELEELRQEDLPFKTFQTSPNNLERSPSKNSMLQLCSMKTNIGNCIETSGIASLIKTFHSIRWGIVCANNHLNQLNPHLDISSCPLLMCTEPTEQKLSAVFVGVSSWGFGGTNVHMHCYGGVDEEIRLPPEPTPQELRPRLSYWPSGGGDLGSMSRPRRGFFIIGSWSGWTEPEPMEDEGDGCYGYTLVLGDTRWEQFQLLIDNSYSKVLHPQRYKAPKGTEVFGPTRQEEVMQDSTWFVDGRPNNTQIRAITASAGATAVATPEPLTFTNEDEGLPGQLYRIRLHIAGKWRTVTWAKAKEAPQGLLALKGPEAKYYVAGSWNNYRFEEMTAVSDGTYTCEVSLSSGPNRFQITRNGDWHQAIFPVSPNAGPTVEIEGPSDRKDRHWLVSATAGEKLKITFQRTIDASGSSKMKVLWEKL</t>
  </si>
  <si>
    <t>gi|1706082465|gb|TRV06148.1|</t>
  </si>
  <si>
    <t>gi|424707867|gb|AFX86568.1|</t>
  </si>
  <si>
    <t>gi|10945811|gb|AAG24645.1|AF188485_1</t>
  </si>
  <si>
    <t>gi|338858872|dbj|BAK42846.1|</t>
  </si>
  <si>
    <t>gi|718249542|dbj|GAL93433.1|</t>
  </si>
  <si>
    <t>gi|332196684|gb|AEE34805.1|</t>
  </si>
  <si>
    <t>gi|1705981220|gb|TRU11551.1|</t>
  </si>
  <si>
    <t>MDKNEWISRFDDLICSPSIREFYGEREFFNVGYWLSHTQDQQEASCTLMEKLLEFIPNKQGTILDVGCGLGATTHYLLKYYPLTAIVGINISPTQIARSLLNFPEGKFLLMDAVEMDFADHSFEQIICVEAAFYFNTRQQFLREAWRVLKPGGTLILSDLSFATTELLGDWTVPQANTVKDRAEYQNLYQQAGFKDVQFVEVTEECWFRHFRHLKSWLTEELQSGKLDEETYNLNIKPLDNLLSSSVITYWLVAAQKPVNML</t>
  </si>
  <si>
    <t>gi|335389871|gb|AEH57639.1|</t>
  </si>
  <si>
    <t xml:space="preserve">Methyltransferase type 12 (1-97:97)  -- </t>
  </si>
  <si>
    <t>GTGATTQQVLKACNSRQITYTFTDVSPFFLEKARDNLAEFSGLEYKVLDIEKDPKLQGFCCHSYDLIIAANVLHSTANLQEETLPHIQSLLRPGGHLLLLELTQQSSWIDLIFGVTQGWWRFSD</t>
  </si>
  <si>
    <t>gi|12323432|gb|AAG51695.1|AC016972_14</t>
  </si>
  <si>
    <t>gi|1323299802|dbj|GBE97189.1|</t>
  </si>
  <si>
    <t>gi|424708131|gb|AFX86700.1|</t>
  </si>
  <si>
    <t>gi|1149076664|gb|AQS99304.1|</t>
  </si>
  <si>
    <t xml:space="preserve">Beta-ketoacyl synthase; N-terminal (150-404:255)  -- Beta-ketoacyl synthase; C-terminal (423-534:112)  -- </t>
  </si>
  <si>
    <t>MELNMETCGFWMSLFFTAKLMIIYFLGPGDGKLELEPFDEESEPITIPTRPDLAIILRCDTVNHRLVSTGNDYTLCLWVSAPNAAGPRGWNSFSETALEKNEVLKELSAWAEKRLEALMQKEAETGLLEDAPRSWLRWMRATYFKHSNLPVAITGAATHGPGSNTCEMLWKSVVNGVDYVQEVPFLRWNHGEYYDPDPDCWMQSHVCTGGITKTCVRHHQFIDGVDLFDNKLFQISQSEATGMEPMQRHILETSYEALCMAGYTKKTLMNSYIAVFSGSTHPEAAYINYCTGAGAGNISQAITSNRTSFVLGCMGPSTSIDCEMASSAMALMVGCSAVAPNNDWRTKSGGDSQASITGGVYICVAGPFMWPRFHMYMSITGRSLTWDAKGNGYVRGECSMSVIQKPYTEKLDGEWVVTGESVLGTIVGYRMTSNGRAASMTAPNAPAYQEAVDEAMKAAGICPLDMDAVECHGVGSQLEDSVEVSALGRLLRSSAESLDEPLNLGAVKTNLSAECEASGIVAFVQVMYNIKFSANSGSLHLKQINPHMEGWESLQLSTESLPYRDEWAFHGASSRGWGGVNTHIIQWYRVDENYVRLGKLESTRDPFAFWPGGGGVLKAEAKAMDAYHIVGSWNNWKPEEMEATDVGIFTYTVTLGMNRFETFQIWLDGDSNRVLHPGRPRAPSALRVQGPVQLDEASGLNWMIDGRVIRESQAAPQGALTDAESSTGTTADAAADVVEYSTRDRGRVGDQYEVKLSIAGKYRAVVWRKVKTGADDAELRALQGTYYVTGSFNEWGLSEMTLSEDVQLGLHTIKIGPLKQKRYEFQLVRNKAWDQRFYPTFSTIAAESWSEFEVDGPGDEGHGNNWCIKSREGDFFLIEFQRSIGNGVDVKKISWRRVDE</t>
  </si>
  <si>
    <t>gi|71089695|gb|AAZ23704.1|</t>
  </si>
  <si>
    <t>MGSIDAAVLGSEKKSNPGKATILALGKAFPHQLVMQEYLVDGYFKTTKCDDPELKQKLTRLCKTTTVKTRYVVMSEEILKKYPELAIEGGSTVTQRLDICNDAVTEMAVEASRACIKNWGRSISDITHVVYVSSSEARLPGGDLYLAKGLGLSPDTHRVLLYFVGCSGGVAGLRVAKDIAENNPGSRVLLATSETTIIGFKPPSVDRPYDLVGVALFGDGAGAMIIGSDPDPICEKPLFELHSAIQNFLPETEKTIDGRLTEQGINFKLSRELPQIIEDNVENFCKKLIGKAGLAHKNYNQMFWAVHPGGPAILNRIEKRLNLSPEKLSPSRRALMDYGNASSNSIVYVLEYMLEESKKVRNMNEEENEWGLILAFGPGVTFEGIIARNLDV</t>
  </si>
  <si>
    <t>gi|1733590222|dbj|GCA75928.1|</t>
  </si>
  <si>
    <t>gi|1149076580|gb|AQS99262.1|</t>
  </si>
  <si>
    <t>MPPRAGTKADVVLGEIPSESVGLEIVHKLAAKGFCVVAPGFSQETLDTALDEIRLFDKQQKWAKVNAIIQDGLLGTEGSCKIAELESPDLDDEVRSDGEVLMRLDYTLTHVGFRIEPYLDVLGVEVSHRGLAVVHQAGEPDEDEESVALNETMVMKWLAQFLRHKIMVIIFLGPTSGTLELQPYSAEDTELHEVLTTPGMMVILRPDLMSHKHFSPGRSTAMSSFFLAGHLSKRAPLEGWPMIPPARELDEWTLNRLKVLKEQSPEDAVWNPDVPRNWQHAMNHIYHKGQMIAVRGSAIKSSACDDMDTFWQVSTAGPDYVVDIPHLRWDHSEVYDPDLESWRYFKTYCRHVSIMEGIELFDCKLFNMSPNEARSMDPHQRLILEIGYASLHNMGLRKNSLVNSACGVYVGCGNIEWSMMPKEDSGAFGATGGALSISSGRFSFTLGLKGPSMTLDTESSSGATAVYLAAESIMKKGRAAANDLAVAIGSNLVLSPVNWPTLCATNSLSPEGRCMTFNASASGYVRGDGTAATALKCLTEFVDGDLVTHDDDQMLGAIAGTTMNNNGRSASLTAPNGPAEQEAIADAIQNANICIFDVESVEAFGSAAFLEDAIEVSSLLRAHRTEDVKDPLALTAVKSSVGNQVETSGITGFLKTLFSAQWGVMTPLLHLMQSNPHMETVDQPCAFATECMEYKMHSTFAGTMSRGTGGSNVYLLSWGQLNPEKVPPPAPRSTKELLAFWPGGGGQLENEKLPSKEYTIVGSWGQWPEPMPMEPEGDGVYGFTVTLGENRWEWFVIWLDGDSSKVLHPGRSHASKDFPVLGPTDDAEGACWMINGRPESVYVPYEQLEGTGEGPVEVLEDLRGQKLATFSVSTADEGSPGDQYRVHLRIAGKWRTVTWERMKRDQEAPPQPSISGKYYIAGDWLSWELSEMQADPDTPGLFFLDVNLQNAKNEFQIVRNKDWSQIIYPDVRLCAGDRAFTVLGPDDMDASHTWLIHCEPGTLQRIEFQRTVSLDADVMKVSWRRVTST</t>
  </si>
  <si>
    <t>Unigene47192_All</t>
  </si>
  <si>
    <t xml:space="preserve">Beta-ketoacyl synthase; N-terminal (354-588:235)  -- Beta-ketoacyl synthase; C-terminal (595-710:116)  -- </t>
  </si>
  <si>
    <t>MWNMNAAADGLRIGMVVEVRAKEPEEGEDDISGMVGQIVSASGSEAGGLFTVCLLNGATVELPEGRLFSPQGLKRPGCGGDAGSFDVLIGPKMAPDVLGEEVSNCLFEKGFCVMRRCETAAEQSQAVEAAKAMAERGRLHRLPEEVEEGYLGLGNRGRVAWLDGFDVYPDSFLRKSDDFFSTVATSVQPFCADVLSKSINERSPALLSLSLTDEEEASFPQEDADDATLGKFLRLWRRSELKIVHFLGPATPLVQLDLSDSEEASKLPVKLDKVSIEGLPGTVLIFRTALFSYSCPAEKEFLSLTATFLEQTGMLVVDRVDGDTGLLMAGDGPPGPYGDNVEVVNLSSRLMAVWDEPEAYRAGLFGGCDSGVEIPKMRWDVWDYFNEDLNTLLPWQSCTKHQSVVEGIELFDHKYFEIIASEARVMDPMQRHVLEVGAQNLFKLGITKKVSNRNPHHAGCSIGLDKDDWDRVPDKCCGDGGNNVQAIISNRFSFIFNLRGPNFVADTACSAALCATHLAKFTLQDRTIDKLEFHVALGIHQCLSPIPFVGCSQSHMCSNIGRCLTFNASASGYMRGDGCSGMALKYGSNASDREAVWRASQCGQNGRAATLTAPNGLAQEEVIMKCFAEGKFSAPESCIWNCHGTGTSLGDPIEVNAVRKIQIRQQRSTALIVVTNKPHTGHLEGGAAMTTLIAACLQVKASTATPVLHLGQLNPHLEASQFEAFFAGEPSFYRYLQGNVHVSSFGFGGTNGHVVFWGQNQYGVPDVSSLVMRKLRRMGAPEVRVNGADPDAWEWDGPDKDIPEGGRYSVAFNSDDPLDMPAKWVKEPLELTEEEDDFYCVTGPFNEWDADRMEDGAVTGLHIITLQIPQSGALRFCFLKNGEEEKAVYPVQDKCIRKLAPIVGPGGKTKPQAVPAGSEKNTWLVGGEPSAQVRIELFALSGRYSVNWLAA</t>
  </si>
  <si>
    <t>gi|338858886|dbj|BAK42853.1|</t>
  </si>
  <si>
    <t>gi|307103520|gb|EFN51779.1|</t>
  </si>
  <si>
    <t>gi|424707723|gb|AFX86496.1|</t>
  </si>
  <si>
    <t>gi|389800873|emb|CCI19896.1|</t>
  </si>
  <si>
    <t>gi|1159274973|ref|WP_079207764.1|</t>
  </si>
  <si>
    <t>gi|1757231691|ref|WP_150976703.1|</t>
  </si>
  <si>
    <t>gi|1706142208|gb|TRV62528.1|</t>
  </si>
  <si>
    <t>gi|1519310456|dbj|BBH42047.1|</t>
  </si>
  <si>
    <t>MKASPQIAIVGMACLYPDADSPQELWENVLSQRRAFRRFPSERLSLSDYYSPDKSAPDVIYSTQAAVIEGYEFDRIAYKVVGSTFRSADLAHWLALDIASQALNDAGFPDGKGLNKETTGVLLGNTLTGELSRANTLRLRWPYVRHRVEEQLLKQGLSDKERQIFLNELENRFKEPFEPIGEESLAGNLSNTIAGRICNYFDLKGGGYIVDGACSSSLLAVANGCSALVAEDLDIALVGGVDISMDPFELVGFAKTGALASGEMKVYDQGSNGFIPGEGCGFLVLMRHGDALAQNKRIYAVIQGWGISSDGKGGITRPEVEGQLFALNRAYKRAEFTGDTIAYFEGHGTGTAVGDGTELEVLSRIHPDTVNKAVIGSIKANIGHTKAAAGIAGLIKATMAVHRQILPPVTGCDRPQARLTEDKARLQVLKEGQIWPNSLPLRAGVSAMGFGGINSHIIIEGLSQIRRHTLTPQEQKLIHSPQDAELFLLSANSQEDLQAQVNRLLNIVPRISQSEMTDLAVELAKKVNPHLPYRLAIIGSSPDSLTNHLVGAQGLHSLIPPGQNLDNIFTNHEKQINKIGFLFPGQSAPVYLHGGLWERRFPVIKQLYNKAQLAKGKDNTVTNIAQPAIITACLGGLQLLENLNIKADLAIGHSLGELCALFWANAYDKTQLINLAKIRGQAMAQLGHPTGRMASINADAETVKSLLNGRIVEIAGLNSPYQTIISGEALGIKDVVEKAQNQGIKTVYLPVSHAFHSPLVAPAVQPLEDYLQTYPLNSLEKTVISTVTGEKLPLNTDWRSLLLEQMISPVRFIDAVKSAEKEVDLFIEVGSGSILSRLVADITDIPVISLDSSSESLQGLLKTVAVMFVNGVKVNYQGLFEDRFSRPFNLDYQPHFIANPCEIKVKGKSQQAKVENIDLLLPNHSQKLKPETSNLKPETSKIEVIRQLVAQKTELPLETIENHHRLLADLHLNSISVSQLVIEAARQLDLSPPHSPTDYANATIQDLAAALEELGKNNSQIPQESIPMGVDNWLRAFTVELIEKPLIKSDKKQINREKAGNWHIIAHADHPLLPNLSVLQPTLKHEQEKGIIICLKPYPDESEIGLLLKGAKLSIKEKKPLILIQQGGGYASFARTFYLENRQIPTCVIDIPFHHPNAVNIILSEITATDSYTEVYYDENGKRFVRQLNLLGLEKDTDNPKQKKALKRSNKSKIKELLLVTGGGRGIASECALSLAKENKATLAILGRSQPEDNRELAENLARMKSANIQVHYYSCDVSDAESVQQTIAEIKKNLGEITGILHGAGVNTPKLIQHLEPEDFIATLAPKVKGLQHILTEINPDSLNYLITFGSIIAETGLKGEADYGLANEWLGNIVGEFSRKYPNCRCLNLEWSVWSGIGMGERLGTVEKLRNEGITPISPDIGIKYLHLLLNQSLTTASVIIAGRFGEPPTLSLKPQELSFLRFLETKKVHYTGIELITEAELSLDNDPYLQDHVYQGEYIFPGVLGLEAIAQVATALLPTLARKEDQTLNKGENQDTPSVPLNKGETGGLRFESVKFNRPIVVSADQPLKIQIATLITDSGKVKAVIRCANTGFSIDHFEAIISHSSVGVPDCRPLIPPVPLKEGKNNPQINPDKDLYGHLLFHKARFQRIKGYSHLKATECIAEIKIEQKTAWFSRYLPQSLILGDAGARDAVIHALQACVPHATILPTGIERLTVYSVNLGENQFVSAKERLHQGDTFVYDLEVLDDDGNLLEVWQGLELKVIKHRNPQDPWIPALLPCYLERKIKEVMPNVDLTLILDRDATVERRVRSDRSLGMLTSSPSVIQRRGDGKPELSDNQTVSVSHAEDLTLVLKGASGCDLEPIIPRDVQMWRDLLGENSFNLAEVISQENHEDFNMAATRIWSAKESIKKAGLSLDIPLTLSSFSQQLTPLSPILWLSSGKDLIITLPVSFREIKTAFILAIFVQTVPEKSDLLQTEPLKVF</t>
  </si>
  <si>
    <t>gi|260841907|gb|ACX51015.1|</t>
  </si>
  <si>
    <t>gi|1706108329|gb|TRV30682.1|</t>
  </si>
  <si>
    <t>gi|1733586999|dbj|GCA87394.1|</t>
  </si>
  <si>
    <t>gi|488887608|ref|WP_002799833.1|</t>
  </si>
  <si>
    <t>MITDREPIAVIGIGCRFPSSPTPEAFWENLRNGIDTVSAVPGDRPELAALSTVPLDDPDDRSYRWGGFLEGIDRFDPKFFGIHPQEAPSLDPKQRLFLEVAWEALEDAGQIPERLAGSPVGVFVGVSSVDYYALLMNQPEQVDGYTVPNNSNCIIANRLSYTLDLTGPSLAIDTACSSSLVAVHLACQSLRMGECCLAIVGGVNVNLLPGVWLGLSRGGMISPNGRCRSFDASANGYARSEGAGVLILKPLSRAIAEGDRVYASIRASATNQNGRGQRLTAPNPKAQETLLRQVYARAGISPSRVQYIEANGTGTVLGDYMELKALGEFFSSEDSSMPPRAVGTVKTNIGHAEGASGMAGLIKLILSLWHRQIPPSLHFREPNPHVRFDRLPLAIHTHLTEWPESEEPAIAGINSFGFGGTNAHLVIEERPARLSDPSPSERPLEILTLGAKTEAALRELALCYHEFLSAHPELSLADVCFSANTGRSPFDHRLAIVADSLEQLGDRLHLFATGQPGQGIIHGKINRRRPAKVAFWFPGQENPRVGTGDNLYRTQSTFRSALAHCERILLPYLEKPLLSLLYPEDDREAPDTFPRYSPVLSFALEYALAEVWKSWGIVAEASLGYGIGEAIAACLTGTVSLETILPAIATGEYQETPRTGRAEKLAELAGTECDLYLEIGRHWEFPATDPKLPGTWLSSWQDACSEWESLLLCLAHLHTRGIGIDWSAFEGDRPRQRLSLPTYPFQRQRYWIETEEAKGDFARPVEDSVCRTLSTSPGQELEEMYVAPRDRWEAELIEIWENTLHLRPIGIHNNFFELGGDSKLIASLLVAIEKTYGRQFPLALLYEAPTIEQLAAILRQENWSVPRKSLVPIQPNGSRPPLFGIHVLGKGLKTYRSLLPYLGAEQPVYGLHYRLGVVPTERYAEALTTVPDLAAHYIQEMQLLQPKGPYHLCGHSFGGFVAFEMARQLQDRGEPVALLILFDTIVPDSFKRLSLAKRILQHWQSVRHSGTNYITQKIRGKAYQLIRKSKQSSSHRNTLLLEKPAPAIVVRADADDPGLQMLSDHTQMAEKYLQELPTYSGKVTFFQALEQPLGQGWYIEEKFGWGKFAVGEWESHLISGNHKTMFHEPHVQKLGETLKSCLDNLP</t>
  </si>
  <si>
    <t>gi|941355194|dbj|BAT21731.1|</t>
  </si>
  <si>
    <t xml:space="preserve">Beta-ketoacyl synthase; N-terminal (240-488:249)  -- Beta-ketoacyl synthase; C-terminal (499-612:114)  -- </t>
  </si>
  <si>
    <t>LSDALADKGFATVKIVVSEADTAAMLEAAKVLEEDDQFGRLAVEFEPGYLGRGAGAKVLHLDPQGPSVPQFVADSPLKVMDNNFSAISSMLAPYSNEKLGFDIYSRTSLLLRMPIGEHEEEKYPPGEVDEAEAESYLHLMYRRQLTVLQFVGPEGGSMKLIPKRAGGQECLVKVDPNTMVLICSSLYDYSYEPLGASLTLQTFFLQAPSVWEMGEIQGDVTTLHTVRSGPPPPKDPMITIDSLFCRYGGGVNGRHHYWAAAGKAGIDGATDVPHLRWDNSVYYDPXMQYGGTYTKHGTFGIDGVDMFDCKFFDISPAXARGMAPTQRQVMEVSYMCLTGAGYDKKQLQRKSENIGHFVGIDKDDWTILAPILQQQGESGGGAAGAADAITSNRFSFSLNLKGASMQIDTACSSGLVCIHVSKLHLRMQEWDPMPATIVNGINLMLHPGAYIGCCSANMLSHEGRCFTFNATADGYQRGELCGAIAFKQERYNDNSFNALAGTQANQDGRSASLTAPNGPAQERCLQAVLRESGMSPXEIDIFECHGTGTSLGDPIEIGSFRKVMSIAERKDPLYIASSKSNICHGEGGAGVAGFFKCCMQTYHCESSPNLHLRNLNPHLDLDGFPCQPLTESNTCRDDCSFCGVSSFGFGGTNAHGEAWAPNITTTRSGVNEKDPTKAFNMKLMKAPPAEITINGDEIEDWETTGMDPRAEPGDAFMIRVAPDGVVEWEKYDADLPDSYGDEFFIQGTFNDWSSVRLPWRGIALSLGSGKAGLRLADPASKNSRSLVTVTLS</t>
  </si>
  <si>
    <t>gi|71089781|gb|AAZ23747.1|</t>
  </si>
  <si>
    <t>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SVLFGFGPGLTVETVVLHSVPL</t>
  </si>
  <si>
    <t>gi|1705941521|gb|TRT74596.1|</t>
  </si>
  <si>
    <t xml:space="preserve">Condensation domain (2-427:426)  -- AMP-dependent synthetase/ligase (447-858:412)  -- AMP-binding enzyme; C-terminal domain (866-941:76)  -- Phosphopantetheine binding ACP domain (970-1033:64)  -- Thioesterase (1056-1300:245)  -- </t>
  </si>
  <si>
    <t>LDQLEPNSAFYHVGGAVRLEGTLNITALEQSLKEIINRHEALRTNFIMVNGQATQIIHPTINWRLSVVDCQNLTDTQSLEIAEAEKPFNLAQDCLFRATLFVRSPLEYHLLVTMHHIVSDGWSIGVFFQELTHLYAVYNQGLPSSLTPIKIQYADFAVWQRNWLQGEILSNQLNYWREQLANAPAFLPLPTDRLRPAIQTFIGSHQEFKLSQPLSQKLNQLSQEHRVTLFMTLLAAFATLLYRYTGQADILVGSPIANRNRKEIEGLIGFFVNTLVLRLSLDNDLSFQNLLNHVREVSLAAYAHQDLPFEMLVEALHPQRDLSHTPLFQVMFVLQNTPVADLELKNVKVCPLPMENKTAKFDLTLSMENLEEGLIGVWEYNTDLFNSSTIERMNGHFVTLLEDIVANPTESVLRLSLLTEEEKLQLLIKNQGVQFDYSQEQCIHQLFEAQVERTPDAIAVVFEEQSLTYTELNHRANQLAHYLQTLGVGAEVLVGISLERSLEMIIGLLGILKAGGAYLPLAPDYPTERLLFMLEDSQASFLITHSSLLAKLPPYQATLICLDEIEEQIAQYCQDNLQCQLTPANLANVIYTSGSTGKPKGVMVEHRGLVNLASSQIQSFAVNHNSRVLQFASFSFDACISEILMTFGSGATLYLAQKDALLPGQPLIKNLQECEITHVTLPPSALAVLPKESLPNLQTLIVAGEACPLDLVKQWSVGRNFFNAYGPTEASVCATIAQCSQDDLIVTIGQAIANVQIYILDAFLQPVPVGVSGELYIGGVGVARGYLNRPELTAERFIPNPFDPPLTPLKKGGDKSYETFKKGVEQPSKLYKTGDLARYLPDGNIEYLGRIDNQVKIRGFRIELGEIEAVLSQCPDVQNTAVIVREDTPGDKRLVAYVVLTSDSQITTSELRQFLANQLPAYLVPNTFVILDNLPLTPNGKCDRRSLPIPDDQTRKNIPKIGPRNLVELQLAQIWSEILGINDIGIQENFFELGGHSLLAVSLINRIEQKLDKRLPLTSLFQNGTIASLAKLLAQETTQPASSPLIAIQSQGDKTPFFAVHPIGGNVLCYADLARNLGTEQPFYGLQALGLSELEKTVASIEEMAMIYIEAIQTVQASGPYYLGGWSMGGVIAFEIAQQLLTQGQEVALLALIDSYSPSLLNSVNREKHSANSLTEEFNEDLNIAYSFIRDLVSIFNQEISFSGSELAHFTSDELLEKFITWSQETNLLPSDFGKQQVKTWFKVFQINHQALSSYSPKTYLGRSVFLGAEDSSIKNPGWHQVINDLQSQWISGDHYGLIKNRVLAEKLNSYLA</t>
  </si>
  <si>
    <t>gi|424708175|gb|AFX86722.1|</t>
  </si>
  <si>
    <t>gi|757528207|ref|WP_042790361.1|</t>
  </si>
  <si>
    <t xml:space="preserve">Acyl transferase (5-285:281)  -- </t>
  </si>
  <si>
    <t>MKTAWIFPGQGSQALGMIGDLAESALGQERLERAAKILGWSVLEKCQGDEETLSRTLYTQPCLFVVESILADLLQEKGHFPDLVAGHSLGEYSALYAARVFNFETGLNLVQNRSRLMDAAEGGKMAALMKFDRTSLETVVNQTENVVIANDNSAEQVVISGTPEAVDLVLGQVKVKRVIQLKVSGAFHSPLMENAAIQFQQILELVNFRSAKVPVISNVDPSNPTQDGEELKKYLIRQMTSSVRWREIMLRLPDVGVKKAIEVGPGKVLNGLIKRTAPAIELENISQLADISKNSDDVIFQGSLIGVG</t>
  </si>
  <si>
    <t>gi|1951860650|ref|WP_199319459.1|</t>
  </si>
  <si>
    <t xml:space="preserve">Beta-ketoacyl synthase; N-terminal (1-227:227)  -- Beta-ketoacyl synthase; C-terminal (235-350:116)  -- </t>
  </si>
  <si>
    <t>MDCYFGGNCQGLDNFERSIYEGKQHFIPVPTQRWEEKISTLGAYIQESEIHNLSLQIPPKDVENFHPHKLLMLKVADNALKDAGLSQGSRIAVVITTSKALALPQLQSNGQLETTKSSEYPIYLENKIADYIAKLCNFTGPTFTLTAEQNSVFKALEIAQKLLTIKEVDAVLVGAVDLLAGSSSVALRNETAKVNTGVNTLSYDQNVNGWMVGEGAAAVVLKLHETAKQDNNRIYAVIDALSLIEDAKFKIYSLPPTPDAEAVTQACQKAFCLANIQPTDINYLEVVGSGIPQQDELEIQGLLQAYRTGEASLSCAIGSVKANIGHTYAASGIVSLIKTALCLYHRYIPAVPQWTSPKMPEVWQDSPFYVATESKPWFLETGATRRIAAINGMEMDGSYAHLILSEEMSKTNYSSKYLEQMPYYMFAIAADDQATLLEQIHTLKQTIEDCSSLASAASLTFTAYQQRQQSTYALAILGRNQDELTREIQRAIQGVNVAFETGKDWQTPLGSYFTAQPLGKQGQVSFVYPGSFNSYIGMARDLFRLFPDIYDDLVIKSLYKRVANIEKLLYPRSLKKLSKKQLEVLEQKLIDDPITMLESEVGIAGLMTSILRNYFQLQPRSVFGYSLGENSMMFAQGVWTEFNQSSEGLNTSPLFKTQLSGPKNAVREYWGMPLMPDDYQDQTFWSNYVLLCPVSRIQEALKHENRVYLTLINTPDEAVIAGETEACQRVIQALNCHAHHTPINHVIHCQPMQSEYNELVKINSLAVQNVPNTIFYSAAEYAPIILNSQSIGHNIAKTLCQHLDFPKLINSVYNDGSKIFIEVGVGSNCSRWIDETLKQKSHLAVSLNRRGMDSHTSILRALAKLFSHRVNLDLSPLYSTLNLDNHKTSNTSFKVKNQPIIEHNFSPLLINTAPQQQDELLISRQAEQVNFAVNHNSIESVQTNLKFNVVSEDMQNQSYQTNGNQSLGLLERDRLELGVTYRDFKAYDHVQHEEVLITAGEDEPNSLNYGLDTHQSVDENFLPNLRNLYYQKLKQNVDSMTKSHATFLQARQESLKQISTIIQQQISLSQKLFQGEE</t>
  </si>
  <si>
    <t>gi|61374291|gb|AAX44135.1|</t>
  </si>
  <si>
    <t>Oscillatoria sancta PCC 7515</t>
  </si>
  <si>
    <t xml:space="preserve">Beta-ketoacyl synthase; N-terminal (7-173:167)  -- Beta-ketoacyl synthase; C-terminal (184-239:56)  -- </t>
  </si>
  <si>
    <t>LSGREFALAMDPQQRLLLEVSWQALENAGIAPGKLTGSQSGVFVGLNANEYAQLALYGKSSDIDVYAATGNALSVAAGRLSYNLGLQGPALTVDTACSSSLVAVHLACSSLRSGECNLALVGGVFLMLSPLTMVAMSKLRALSPDGRCKTFDAKADGYGRGEGCGIIILKRFRNAIADGDNIQALIRGSAVNQDGHGSGLTVPNAQSQQAVIRAALENAKVAPADISYVEAHGTGTRANS</t>
  </si>
  <si>
    <t>gi|428241249|gb|AFZ07035.1|</t>
  </si>
  <si>
    <t xml:space="preserve">Short-chain dehydrogenase/reductase SDR (6-198:193)  -- </t>
  </si>
  <si>
    <t>MQLQGKTALVTGASRGIGRSIALELARQGVKRLLIVARNRKQLIELAEEIDVLGTEVVPLALDLTQSVAVNIAIAQAWRDCGPIHLLVNCAGVAHQASFLRSPLPLIESEIALNLLGTYTITRLIARRMAAQKEGTIVNVSSLMGKIAAPTMATYSATKFAILGFTQALRSELSQYNVRVTALLPSLTDTDMVRDLEQFRWVVPTTPEKVALALVAGLHKDAPEILVGYQSHLAVWCHRIAPWLLDFVLRMATPELRDKSRGRKLREALASGR</t>
  </si>
  <si>
    <t>gi|31505492|gb|AAO62582.1|</t>
  </si>
  <si>
    <t>Unigene43053_All</t>
  </si>
  <si>
    <t xml:space="preserve">Beta-ketoacyl synthase; N-terminal (337-588:252)  -- Beta-ketoacyl synthase; C-terminal (595-711:117)  -- </t>
  </si>
  <si>
    <t>MANLTVGTVVEVVGLEGVRVVPGTESFGMQISPEKTFVGVRAQLLEYHSTQERWFAVTPQGVLLMVAGKNITPVRDLGGFDIFLGPASQPELIATEIAQCLVDNGFARIQMVMAEHHRHELIDLADQLERSLLLARMPISLEKGYLGKDGKGKTLQVDFQDKNLPPPVRASAVLAQQDKNISIISGMLMGYAEEHLGFVLHSRTPLLLRQSFTDALEEAFLPRTATREESTQFLSIMHRKKVAVLQFLGPGGGEVTLVPRREDTLDEISVDAPPGSLLIFLCDAYDFSYRTEGKSLVLQAWFLDQPPEFTLKGEVAGNLDALSLGSRGPEPPRSAHKIKVVGTGVRMPGQSDNINQYYNCYRHAGVDGMLEIPFTRYDMNAYSEWRWDRQTAVSQGKMYSRHQGHIEGIELFDNLYFHVSNAEAGGMDPEQRQTLEVGWKTLLDGGYQKDQLVRKGGHIGVYVGQNESDWGFVPLPGGNGGAMNCQAIIAGRFTYVFNLKGPCTIMNTACSSALTALHNAKLNTRSTDGDPVESFLIVGVSMNVTYHVFYGNCVTNALSFMGRSFTFDAGADGFGRSEGCTGCLIKEGDMDEESYAMLAGTGINHDGRSASLTAPNGPAQEKCVRAVMVETKMSPPEIDCFECHGTGTSLGDPIEIGAFKRLYNRAPRYTPVLSTSSKSNMGHTEANAGMAGFLKCVIMCMHSEIAPNIHLRELNPHLDLEGFPNFFLTEAATTTGFRSYSGVSSFGVSGTNGHCLAYGKNIRTSRAIDKRNTRSLMLGKIRSAAEKVSLPGGTDWEDWEEKGTPYASAPGSKYEVEVDKAGAVTWRPMETQILPDRAGPFFLTGSFNHWRMEQLISDENVDGLHMVEIEVGDSGHESFQVVYSHLEDMAFYPSQQHCTRKTARILGPAAAPSREDSWLIQSEPNTYFRVEFFVFKSLAKVSVNWMPIKD</t>
  </si>
  <si>
    <t>gi|260841910|gb|ACX51016.1|</t>
  </si>
  <si>
    <t>MVMAAGASSLHEIRKAQRADGPAGILAIGTANPENHVLQAEYPDYYFRITNSEHMTDLKEKFKRMCDKSMIRKRHMHLTED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</t>
  </si>
  <si>
    <t>gi|424707971|gb|AFX86620.1|</t>
  </si>
  <si>
    <t>gi|551580189|ref|XP_005775653.1|</t>
  </si>
  <si>
    <t>CL2868.Contig5_All</t>
  </si>
  <si>
    <t>gi|924658418|ref|WP_053541439.1|</t>
  </si>
  <si>
    <t xml:space="preserve">Beta-ketoacyl synthase; N-terminal (38-289:252)  -- Beta-ketoacyl synthase; C-terminal (297-414:118)  -- Polyketide synthase; C-terminal extension (417-531:115)  -- </t>
  </si>
  <si>
    <t>MYQVSKQNPEEIYSSNRILQALKQARTQIEAAEQKKREPIAIIGIGCRFPGGVNDTQTFWHLLQNGVDAIDKIPPQRWNVEHYYHPDPNTPGKMYTRYGGFLDEVDSFDCQFFGISPREAVNMDPQQRLLLEVSWEALENAGIAPERLQGSKTGVFMGIGFEDYSLFHLNSGDSTWINAYNSLGNTRSIASGRLSYVLGLQGLNLFLDTSCSSSSLGVHLACQSLRSGESDLALAGGVSLILSPEPTIAFCKLKALSTDGRCKTFDAAADGYTRGEGCGIVVLKRLSDAVADGDQILALIKGSAVNHDGKSNGLTAPNGSAQESLIRQALENAKVEPSQIQYVEAHGTGTPLGDPIEVLALNKVLAQGRSEDEPLKIGSVKTNFGHLEPAAGIASLIKVVLSLQHQQIPPHLHFKNPNPYIPWAKLPIVVPTELTPWDSKTGKRLAGVSSFGMSGTNVHLILEEAPKQATQVKSWDSNERPLHILSLSATTEQGLQDLAQSYEKFIESNSTAAIADICFTANTGRSHFDYRLALVAKSTEQLLMQLQAFAAKQNTLGLVKGQLTSKKRPKIAFLFTGQGSQYANIPHSAPQTVPEGNYGDEKSKLA</t>
  </si>
  <si>
    <t>gi|1706048702|gb|TRU74473.1|</t>
  </si>
  <si>
    <t>gi|2065767661|gb|KAG7536206.1|</t>
  </si>
  <si>
    <t>MQALQSSSLRASPPNPLRLPSNRQSHQIITTNARPLRRHRSFISASASTVSAPKRETDPKKRVVITGMGLVSVFGNDVDAYYDKLLSGESGISLIDRFDASKFPTRFGGQIRGFSSEGYIDGKNERRLDDCLKYCIVAGKKALESANLGGDKLNTIDKRKAGVLVGTGMGGLTVFSEGVQNLIEKGHRRISPFFIPYAITNMGSALLAIDLGLMGPNYSISTACATSNYCFYAAANHIRRGEADMMIAGGTEAAIIPIGLGGFVACRALSQRNDDPQTASRPWDKARDGFVMGEGAGVLVMESLEHAMKRGAPIVAEYLGGAVNCDAHHMTDPRADGLGVSSCIERCLEDAGVSPEEVNYINAHATSTLAGDLAEINAIKKVFKSTSGIKINATKSMIGHCLGAAGGLEAIATVKAINTGWLHPSINQFNPEQAVDFDTVPNEKKQHEVDVAISNSFGFGGHNSVVAFSAFKP</t>
  </si>
  <si>
    <t>gi|1772288576|gb|QFZ13640.1|</t>
  </si>
  <si>
    <t xml:space="preserve">Condensation domain (45-489:445)  -- AMP-dependent synthetase/ligase (509-914:406)  -- AMP-binding enzyme; C-terminal domain (922-997:76)  -- Phosphopantetheine binding ACP domain (1028-1087:60)  -- Condensation domain (1121-1558:438)  -- AMP-dependent synthetase/ligase (1587-1986:400)  -- Methyltransferase type 12 (2108-2209:102)  -- Phosphopantetheine binding ACP domain (2521-2582:62)  -- Thioesterase (2606-2861:256)  -- </t>
  </si>
  <si>
    <t>MSNFSESLGDISPEQYELLQLLLKKRGIGKPEQKTIPKRIDQSPCQLSSAQQRLWFLHQLNPDISVYNMPAAIGIQGSLNIAALAQTFNEIARRHEILRTRFETVNGKPIQIINPTISIPLSVVNLQDLPDDKRQTEVTRLIKAEAEKPFDLTQTPLLRTTLLQLDVTEYVLLLTIHHIIADGWSIDVLIREVMVLYEAFCSGQPSPLAELPIQYADFAFWQSQYLQGEVLANQLAFRREKLGHHPPALELPTDRPRPAIQTFRGATQSFSLSAEVTQALKTLSQTEGTTLFVTLLAAFKTLLYRYTGQEDILLGSPIANRNRAETEGLIGFFVNTLVLRTDLSGNPSFRELIARVHEQASAAYAHQDIPFEQLAAELQPQRDLSRNPLIQVMFVLENRSRLLGELGDLKLSLLEINTAIAKFDLTLILSETSQGLNGWLEYSTDLFDAVTITQMVRHFQTLVGGIAVNPDQRLASLPLLSAAEQHQLLYEWNHPEISYPQHYCIHQLFEQSAQQAPEAIAVVFEEQQITYQALNQQANQLAHYLRSLGVKPGVKVGICVERSLWMIVGILAILKAGAAYVPLDPSYPQERLAFIIQDAQLEVLLTQQQLLEVLPPHQVQVISLDRDWQIIAQENQANPACTATVGNLAYIIYTSGSTGQPKGVLVPHQNVTRLFEAVQPWFEFNQQDVWTLFHSIAFDFSVWELWGALLHGGKLVIVPYWLSRSPEAFYQLLCKQKVTVLNQTPSAFRQLIQAKEPFNHQLALRLVIFGGEALEISSLQPWCERHGDRYPQLVNMYGITETTVHVTYRPITMADLQVNSGSIIGRPIPDLQVYILDQHQQLVPIGVSGEMYIGGGGLAKGYLNRPDLTTEKFIPHPFSNQPDARLYKSGDLARYLPNGDIEYLGRIDHQVKIRGFRIELGEIAGILTQHPSVQETVVLAKETSSGEKYLVAYVVFRHQQTPTTSQLRNFLKKQLPDYMLPSVFVVVEALPLTANGKLDHQALPEPSTSRPELDTAFVSPRTATEKILTEIWSQVLGFAEIGIYDNFFALGGDSIRSIQVRSLAQERGLYFSLQQIFQHQTIHELIADVVIAENPQATTQSIAAFSLISEQERSQLPENIEDAYPLTMLQMGMLFHNEYDTDTPIYHNVASLHIQAPFAPQHFQTAAQQLINRHPVLRTSFDLSNFSQPLQLVHKNVAVALQVEDLSHLSTIEQEEILNAELEAQKRHKFDWTSPPLLRFHIYRRSSQTFQFNFSEHHAILDGWSVATMLTELFENYFSLLQGETPTIKLSPEIAFRDFVALQQTALQSQASQDYWKQKLKGCMMTRIPREYQPQSATTSAIRAFPVLISDETATGLQQLAKVAKVSLKSVLVAAHIYVLSQLSGQSDVVTIMASHGRPETTDSDWSLGLFLTPLPLRMKLSGGTWIDLVQQTFAAEKDLLPHRLYPLAQMQIDLGNQRLAETSVNFTRFHVYERLQQLSGLQIIDTQGFAMTDFALVAEFSFDVFASQLQLFLMCNTFEFSEQQIEKIGENYAQTLAVMAKETTANYQLVEVANQTVKEDEKYQLLAISTGEKINYPQYNCIHQLFAQQVARIPDSLAVASEHQQLTYLQLNNSANQLANFLQNLGVVTETLVGICVERNPQMLVGILGILKACGAYVPLDPSYPQQRLDFMLQDAKIEILLTQKHLLPKFSHHNIKIICIDTEWEAIAQHSDAHPECEITSDNLAYIIYTSGSTGLPKGVEITHKNLIHSTIARINYYPEYDVNFLLLSSFAFDSSVAGIFWTLCCGGTLYLPQVGEEKEVRKLVKLISQYQISHLLSLPSLYALILEQAEIAQLTSLHTVIVAGEPCPKKLVQSHCELLKTTSLYNEYGPTEATVWSSVYNCSWPEAGISIPIGRPIHNTQIYILNSDGKLVPVGVTGELYIGGDGIARGYLGKPQLTAEKFIPDFFSDEPGARLYKTGDLARYRPDGNIEFLGRSDRQVKIRGFRIELGEIEAVLEQHPTIREVAVVSREIQGDLRLVAYIVPSPQQLYFQATTLEQQYIANYQTVYDEIYSQDQNFSQLDSTISLRAWISSDTNQPLPEAEVIEYADSTAQRILSVMQPKRVLEIGCGTGVILLRVAPHCTHYCGTDISDVALRYTQQQLAIRQPDILTKVSFLHRAAHNFQDIATEQFDTIILNEVVQHFPSIEYFVDVLQSAVKVVQPGGCIFLGGVRSLPLLEAFHTWVQLNRVPPSWSTAQFYQQVQEQLSAEKELVINPDFFTALQKYLPEISYVQICPKRGSYHNELTKFHYDVILHIKAEVNLTPDILWLNWHEEKLTVTAVRQLLKSSAPATLGLRNIPNARVETSAKAVELLRQNSGIQTVAELKQALQSNFSPLGVDPEEFWTLSQDLPYTVDISWANAAIDGSYDVLFRRYSDNSTNLIPGFGAIATNSQQPLDTYTNKPLHSQSKLTSELIPQITSYLREKLPEYMIPVNFVALEALPLTPNGKVDYQALPAPQQIRSRFTETLIFPRDSLELQLAQIWEDILDIHPVGVTENFFDLGGHSLSAVRLMAQIRTKLNQELPLSILFQGITIEKLASILRQQSDVQTHNLLIPLQPHGSKRPFFCLHPAGGNVLCYYELARHLQPDQPIYGLQALGLDGEQQPYNRIEDMAAHYIQLIRTIQPTGSYLLGGWSMGGAIAFEIAQQLHQQGDRVDLLALFDSLAPIPQNKPTNISEYNDAKMLSQLAQDMASLTGRNLAISEQQLQQLKPDEQLQYFLEQAKIANIFPPDIEYQQLSNLLQVFKSNIQAILNYAPQVYPQRIVLFRASENNFNQAPQNQTLGWDELSSESVEIVNVPGTHYTMLTKPHVQTLLEQLRHYLAQD</t>
  </si>
  <si>
    <t>gi|424707985|gb|AFX86627.1|</t>
  </si>
  <si>
    <t>Unigene52942_All</t>
  </si>
  <si>
    <t xml:space="preserve">Beta-ketoacyl synthase; N-terminal (180-399:220)  -- Beta-ketoacyl synthase; C-terminal (414-526:113)  -- Phosphopantetheine binding ACP domain (635-702:68)  -- </t>
  </si>
  <si>
    <t>MGVIAREELAGIEDLTAARTWSGVPDDVWMAVDKWLGGVGSNLRLFGLVGKEGLQAMLTSLRLPSAKPTDLSQRSLHPTECSQIAKTWRVARQKLGMRDEDPLLPSMFASDAPGLSAGSLAMQCKYHSFEATGPVNKEKTLPQRRPAEVVARSGPAIADSIESSTYGVLGVRGLSYTHGIEALRTLFANGTDCAIEVPMSRWDMSIYYDEAPNPMNRSAVYTKHGVFVELPEPVDHQFFGITPKDAKVMDPMQRACLKQGYRALINAKLTRHLLHTSYTGVYTGSMNHDYLMEITGILDHGNVAMLSNRISHCMDLKGPSVFIDTGCSSSLVTADMAAHHVRRGRIGAGLALGVNSLLSVFMYAVRCSGNMLSRRGRSQPFDKDSDGYVVGEGCGALVIGWIENVDSSTPLWQASQVMQDGRSAQLTAPSGPAQHELVRDTMRRAHIAPEDIASSECQCNGSHMGDPIEMGALEKIHKGTDRDNDAIYMLSGKGSKGHGEGLAGATGLVKTCLLLRDHLIHPTVHLSVLNPHIDIDGLPFLFPSESSTFPTYDITTVCGSAFGWGGVNGHYILQAQQQRPAPPAFGFQFLPPQMQAPMPFLVPPTDAAAPGPAVATPVTSALEKEAGQKGLELDYVQALLRETAGNALEGDLPSFDTPLMDSGLDSLSAISFRNNIQRETGLALKGTLMFDYPTLGEIAAHIVEKSLE</t>
  </si>
  <si>
    <t>gi|1787562858|dbj|GCL45544.1|</t>
  </si>
  <si>
    <t>Microcystis aeruginosa NIES-3787</t>
  </si>
  <si>
    <t>gi|1706143287|gb|TRV63541.1|</t>
  </si>
  <si>
    <t>gi|424708241|gb|AFX86755.1|</t>
  </si>
  <si>
    <t>gi|504976183|ref|WP_015163285.1|</t>
  </si>
  <si>
    <t xml:space="preserve">AMP-dependent synthetase/ligase (11-479:469)  -- Phosphopantetheine binding ACP domain (607-671:65)  -- Thioesterase (694-831:138)  -- </t>
  </si>
  <si>
    <t>MTFFTLIHLLQTRAHQQPNQIAYTFLKNGKTPTSQLTYRQLDQKAKAIAAYLQSQLSPGSRVLLVYPQSLDAIAALFGCLYAGVIAIPAPAPDTTRLKRTLPRLEAIATDANASLILTTHNQLTRPNPALTFQAKSFVSQLNGSPSLFLHYTLQNHPQLATLPWTATDKIPLHFAHHWQNPQIDGHTLAYLQYTSGSTSIPKGVMLDHHNLISHLAELQQAGGYDSHSITVTWMPYFHDYGLVEGILEPLYNGTPCYLMSPTAFIKSPQRWLEAISHYRATHSQAPNFAYAYCLQRITPEPATLDLSHWQAAGNAAEPINPQVLEQFCQRFQPWGFRPQTFAPAYGLAEATLLVTTSRKSQSPVCCTVSQEALSQNRFVETAIGQKLAGSGRLLDNSQVAIVHPDTLTRCQPDEIGEIWVASAGVARGYWQRPDITKDTFHAYLNDTEEGPFLRTGDLGAIHNGELFVTGRLKDLIIVRGENYYPQDIEWVAEKSHPALRPGCGAAFAVDVDGVEQLVIAFEVASKTPNLNEIVDAIRSTLAEQFELSVYGVVLLKRGSILKTSSGKIQRQACRKAFLVGSWETLVTWTLDQPSPKSSDPPQNEAEERLAQIWQQVLGIESVNRTDNFFELGGNSLKGAVVVTEIEKVFGQQIPLASLTEAKTLEKFADQIVQKYWQTVGSRSLVYARPEGSKRPFFCVHAIGGRGGTANLARYLDPQRPVYGLQAVGIDGEKAPHTSIQPMVEHYIQEIQTVQPQGPYLLGGQCIGGNIALEMAQQLTQRGEQVLLVAMLDSPNPLITAEQKNQQWTRWQSWGKEQKREKLQKQGLSPHLIENILKVSEANWQVIISHYPKIYSGRVVYLSAAENQALGLTLFDPMQPQGWNSFVAGGIEIIKFPGRHAGFNFQVLGEKLNACLEQVPHLSCSKKSLGVTINI</t>
  </si>
  <si>
    <t>Cluster-13398.30456</t>
  </si>
  <si>
    <t xml:space="preserve">Beta-ketoacyl synthase; N-terminal (379-620:242)  -- Beta-ketoacyl synthase; C-terminal (639-751:113)  -- </t>
  </si>
  <si>
    <t>MADEAEIMAVEDKKFIMKMVKIQGLPGKISPSGSSVEAPVDANGKVGQAVDFLTDLNKYLVCTLDAVLFEVAEENLEEYVVPSCEDGGYDLLWPYYEEGLFEFCTGVNNSLVEKHWCMIQVTKTAESKSEALTKAKRKDFEVPKAEFVADFMGRKGKGKVSHINPLNMLDEADVAAMGDATSDFEQYDQDISSLFGVMGPMTWDSMGFHTMGRTEGMVWLPFASTREENALAPEPLNDDDIEDEGLVEKHIQFLRRRKVCCLYFIDNEGGTVTLHPRSDLKMEPVTLSAASGRLLVFRCDLVAFQFQPTGSHLTLTSWFMEAPPKIDLGDIVANADNLTEVLGVTAGPLVPQGARAHIMSGSCLTGGGCWNLEEASCMYLSGTDSHIYVPHSRFDTDLYFTKSGDSDLIPYVNSYHHHGGLCYDAEVMSFDNGFFGYTEWEAGIMQPAQHKVLEVGYETLYRAGWTKKELMGQPILVYLGDCGSDWWNQLLVRQMQGQHLDAPGRLQWEAGRSMTITGQRLSFNLGLRGPAWICDTACSSGLTAFCTAMYSIKKPTERGTESPSVDPHCPAALAGGTNMVVDAGPYIGGSGQHMLSLKGRCFTFDMSGDGYARGEGTSMCYVNISDSDRDTEMQEACAIGNKVNQDGRSASMTAPNGPSQQLCIKASLREAGVMPHDITASECHGTGTSLGDPIEVGSLRGVQETDDRDGPILNTSSKSNIGHLEANAGTTGLFKCILMSKYGAGLPNCHLRTLNPHLDTSGWPTYMITECCDYNQQTGLVGVSSFGVSGTNSHAEVWGLCKYGPNMAGRKQLQYDKIKQVTLTCPVTLGPIDYLTGEPARTDGRKYNADCLRDELEPYDVSTLAYSGGFRYRRESLEEDDEEPVNPPEVRVTINGSWSGFERFEDMKEDEDGNYTHTVVLGNTLVESFVICLHGIPDYSFYPACARGSPLIYIEGPDAKSNGKRWMIDGRDEQVAAGTVYQVKFRWGTSRKKISWEQVSEVPADVKLRAEHRYQVLGSWTSSRKDDLVKKGDGVWEYIAQIGVSGQEEFQLCRDSDAQQIIYPAEPQCTKTSVPVRGPDHMGEGKKWLVVGKPDEKVKLRLEVLDTAKIIVSVSSKSIGEQVWESIEGWARHTYWLAFEGGLTTQMVMDTPGVFKARGEVGMDFSEKYRGFCEFFNVIVDEDKNFGFCPDVACASTGECIVWGPDKGCCKRQFMIKSWQAGAGFEVTLDLKEADKRKVVTWKWDVPPKYDAMAMLEG</t>
  </si>
  <si>
    <t>gi|1805638388|gb|QHU83929.1|</t>
  </si>
  <si>
    <t>gi|1733575679|dbj|GCA83645.1|</t>
  </si>
  <si>
    <t>gi|428677184|gb|AFZ55950.1|</t>
  </si>
  <si>
    <t xml:space="preserve">Short-chain dehydrogenase/reductase SDR (6-196:191)  -- </t>
  </si>
  <si>
    <t>MKIQNKVALITGASRGIGKAIALELAQQGVKRLILVARDRHKLAAVAQEIEAFGTETIIMDLDLTESVKVNIAIAQLWRTDGPIHLLVNCAGVAYQNSFLQSKLPQVQEEISINLLGMYNLTSLIARRMASQKEGTIVNVSSLMGKVAAPTMATYSATKFAILGFTQALRRELAEHNIRVVALLPTLTDTDMVRDLKLFRGVTPMTPQQVAQALTRGLEKDSSEILVGWQSHLAVLCQNFAPWLLEIVLRLAAPRKQPQTNLIKSWVTKIQHFSNSLFSRNRLAFGSVRK</t>
  </si>
  <si>
    <t>gi|1149076660|gb|AQS99302.1|</t>
  </si>
  <si>
    <t xml:space="preserve">Beta-ketoacyl synthase; N-terminal (316-538:223)  -- Beta-ketoacyl synthase; C-terminal (568-667:100)  -- </t>
  </si>
  <si>
    <t>MTPWPPSTRGGLQVDVRAPVGREPVVEEDHFRECGWRVAHFLQTKGFCVVDMGMDELLQEAVTECADMDEVGRFFAPAAEVVDGLLGEEGSTRIAELGEYITKTKGTALAIFDKKMQCIEHGLALVAPHHFPFTLASRTGGLVHESGTPREVFPYVTQVSAFQWFQIFTCHRVMVLMFLGPEGGTLEIQPFDEENHPHELDTDAGLCVFLRADLFSHKFRAPEETFTLTHWMLETPGVGQRQGRHSCRFPLPPVARTLDRILNQPMQEALLGEAIPRHIHRLLHHRHKTGGQTAVRSAECKMPSVDFTFLLPSAASGIDAVVPIPLTRWDNDLYYDEDRESVKFGKVPCMHGAFIEGVELFDNKHFRISPIEAPTLAPEQRHTLEVGYEVMFAAGFERKTMEKTATGVYVGATWNEWNFVRPMDSAQQLKFGATSGMNAIPANRLSYILGFTGASLSLDSEGASSLMAVCKGNDDVNLPKQRRTTSQALCLGVSLLLSPKVLMDYAPSLSSRCLAFDMSADGYVFGDACAGVLLAPLAEVLAEQSYHDEDHPVRGLIASTSMGNLGSPKSVVDQRLIRTAIEHAGLSPLDIDQMECHGDGTLLADAAEVNSVAKVMRGSSADRNMETLVLGALKPNWAHSRAATGICALLKVLVTQSFGAALPLLHLRQINPHIMEATKRVLFADESAEFWTQSAYVGVMARGILGTLAHVLTWGDMQSSAQLMERDTVSPLQREICWWPGGGGELGDDEYPDNAYTIHGSWSRFEPEEMEFEEPGIYQYTVTMGEHCLEHFQIRLDGDASRVLHPRDSQGLPNSVVEGPSSENIAGGLCWLIDGRPQRLEGIEDSDRGEGDPYEGVAEQGPELAPPRFSEEQGPGDQYCIRLSIMGRWKNVDWERLPVERDEAAPPYCLPITARYWVIADWNCWQPKQEMLPHPRIRGLFTLEVHLRRMRSEFQIVVNRDLDQVLIPSPDGVFGSTVHDLQGPEIAANTRQPGMAWCIEGVPGDFFRIEFQMALEGDRVRKVVTFRRVRFEKLSPAQQRAGAETRYFLTGSWGRWWHTQEMVWKDDDKEGGWFQSTVTLGRDGCEHFQILEDNDRRFVLHPPKPASEASKVVGPDGPEQCDGVNWIIGGVGEDAGRPGSRYTVRLIVSNGFPIGVDWQRIS</t>
  </si>
  <si>
    <t>CL5072.Contig3_All</t>
  </si>
  <si>
    <t xml:space="preserve">AMP-dependent synthetase/ligase (48-334:287)  -- AMP-binding enzyme; C-terminal domain (359-421:63)  -- </t>
  </si>
  <si>
    <t>MPQDSSAAELAAEANAAFIGVPGDGSPGHLAVSPPLVPNEMKATSPSCQKSVASDMALLIYTSGTTGNPKGIVYDHLHLTHGVHFFAEHCEMNEASVGLLKSPYIWAIIEYELFPSLVRGGRLVVASPEGHKSPSYLASTIRDNEVSVLLITPQVLDLVLDMHEAAGGVWRAPLASLKHIVTVGEPLSSTLANRVVSTTGIQAALHNFYGASESSCTIYTVPSRGIDLEIFPKVVPAGRPQPHCSVLLAALPATEQSQEAAQAAPLRLAPDRGGIGEVCFGGVTAVRYWKHDSLTAQKWVDTEFGRLYRTGDLGRWRSGQLEIVGRTDRQVKIRGVRIEPEEVEAVLRDFSSNGSGPVLSAAAVVATSEPAELVAFVSQRSGFGGLTMDLLKEHCTAHLAPAYVPKHLVLLPTLPTLPNGKPNLGELRDMARKYVEEEGEVVMDSLGRMKKLSRSALEEIPTIHRCYAFWMLGVLSDHFCHCALDPTQDGGWQPYCSVLASKQVPPWVEILVRSTGNDQDMFGFIMIGAYQDARTGGVGGRRITLGVQDVYVALIYLAAALPIPQLMALVFRVWPLDWQGSVNAAPTGMWNGSYMAVSNVLCVHRWYMRMMLLSRAFLALCDRFSVPAWLQCLLISAPLLVPAADAFDVCTSSTDGNFLQWWLLGSCFLYLKWQQWYIAFYVLCFHCGEAAVECAKARLPKGRTWGAAALSASVIVGTLMVGQHHARHLRLPLLLQGPGLPLHRIPLRSPGL</t>
  </si>
  <si>
    <t>gi|1372033445|ref|WP_106908868.1|</t>
  </si>
  <si>
    <t>gi|1706035169|gb|TRU61994.1|</t>
  </si>
  <si>
    <t>gi|219734059|emb|CAW45921.1|</t>
  </si>
  <si>
    <t>gi|1733584531|dbj|GCA89727.1|</t>
  </si>
  <si>
    <t>gi|389800871|emb|CCI19894.1|</t>
  </si>
  <si>
    <t>gi|552813131|ref|XP_005843875.1|</t>
  </si>
  <si>
    <t>gi|1805636913|gb|QHU82454.1|</t>
  </si>
  <si>
    <t>MNSSSNLNNLVQNWLVKQLADQLSLDAKTINVTEPLTRYGLDSIDAVTMVGDLEDWVGQELPSTLFWDYSTIEKASLFLVENYDLSNLSGEENPAEVAPVAEKAEPAASGGKGWSLFGRR</t>
  </si>
  <si>
    <t>gi|389764168|emb|CCI09460.1|</t>
  </si>
  <si>
    <t>gi|338858866|dbj|BAK42843.1|</t>
  </si>
  <si>
    <t>gi|1706001400|gb|TRU30604.1|</t>
  </si>
  <si>
    <t xml:space="preserve">Beta-ketoacyl synthase; N-terminal (8-239:232)  -- Beta-ketoacyl synthase; C-terminal (247-364:118)  -- Polyketide synthase; C-terminal extension (367-477:111)  -- Phosphopantetheine binding ACP domain (815-876:62)  -- Thioesterase (914-1151:238)  -- </t>
  </si>
  <si>
    <t>MQKLMIKQPIAIVGMGCRFPGANNPSEFWEILQNGVHKITKDPIDRPTQMTGWAGFLDGIDKFDAAFFGISSEEAIKMDPQHRLLLETSWEALEDAGLVPANLAGTDTGVFIGLSGSEYPNLLIEDSTFNTTIGTLDCMLANRISSYFDFQGLSITINTACSSVLVAIDSACQSLWNEDICLALVGGTHLTFSPVIASRYVNAGLISADGLCKTFDAKADGYVRGECIGVVVLKLLSQAQADGDRIYAVIRGSGVNHNGSGNGLTAPNMQAQIALLQKVYQRAEINPNSINYIEANGTATPIGDALEMKALGTVVGKDRTADNPCRVGSVKTNIGHTEGASGIAGLIKVALSLYHRQIPPTLHCQEPNPAIPFAKLGLKVQQTLETLPEETGPIRAGVSSFSLGGTNAHLILESVPSQAKAEPNLSPLQVFTLTAKTSTALQALVQRYQSFLEDNPEVALSDICFMANTRRSQFSHRLAMITESKEQLQEQLNMIVRQEALSSVFSGQVIRQKSAPICFIFSGKSQKLKLIIKSLAQSHPAIYSLLEELQPLIYSYSTRSFFQLIEEENLENPFLSQVVNFICEYAMTQLWQYWGIKPAICIGYGLGNYAALVLAGILTVEEAISLIIEDKKIESPPKFQAAKIPVILPLSGKTIKIHETIDYKQWQKEFNINNMNAENLPSLLSDSNVILLDLCSLEIKSHDHLKQLDNYNTKSPEEIKSSDHLYCLFSTLIKFWLMGVKIDWSKVANYQQCYPISVPTYPFEGQSYWIDVSPKIPNKQSIHNQENYLKGQRSNNQENYLNVEFIAPRDNLEMQLTEIWQEVLGIQTIGVKDNFFNLGGRSLVAVKLFAQIEKVFKVNLPLVTLFQAPTVEQIARILREKAVETDPQTHSLRLESQLNPQSSLVAMQSSGAKRPFFLVPGGGGGENELIIYAKLVYLLGQERPVYGFQARGWDGIENPHNTVEAMAIDYIKEIRTVQPEGPYLLGGECIGGLVALEIAQQLVAQGQKVGLLVFLDTPVPTLPRKLRYQVEKFFQIPRIRYHLRELQFSAKGESLTYIFNQASKVKEKLAEDSFSRHRKKVAKNYIKMIMHYRPQTYSGGITWLVTESFYPKAQNQGWNHLAGGELEIHRIPGTHDSYLGDNVETTAERLKACLDEAQADD</t>
  </si>
  <si>
    <t>gi|1705956687|gb|TRT88408.1|</t>
  </si>
  <si>
    <t>gi|1149076690|gb|AQS99317.1|</t>
  </si>
  <si>
    <t xml:space="preserve">Beta-ketoacyl synthase; N-terminal (354-595:242)  -- Beta-ketoacyl synthase; C-terminal (610-725:116)  -- </t>
  </si>
  <si>
    <t>MVKATELWPGKLVRINGLGATLRTVAVRHAPDADEFRHRLEEGHCYDHLLDGQLGQCMAESWHDDSYVVRTVEGHVASVPIENLEEFEPEPATSGGFDVAWPADDDSGAGFGVMVAQALGSQGYCVVQMFMGHEEQQEAMDVSSRVGELSEFKEELEVDFMGRDNYTKTKKLKPDDLEEEPSDALGQCERQLSQICMMVGPLTASLFGFETVGRSASFVRLRFANKAEADKLRPQPLEQDDIEDGAVSNHMRFVQSRKLAMLYMIDSDGGELWFHPKEGQEVMVPLVKNRVVIFRHDRMSYSYKPLGNSLALQSWIVRDVPGFQVQEVTGGGEEVDRVMDVEGPPRQEGRKFHIMSMNTRFPGEAIEPDKYWTMVSQCTDSVGEWPFLRFDSTLYYSDDGNAALQGKSYTHHGGFITNAQLTEFCNEAEAMSMSWNQRNSCEVSYEALWEAGWTRETLHGKHIGFYAGDVGSDWHSMTPFASMVAYNPDTTATAVSSAIVPARMSFIFNLIGPTMTFDTACSASLVATHHSYVNMINFWEWGMPCDGSVCGGTNTLASPGFVGNCAANMLSHIGRSFTFDRTADGYQRGEGTAYMFCKLTAGYKDGQDRLAVLAGSCANQDGRSASLTAPNGPSQQAVLRNSLHFAGIDPDAVTVVECHGTGTALGDPIEVGAVMAVMEGEREDPLPHTSAKSNIAHLESAAGIAGLLKCLVILLHSCATPNVHLRALNAHLESSGFPQLFEVELVHTELNSGYCGVSSFGFGGTNSRGDLYGKAIVGPSAKTALLPERIDVISIPCPRCMGDMCGRCGVAVPGFSMRRRHFCELVRDEFADYEICSNCYNGEFRYGSTIEDVAKCDPSYQICITGTWNAWSVAEEMEMVDDGVYVCAVELGDTKIEHFNLNIFQNSNNAIYPAVPEADPTIRIEGPDDRGQGKYWVIDARNEDVPSGTIYQIAFIWGDQKKEIKWEVMDEKPLFALGQEFRHSYSIIGSFNKWGLTEMRPGPTAGTWEVSFSIGPSCKEEFQFVRDRDESQTIYPAKPQTELAIVPVRGPDAWGSGKNWLVRGHKRDVVTVRLQLLNGQITVTVSGVSEEIVWRTTADESYHSYYFSGTFNGWTLTRMIPDETRRGVFTYPLTLMDTVELFQVVRDEDRQQTLHPTSSDALCGQDLVQGPDNQGAGLNWMILGEIGSLVEITVDPHHEDKRYLVSWKPVDHS</t>
  </si>
  <si>
    <t>gi|1543235688|dbj|GCE59886.1|</t>
  </si>
  <si>
    <t>Cluster-13398.40224</t>
  </si>
  <si>
    <t xml:space="preserve">Beta-ketoacyl synthase; N-terminal (284-530:247)  -- Beta-ketoacyl synthase; C-terminal (547-662:116)  -- </t>
  </si>
  <si>
    <t>MSEELDISFARSDMSGVAMEIAACLETKGFCVIHPGLHEADIQEAISQVDAADGVGKLTRPAELVVEGLLGVEGSARIMELEIPESDPKEPVTGLRKLDEAMTETAKVMDQFMEDSLGFSCPVRTPGLVHETGLSDEEAPELGIEEASLWLTTFMRQKLMLLFCLGPMKGTLELRPFDEDAEAFEVATVPGTLIVLRADALSHRHYANSRALLLSCFLMEYRPLTKHSQALQECSMVPAAQELQNWTVTKMKEIKEQEYEFDEVMDSLPLPWSTAMNSLFHCHQRVAVRGMAGRYPSTFHQPTWYRVQNSGVDYAIEIPLSRWNVNEYYDADPECWRWGKSSLKHGCFMDGAELFDNRFFGLSPSEAGGMDIHQREVLEVGYDALWAAGYKKGKLMNSLGGVYLGSSMTIFGSVSQVSGATGGAASINSNRFSFCLGLKGPSLTLDTESSASLSAVYVGCEGVLDKGRGQKNAYSLSGGVSFQLGTIWWPQLQSAGLTNRMGRAMTFDESANGYCLGDGCGFVVLKRLTEMVEGEQVYIEESGPLNGVIASSTMNSNGANAAINAPNGPAEQELVANAVKHAGLIGQNVDAVEVNGQGAFMADAVEVDSLMRVLRGVDADAPLGLGAVKSRCGHATECAGVMSLQKAIMANAWNLQVPNCHLKTLNPHVEPENKANYLTECLEYERVSSYTGVTSRGFGGTNVHVLTFGECDPCRLLPLPDPEEKRNCIAYWPGGGGELETEVEPRRGYTIAGTWNGWWPAGMDSEGDGSFGYTVTLGAHRFEEFQIYLDGDAQRALHPAVPKAYKGAAVQGPDYGMKGLNWRIAGTAGAPPDQLAIGDGALAAGDTGLKIVAMSGAGDAGQAGDRYRVHLKVTGKYRCVTWEKIGQSDSVPSSEYFITSNWNGWGFDKMVQESEDTYSLEVLMLRSGAEFQIARNADAGQVICPSAPRCDAASPGYGPDDGVAARGLTWLIGGQVGEVYKITVVLDAGQLEANVSWVKVRDEQLTAEEDSISKHARFGVVGSWGAWVRQSPLTFAGVTSVSVPGALSPHMTTTLYHFFVQIGPGGQESFQLLQDLDWDRVIHPSRPIIASGSPHSLVLSPNDGYTVGLVWTISPKGDYVVPGDVFMVKVSAVKDRVTGVSWAKALPGRELDEAIAKNQILKC</t>
  </si>
  <si>
    <t>gi|2065825365|gb|KAG7592763.1|</t>
  </si>
  <si>
    <t xml:space="preserve">Alcohol dehydrogenase; N-terminal (106-169:64)  -- Alcohol dehydrogenase; C-terminal (238-317:80)  -- </t>
  </si>
  <si>
    <t>MNTALATTTATTPVLRRATPLLHHCSLTTKSPVFRSNGVRFGSCVQTVSKKFLKISASSQSTSAAVNVTADASIPKEMKAWVYSDYGGVDVLKLESNIAVPEVKEDQVLIKVVAAALNPVDAKRRQGKFKATDSPLPTVPGYDVAGVVVKVGSAVKDFKEGDEVYANVSEKALEGPKQFGSLAEYTAVEEKLLALKPKNIDFAQAAGLPLAIETADEGLVRTEFSAGKSILVLNGAGGVGSLVIQLAKHVYGASKVAATASTGKLELVRSLGADLAIDYTKENIEDLPDKYDVVFDAIGMCDKAVKVIKEGGKVVALTGAVTPPGFRFVVSCDI</t>
  </si>
  <si>
    <t>gi|1772286777|gb|QFZ11841.1|</t>
  </si>
  <si>
    <t>MEKIAIIGLSCLFPDANNPEQFWQNLTEQKDSTSSVTVAQMGVDPTIFYDPVKGKPEKFYFLKGGFIQNFQFDASEYNLPSEYVESLDNTFKWSLYAAKQAIKHSGYWGNQDVLSKCGVILGTLSFPTKLSTQLVTPIYRQTIEPAVAELLQNQDFHLAALPTATKPSLHNAMISGLPAALVAQAFSLSGTHFCIDAACSSAFYAIKLASHYLWTGKADVMLAGAISCSDPLFLRMLFSGIQGYPENGISSPLDKSSRGLVTSEGIGMVMLKRYSDAVRDGDKILATVCGNGLSNDGKGKHLLSPNTKGQVTAFERAYKEAQLSPKAIDYMECHATGTLLGDTTEFNSIESFFGEHQAAPLIGSSKANVGHLLVAAGMVSLTKAIYGMNYGVIPPTINVNDPIGTENNVISPQNIVRTPTAWPINTGTKHAALSAFGFGGTNSHLILEKAADL</t>
  </si>
  <si>
    <t>gi|1705979011|gb|TRU09447.1|</t>
  </si>
  <si>
    <t>Cluster-24348.0</t>
  </si>
  <si>
    <t xml:space="preserve">Polyketide synthase; ketoreductase domain (283-475:193)  -- </t>
  </si>
  <si>
    <t>MWARKQAPAVTQNLYKYAFEKLRPNMCFVVEWLKDDLPLEDADGNSILAMLELDPPASQPPDAAPSEAPRVTLPPPNPEDVLVFSDSYGYCNDIMEMAPPGRVRSSKTVTKPPAELKQEDVKKILDPCFDLVIYAYGIDTPPSNSIEDILEQQEAVAKVFLYLLKEISLSPRVCKRLACLTCDAFSNDREVHEENGLGVVTHSTLYGMCNVARLELDIPLQYIDTEWSLLKENVPKLASDIFRIESFGHDTLRILNEGRYIYRKMLATPYEKRFADFEFPNRGIIAITGGNGSLAQVMGNWALHRIAHAHGVMSDRKDLVIKFLSRSCKVSDQNMAGWKAIQAGAEALNITVEQCRCDVGDRASVESFIAECSPNLTAFIHTAGILHDAMILNVTWEDFDEVWNPKSRGALYVHDALERHSNPDLKLFLMFSSMAVYGDMGQTNYAASNAYLDGLARHRQALGKLAVAMQFGAWGEAGMAANLADHLKVRVDAGPRPFFSNMQGVWGIETGLRTGLPHFAVLRYNPEIQARFNQADNSTTNIYLRNWLSEFLPLVPPPPDRMDRQTLMNIYRSQQDQAREALFCRDLSSSLVFGKLVDPWLSDQARWELAGREIPWDTLTTLPLGGSM</t>
  </si>
  <si>
    <t>gi|424708037|gb|AFX86653.1|</t>
  </si>
  <si>
    <t>gi|8177719|gb|AAF73978.1|</t>
  </si>
  <si>
    <t xml:space="preserve">FAE1/Type III polyketide synthase-like protein (113-400:288)  -- 3-Oxoacyl-[acyl-carrier-protein (ACP)] synthase III; C-terminal (445-508:64)  -- </t>
  </si>
  <si>
    <t>MGRSNEQDLLSTEIVNRGIEPSGPNAGSPTFSVRVRRRLPDFLQSVNLKYVKLGYHYLINHAVYLATIPVLVLVFSAEVGSLSREEIWKKLWDYDLATVIGFFGVFVLTACVYFMSRPRSVYLIDFACYKPSDEHKVTKEEFIELARKSGKFDEETLGFKKRILQASGIGDETYVPRSISSSENITTMKEGREEASTVIFGALDELFEKTRVKPKDVGVLVVNCSIFNPTPSLSAMVINHYKMRGNILSYNLGGMGCSAGIIAIDLARDMLQSNPNSYAVVVSTEMVGYNWYVGSDKSMVIPNCFFRMGCSAVMLSNRRRDFRHAKYRLEHIVRTHKAADDRSFRSVYQEEDEQGFKGLKISRDLMEVGGEALKTNITTLGPLVLPFSEQLLFFAALLRRTFSPAAKTSTTTSFSTSATAKTNGIKSSSSDLSKPYIPDYKLAFEHFCFHAASKVVLEELQKNLGLSEENMEASRMTLHRFGNTSSSGIWYELAYMEAKESVRRGDRV</t>
  </si>
  <si>
    <t>gi|1706038756|gb|TRU65260.1|</t>
  </si>
  <si>
    <t>gi|1705964649|gb|TRT95828.1|</t>
  </si>
  <si>
    <t>gi|338858874|dbj|BAK42847.1|</t>
  </si>
  <si>
    <t>gi|405166887|gb|AFS18059.1|</t>
  </si>
  <si>
    <t>gi|1334966882|ref|WP_103111557.1|</t>
  </si>
  <si>
    <t>gi|428239727|gb|AFZ05513.1|</t>
  </si>
  <si>
    <t xml:space="preserve">Short-chain dehydrogenase/reductase SDR (7-195:189)  -- </t>
  </si>
  <si>
    <t>MNHPTTKQALITGASSGIGKATALAFAAEGINLALVSRESENLEAVAAAAREVGVKAEAYPLDLAKIEQVQSSISAIAAQFGPIDILVNSAGMGYTGSLTETPLAEWQSVLDLNLTSVWQCILGVLPSMRDRGSGIIINVSSIAGSQTFPNWGAYCVSKFGLMALSKTLAAEERARGIRVTAICPGSVNTPMWDTDTVDADFDRTAMLTPEIVAQSILHAVQLPASAVIEEITLMSNAGVL</t>
  </si>
  <si>
    <t>gi|424707767|gb|AFX86518.1|</t>
  </si>
  <si>
    <t>gi|1706018618|gb|TRU46906.1|</t>
  </si>
  <si>
    <t>gi|515516268|ref|WP_016949522.1|</t>
  </si>
  <si>
    <t>MTKTAWVFPGQGSQALGMGIDLLNLPSAKEKFIQAEAILGWSVIDICQSDIDTLSRTLYTQPSLYVIESIIADILREKGQQPDLVAGHSLGEYIALYVAGVFEWSAGLHLVKRRSELMDSAAGGMMAALMNFDREELEKVLIATPDVVLANDNSPAQVVISGTPEAVQVVMSQVKAKRAIPLKVSGAFHSHLVKAAATEFQEVLQSVVFQSATVPVLSNVDPVPAVEAEILKQRLSQQMTGAVRWREIALQLPENGIEKVVEIGPGNVLTGLIKRTVPGLNLENIRNAADLSA</t>
  </si>
  <si>
    <t>gi|1039174467|gb|OBQ19026.1|</t>
  </si>
  <si>
    <t>MTQTPAKPTTLQLLNALEEARTKLQAVQQAKEEPIAIIGMSCRFPGAKDTESFWHLLSNGVDAIQEVPANRWKIDACYDTNPDAPGKMSSRYGGFLSEVDKFDAHFFGISPREAMSLDPQQRLLLEVSFEALENGGQSSEKLFGTPTGVFIAISTFDYAMRLSEARSQIDAHLGTGTLLSPAAGRLSYSLGLKGASMVVDTACSSSLVAVHLAANSLRNKESDLALVGGVNLLLAPTLSINFTKARMLAADGRCKTFDASANGYVRSEGCGVVVLKRLSQAIRDGDNVLALIRGSALNQDGASGGLTVPSGPSQEAVVRQALKNAGIKPQEVSYIEAHGTGTSLGDPIEANALGSLFSDREEPLIVGSVKTNIGHPEAAAGMASLIKVVLSLQHKEIPPHLHFEKPNPYIAWDQLPLKVPTELTPWSTVNNQRIAGISSFGFSGTNAHIVLSEAPPVAGKSESETALRPQHLLTLSAKTKPALEQMVRNYSEHLATHPHLDWADICYTANTRRTHFHERLAVVADSVSQAEEKLLAHLAEAETTHLYGGSKSESQPEIAFLFTGQGSQYLGMGRKLYATQPTFRKSLERCQEILNTIGNQERSLLSILYENDDNSLLEQTAYTQPALFAIEYALAKLWKSWGIEPSAVIGHSVGEYVAACVAGIFSLEDGLKMISARGSLMQKLPANGEMVSLLASPEQVLEALQGLDSVSIAAINGPNSVVISGAGEAVRRVVQELESKGIKNKRLKVSHAFHSALMEPMLADFRQVVQQVTFHQPKLNFISNVTGNFERVLPTTPEYWVDHVLKPVRFASGMETLYRERVEIFVEMGPQPILLGMGRQCLPSGYGTWLPTLQLEQSDWQGLLQAVGQLYVRGVAIDWESFHRDYSHRQVSVPTYPWQRERYWIDVAQRQPQTESGMQNGHHPLLGQRIRSAALKNQQIVFESQLTSDFPVYLADHALYEKVIFPTAAYVEIVLAAGAQIFGAGAQENHPSLLVEEFLIEQSLVLNPEETVSVQLVLTPNESGYEFGIFSRKNSNDVDDDETWTRHAQGYLLSGKAPVAKAPLDLAALKQTVNQELEIKDYYQKFSDLGVEYGPNFQVIEKLWRSQGDSQEVLGKIKLPEMVESSVNDSLHPLLLDGCLQLLAAALEDGPDSDTKTYFLVGLERLSFFKQPSTSIWCHVHQSSQRSPGILTSFDLHLVDENGIAVADLINLQVRRANQTALLANQTDDWLYRIGWEVKPRVLAASSSFAKANNKTSKAGNWLIFSDGGEVSSSLADMLNKQGERCIFVSQGSSFSLLESDRYQINPAEPKDFQNLLSAIVKQDQSVCRGIVYLWGLDQKLEMSDVPTTALNLCSSVLYLVQALSAIPPHHWGKKIPHLSLITRNAQAVTKTPLQVEQSPLWGLARVIVLEHPELETVCIDIGSDQVSEIEMLLQEMLFPEKEEQVAFRNGERYVARLKRAEAKTISQLAKIDSSGSYLITGGFGALGLQVANYLVEQGARHLLLVGRQGAVSPEAQAGVKQLEDKGALVKIVKTDISQPDSVAMLIAATDIPLRGVVHVAGVLDDGMLRNQTRQRFLKVMNPKVQGTWNLHKLTKEMPLDFFVCFSSMTSVIGALGQGNYSAANAFMDALCHHRHALGLPAVSINWGPWATSGMATQLDANIQSRWEAIGFGMIPPSQGAHLFANLFTAKAPQVGAMPINWSKYTVESAFFTDFRKTTDQKKEQQKTSLNFLETVKAAEKEQRQPLLVAHIQSQVSKVLGYQKDRVFSVSEGFFDLGMSSLTSVELRNNLQNSLGCRLPATLTFDYPTIKKLVDYLMAEFIEEADEDEDVDVSEQSFQIDSKALTFQPLEENDDADEIAKQFAEQLGMQWVN</t>
  </si>
  <si>
    <t>gi|56542092|emb|CAI30409.1|</t>
  </si>
  <si>
    <t>gi|219939550|emb|CAW71181.1|</t>
  </si>
  <si>
    <t>gi|1740632933|ref|WP_149107124.1|</t>
  </si>
  <si>
    <t>gi|1706080335|gb|TRV04124.1|</t>
  </si>
  <si>
    <t>gi|1706126450|gb|TRV47808.1|</t>
  </si>
  <si>
    <t>gi|1054612867|ref|WP_066380750.1|</t>
  </si>
  <si>
    <t>MEKIAIIGLSCLFPDANNPDQFWQNLTEQKDSTSSIRVEEMGLDPTIFYEPVKGKPEKFYFLKGGFIRNFKFDASEYNLPSEFVESLDNTFKWSLYAAKQAIQNSGYWGNKQVLSKCGVILGTLSLPTKLSNQLIAPIYRQTIEPAIAELLQNQDFHLAAIPTTTKAATQNAMISGLPAALIAKAFSLSATHFCIDAACSSSFYAIKLASHYLQSGKADVMLAGAISSSDPLFLRMLFSGIQAYPENGISAPLDQASRGLITSEGIGMVMLKRYSDAVRDRDKILATVCGNGLSNDGKGKHLVSPNTKGQILAFERAYQEARLNPKAIDYMECHATGTLLGDTTELTSIESFFGQHQAKPLVGSAKANVGHLLVAAGMVSLTKAIYSLNQGVIPPTININNPIKSENKVIPSNNIVRTPTPWPQTNPTKHIALSAFGFGGTNSHLILEK</t>
  </si>
  <si>
    <t>gi|485632935|gb|EOD27900.1|</t>
  </si>
  <si>
    <t>gi|1149076548|gb|AQS99246.1|</t>
  </si>
  <si>
    <t xml:space="preserve">Beta-ketoacyl synthase; N-terminal (296-542:247)  -- Beta-ketoacyl synthase; C-terminal (560-675:116)  -- </t>
  </si>
  <si>
    <t>MAQRVMPPRAGTKADVVLGQIPPESVGLEIVHKLAAKGFCVVAPNFALDTLVTALDEVKGFDKLQRWSKVNGIIQDGLLGAEGSCKIAELESPDLDDEVRSDGEMLMKVDYTITHLGFRMEPYLDLLGFDVTHRSLAVVHQTGEPDEDEESVALDEKTVMKWLACFLRHKVMVIVFLGPTSGTLELQPYSTEDTELHEVLTAPGMIVILRPDLMSHKHFSPGMSVALSSFFLTGGLSKRATEGWTMIPPARELDEWTMGRLKVLKEQSQEDAVWSPDIPRDWQHAMNHIYHKGQMVAVRGTAIKSSMCDDMDTFWQVSTNGPDYVVDIPLLRWDHDEMYDPDLESWRYYKTYCKHASFMEGIELFDCKMFNMSPNEARSMDPHQRFILEIGYMSLHNMGLRKNTLVNSACGVYVGCGNVEWSMLPKEDSGAFGATGGALSINSGRFSFTLGLKGPSMTLDTESSSGATATYLAAESIMKKGRAAANDLAVAIGSNIVLSAVNWPTLCATNSLSPEGRCMTFNVSASGYVRGDGTAAAALKCLTEWIDGDFVTHDDDQLLGAIAGTTMNNNGKSASLTAPSGPAEQEAISDAIRNASISIFDIDSVEAFGSGAFLADAIEVSSLLRAHRTEDMKEPLALTAVKSSVGNQVETSGITGFLKTIFSAQWNVMTPNLHLMQANPHMETADQSPFTTECLEYKMRSTFAGTMSRGNGGSNVYLLSWGQINPEKVPAPPPTSTRELLTFWPGGGGQLESDKCPNREYTIVGSWGQWPEPIPMEPEGDGIYGFTVTLGENRWEWFVIWLDSDPRRVLHPGYGYASKDFPVLGPAEDAEGACWMINGRPESVYVPCNQTDIIGEGVEVFEDEYGQKVASHRVDTADMGYPGDQYRVHLRIAGKWRTVTWEKVKRDEEASPPVLLRGKYYVAGDWSQWELTEMQADPDIPGVFFQDVKVPAARNEFQIVRNKDWSQIIYPDVKRCAGDGSFRVLGPDDLGVNHTWLICCQPGTPLRIEFQRTVSADTDVMKVSWRNVSSNMPGSAAAQLVGRATDKQAGQQATELLEPADAKTLRG</t>
  </si>
  <si>
    <t>gi|61374304|gb|AAX44141.1|</t>
  </si>
  <si>
    <t>RIEFSGREFALAMDPQQRMLLELAWEAMEDASILPSSLRGSQCGVFLGVASLDYSYRIADDMAAIDASTATGNTSSIASNRLSYVFDLHGPSMSLDTACSSSMVAFHQACQSIRSGETSMALAGGISLHLHPYGFIIFSKASMLSPTGRCQVFDEAGNGYVRSEGGGIFLLKDYDQAVADGDNIIAVVAGSAVNTDGHKSGLTVPNPSAQIDLMKRAYEQAGISPDEIDYLETHGTGTRANS</t>
  </si>
  <si>
    <t>gi|338858868|dbj|BAK42844.1|</t>
  </si>
  <si>
    <t>gi|424707895|gb|AFX86582.1|</t>
  </si>
  <si>
    <t>Cluster-13398.52906</t>
  </si>
  <si>
    <t xml:space="preserve">Beta-ketoacyl synthase; N-terminal (265-515:251)  -- Beta-ketoacyl synthase; C-terminal (526-638:113)  -- </t>
  </si>
  <si>
    <t>MAEDSAGDDPPPEDEDGFGLAWPVDDEAFAMFGFAAAEALMNKGYCLIRLPTSMEACNSAARAAQRLGGFSLLHQELEEPLLGSSASSKIQWLDGSEPPVLLELSEHLLNFHQLLQPIAGEFLDFRPAPTGTSVMARVPLLGGEQRPVLEEADIADGVLAQHLDFVRRRRLCMMVLAGGGALELKPRPGSAWPGAELVETEGTLLVFRHDQLGYSYQPRQREDLVLQAWMLEQPDTLRLTGFEGDAQGMEALMEVASPIPPSKHVHIMSGMCNFPSAGYHLSRNWLGFASMTDGFTEIPTGRWDMSWYYTDDPNGMGKSFTKHSALLGDDVLRGFDNRFFGIEEEVALLIPPLQRLLLETSYEAFTLAGWDISSLRGKPIAASIGDIGSDWDAFQGLQDNPNAWLKAATIHSIPSAARLCTTLQLTGPVTQVDTACSSSLVSANIIHSLLRQQRIKEITWGLSMGTQNILTPWSFVGLSGAGMLGRSGRCLTFDQSANGYNRGEGCGGLLLKVSEDPNDVRERLGIYVSSFINQDGRSASLTAPNGPSQQACVRGSLREARVVPEDLNFTENHGTGTALGDPIEVGSIRACFNKRAAPLPITSGKSHIGHLESTAGSVGLLKVLGSLMHSAAPPNVHCRQLNAHIEIEGFPACWPTELTDCNTEECFGGLNSFGFGGTNSRGDLWATKAHGLYEGSQHTRLKELQPKQVRALDVVSVTCPRCLGPMCWLSAQATPDMPIKNRQICNVVREDAPRAYDYCSNCYRGGYVYGEAAVSTVPDQGSQMFMVGTWSAWSSFDEMEFIEDGGYGFHRGYIRLGDTALELFHLVLDRNRSRAIHPIVPKADQKKRVCGPSKSTQDRSWVIDGRVDGALPGAVYEVRLTWGATHKSISWKLVDSKQVLGAEPQLQPHSYAILGSLTKWQPLELKPSAEDPEVLEFRGKMSAREEEFLFVRDRDKQQLIYPLQSRPRSGKAPVVGPDEGGYLKRWTVQGEVREAVTVTLSIKQGAFAVRTFTASAGLASWSSSPTSRSTYCIVGSWNGWAGTNMDAATPLRHTARFCIGGSWREEFHFMLNGCESLRLYPNTAGAAPGQGILCGPDSKGSGLNWVVEGPEGQVMEVVLDFDAEDNCRMVSCEPVA</t>
  </si>
  <si>
    <t>gi|551608925|ref|XP_005785710.1|</t>
  </si>
  <si>
    <t>gi|1039013002|gb|ANM62747.1|</t>
  </si>
  <si>
    <t>gi|1706000222|gb|TRU29491.1|</t>
  </si>
  <si>
    <t>MVESIDYKKLMATTLSKMEVMQARINELETRQSESIAVVGMACRFPGGINSPEKYWSFCQAGLDAIVEVPKSRWDISKLYSQEPTLGKMNTAYGGFLQENITEFDARFFSISAREAASMDPQQRLLLEVAWEALENANLPLKNLADNKVGVFVGITSIDHALKVYGTNYDQIDSFFGTGNALSAAAGRLSYFLNLHGPCLSIDAACASSLVAVHQGIRSLRNRECELALVGGVNLILEPAITISLSQSGMMSPDGRCKTFDASANGYVRGEGCGVLILKTLSEAQKNGDHILALLRGSAVNHNGAAAGLTVPSGPAQQELLRQALADARIVPEDVSYIEAHGTGTSLGDPIELNAIASVYGKRSDPLYVASVKTNIGHLEAAAGMAGIIKTILILQQGEIPPHLHFQSPNPLINWQDHPIEIPTQNIPWPNNNKVPIAGVSSFGFSGTNAHVIVQQAPVSKISEIQQQIPSHLLTLSAHNKTALKELAKRFHTLLESHPEIGDICYSAAVGRIDLPERLAIVGDTCPELQQRLTAFAEETPLDDLTFYQRFTSEKSPKIVFLFTGQGACYPGMGHQLYQTQPTFRQYIDQCSEILAKYLDHPLTEILFGEQTDLLNQTAYAQPAIFALEYSLTMLWKSWGITPSLLIGHSVGEYVAACIAGVFSLEAGLALIVKRGQLMQTTTSGKMASIFADEETVSSLIKNYNETVSIAAINHPQQIVIAGESASLEEVISTCKKQKIPAQYLPVTQAFHSPLMEPILKEFEKEARQISYQRPQILLLSGLDGEVLENAPDATYWSKQCREPVRFLSSLITAFNKGYNLFLEVGPRPILAEQGRRYKDEVIWLSSLNRGLDNWHTILSALGQLYLNGLPFNPEQFNQNYGYKKVRLPNYPFQRKPFQFQPNPRTENQSIDKIFLDSQTSNLTDTETTVFNMQKHQQEIRNQLKSILALLLKEDENELPEDETLLNLGADSIILTDFSRKIEEKFQVKVKIDQLFTDLQTLVDIAEYLCQFVKEKPLENTSEIITKVIDDETELSNYLQVIEQLQPIATAYIIKGLESLGKKLNQGEQWTIETLRQTLPIAPKYHILLNRYLQDLAQANILQNQGNIWTVKNLPESFSLPEALETLQKTCPSAKPELEMLQRCGENLAEVLKGNIDPLTLIFPEGSVAHAESIYGNSPVSRLMNQRVAQAINQILTNFSNSDRPYQILEIGGGTGATSEAILNHLNLDHITYSFSEVSPFLLHQARQKFQKKYNLNFHQLDIEKSPISQGIPARNYHIVVAANVLHATRNITETLTHIRELLRPGGYLVLLETVENNSWLNLTFGLTPGWWRFQDQKLRSDTPLLRGENWCSVLKSCGFATANSFSKQNNIPINNGQELILACVPDEPLSIPAIPKLTVSGESSGKEALMMAQLQSLKDLKDLHEKTIIKQLEVLQTAPVSPSIAPEILTNQTQIIPAQSSKIETYPPVSQEKPKSPEKPSSPNLNPLALKLTENKSLTEQQQAFIQNLQGIYNQKTAKSKAYSQNSRKTMVDVKPTIDFRMALKEFQYPIVSESAQGAYFKDIDGNNYIDLAMGFGVNFFGHSPDFVIEAVQEQINRGIGLGMQSNLAAETAALISEMGRVERVAFSNTGTEAIMAAVRIARSRTKRQKIVMFAGSYHGTFDGILARVGEDKTTAQPLSLGTPLGMVEDVIVLSYGVEESLDIIATHADDLAAVLVEPVQSRKPDLQPQEFLQKLRQITHKKGITLIFDEIITGFRIAPGGAQEWFNVEADIVIYGKAIGGGLPISMICGKADFLDTVDGGFWQYGDDSHPQTELTAFGGTFCRHPLALAACRAVLLHLRENSPTIQEKVNQLTHRLATEVNQFFQEIGIPIRVVNFGSLFRFEPFGAYSIFLQPIELPLFYYLLNLKGIYTWEKRVCFLSTCHTNEDIDKVIVAVKEAITELQQASFFANAKRPQVKKEEKKQLSEDEDGRGHLPSLNQSFPTSEAQRQLWLLAELDRNASASYNVTTSLELRGSLDVYILEKTINQVINRHEALRTQIIEQGELQEVVNEVNIKLKLIDLKDEDNPEATALALRSQFSQKPFDLSIAPLFAVILMRLKPSHYLLSLKTHHIVADGWSLGLILQEIGQFYSSPNNTTKEVLKPPMQFRQYLALRAQETQSPQMLEHRDFWLKTYQEDLPTFELPTDFPRPAVKTYTGGQESQVIPSEVGQNLQKVGRKNKATLFMTMFAAYTAFLRRISGHKDLVIGIPISGRQIEGSDNLVGFCSQFLPLRIQVDATTSFIEHLQHTKQTLIDAFRHQSYTLEDLLAALQLPRDFSRSPLISVSFNMDPSLTLPEFKDLKVSLPPEPIGYTPFDLGFNLIELNDNLIIYCNYNTELFKKETIKQFIESFEILLRGIIDDANNLLYQLPLLTSVQQEQLLRQLTGKTRKLPEKSTIIDDFVAQVKLTPNAPALIAGKISLSYQELNEKVNRLTHYLQQEYQLGVGKVIGVMLQRDHNLIIGILATFKTGATYVPIDSQYPNSRIEFILKDSGCHVCLTESNFISKLPEKMEKICLDKIDPIVEKYDKDEPKIFRNSSQTAYIFYTSGSTGNPKGVMGRHISILNVIQSLRLTFDLDKHPEWRYIFTAAVTHDPSIRNIFLPLTIGASLYMYEIKYIGHLVSFLQENQINALHTTPSIYREIFGLLEPEETISSLKYISVGGEKLDRETALALRKRFPAEIVSNVYGSTETCVGVSQYEITENLDSEIPLGQVFHNNRLGVLDEFNNPVPLHVIGEICVEGAALASGYHNQPEMTQEKFKPSFLDETKTLFRTGDLGKQTAPGIIEFMGRKDNQVKVNGYRIDPGEIEYQLTRYAPIERAIVLPVQVNNQTQLSAYCQTDKTLEIAEIREFLAKFLPVYMIPSYFIFLKQFPLTRHGKLDLHSLRELRETGKSLVTSNYVAPRNYLESNLVSIWEKILSKHPIGIFDNFFEIGGHSLLLSRVVTRVHKELNVSVKLADFFKVPTIAGLATLISQTQYNYQEPIAAIPPQKSYPMSHGQRRLWALEFLDHNHNAYGMPSAYQFKGNLNIDAFENAFQQLIQRHEILRTTFTLINNQPRQVVHNQMNFVIKQIDLTAYVSTEQENLIEEAISHNAKTTFDLEVGPLLKVNLLKLSQENYIVLFNMHHIIFDGWSAGVLIKDFLTHYHAYGQENSQLMDPLRIHYKDYTSWQENQLETSKLQDQRDYWLAKLTPVPVRLNLPVDYPRPPVKSFQGNTITWQPEPELIDTFEKLVKAQEASLFMGLVSLVKSFLFRYTEQNEITIGSAIAGRNHPDLEDQIGFYVNTLVLRDQIADHDSFTDVLSKVKTTTLEAYDHQDYPFDQIVSDLNLQRDPSRNALFDVAIVLQNNQNVDLALDGIIVNSIDPKMITAKFDLEFIFVEEEELYLKLIYNTDIFIHERILLIINLFKNWLEQVLKFAHEPLINLSLASSENLIQEGQELFTEDFNF</t>
  </si>
  <si>
    <t>gi|257356516|emb|CBC11477.1|</t>
  </si>
  <si>
    <t>Unigene27203_All</t>
  </si>
  <si>
    <t xml:space="preserve">Beta-ketoacyl synthase; N-terminal (347-609:263)  -- Beta-ketoacyl synthase; C-terminal (619-733:115)  -- Polyketide synthase; C-terminal extension (761-849:89)  -- Acyl transferase (898-1188:291)  -- Thioesterase (1315-1534:220)  -- Polyketide synthase; ketoreductase domain (1797-1978:182)  -- Phosphopantetheine binding ACP domain (2094-2139:46)  -- </t>
  </si>
  <si>
    <t>MANTAGLNPLVPGLMPLDGHLVEIHGLPGALDPSPETQAAQPGVGAVEVNGAKGRTLGWSSIDGKYIVETFDGLIVGVPEENLQEFEPPDLEHGGFDVAWPSASFPADVFAEEVAACIEERGFCIIQMFSTEAVRAEAKEQSRRIGKWNLTTKELEVPYHGLQNRTKYANLEPDNPRQEVEDGLSKCDRTLTNLGLMLGPWMPAYLGCTLYGRHSGMLRVRLESPEEEALLRPGPLEDRDYDAGGKVYGHINFLERRRLCVMYVIESDGAELVLCPDSSLGFSDIHLPLESNRLVVFRPDLLNYSYKPTGSSLLLQTWYMGEPFIAHPDDPRAVALPQLQQGRRTHVTTLHTRFGGGGLSQEETWNLWAAGTDGGLKMPILRFDIDAYYDGPSKDSGKPLYTCHTSCVSDDVIQSFDNEIFSIPYEEADVMSTSQRNLLEVGLSTLLKEGYSREDLRGLHCGTYLGHAGTDWISRQLGKLIIQGALGQLDPTIRNGTNMGVDSSRLSYVFGMRGPTCSMDTACSSSLVATSQAHRCMTEAVDEQRRSAFSCELSKALVMGVCLDDGPDTYFAYCGAQMLSIGGRSFTFDESATGFLRGEGIGGAFLSTSDKDEDASRMLACVIGSNINQDGRSASMTAPNGPSQQRCIRNSMEEAGLKPSMITIAECHGTGTALGDPIEVSALRDVMKERDIPMIVTSTKSNFGHMEACAGIGGVAKCVLMLVGMCGAPNLHLKLLNPHIEHDGFPALFIDELQDCGTSIGISGVSSFGIGGTNAHAILEEESSQAVEMVSPMRSRWPFQLLPLSAKTPSALSQTAGRLASDIQGMAESGSLESAAYTLQVGRAALPLRKALVVASPLEEAKASDSLAQAAAALRGESMSEEALEDLDDAKKRPPVAFVFPGQGSQYFGMAQGLYASVPLFQTAVDHCCDLLATKEFLGHDLRPILFAEGTSEEREKAFTKPSVLQPSLFVVEYALARVFAAIGVLPVAVAGHSLGEYAAAVVGGLLTLESAIAIVAARARSTETLAEDGAMLSVAEWSDAELAAIERGERPGLWLAAVNSPLHAVISGETAAVDKLAAELKAADRKCAKLHVQKAFHSGLIAKAAETLAELGMPAENATGALPVASNYHGGWLTAMHLKDGRYWVNHMRGTVRWRDNAQKLMKQWNPAVVLEVGPGNSLSTLTAKCVTSGSAAPTFLQAMRHPKAKGVHDVQALLEAIGQLWECGCIVDWNAFHTTVMGTVGDLPRQVRLAGYAFDRTSLWVNPQRSAYVDRTEEAAPAGYELHQQDVAVVKPSPRCLMRLGETTQGAPAIRAYCLPFASGSATLFAPWARDADQAIEVVALELPGRGGRSEEGQPSSEAEDEALLDSLCDAIIADLRGAQYILVGFSMGGGLSMDLAFRLLDKQAPPPLAIYIAGRKPPAAHPEDIRDIRMTNQELASYAFAPPEVAETGEFLEHVVPLLRADLELDARTERRLSAARLAGRRLPPGVGLEVSCGTSDEVSPWAAAPGWQPFASDTLGLHYYPGGHEFMQEQRGPLLSAWRRDSLGRLMQRLSLQMAMLGAAGFGAAGGGLAGLAGLPGGVSSPAEASSKAAAAKEEPSRLPFYAVQWVRSEPAPAGAAGTTQEAFFVSLGCDVAQPTLEAAAKAMTAGACVVAACAAVTGLFGEDAVDREVQQCWRFTQLVQHFLEVGARGKLVVLCPVAGAGAMVAGASKAVAMEADELRVARVFLPLAALARGEEQVAAVMGLVSKYPHEVDLWVQDDALQGAPYTSRVEPMAEPSTRLPCVPKLGADGGPAAYVLTGATGGLGKAVVDWLLTEQGLLPEQLVLLRRAGSSALSGSLAQCRVVEVRTVDSSEVLVASALKDITNITGVFHLAGVLDDGIISGMTEDRFRKVAAPKCGMLLALLGAAKALKWPLLWALGFSSTSSLFGYAGQVNYCAANAVLDQLASFGAAGALPEDDTPPCKVLTINWGPWAEAGMAKVGTKAYEQAVAEGDTPLPTSTAISCLAAALRTTAQARPGASQFAACNVDWGRSQWRSLPMLDLVYDKSAEAQAGVSSQLEQAATASPQGLAEDFLVQHCHSGKWSKIQGKTLNQLGLDSLEVVQLRNLFNKKHQVTVPLGVFADPSRKVNELAEALSRHLAGA</t>
  </si>
  <si>
    <t>gi|424707941|gb|AFX86605.1|</t>
  </si>
  <si>
    <t>gi|1733581092|dbj|GCA69879.1|</t>
  </si>
  <si>
    <t>gi|818211086|gb|AKG25415.1|</t>
  </si>
  <si>
    <t xml:space="preserve">AMP-dependent synthetase/ligase (139-590:452)  -- Phosphopantetheine binding ACP domain (763-802:40)  -- Beta-ketoacyl synthase; N-terminal (842-1107:266)  -- Beta-ketoacyl synthase; C-terminal (1118-1234:117)  -- Polyketide synthase; C-terminal extension (1240-1325:86)  -- Acyl transferase (1365-1615:251)  -- Polyketide synthase; ketoreductase domain (1926-2088:163)  -- Polyketide synthase; dehydratase domain (2172-2369:198)  -- - (2812-2946:135)  -- Serine hydrolase FSH (3160-3356:197)  -- </t>
  </si>
  <si>
    <t>MESSVEYPIVRVAFHSELAVDLPRELFQICSLRSCVEEKEGSFCVVLRGEDVDNWLPMLKRVPELAVVVTPGPIDMSKWPAGCEVQTLIWPPTEVPARSFGKKVEDGLSLNQEIQRLLCSCPSLQKPFIEFVLRYADSRRTAIICGNDALSFEEYIHRVRSVARILRCDYDVQCGTRVAVLLPKSTEYLVVLGALSLLGAPFSLEDDRLTAASRQHVWAQWSPKVVICESEQQHQEHLSYVPLKGFGGLAVEGNGASPQERAEVFFAEHQVVELHKLRSGDTGGLWNSLSPTNNADGPARKNTSLTRAAFVDWTSGTSSGKPKGLVMWHKQLHSMLMWRWHIYPMSEDDDVMAVNLFMLWYWWVPLCMGKTTVLIPDYMLLDHDKLIAYLADNKVTRWDCSTPTLLRAVLLAFPDDPDAKNTPHEIRCSIIRKCMKLVIVSGEPLRHELIQDMRAKLPTTKLVNLLSTTEFGDVMSCLITDEVVASMAKNELTVAPVGNPLWNVDLEIIPMCECGDCNTCSSQGDGELCIGGHGIVEGHEGYYMEPEITSRYFKASCPGGKILWWTKDAVRRIGSRLTLVGRLDSAVKIRGYKVDMEGVAKEINNALVRFSFKDDPRRCFLRICGAHCSLAHINGTEKLCALIQIKWEDSAMRYELDAEDADFINGPIPETALDGVDVLRSLLGKILPDAQVPKNFTLCWQFPLTQTGKLNGHKCIELHQSKKRLHPEPTGRGRGKYHALSNPRSTPSSAVANKAEDIDSINVVRRVWSDILGEDLTGVHPDTSFFDIGGNSLHVARLARKLGIKVTDIFAQVTARGMADLQETTVDVVPRPVTTRRSSTVRPIAVVGMAVRWPGTDDAQKCASLAEAWQTLKNGSTATTTFGPPRDASHVPRGVVLPAEAVNTFDAEFWGIHPKKAELIDPNHRIFLELCYEALVNGGYLPRTKRASSAGSHRMQQRACPANVGVFSSSASLPTYLTEVLGNNGQDWLLDLRNEDPAKYWELELGNDKDYIATRASYFLNLQGPSKNVQSACSSGLLCVAEGVEAIRSGQCEAALCGAISIFFPQNTGHKYVPGMVWSKDGFCRSFDAEASGMMNANAGACFMLKPVDRLTPEDFVYGVIKGVGVSNDGREKASFDAPSEKGQIDAILRAHSECPGYLPEMLEAHGTGTRLGDPIEIEAFRQAMDKLGYLDKFTKPVSISAVKSNIGHANTAAGAMGFLSLLLQLHHQEKAPLATLKTPNPALNLGTNLKLQQTAEEWVNGKGAISSLGVGGTNVHVLCESAHHTRSLSNATKQNSCHMPLLLLSGASPDLVSEMRDQLEAFAPEDMAYTLAFGRPHLRYRMATTALHRITPIVESVDKNIPVVFLFPGQGSQYPNMANSLYNNPRFPVFTESVDKCARILGWNPLVPFIGRTNEQTQLGIFILELALANLLIEQFGIIPSKLLGHSLGEYACATICGVFSLPQALDIVALRGQLLDKLQGEPSEMLSVAVSEETLGELPPGVVVCCRNAPDRLVLGGLTKDIHHMHKMLKERGISSARLKTSAAFHTKAVRPLEADMLNKLRTLTLHKPTWPMVSSVTGTIAHEDEVTTPEYWVRQMLHPVEFSAALHTCIGGDPNTLCMEVGPNQALSQLAKYNKVSVPAIPTMMRPKGVFIDGEDVLEGPCESVPFLLEAIGLAWARGASIDLSRDMEVTGARGRVVPLPPVLWNRQPCWSSPLAPTINVTQKARPAARSGPTRSLFHRLTWTPAPRPNATTMDDFVPCVALDRGTTPMPLDAMASFIPLEDVGAYATKYGVCAILGMREEDEDPEGQIVLVEQLIRVFQAIHDLRSTIVIIRADTARYQGVAAFCRAAQKERPDLHLRIVHLDTSDAVMSIARQEMLANDHEVRVHYARGTRAVSTLHYVEPSADVKARAVEGRFSGDRWVIITGGTSGIGCEVALWARARGAKVCILARNSRALDGADVDAHVCLCDISDKRSVDTVIASLGGMDAVEAVFHCAGVVADRTIGSMTPTKDFILPLVKAKIHGAKNIVNAVADSPHVRVVLFSSSSATLGIAGQALYCFANQYMDALCDTRPNCVAIQWGGWTVGMTLTHDIKPLSGEAFLGVDAGMEALAVVHEEMGENVLVMDVEHIGTYVDSIAVAEGLVSPLVAAGLPTLPGTLDFTSLPSAGLSFLRDHQFEGRMVVPGTFWLEVFTMLCASLVKGPIVLHDVEFLRPYDASGSVSVHATRIGDDWLFEVKNNEEVIACARSRVTVHTDMYILRTRWSETLARLDIMDGAAARNLYHEFSDAGFEYGPRFKLLSALWKGDDVVAATVCAEASTVHWELGTSAATVDACTHVASLVHDAGFGGLPRRIKRVEVSMHAATGDDGEPRLWNTVENGQWRVLCARSKVHSDATAGMAVDLVLLGAQCCITMEGFDMEPWVRMDDVFAVAWTPLEPTSPTSSPLPATEGPWLVVGSDAWSHELAALLKDNARHISTVKDYSDVNSTISGIVLREGEHLRACEKLVTDVGARPNLRHGGARLWVCPQVARDGVHCLHSVVDCDDSASSVGAFAELLVAPSEHAWVRIVDGAVSSPSLTPAELRASMNSATASTISTPRDNGRSTSQQSVKRSGDGASENVYKVVPDLASKTIGTVVVPTVRAEVIGADEVEICTEVWGLNFLDVMQAKGVIDLGDEVSLGGETVGSIARIGASVTRFAPGDRVAALTWGGWGTYCVVPADFVVKIPAALDAASCATINLCYATAWLAAVWLARVEEGESMLVHSGAGGVGMAALAIGKMKGASPLYATCSNNAAKHAALHSWGVPQGHIFNSHDVADYVSAIDERGGVDVVLSSLAGAAMQRSIHLVNPFGRFVEIGKRDQFSDTPIGLQPFAKGIQYMSAHLDVLMRHYPRRVAKLLEEVWHAVENGTIPVLPVQVFHGFENGHVALEALSNGTHVGKIVVMNNPSSIPKTLAEPSRRLLIVVQDGVDIRWAQEIGEQWALTWSTQPTLAIARTVPASSSDCILFVGSSIPEGLPDAVKAIVHLGAATTLRPPCAFVEVSAKVDPALVAKCLASESRFLMIGNRLRFPKPERKALHSNAWTAEKLEAWLVEKVNVDPLTPGGFEAFGIDSLGKLQLMNALHRSGCPVSLVDLEGDGCLRDIAQKICGPTETKSESKSKVLCLHGFRTNADIFRYQLFDFPQDEYSLVFVDAPFRASGPPQAELEEAGLKSDADNIFKEWWRCPSTKDDNGVIPLGTGWDQADCEGLDESLSLLEKVIREQGPFTGIVGFSQGGAMAHILASRGYFKWAVLFSPVICRDARADFSTTSHYPAMIIFDPDEPVQDHCHQIHAITGGAVIEHQRGHYVPKRNSDEEVYAQLNTFVQTKT</t>
  </si>
  <si>
    <t>gi|413971868|gb|AFW95957.1|</t>
  </si>
  <si>
    <t>gi|424708189|gb|AFX86729.1|</t>
  </si>
  <si>
    <t>gi|389803321|emb|CCI17747.1|</t>
  </si>
  <si>
    <t>gi|198444903|gb|ACH88366.1|</t>
  </si>
  <si>
    <t>PQERVLLECVWSALEHAGHKPTDVDGAIGMFASCGMPWYLIRNVLTHRKLVSEMGEFQVRHLANDKDFLATRASYALNVHGPSLTVQTACSSSLVAIHLAAQSLLLDECDMAIAGGSTIDSPQGVGYLYREEEVRSNDGRCRAFDKDSTGTAFGSGCGAVVLRRLQDAIDDGNTIYAILRGSAVNNDVSEKAGYMAPSVDYQARAIAEAIAVSDVTPDEIGYFDTHGTGT</t>
  </si>
  <si>
    <t>CL6350.Contig2_All</t>
  </si>
  <si>
    <t>MASPGAVDQEPSRPLHGSCVEVCNASGTAEARDQLGRLLGWVVAEPNGRCGWAFWDAEHAAYAVTMLDGVILLIGEENLRERAPPAAEAGGCDVLWPEEPARLKQVAGTFGALVARALLSKGCCLLQMPRDEELRSGHVDRADARSTYTLPKVEFEESYLGSDHGSKILWVESMPSPDEPGGAALLQSLQQITNLGCVLSDQLGFALCRQCTGAMLRRPQDASSDSRTLLSPGRLGSSDVEDGLVETHLDFVQRRTLCLMYFFGDGNGMVELRPRDEAASARLADGGSIKVQTSCHRLLAFRHDLFTFSYRPGSSDDLVLQAWLLQEPRRIRLEGFEGDQSGLTGILGSPTLALENQVHVRMVNCQFPGEGHNLEGNWSVMLGQTDTFIKIPTARFDIDEYYETGDQFNAVGKSSSCHAGCVADSVLTNFDNEFFGIPQEVATLVPCIQRILLETGYECLFLAGHTRESLRRSPMYICIADIGIEWDGFHGFFDSPSAWLGAGEGRHNTSANRFCYSLGIQGKCHQIDTACSSSLVAGNLVHAMLRNQAKGLKEGMSMGQQHILWPWPFVGLSSAGMLGSGGRCKTFDQSANGYNRGEGCGGLFCQVDTASTQALEERLACYCGSYINQDGRSASLTAPNGPSQQMVIRGSLKQAEIRPEESRAQENHGTGTALGDPIETGSVRAVYRQHQECLMVTSAKSHYGHLEAGAGSVGILKTIISLVNAAVPAQVHLRHLNAHCEMDGFPGQYPVERADIGWDYSYAGCNGFGFGGTNTHADFWAARRTEVHKLKDIPGQVVGRQLIIDKVGPAPTLPPKLDRLDYLTVACSRCLGPMCWLCSAAVPAAGMRGETRHRCSAVRTEPSSYRLCSLCFQGTYECRDLGVAAATAPRPPLAFAPDTAKVFLTGTFNAWTKPGVEMIREPGGADVAVFEGDLAIGETLMEEFHIVVHIGDRNLILHPVVKRARQHVHVAGPSEQSEGKRWLIDGRRHGQREGQVFRVRLHWSDTKKRVSWIATEKIIGRAERFFHTYQIVSSISNWAPIVGTNEKSDPSLFRWFSGRIPASGQVALLFLRDYDTTQMVYPLRSHPTDDSVPVMGPDNGGDGKRWLVTGNEGDILLVELRVANGKISLQLHTAGSPELSFRGDTGESYYVVGSWTGWRVVAMDPSGVSDTWRHRFELGPTGMEDFQILVNQNWNLRLYPPNAGETPGMGLVCGPDRKGSKKHWQVRGIPGQLFEIVLDLAAEDQCDMLTCWPCTDPPLAA</t>
  </si>
  <si>
    <t>gi|56542098|emb|CAI30412.1|</t>
  </si>
  <si>
    <t>gi|504893805|ref|WP_015080907.1|</t>
  </si>
  <si>
    <t>gi|15223964|ref|NP_177272.1|</t>
  </si>
  <si>
    <t>gi|1706118423|gb|TRV40279.1|</t>
  </si>
  <si>
    <t>gi|2015209394|gb|KAG5188696.1|</t>
  </si>
  <si>
    <t>yellow-green algae</t>
  </si>
  <si>
    <t>Tribonema minus</t>
  </si>
  <si>
    <t xml:space="preserve">Chalcone/stilbene synthase; N-terminal (53-261:209)  -- Chalcone/stilbene synthase; C-terminal (281-413:133)  -- </t>
  </si>
  <si>
    <t>MGMVSDAAEFREAVIAQLAGVWLPMVVASALTLVLALLVVRGRKREETMYPVIIGLATGNPPYRCTQKQALAIAQKVPGCESVKPVLERIYGNSRIASRYFAVPDFTPDVASPDDPLFYPADGSFQVPVSARLDKFRECAVPLVCSVARRAIMEAGLHPEDLDKLVVVSSTGFLGPGLDCEIIKRLRMKRSVDRSLIGFMGCAAAMNGFRIANDYVRCHPGKFALMLCVELSSVHTTFEDNINDAILHAIFADGCAACVLSGETASSAAKGTLAIVDDHAELMEGTEDGITLDINPNGISCTLSKHLPSYIAKHMGGYVDSWLRKHALSRGDVDFWAVHPGGRRIIEEAQNGLGLTEDQTADSWAVLNEYGNMLSPSVMYVLSRVFARHQAALAAGKPGYAMGLAFSFSPALAQRASCCVASTRGASPPAPPHPLL</t>
  </si>
  <si>
    <t>gi|1039163270|gb|OBQ08618.1|</t>
  </si>
  <si>
    <t>MEKIAIIGLSCLFPDANNPEEFWQNLTAEKDSTSSITVADLGIDPAIFYDETKGKPEKFYFQKGGFIRDFKFEANEYNLPAAFVESLDNTFKWSLYAAKQAIIQSGYLGNQTALAKCGVVLGTLGLPTKTSNSLFAPIYRQNIQPAISELLQEKDFHLGGSSTSTKVSPYNAMVSGLPAAIVSKAFSLSATHFCIDAACSSSFYAIKLASHYLQSGKADLMLAGAISCSDPLFVRMLFSGIQGYPDNGISRPLDKSSRGLITSEGIGMVMLKRYSDAVRDGDKILATICGNGLSNDGKGKHLLSPNPQGQTLAYQRAYSEAKLNPQTIDYLECHATGTLLGDTTECNSIEGFFSPYKAAPLVGSTKTNVGHLLVAAGMVGITKTILSMSHGVIPPTIHVTQPIGSENNVVSPKNIVRTPTKWPSQETKRVALSAFGFGGTNSHIILEQGK</t>
  </si>
  <si>
    <t>gi|1039174468|gb|OBQ19027.1|</t>
  </si>
  <si>
    <t xml:space="preserve">Beta-ketoacyl synthase; N-terminal (36-287:252)  -- Beta-ketoacyl synthase; C-terminal (295-409:115)  -- Polyketide synthase; C-terminal extension (412-523:112)  -- Acyl transferase (566-880:315)  -- Phosphopantetheine binding ACP domain (995-1060:66)  -- </t>
  </si>
  <si>
    <t>MSENNEQRYVQLMKVASQKIADLQSEIERLKQKEREPIAIVGMSCRLAEADNPEAFWDLLANGVDAIREAPKGHHSYLDPYYDPDPDVPGKVYIRRAGFLNQSPTDFDASFFGISAREAASLDPQHRLVMEVAWEALENAGFVPEKLAGSQTGVFMGICANDYVWQLVKQDPVETDFYIGSGNAYSPVAGRLSYFFDFTGPCLAVDTGCASSLAAIHLAVTNLRRGDCNLALAGGVQRYVSPEYWLNLCKSRMLSPDGRCKTFAAGANGYARGEGCGIIVLKRLSDAQADGDNILALIRGTAHGQDGRTSGLTVPSGSSQQNVIRRALANAGIKPKDVNYIEAHGTGTSLGDPIEANALIKVFRQREEPLILGSAKTNIGHLEGAAGVAGLIKIVLSLQNELIPQHLHFQEPSPYIAWDEMPIKVASEQIPWPATDKTRFAGVSSFGFTGINVHAVLSEAPPVAAKSEAKTWQRPLQLLTLSAKTKPALEQMVRNYEKHLATHPNLEWADICYTTNTRRTHFHERLAVVADSVSQAREKLLANLAGTENTNLFKGSKSESQPQIAFLFTGQGSQYLGMGRELYETQPIFRQALDRCQEILNAIGNQEKSLLSVLYQNDDSSLLEQTAYTQPALFALEYALASMWKSWGLEPTAVIGHSVGEYAAACVAGIFSLEDGLKLIAARGHLMQKLPDNGEMVSLLASVEQVTEAIQGTDLVSIAAINGPESVVISGEREAVRLVVQKLEHKGIKTKRLKVSHAFHSALMKPMLAEFRQVVQEVTFHQPKLNFISNVTGNFERVLPTDPEYWVDHVVKPVRFADGVETLHPEGVEIFVEMGPQPILLGMARHCLPSDYGTWLPTLQQEQSDWQGVLQTVGQLYVRGVAIDWEGFHRDYGYRQVSVPTYPWQRERYWIDVTHTQPLTQSGTQSVAHSLLGQPSPQQATGKDFADQVVWEPQDKPLIADILKKKEREETSLNLIEQLKVIEKEQRKALLIAHIQSLLSQVLGDKQERTFSLSQGFFDLGMDSMTSIELRNRLQNSIGIPLSSTLFYKYPTAEALVDYLIQDVLATFVRFDD</t>
  </si>
  <si>
    <t>gi|389884998|emb|CCI34727.1|</t>
  </si>
  <si>
    <t>gi|1706092362|gb|TRV15577.1|</t>
  </si>
  <si>
    <t>gi|1784019519|ref|WP_156824014.1|</t>
  </si>
  <si>
    <t xml:space="preserve">Condensation domain (10-452:443)  -- AMP-dependent synthetase/ligase (478-869:392)  -- AMP-binding enzyme; C-terminal domain (877-948:72)  -- Phosphopantetheine binding ACP domain (975-1038:64)  -- Thioesterase (1061-1332:272)  -- </t>
  </si>
  <si>
    <t>MTQETEVFVFPASFAQQRLWFLNQLAPDNPFYNVSAAIQLTGNLNLSALEESVNEIVRRHETLRTTFALLEGQVVQVIAPELTLAVQAIALQHLPPSEQHSEAQRLATLAAAEPFDLTTGPLLRVSVLQQSETDSILLLNFHHIVADGWSIGILLGELGTLYTAFAHQQPSPLPDLPLQYADFTEWQQQWLQGEFLETQLTYWQQQLQHLSPLNLPSSRPRPPIPSYRGGQQQFALSPALTASIKQLSQQTETTLFMTLLAAFKTLLYRYTGQTDIAVGSPIANRNRQEIEGLIGFFVNSLVLRTNLSGNPTFLELLTQVKSVAVAAYAHQDLPFEKLVEELHPQRDLSQNPLFQVSFSLQNTPTNALELPGITLSLLEWDIPRAKLDLEVNFWEESDQIKGQVIYSTDLFDCSTITRWMGHFQTLLSEIVTDPNQQISDLPILTPEEQDCLLFEFNSPAYPFLPQPRLQHPSFLHLFEEIVQRSPHQIALISGKNSLTYHDLHHQSNQIARYLQQWGVKPEKLVGLCLPPSIEAVACILGILKAGGVYLYCDPTYPPERLQFILSDAEVSLLLTRSPFVPSQTPPQVSILDLAQHQGAIAQQSPESLTYPITPNHLAYVIYTSGSTGKPKGVLIEHRGISNLILAQHQIFKLNQNSRILQFASLSFDASIFEIVMAFSTGATLYLADEESRYGGSVLMTFLSDSAITHATLPPAVLATLPYGKLPALHTLISAGESCSPALAKPWVNSCHFFNAYGPTESTVWATVAEITEPSQNLPIGRPISNTQVYLLDANLQPVPIGIPGEIYIAGEGLARGYLNRQQLNSERFITHAFTPVKTVRLYKTGDLARYQADGNLEFLGRLDHQVKIRGYRIELGEIEVIIAQYYNIKQARVIATDQGQLVAYIVPIANQPINRSELQSFLGKTLPRYMIPQEVIVLDSLPLTDRGKLDRNRLPSPKTLTSRQFIPPGNPSEAALAQIWATLLKCDRVSMKDNFFDLGGDSLLAVRLLTQINQQFQQQLPVSALFLNPTLQGLANCLFSELDTLPCSPLVPIQTQGTNPPFFCIHPILGVVFPYYELALNLGKNQPFYALQPQGIDGKFPPLTRIEEMAAYYIKAMRTIQPDGPYFLGGWSFGGLVAFEMAQQLKKAGHPVGLLAVLDTLAPVSTNQPSLWQGGKFLFTTAASSIWPFLRDYVYLMTQGKQRQKEVFNPRGDRLPQRVHPLFNFLHRYLAKTTLAQSLHSTSDRRLLREVTLRPLLPIFQANSQAVLQYQPSIYPDHITLIASSDRAIATGEDPTLGWGQLTEEPIKLIRIPGNHLTMLRKPQVQYLADHLRECLESQ</t>
  </si>
  <si>
    <t>gi|1706122651|gb|TRV44250.1|</t>
  </si>
  <si>
    <t>gi|1149076694|gb|AQS99319.1|</t>
  </si>
  <si>
    <t xml:space="preserve">Beta-ketoacyl synthase; N-terminal (213-470:258)  -- Beta-ketoacyl synthase; C-terminal (479-592:114)  -- </t>
  </si>
  <si>
    <t>MLRRGYCVVEVPDTPLLGDLVESALRRPGYSRFRLEFETAFLGSGDPCKVLWLEHEDEELCETIEAPAEAIAAVGGFVASKPLLRAPLGLHARLFSPEPLSEEDIEEGLVEAHLDFIQRRRLCLLRPLGEGGLVDLFDREGGATARVHLPRSSLLIFQHDELDYSYNPQSDEDLLIQCWLMAEPQRLRLDVAEGGPEAMEAVFGGPPQPRNKQVHIMSGMCRFPGSARHLLRDWMVFIAGVDLHTQIPLSRFDILPYFHPEGGQFAPAGRTIIMHSAFLLDEELRCFDNQFFGIEESVAQLMAPAQRMVMETSFEGLVMAGHTRKSLRGSRLMIAVGEGVSGLDWDWKPGLRTDPSAWLKANAYQGTSTVNRLAYSLGTTGPTIQVDCACSSVLVAANFIHAVLKNHDPEQASMGLAIGGQAIITPWPYIGGSMAGLHGDLGRCATFNATANGFVRGEGSGGVCLSSSEDGETVQQRLCCIVASFNNQDGRSATLTAPNGMSQAACIKASMQEAGLKPSDICMSETHGTATAIGDPIEVGSLVRVFRRHESSLAVMAGKSNVGHTEPVAGCYSLLKLMVSLVYSSAPPNVHFRVLSKNIASFSFAGEEDFPGYFPDEPCDIFGNDYAIGGVTSFGYGGTNARTEVWAPGRRVRNPVEAANRGANGLRIDLFGGNSSRFPKELHHLGCIAVVCPSCLGPMCWLCSAAVSGSVLRTKHRCSVVREVGADYENCSDCYSGTYHFGGAFGEPLEPDQRVYIVGTMNAWGAPIEMDELSPGSYVGALLMGETRTEQFHLVLERDRGKAIQPVTAKADETARIVGPQEEIDGQHWFIDGFFDGASEGAVYQVRFDWNSKRRSISWKAVNVGEYVRAMLESYEHSYFITRRLTGWRPERMLREGEAWVWYGPAGGDEEEEFQFLRDRDITQAIYPSHRGLVQGPDDGGSDRGWALTQSQGEALTVRLVVRDGVITVAATSASQARSWASTRRPPHERYFAVGTWSGWRREPLEPDQGAVQVQRIRFRMGQAGRSEFQLVEHGGTRMYPAAAHARPGQVPLCCGDNAEGLCWEVVGPPGQMVEIRLDLSAEDAYEMLASYVVL</t>
  </si>
  <si>
    <t>gi|2065822665|gb|KAG7590164.1|</t>
  </si>
  <si>
    <t>CL10767.Contig1_All</t>
  </si>
  <si>
    <t>gi|1039179913|gb|OBQ24347.1|</t>
  </si>
  <si>
    <t>MNLKQSYNAENIQAFLVSHLAEVLRVETAEIDVDENLENYGLDSAQAMIIISKLEELLGFKPSPILLWHYPNIAALSQRLSEESSDNSQIKDASLGASSPIKFAPPVLDLGAEVVLDPTIQPVGNAVSVSNPKNIFLTGGTGYLGAFIIKELLEVSTATLYCLVRASNPEEGKSKLENNLQQYGIWQDEYSSRIIPIIGDLSQPNLGINAEQFQNLAANIDAIYHSAALLNYVYPYSALKTANVLGTQEVLRLACQTKVKPFHYVSSVAVFESSTYAGKLVKEDDDFHDWEGIFLGYSQTKWVAEKLVKIAGSRGLPITIYRPPLISGDSKTGICNTHDFINLMIKGCLQMGSFPDVDYMLDMSPVDYVSKSVVYLSRQEISVGKAFHLQHPQPASLKSLVDWVRSFGFSLKMIPYEEWQAELINNVTSPDNPLYTLRPFLLERWSDEQITIPDLYLQARRPIISCEETLAALKGSSIVCPPIDSQLLMTYTSYLVQTGFLSLA</t>
  </si>
  <si>
    <t>gi|240254307|ref|NP_176527.4|</t>
  </si>
  <si>
    <t>gi|1706063861|gb|TRU88535.1|</t>
  </si>
  <si>
    <t>gi|1129180469|gb|OLP88021.1|</t>
  </si>
  <si>
    <t xml:space="preserve">WWE domain (230-294:65)  -- ATP:guanido phosphotransferase; catalytic domain (441-601:161)  -- Protein of unknown function DUF4326) (1660-1738:79)  -- ATP:guanido phosphotransferase; N-terminal (2441-2507:67)  -- ATP:guanido phosphotransferase; catalytic domain (2567-2777:211)  -- Beta-ketoacyl synthase; N-terminal (3994-4156:163)  -- Beta-ketoacyl synthase; N-terminal (4164-4216:53)  -- Beta-ketoacyl synthase; C-terminal (4243-4292:50)  -- </t>
  </si>
  <si>
    <t>MQKTDVLICLCGILNQLVHLCRDSFLSSGQMRCQFFELSVQRTQLRLMQCFSLDICIQTLFSAIVLTLLIHDNSPQGLQIIFLSRDCFLYHLALDLQCYDVFQALFDPILRARQSLNRKGALHHVQCNKPEELSTRLTEARESVASVQVSLQRNLPRFRFTPAMSLDDRQKVEKVLCAALAALPEEFAGEYMPLRGSTSTSSRPGMSEAEEAKLQEGKWLFEDGLKYFAQGGGTWNVLSPEDATALEAAMKKARAEAKDALPVRLGPHKTEYVVDFIKMEQRNPVTGKIRALKREGERAKAEPAQTAVQSARPWRVGDAVECFSTSQAKWCKGDVVAVKKDCVTVEYIANQSKTMKHLPPDHEHLRRPIPAAMPATDLAAPVAKAVPISAYPKPVPPTATLTGVPGRGFPQEAPQPTLDEVPFLGERQLADVQAPDAPSILATGRARHWPQARGVFLSRREDLAAWVNDEDHLRLMVRRYDGDLKAAFASVYAAEKALAQSLSQSLGHSFARSDRLGFLTTCPSNLGTAFRVKVRVTLPLLGRNEGFSDLARALGVQAKRVVRPTFDGNWDISNAAQLSVSEVEQANSLIAAVRKMHDLELQLKSGQVLDLATEVQKAAWADAKAKAAGGTWHGWDRRGQVARKSPPPAIWHQTGFIPIEAQHLRYATWTAFYASATTAGGLDGYFKRERSPATPGPADKGAGAAALSKGIAGGAGLRGMRVAGWLEETGFLTPRQTMLVVNLHGRVGFSRLAIVEIGAKASALVQAGQLEKRLASFRHAKKVYAADPVESRADRLFGKAKGCSGRTASEEKLLEHAATWDMGCMPWSPSLGPLRVVASSWDSQGDARPQFAPISCPAASAHRIGALIAAALVGPMSGIYATQAMESRHGAIDAPPGSAAETVVDRLAAQAVLSFRERHGLIADSDFAYAFSSWEEAAQNSGHAVADAWAEVSQDLEDDAILGLVDKAVAAGQAERASVPVPVRISHLVRKPVAERAGRSRKRDLPALSGAAAGELCEFLVDSGARQPDNLQGERRKEWVSFLKVLAAKKVAAAEPATVTRALRTLRELSQWQVLRGRSGGLGDVDSIDLFAFLRDGTQAPARALSGLRRFVKLAGLGWDLSDLQPAPKLGREGPSQAAVAEPGMVEELEHRIVQLYEARDARSCLLANWLIMAGCLRHQHLERSYPVSITQSTAHFWCSKGKQSHSRAGFRWAAPATLQRGSLGRRRVAPSVGTLMGLDDTSLLALGDWIDKSKVQSSKASMPIHYSGTRYSLSVRVKHLTLAATARCLALDSWAEAQVQATDPSLQAEVAEKIRLDGTTIWRPPAGTPGPPAKLTFKTTALKLRREWASLLSILAERYAPSALGLPRWFGAGSPGGMKGNASFDRLAGFLEAALGLTKKCVAALAPSRRLQWLQAKDVEERSEWVTRFREGTSPLGVVIKQVMEARDAHWVVTSAATANGAGEQQATGGTGQASLPPPPPQVSHFREGPKDLSREEFQVELRASLDQDNCACRFVLDEQQKIIDRGGGAIRERKRQRLRHNIWELTQGPPMLCHHTHRPEEWTPWSQAGKVVYPSKEEAEYTAPFAFHVAVACSWWACRLGLAKLHVPRGPPIQCVGRREHWLDIDSRACLPLRPIDRAEAARVPTRVEVSSVLLADKTLPPGVVYVGRGHRSHRLPVTQWASPFVPGHNCGADEWPALYVEHVLANLQTDLRQLEGMTLACDCTLAQPCESDLLAGLVFDAGSPKGDARGGEFGTSYFGERRFRFPLIEDLTNAPPFTDYLQWCRAREVEWDGAMVPQLVSAQQRQWQRTAEGQQVGAMAHRAALPPVLPFGLNPDEHFELAADLARYPTPFEQGAALDLDLCFAAEVTARGRASLRDRRRHSMGAIKVTRHRDIGLLALLCLLVSWGDTSLPADFLFGMAAVGTAPWYGVFPSQPCEQISQEDVLRDAISSDSNAQVRASLRPGRDDDFLLAQSLQDAESGFCSQPMRHPELLRAVRGQPFRLIPRCVITQSSGKQRIIDNAAQASDAIEGGGEDWPEAYRHCSMDEAASRCCVVAWWRKDWGEPAFQLYTGLLFGLPLAVTSFNRYSRVAEALGRRLLAILVSMYFDDAHITDWASSKGSAQAAFVALNACLGSPFADAKRQQMAATGTFLGLNFDFTDCLRAGAVRFFVRDRLVEKVQDLLHQAEHSNSLLPGLAAKVYGTCNFLEQGMYGRLGAGGLRAIRERADQGGRELTPPILACFSLIRAVLSARPEREFDIVPWVWPRFLAASDAAEDEPGEGSGGFHLVWFDDPEVRESFVAEIDSHVYSFFEPGDHKIAQLELAMVLYALAVRAPAFRGRRGFWYIDNVAALMSLIRSALGVWVHWGILFRGEGVTLFRRGGILLRGFTKALSQSAENFRLSMLKAPEDTSGLGAAEVPGFPAHECPEELPDLSGFNSIVADLLKRDPELYGRLRTMKTSKGVSLARCIKPGMDNKARNAIRSSGLVAGDAESYSVFAPIFAPALAVNGYSGPRHPEVLDPACVSRPVAAYGGHVIGARVEASRNLTNFCFPSAMTLDERADLERIVTKVLLEWEGDLAGDYFPLSGSGSFVAYDGGMTAEDVSDLESHGFLFQAPSSAMFLSSGMGKHWPQARGVYANSSRDMAIWINEEDHLRLIATASSPQKAFDRFCALEGALKLGLQHEGLSFASHEAFGFLTSCPSRVGTGGFQVGAQLKLALVEDAEDRHFEDVSSEIESQGVLQMKATARIGQSEADMVQAVVSACEHLIAEEIQLATGLARQTTVGQGAVRSNVVEQASIFAWSRCQRRSAPGRKVSPQGEGLRDSECQTTKWEGVCGRCEKMSRDLEEVLAALRTEQKRCGDLQIEAQETRCQLVAARERLIELGREARVQKAQNDVQVGRLERALKERNGIETERRRAESKLKVLETQRDVDIQTLQDHQEEIRGLKLQLSARVEQETVVQSAHTKPNKESSTGVAVWQKARVFEERIHGKSEAKQATKTNPEDPKSGDGNRDDHNDCGFIVRECRASPRSPNSQMREKLAKARSRVERLTEAKDAEPETEPKLCCEQPREGHAEDSPSSSASNCTASLSPRPDPDNWPVSESRQSSEACPKGAGPVPELQLGVLRQDGTAWRGLQLLGIHDVSLSLSLSLSCPRFRVASEMTYYRLELQIGMRAWLELVSEPSGRLYSIPAEGAADSSGQGLRGAICFCFWSSAVPNGHDMPRPTEVLSDQRLRADYDAGLRAAGEEGKRIRLTAQPHDEMHKKMNSLPQCLLKVLLFEASTGPSKACPSDESNVQFSMYATLKKRTIGTSPSPATYDEFRQVPASADSHLKVELRRKAGLVAAAAFLPSLLLLPVLQVDEKTSSAPSEREAFRVTWLPDPDELFQVVPWSHDIGKEIRDAKTYEKKQKGLEKARQAAMLQEVLVVLEQLRREAAELTAQQGKEAEPEDSVDAVRATGSLGSQIPESQAEAAEVDGCVADCLLGERVLLSLGGLCSAISRLEKHEGAFYPGLLTICELVRVTTTSRRAARRRASRVEDAAGMLADKAMASRLREMSSISKQDFQYMLGCLPNLVSVIFPSRGWAGTLQLRTFVNIAKSLKVSIGALKGDLMILRGEATPPSRKRPRVEVLQPLSSVSMTCPVDASFVFISVFGLPASEAAGTLVEISGLPGKAEPVPSAAADGVEAVDLNGVSAQLVQYDQAAKKWIAATFSGRMIAIEQSNIKAVQSEAVQNREGPKSDYEISGQEITRALATKGYALVKLIVAEEDAAEMVSVAQQLDDNEQFSRLAIEFERGYLGDEGNAKTVHVGLDASDTPDFIKRSPLKTMDNNFGQLCSMLSKYSEENLGFEIYSRTEMLLRMPLADGEEDKYPPADIDDGDAEGFMHLMYRRRLTVLQFVGPAGGSLKLLPMKEGDQEIDLAADPHTMLVMLNSRYEYSYSPSGKALALQTFMLAEPAIYCLEDEVQGNVENLTGQSTGPPPPPGEHCTIESMYCRYGMQSDGRHQFWQAAAKASCDGLTEVPVTRWDHGPYFDPDQQFGGSYTRHGCFGIEGVDLFDCKFFEISPMEAKGMDPCQRQVMEVSYMALLEGGYDKRSLQREAQHIGHFVGIDKDDWMCMGAAGMLDCGGGAHGAAAAANAITSNRFSYSMNLKDYEPMPASIVNGGVLSAFGGSLNLMLFPGPFVGCCAAGMLSHDGRCFTFNSTADGYARGELRRTQHETCGALCFKLKQFDPSTGSICCLAGSQSNQDGRSASLTAPNGPAQEKCIKAVLRECKLTPTEVDCIECHGHWVIRLKSALSERSSKSNIAHGEGGDSDATGVSNCEGSANVHLKVRNPHLDMEASLKLEFEGPPPFGICLLFAQGGTNAHAEAWGKNIMNSRGCMVSDPVKLFERKLAKAPPAEITMNGDDVRDWETTGLDPAGQIGDRYMIELDEDGVATWEKVDEELVDWGDDFSLQGTFNNWEAEAMDRSDSILGLWVGEITVGSTGSAHEHFQIIADNDDEKAVALAKVNNEKSWVIRGAPGDKFKIEFFQQVIVPKLIPDDLHSLLCGIGLDADPERRTEMFMSRVEGCGVDQDWQRWQFRSVSCRESRHLEQGSSESKMPEAFAQDFPPLSRSRSSHAGADRGPDPANTGASYALQIERARLRTEERTAAVVRLKEDLARLCRETMAFRAEEVRLKTQAESETWRGGQQSEEKQRRELLKDLRPQAFVKSQSQWQIDGEDDVIDDREYSEPVLTISDVNDDDSDVGRTWSMAKCKTSITDVRITADLIPVFLLVLLESRVSDRDLAVDATSQLVLVEVVVPAIEQFRETVEGHFVTEPFIMTGDLSAHLQEASQALLNQQLELRRKLDEFARNAHMHRAHATEWHEELEMLERHQALAADQVDVLDKANVRLKGIASEHLQRLTRAEARMKKLEARRVQTKSEVAKLQQELSQQLEAKTTEEEVSMARKGNSKTASAGASKARAKQIRKGFEQSSRTATDTKEKEEMEEPAGEQTSQVILLFLLVLVVAVGPYFFAQLLDCPLEVSMEWDGAAAALPLPSRGRALCSPSTSTLPSRQADWSKREWSRTRPQPALSVASLAAVQAVQWRRSHARRAQRRAGDTGTPATPSTATAAPEVQELVSESLEYLEADQADEADGESEKSAELARSPSEAQTLVKQGKVRNAHLVEPPLPEGIRAYTPGEGYGSNAIPFAGVSPKTSKRRNEGNRMKAIEMLERAKEVSDRKKEELATRRSRAPSQTVPVPRDLFAELQEKGWLEALGASGLYVDVEEPGAEPHHARWIQLSISGDEEEQVRAGVLRLMSLMVPRRMGSGSA</t>
  </si>
  <si>
    <t>gi|338858842|dbj|BAK42831.1|</t>
  </si>
  <si>
    <t>gi|1995722128|dbj|GFE67450.1|</t>
  </si>
  <si>
    <t xml:space="preserve">Beta-ketoacyl synthase; N-terminal (34-283:250)  -- Beta-ketoacyl synthase; C-terminal (291-408:118)  -- Polyketide synthase; C-terminal extension (411-514:104)  -- Acyl transferase (569-884:316)  -- Polyketide synthase; dehydratase domain (930-1200:271)  -- Methyltransferase type 12 (1423-1523:101)  -- - (1989-2125:137)  -- Polyketide synthase; ketoreductase domain (2135-2313:179)  -- Phosphopantetheine binding ACP domain (2402-2468:67)  -- </t>
  </si>
  <si>
    <t>MSQIPDYRSLMQNALLELREMRAKLKDLEAAKTEPIAIIGMGCRFPNAENPDAFWQLLKEGKNAITEVPPNRWNIDEYYDPEPNKPGKMYTRYGGFIEQLAEFDPQFFGISPREVESLDPQQRLLLEVAWEALENAGIIPQKLYGSETGVFIGISSNDYSQQLLTRNVKDIDAYLATGNSHSVAAGRLSFTLGLTGPSLAVDTACSSSLVAVHLAVRSLLNNECNLALVGGVNRILSPEFSINFCQAHMLAADGQCKTFDAAADGFVRAEGCGMIVLKKLSDAIADQDNILAVIRGTAINQDGRSSGLTVPNGPSQQKVIKQALENAKVLPEQISYIEAHGTGTALGDPIEIGAIGAVFGKNHTIEQPLLVGSVKTNFGHLEAAAGIAGLIKVVLSLQHQEIPPHLHFQTPNPLINWDTLPITIPTTSTLWPKDEQLAGVSSFGFSGTNAHIILEAAPKVDKHDVFSDRPVHLLTISSKSGNGLDELAQRYQSYLVAHPSLNLGDICFSANTGRAHGVPSAAHFQHCLSLVAASTTEVIEKLAAFREKQEITGLYQGFIENQECPKIAFLFTGQGSQYLRMGEELYQTQPLFRNTLNHCAEILRPYLEAPLLEVLYPTSSRNFLDETQYTQPALFALEYALYQLWTSWGIEPDYVMGHSVGEYVAACVAGVFSLEDGLKLITTRARLMQALPQIGEMVAVTASGKQLISLLEPYQKHVSIAAFNGENNTVISGEKQAISEIIQILQEQGIKTKKLLVSHAFHSPLIEPMLDEFETVARQINYATPRLKIVSNLTGNFVTEEIAAPQYWCRHIRQPVRFSEGINRLKDCPIFLEIGAKPTLIGMAHQILDLQNETDYSWLPSLRIGQSDWQSLLFSLATLSVKGVKIDWLEFDKNYPRRRIALPTYPFERQPYWFKQSSKPQAGNKANFVHPLLGQKLNLAKLESIHFENELDLDTFAFLQDHRVFDQIVFPMAAYLEMGIAAAKILTKNESLVIKNCVIHQLLILDGQKLIQLIVSPEYNFDIFSFNENSSNWLLHGNGQIINESVETPKIDLKEIQKKCDKSINVNRYYEQFKERGINYGETFRAITDLWQNSEQALGYIKLPEQLKYNLSDYQFHPVLLDACLQVIGATFEEDNLHKTYLPIGIESFTVYPFSTPLMEVWSYAELQPLTTKVDLKIFDLGGKIIISIEGLQLKLIQSETALQDWLYEIQWRTQEQLENQFSFSNYLLTPEAIQTNLSPTFQSLLEQPDLITYQELLSQLEILSIDYVLKSFEEMGEQFQEQDCLNITEITQKLKINHKYLKLFNRLLEMLVEEGILDRTEHQWRVIRKPKYSQISLDKLLKVYPLAIAELTLLERCGSHLAEVLQGNCEPKQLLFPEEDLTTVTKLYQDSPGAKVMNIMMQKTVTLAIEKIIPSGQKVRILEIGAGTGGTTSYLLPNLNPTLTEYYFTDVSTLFTSQAQQKFKDYPFVKYQILDIERDPKIQGFDLEEYDIVIAANVVHATQNLRQTLTHIHQLLSPRGILVLLEGTQPLRWFDLIFGLTEGWWKFNDTDIRSSYPLISAKRWIELLNNNGFEQAVTLTPDGEFTQQAVIIAQKVKNWLILADKQGTAQQLAESLQKTGNQCILVFSGEQYQIVNQHEYQINPTHFNDFEKLLENFNDIPLSIINLWSLDTPEPQNLDLETLNNTTQVSCTSTLNLIQSLLNSSVKLNSLYLVTKGAISTGNDTHISVAQSPLWGLGKVIALEHPELNCKRIDLAPDASLTEQVHTLLTELFTQSQENQIAYRDSIRKVARLARYPNKNDRLIIPQTQSFQLSISKKGTLENLQLQPMTRRQPDINEVEIKVRASGLNFIDVLDALSLLPFERNGFGVECSGEIVAVGEEVKGIKNGDSVIALAPSCLSQYVTVKAALVVNKPKSLTFTEAATIPANFLTAYYALHHIVKISHGQKILIHAASGGTGMAAVQIAKLAGAEVFATASPSKWDTLRRMGVKHIMNSRTLDFASEIQQITQGEGVDIVFNSLSGEFIAKSLSVLQDKGSFIEIGKREIWTSEQIHQLKRNVNYFLVDLMTVAQENPPLVQSMLVQLMQQFQDKTLQPLPYQSFPIVKSMAAFRTMQQARHIGKIVITQNSEFQYRGTYLITGGLGDLGLLVARWLIEKGIRHLVLISRRETDSSILEKIQELEQKGAKILIRQADVTQIEQIREVLAEIEQSLPPLRGVIHAAGVLDDGVLEQMNWSRFETVMAPKVQGAWHLHTLTLSTPLDSFILFSSAASLLGSPGQGNHVAANSFLDSLAHYRQSIGLSGMSINWGAWSEIGAAARKEVSFKGIGDIAPEQGLKILEQLITEAVTQVGVIPIDWSLFPSNYPFFADFSENKIQPKQQSDILQQIIAKRGSERQAFLIAYLQAEIGKVLGLPATQLPQQEQGFFDIGMDSLMSIELRNRLESNLGLSIPATAIFEYPTIKALSQYIIEKGLQLADTPLKMLAPTEVSASITQELEELEALLGKKQQS</t>
  </si>
  <si>
    <t>gi|513469267|gb|EPF17107.1|</t>
  </si>
  <si>
    <t>gi|1706066233|gb|TRU90748.1|</t>
  </si>
  <si>
    <t>gi|1706118424|gb|TRV40280.1|</t>
  </si>
  <si>
    <t>gi|424707925|gb|AFX86597.1|</t>
  </si>
  <si>
    <t>gi|1706023719|gb|TRU51566.1|</t>
  </si>
  <si>
    <t>gi|389678789|emb|CCH92375.1|</t>
  </si>
  <si>
    <t>gi|1039171945|gb|OBQ16638.1|</t>
  </si>
  <si>
    <t>MNNHLSNYQPDNQDNTTKIQAWLVSEISSLLGVNPEEINIRKPLDSYGLDSAQTIIIARKAEKFLGFKLSLMHLWYYPTIEELSLRLSEELENSQSEIIQI</t>
  </si>
  <si>
    <t>gi|257709845|emb|CBC60870.1|</t>
  </si>
  <si>
    <t>gi|424707795|gb|AFX86532.1|</t>
  </si>
  <si>
    <t>gi|1747413747|ref|WP_149986030.1|</t>
  </si>
  <si>
    <t>Cluster-13398.8046</t>
  </si>
  <si>
    <t xml:space="preserve">Beta-ketoacyl synthase; N-terminal (354-530:177)  -- Beta-ketoacyl synthase; N-terminal (549-604:56)  -- Beta-ketoacyl synthase; C-terminal (620-735:116)  -- </t>
  </si>
  <si>
    <t>MEWSGEEDSSWYMHEKADRNLMPFEGKLVEIHSLPEKLEPNAGTVEADPSAKPRDLNGTCGRCIYWDEEESKYVVHTFDGSIVGVAEEYLMEMEPMDPEEGGFDVVWPASGGMSYAVFGGMVTECLVRKGYCVVQMFTTKAVREAAVEEARSKPPFEKMKLEYEIGYLGNENMTQCAVLEDDAPDKLLVDALDYCDRELTNMSMLLTPTCSGVFGFEPYSRSSAFVRTPYTAMEQRPQELQDHDFYEKNVEQFLAWMMRRRLSLIYLIDNDGGSFELYPKEHLKMEPVRLPLQKSRMIVFRHDLMGYSYQPQGDSLALQTWLMDSPKQINFFQLSSPPGIQGIERVQLVAGTERFPANCDGCKMTFNMFSLGTDAQTEVPFMRFDKDLYSLEDRDAILWGKAYIMHGAFVSNDVLIGFDNRFFGISEEEAEAMAPSQRWVLEVGYETLFKAGWTKQTLLGQRIGTFMGDSCGEWNQVYWKQDKYVVSCNLNAVTCTRLASCLNLTGPNVSVDTACSASLVAANSAAHMMRRFTYRKQDQLPLTYQRPENELNYAVCMGILAMVHPAGWIGECAATMLSFRGRCFTFDSSADGFIRGEGCCSAYLRSNHDDHVEDPSERPLAQIMGSCVNQDGRSASLTAPHGPSQQECIRQSLREANLKPGEVMLGECHGTGTALGDPIEVGANKGVMFGNRDVPMMHCTAKSHVGHEEANAGTCGLLKVMLMLNAGVSTPNPHLRSLNPHLDVHHYPILFVNELACTQLQNQCFGVSSFGFGGTNSRADCWAETEKGAFKHGTSTVLNKNEAYYWIGKIMQNVGTEKEFEGFLYEKSGH</t>
  </si>
  <si>
    <t>gi|1706135579|gb|TRV56312.1|</t>
  </si>
  <si>
    <t>gi|389832011|emb|CCI24744.1|</t>
  </si>
  <si>
    <t>gi|1705999438|gb|TRU28747.1|</t>
  </si>
  <si>
    <t>MPKTQSDKIAHPIAVVGMGCHYPGAKQLSELWENILARRCQFRQFPDQRLPLSEYYDPDPATPDKTYGTRGAFIDGFQFDWINRRVPKKTVDGTDIVHWLALEIADKAIEDAGYRRDTIPTQKTGVILGNSLTGEHTRSNVMRLRWPYVRRALRAAAEVKGLSGTIVEELLETMEKFYKSVFPPITEDTLAGGLSNTIAGRICNFFNFDGGGYTVDGACSSSLIAVVTAANALSNGDLDMALAGGIDISLDTFELIGFAKTGALTSQDMKVYDRRASGFVPGEGCGFVVLKRLADAQADGDYIYALLDGWALSSDGKGGITAPSKVGQSKALLRAYEKAGYSPQSLHFIEGHGTGTPVGDRAEIEGVALAMNASKPAPPRSCGMTSFKSLVGHTKAAAGIGGFIKAVMAVNQRIVPPTVNCQEPNPVFEESAQCLYPVQLGEIYPETEVLRAGVSAMGFGGINSHVTLSSGDPATTRLKSGIAERALFVSNQDTELFVFGANSTTDLFKIVEKLKPRVEGMSLAEMPDLAAKLAQELPEHCSTRAALIAATPGELSTGLDRLSLLLTESPLRSGEMRVSPQKDLWLAEKVQRTKIGFLFPGQGSQRLNMARMLVERYPWAQDFLSQADQWLQEAGFVPIGPVIYRPLDRAINREEVENWFQALTQIAPQTVCFVSLLWQKYLQRLGIKPVAVGGHSLGELTAFQAADCYDEKTLLCFAAVRGQVMTESSSTTGTMASLACSRSQAEELLRGVAGYVTIANLNSPRQTVISGEVDSVLAVLERALVRGIQGKKLPVANAFHSQMVAAAAEKLRQTCSFAEYPTPKLWLVSSKTGQQVSQVISLSEHFADQITAQVDFISLYQQIARQCDFLLEVGPGKVLSGLTAEIAEVPLCLPLESQVGNTRDLNTAIAAIFVQGTGINWHFFYENRLIRPFIPASERLFIDNPCERSFDFEPEELDQIIPFPLQTTSKSASLENLPALSTEEMSDLLSHYFSQRSSFLAELIRADLENLSFL</t>
  </si>
  <si>
    <t>gi|515518787|ref|WP_016952041.1|</t>
  </si>
  <si>
    <t xml:space="preserve">Beta-ketoacyl synthase; N-terminal (130-192:63)  -- Beta-ketoacyl synthase; C-terminal (218-311:94)  -- </t>
  </si>
  <si>
    <t>MKEFYQNQSQKMAIVGMNCHTAGCQELDAFERCIYEGKQHFVSANYANEALPLIDFYKLPITPEEINQLPLPQLLMLKVAARTLQDAKLQPETKIAVIMVSTPQGDKPNKLASYISRLWDATSPAFGEENSVFSALHLAQKLLINQQVDAVLVAAMDFAREKNHVAGVNTLSYDQKADGILVGEGAGAVVLQLHNIAKQKHHRIYAVIDGLSVVQNSLHNSEAVTQACEMAFNLADIQPQDISYLELCASGIPQQDNAEIQGLVQAYGTTNAKLSCAVGSVKANIGHTHAASGIISLIKTALCLYHRYIPAVPQWSSPKQPEVWNDSPFYVATQSKPWFVEPGADKRIAAVNSLELDGSYVHVILSEEPTQIERHSQYLAQIPYYLFALAADNRSSLLEQLNRLQQTIQDSLSLSHTASQNFREFQKRQTATYALAILGRNQDELTREIQRAIQGVTVAFDTGKDWQTPIGSYFTPKPQGKIGKVAFVYSGSFTSYIGLCRNLFHMFPQLYEDKIVKSVYNRVANIEKLLYPRSVNKLSNRQLEALEQQLIDDPVAMLESEVGFAGLITAILKNYFQIQHQCAFGYSLGETSMMLAQGVWTSFKQTSDYLNSSPLFKTQLSGPKNAVRQCWGLPLDNQNLGFWSNYILICPVSQVREAIKHEKRVYIPLINTPEEVVIAGETQACQRVIQQLNCDAFPTSIDHVIHCDPMRSEYKELQKINTLPIQNIPDLTFYSAAEYEPITIDSQTIGNNIAKSLCQELDFPRLINRVYQDNYRIFIEVGVGGNCSRWISETLKEKEHVAVSINKRGVDDHTSIIRALGKLLSHRVALDISPLYVPSSADNQPNFKVENNPQPQNQSLTSHPHKIWKSTPSQLPNLRKYHRQKLSHNNAVMTKTHSFLLKSRQESLEQIHLLIQQQIDFYKRIV</t>
  </si>
  <si>
    <t>Cluster-13398.32143</t>
  </si>
  <si>
    <t xml:space="preserve">Protein kinase domain (14-234:221)  -- </t>
  </si>
  <si>
    <t>MAPPQPGDRLGEYVIDSRVGKGRTGSVYLAMPADRLNEEIAIKYPAGGREISVLFGLQGCLGVPHVHSSGILEEEMWVAMELLGPTLMVVLRTLWLCTSYELRWQGVCIIGRLLLRRILAMHTRGYVHGDIKPENVVIGKRQSGAGGELSWPFLVDFGLARELTDNCPVDGHIGTIEFSSINSMSGGRRVRQDDLEALGWMLLYAMVGDLPWFEEIHEVDWNDKPARSELVKRVQKAKQDLLGEGTDSVENKYKQLPVALPAFLRLCCSSVGETGKPDYEMLARLLGCWGIDGEEDELQDLFHFHNFFSGGNGALPEPQHSMNKYFVVANWNKWNFEEMTPHSVLPDVHCLEVHLPKDGGDFQILRNKQWSEVFHPMVKCCGPDCTVVGPESDGHGLNWKIDSKAGTVVEIEFHCAPDHKANLRRVTWKELRHENLALRSPGSWYTKYFLVGTWDNWQRKKEMTWTGKCFTICVQMGHKLWESFQILEDGDWNKKLHPSVSRASPHVPHELQGPEKHGHGRNWTIGAHPLDRAAFGAQYVIRLFVSEARVKNVDWVKLG</t>
  </si>
  <si>
    <t>gi|389717467|emb|CCH98438.1|</t>
  </si>
  <si>
    <t>MSNQECIPDFKTEAILNPDISFDSPLKEDIDEPKSIFLTGATGFLGAYLLRELIGQTTANIYCLIRCHTLETGKQRLKENLQSYQLWQEPFDDRIIPIVGDLAQPLLGLSEKDFCQLATDIDVIYHNGSENDPITPYSQMKAVNVLGTQELLKLAGLRKTKPVHFISTVAIFFSQAHRQDIAIRETDFPLFSPSLNTGYKQSKWVAEELIHLAQKRGLPVSIYRPTRIMGDSKTGIYRKSNNFFFRFIQICIKLEKFPTFDVDINIIPIDYASKAIVYLSRQKQLLGKTFHLVNPESISWQRLFELINACGYATEPVSDKNWLVMVENYLFEQGGEKAVSSCFPIILKSAKMISQTKPRFDACQTIEGLAHSSIVCHPLDLSLISTYLLAWKKYETKMLN</t>
  </si>
  <si>
    <t>gi|1519307235|dbj|BBH38826.1|</t>
  </si>
  <si>
    <t xml:space="preserve">AMP-dependent synthetase/ligase (29-431:403)  -- Phosphopantetheine binding ACP domain (565-629:65)  -- Beta-ketoacyl synthase; N-terminal (659-919:261)  -- Beta-ketoacyl synthase; C-terminal (927-1043:117)  -- Polyketide synthase; C-terminal extension (1046-1157:112)  -- Acyl transferase (1203-1488:286)  -- Methyltransferase type 12 (1826-1927:102)  -- Polyketide synthase; ketoreductase domain (2221-2410:190)  -- Phosphopantetheine binding ACP domain (2521-2576:56)  -- </t>
  </si>
  <si>
    <t>MEDNWRTLSEVLETATKHNNHGITYIKNDATEYFQSYQDLYQDALVILNGLEQKGIKLGHKVILQIAKNQDFIPALWACFLGGIIPVPLTVAPSYDLENSAVKKLENVWKILDNPLILSDSELITEIEKLGTYSHLEGWQVISVNELRKAPSKVHQLPILDPQAPALLLFTSGSTGMPKGVILTHHNILSMTAGTVAMNHFTQQEVTLNWMPLDHVGAIVFLGIMAVDLACHQIHVPMELVLRQPLQWLELIQKHQVSISWSPNFAFSLINQQAEELKHASYNLSSMKFLVNAGEQVSVKTIRLFLEILEKHQLRERAIKPAFGMTESCSGITWSAGLSKNELTEENSFVSLGKPIPGATIRIVDQENNPLPEREIGKLQIQGNSVTKGYYNNTELNREVFQEGWFTTGDLGYLFKGELFITGREKQEIIINGVNYFAHELETTIEELEGVKVSYTAAFAVFDQSRETDLLIITFSPESDQFEHWIKVVRKIRSHLTQKFGIAPAYVIPLERNLVPKTSIGKVQKSKLKKDFEQGLFSSRIQEIDQYLAKERQKNQTLPQSENERQIAAVWSEVLQLTSVGLEDNFFELGGHSIHLIRVQNELEKLFNRQLSLAEMFKNPTVATLARCLSEESNTTQVIAQKSRQRAENRTRRHNETHDIAIIGMAGQFPGAKNLTTFWENLKNGIETISFFSEEELQESGVSSELFNQPNYVRARPILEQVEYFDSEFFGYTDREAELLDPQQRLLLECSWECLENAGYNPSTYQGSIGIFAGASMNTYLINNCYPNRGQLDSNDELQPFTLDSTGGFQTMVANDKDYLTTRISYKLNLHGPSVNVQTACSTGLVVVHLACQSLISGESDMALAGAASINSPQKIGYLYQEGLIMSPDGHCRAFDAEAKGTIFGSGVGVILLKRLSDALADHDHIYAVIKGSAINNDGGQKLGFTAPGGEGQIAAATEALAFAGVDANTISFVEAHGTGTPLGDPIEVDALAKVYQGANEGECALGSVKTNIGHMQIASGIAGLIKATLALKYRVIPPTLHFQNPNPQINFSQTPFYINNEAISWTTKQDKDEKLPRRAGVNSLGIGGVNAHVILEEAPPIIPQDNQSKRPYHLLTLSARTEPALKELVSRYIDFLESQPEKDMSDVVFTANTGRVHFSNRLALTGYKNSDFIEQLRQFKQLDYQSTIHGIADEKRPPKIAFLFTGQGSQYAGMAHQLYQTQPTFRKTLDAGENYYQKLTGKSLLNVVFADTDDPLNQTAYTQPALFLIEVALAQLWHSWGIQPAAILGHSLGEYSAACFAGVFDLESGLKLVTHRGNLMGQLPQNQGEMAAIFLDKNSVIEQCQSQGIKIAIAAINAEQHTVISGEKSVIQKLCNHFTNAGVKVRQLKVSHAFHSPLVEPMVAEFKTILQEISFSQPQISLVSNLTGEIADDSIMTPEYWLQHLLNTVQFHQGALFLQSLGCDTFIEIGPQPILSGIVQSSLSSSEPLTLPSLRSGFSDWQVLLESLGKLYVRGAKIDWFSFDQDYHPRRCALPTYPFQKRQHWIPLKTPSATVPQESNLVKMLSEKDKNTLMQTLLETGHYSEDEKPTISAIVQQLIKLYYQEKEDFNFAKLLYQVAWLPWDLADGKLQNLTPLKTDLEVYLEPQLHSSELMGVSLAFSEMEKLAADFVVKALKDLELFQMNTFLDPDQSFIQAELKQEYKSFWNHLLEILAKVGILEKQNTLWKIVKEPEHSNPDLAVEDLINHYPNAQIELNLFRQVATNLAAIITGKISPLSILFSQDGQGGASEFYKNTSSAKILNLGISKTVELLLSSYAPSASLRILEIGAGTGATTQQVLKACKSRQITYTFTDVSPFFLEKARDNLAEFSGLEYKVLDIEKAPKLQGFCCHSYDLIIAANVLHSTANLQEETLPHIQSLLRPGGHLLLLELTQQSPWIDLIFGVTQGWWRFSDYHLRPNHPIITASTWESMLLKSGFSQVEFVSPDQKIGSVLFQQSIILAQSSEISPNTAKNWLIFTDIEPQQNTFALGIQEQLLKKCDSCRIIYQGEKNTQISSSESCLNANQLQQLEEWFASNPSPDRIIYLLNSTPKEQPESILLNRCNYLLNLLKAIQTIPNPPQLFLVTQGAQPFELEQPSLGFQSPLWAMGRVIALENPQLWGGMLDLDPDVDINQNITALLLGLTHAHDEDHLVFRKGQGYVARLLPLKSLETTTVKIQTEATYLITGGIGHLGLELAEHLVNLGAKHLILTTRRSLPARFLWDSATELAQISEKIRKLEEKGASIEVISADVGNFEAMQAIFTQIEKTAYPLRGIFHLAGISGRQAQLKDCTLQDLEAVFQAKVKGSWNLHQLSLGTQLDYFVLFSSAGAIWGAKEQGLYDTVSHWLDALAHFRHLQELPATTLNWALLAGHGIVSQDYEDWLKQIGIREIAPDMALRVMDAIMASNQTQVLIADVDWVRFKNIYQFKGEKPLLKNLGLSEIPIKSVQESDSVLHLLEDIPLGERREYLLEYVSKQVRIILGIKSMPDSEQGLIEMGIDSLSSIELKNRLEKGLEVLLPTSLVFDFPNIRRLVDYLFDRIFGEKVQKTAEKMINFTEVQQEISEDLILQELTDLEAFLGD</t>
  </si>
  <si>
    <t>gi|551619303|ref|XP_005790240.1|</t>
  </si>
  <si>
    <t>Unigene9179_All</t>
  </si>
  <si>
    <t xml:space="preserve">Beta-ketoacyl synthase; N-terminal (329-577:249)  -- Beta-ketoacyl synthase; C-terminal (587-702:116)  -- </t>
  </si>
  <si>
    <t>MSGSCREGSLVEFPGPTATLLESQDPTSLDDVGTTRAQLLSYDEADETWRAITFSGLMVKVKAQDVSLLTGEDLADVDFVLGPACDSATVAEEMSHELVHKGYCVCSLLIKQADLAGMHETAKELQYERVPHEFEPYYLGLQSKEKISLVDFESDDVPAGALDSPLEAQDNYMSSLCDDLSPHLQRLLGITIASRTNLMVRKTFVDLDEELKFPLGEASNAEKESFMSLTKRKRLCMMQFLGPLVGTLKLIPKGGAEEEEITIVASPGKMVVFLTEQFQYSHTCPDGATMTLQTWFLGQRPEFTLGEVGGDMDVLGTVAAGAKPPPGETVAVNGIGTLIGGDSKDYLCYWLMFNKGGGDTFVEIPITRFDHNAYCITYDMQTAQLNGASYTKHQGYVDGIEMFDAKFFGVSNAEAGSMDPNQRKCLEVTYEALNMGGYELKDLQRSPKHVGVFVGISGSEWGQVPHPTDAAGCGGAEAIISNRCNFSLNLKGASQTINTACSSGLVAMHTGKLHLKYKQFDPLEGVVANGLNLAYSPGPFCGCCSGGMLSFKGRSFTFDVSADGYGRGEGSSAVFLNLAEYSRDVFALVAGSQANQDGRSASITAPNGPSQEKCIKAAFREASLKPPEVDCFECHGTGTALGDPIEVGAFKRIYNSQPREHALLVTTSKTNLGHLEGGAGMAGFVKCCLQVMRAEGSPNLHLRETNPHLDTEGFPAQFITEGLCCAYDSAYSGVSSFGFGGTNAHSMAYGKNTTTSRGTGQRDFRRQIREKIGSAPPPEILLMGDDPEDWETNGMPISEDKIGKVFQVEIDAAGKAVWREVVDVPLLPPSDRFFLCGSHNQWAMEQMEASEGIPDLYTTDVTLGDEGEVLFQILCDADPRLTYYPAEPRCTRKIAPVLGPDTPDVADREQATWCITGTPGTTYSVEFHCSEEHTSILWYRKREDAISS</t>
  </si>
  <si>
    <t>gi|490389196|ref|WP_004268651.1|</t>
  </si>
  <si>
    <t>gi|198444935|gb|ACH88382.1|</t>
  </si>
  <si>
    <t>PQQRVFLECVWAAFEDAGYDLTQFKKKVGLFAGGALNMNWMNYVTLVNDGSSVDKFTASQLADSRFISSRTSFLLNFRGPSIHVDSACSTSLVAIQRATMSLLFQECNVALAGGVLVGNESVSGYFYEEGMIKSRDGHCRPFDVGATGTVGGEGVGVVVLKRLKDAMKDGDHIHAIIKGGSVNNDGYQKVGYTAPSISGQSEAIIKAQKMARVPSESISYIDTHGTGT</t>
  </si>
  <si>
    <t>gi|166087895|dbj|BAG02603.1|</t>
  </si>
  <si>
    <t>gi|1705976911|gb|TRU07463.1|</t>
  </si>
  <si>
    <t>gi|1772285864|gb|QFZ10928.1|</t>
  </si>
  <si>
    <t xml:space="preserve">Beta-ketoacyl synthase; C-terminal (179-273:95)  -- Beta-hydroxydecanoyl thiol ester dehydrase; FabA/FabZ (1064-1200:137)  -- Beta-hydroxydecanoyl thiol ester dehydrase; FabA/FabZ (1459-1596:138)  -- </t>
  </si>
  <si>
    <t>MERSRLAIVGLDCFLNQHFNSAIFSALIYDGKTIKDINHLDNKVESFTILSKISHQALQDCQVNCHKNVAVITAHNETVNPHNSAENLGKNLSNLWNFTAITFNLDGQKDCLLKALEIAQILLTAKEVDTVIISVVNSELNTYSVNGGAIIVKDYAVAQKDGDRIYAVLESFTRIADTLSPSSVAIQQSCEKALHQANISPPEVGYIEVCHQNLAEENSPEFIGLINAYATHQHDLTCAVGSIKANLGDLGIATGVISLIKTALCVYHRYLPAYPQWQQPQHPEIWQNSPFYVPTSSYPWFLSKNQEKRQAAVNLVAEDGTYGHIILSEDTTQTSRSPSYLPYASFYLFPIAADEASSLQIQLDDLAAKIETSLSLPQTAQENFSQFQRNSPSPYVIAIVGENKETLQREIKQAQKGIEKAFREGKSWKSPKGSYFTPKPIGKQGKIAFVYPGAFNSYLGMGRNLFQLFPQLWNRIASLVKDPNQFLQAKHLYPRSQYSLSQRDLEALETEFIANPLSLLETGTGFAVMFTDIMQQYFQIKPQAAFGYSMGESTMMYSLGVWANADAGSQYIHSSPLFRDRLIGTKQTVAEYWGEPTGENLWSSHVLMAAPAAVKQCLEQEPRVYLTHVNAPQEVVIAGDPQGCLRVIERLQCDAFRSPSDMVLHCEAMQSEFAAFMQLNTVNMGTPPDTVFYSSANYQPIPLEQLAIAQNLSQGVCQPLEFPRLIDRAYQDGVRIFLELGSGGSCSRWITETLQTQDHLAMCINRRGADDLATIVKMLAQLVSHKVDLDLSPLYLSQETPTEITTLKETVPSLVASPPCLFNEDDILEFIEGKVSKVFGESYQEIDNYSRRVRMPSPPFLFVSRVTQLEGKLGDYKSGFIETEYDIPQDAWYAIDGQLTVGICKEAGHGLLMLLSYLGTDFENQGKRSFRLLDLSATFLFEQPETIKTLKCRVKITSSVKTEKSLLVFFQGEALIGDQVWMKLHDGCAGLFSDEELEQGQGIVISESEARERQRITKQHFTPLLTCSKSNFTSEEILALTIGDLGECFGEEYQQNSLNPSLRLPPAKLLMLDDVMMVNPQGGVAGLGLAIGSKEVTPEDWYYFCHFRNDPTMPGNLMIEGCIQLVQFYCLFLGLQTRTKDARFQIIPGKTQAARFRGQVTPQTGTLMYQMEVLELGLSPQPYAVANVDVIFGGKTIATIKNIGVQLVEKPLAIKNSLTEINHQPVLFNEEQLKQFAKGSVAACLGSEFDIYENRQSVRLPNGEFQLVSRVLEIEGKRHELQKPSQIITEYDVKPDAWFYEHNAYPTLPYCTYIEIAGQPCIFLGVYMGATLLSPDDDLHFRNLDGQGTILKEIDLRNKTITDKVRLLSTTAVKGAIIQKYEFELSCEGEPFYRGNMVFGDFSTAVLANQVGLDGGKRLKPWYQEHETSASDLTTIALKDPNWRQKLYQINPNKPHYRLSEKYLDFLDEMFIIEDSGNYQKGYIYARKSITPQDWYFPFHFYQDPVMPGALGVESIIQAMQAYALQLDLGKSFKNPRFGQAINHEITWKYRGQITPENHLMSLEVHISNIEVASDRITIIGDASLWKEDLRIYEIKDIALCLVEA</t>
  </si>
  <si>
    <t>gi|424707725|gb|AFX86497.1|</t>
  </si>
  <si>
    <t>gi|45535423|emb|CAF04428.1|</t>
  </si>
  <si>
    <t>gi|1370748102|gb|AVQ72242.1|</t>
  </si>
  <si>
    <t>gi|640535437|ref|WP_024969043.1|</t>
  </si>
  <si>
    <t>MQSSQFLPVIESLATGTPGNLVQQTDAAKFLANLKGLEKNQHRIEKIYEHTRIDTRHLAINLLTEETVNFSREKGTIEQRMQMYEKYGLPLAEGVARRVILAASEQQKNHNPLSTEKIEDSIGLIVFVTSTGFVAPGIDAQLIKSLGLRRNIARVPVNFMGCAAAMNGLRVACDHVRANPEHKALVICLELSSINAVFQDDLNDIIIHSIFGDGCAAVVIGAYEPEQIQGRGKFIIRDNFSYLAENTEDGITLGIRDNGITCLLSRQLPDYIESGVGRIITNFLNSHEITKEDIDLWMVHPGGTKIIEKVQLSLDLNDEQVADSWGVLRQYGNLLSCAILFVMERMILRLEQGCETQALKQNKSGVTRQNAASLTGLAFSFAPGVGIEGILLEKI</t>
  </si>
  <si>
    <t xml:space="preserve">KS-N (343-543:201)  -- Protein O-mannosyl-transferase TMTC; DUF1736 (855-926:72)  -- KS-N (1258-1310:53)  -- EF-hand domain (1818-1836:19)  -- </t>
  </si>
  <si>
    <t xml:space="preserve">Methyltransferase FkbM (313-395:83)  -- KS-N (654-880:227)  -- </t>
  </si>
  <si>
    <t xml:space="preserve">KS-N (4-192:189)  -- Cytochrome P450 (277-459:183)  -- </t>
  </si>
  <si>
    <t xml:space="preserve">KS-N (1-145:145)  -- </t>
  </si>
  <si>
    <t xml:space="preserve">KS-N (2-155:154)  -- </t>
  </si>
  <si>
    <t xml:space="preserve">KS-N (31-164:134)  -- </t>
  </si>
  <si>
    <t xml:space="preserve">KS-N (272-368:97)  -- </t>
  </si>
  <si>
    <t xml:space="preserve">KS-N (1-162:162)  -- </t>
  </si>
  <si>
    <t xml:space="preserve">KS-N (176-423:248)  -- </t>
  </si>
  <si>
    <t xml:space="preserve">KS-N (342-525:184)  -- </t>
  </si>
  <si>
    <t xml:space="preserve">KS-N (11-79:69)  -- </t>
  </si>
  <si>
    <t xml:space="preserve">Ankyrin repeat-containing domain (92-177:86)  -- - (185-236:52)  -- Ankyrin repeat-containing domain (3088-3166:79)  -- Ankyrin repeat-containing domain (3837-3899:63)  -- Ankyrin repeat-containing domain (3907-3970:64)  -- Ankyrin repeat-containing domain (3976-4032:57)  -- KS-N (4101-4309:209)  -- KS-C (4331-4448:118)  -- </t>
  </si>
  <si>
    <t xml:space="preserve">WWE domain (230-294:65)  -- ATP:guanido phosphotransferase; catalytic domain (441-601:161)  -- Protein of unknown function DUF4326) (1660-1738:79)  -- ATP:guanido phosphotransferase; N-terminal (2441-2507:67)  -- ATP:guanido phosphotransferase; catalytic domain (2567-2777:211)  -- KS-N (3994-4156:163)  -- KS-N (4164-4216:53)  -- KS-C (4243-4292:50)  -- </t>
  </si>
  <si>
    <t xml:space="preserve">Sodium/calcium exchanger membrane region (507-673:167)  -- Na-Ca exchanger/integrin-beta4 (785-854:70)  -- KS-N (1221-1467:247)  -- KS-C (1498-1595:98)  -- Na-Ca exchanger/integrin-beta4 (1815-1838:24)  -- Na-Ca exchanger/integrin-beta4 (1857-1957:101)  -- Sodium/calcium exchanger membrane region (2064-2237:174)  -- </t>
  </si>
  <si>
    <t xml:space="preserve">Alpha/beta hydrolase fold-1 (92-290:199)  -- KS-N (1002-1098:97)  -- KS-N (1490-1542:53)  -- KS-C (1555-1666:112)  -- RAP domain (2198-2250:53)  -- Cytochrome b5-like heme/steroid binding domain (2632-2703:72)  -- </t>
  </si>
  <si>
    <t xml:space="preserve">GNAT domain (536-616:81)  -- KS-N (659-850:192)  -- KS-C (888-1005:118)  -- WD40 repeat (1237-1272:36)  -- </t>
  </si>
  <si>
    <t xml:space="preserve">Calcium-dependent channel; 7TM region; putative phosphate (128-393:266)  -- Protein kinase domain (657-958:302)  -- KS-N (1487-1738:252)  -- KS-C (1751-1865:115)  -- </t>
  </si>
  <si>
    <t xml:space="preserve">KS-N (6-145:140)  -- KS-C (160-277:118)  -- Ankyrin repeat-containing domain (415-505:91)  -- Reverse transcriptase; RNA-dependent DNA polymerase (2264-2445:182)  -- </t>
  </si>
  <si>
    <t xml:space="preserve">KS-N (348-535:188)  -- KS-N (553-614:62)  -- KS-C (624-739:116)  -- </t>
  </si>
  <si>
    <t xml:space="preserve">KS-N (344-532:189)  -- KS-N (550-600:51)  -- KS-C (620-735:116)  -- </t>
  </si>
  <si>
    <t xml:space="preserve">KS-N (344-453:110)  -- KS-N (458-576:119)  -- KS-C (585-698:114)  -- </t>
  </si>
  <si>
    <t xml:space="preserve">KS-N (23-272:250)  -- KS-C (284-398:115)  -- Haem oxygenase-like (448-501:54)  -- </t>
  </si>
  <si>
    <t xml:space="preserve">KS-N (765-950:186)  -- KS-N (974-1033:60)  -- KS-C (1042-1158:117)  -- </t>
  </si>
  <si>
    <t xml:space="preserve">KS-N (320-528:209)  -- KS-N (549-606:58)  -- KS-C (618-719:102)  -- </t>
  </si>
  <si>
    <t xml:space="preserve">KS-N (337-520:184)  -- KS-N (543-602:60)  -- KS-C (612-727:116)  -- </t>
  </si>
  <si>
    <t xml:space="preserve">KS-N (636-775:140)  -- KS-N (1719-1860:142)  -- KS-C (1871-1984:114)  -- </t>
  </si>
  <si>
    <t xml:space="preserve">KS-N (345-531:187)  -- KS-N (552-610:59)  -- KS-C (620-736:117)  -- </t>
  </si>
  <si>
    <t xml:space="preserve">KS-N (360-532:173)  -- KS-N (551-606:56)  -- KS-C (622-737:116)  -- </t>
  </si>
  <si>
    <t xml:space="preserve">KS-N (1747-1873:127)  -- KS-N (2394-2507:114)  -- KS-C (2525-2633:109)  -- </t>
  </si>
  <si>
    <t xml:space="preserve">KS-N (392-487:96)  -- KS-N (517-583:67)  -- KS-C (594-699:106)  -- </t>
  </si>
  <si>
    <t xml:space="preserve">KS-N (354-530:177)  -- KS-N (549-604:56)  -- KS-C (620-735:116)  -- </t>
  </si>
  <si>
    <t xml:space="preserve">KS-C (179-273:95)  -- Beta-hydroxydecanoyl thiol ester dehydrase; FabA/FabZ (1064-1200:137)  -- Beta-hydroxydecanoyl thiol ester dehydrase; FabA/FabZ (1459-1596:138)  -- </t>
  </si>
  <si>
    <t xml:space="preserve">KS-N (350-622:273)  -- KS-C (633-746:114)  -- </t>
  </si>
  <si>
    <t xml:space="preserve">KS-N (1-277:277)  -- KS-C (285-399:115)  -- </t>
  </si>
  <si>
    <t xml:space="preserve">KS-N (312-568:257)  -- KS-C (586-707:122)  -- </t>
  </si>
  <si>
    <t xml:space="preserve">KS-N (297-553:257)  -- KS-C (572-680:109)  -- </t>
  </si>
  <si>
    <t xml:space="preserve">KS-N (102-190:89)  -- KS-C (212-307:96)  -- </t>
  </si>
  <si>
    <t xml:space="preserve">KS-N (293-535:243)  -- KS-C (553-668:116)  -- </t>
  </si>
  <si>
    <t xml:space="preserve">KS-N (338-590:253)  -- KS-C (600-714:115)  -- </t>
  </si>
  <si>
    <t xml:space="preserve">KS-N (368-616:249)  -- KS-C (630-745:116)  -- </t>
  </si>
  <si>
    <t xml:space="preserve">KS-N (339-584:246)  -- KS-C (597-709:113)  -- </t>
  </si>
  <si>
    <t xml:space="preserve">KS-N (344-596:253)  -- KS-C (612-725:114)  -- </t>
  </si>
  <si>
    <t xml:space="preserve">KS-N (462-696:235)  -- KS-C (719-833:115)  -- </t>
  </si>
  <si>
    <t xml:space="preserve">KS-N (345-615:271)  -- KS-C (628-741:114)  -- </t>
  </si>
  <si>
    <t xml:space="preserve">KS-N (5-161:157)  -- KS-C (172-226:55)  -- </t>
  </si>
  <si>
    <t xml:space="preserve">KS-N (332-590:259)  -- KS-C (599-711:113)  -- </t>
  </si>
  <si>
    <t xml:space="preserve">KS-N (326-574:249)  -- KS-C (586-702:117)  -- </t>
  </si>
  <si>
    <t xml:space="preserve">KS-N (319-540:222)  -- KS-C (560-680:121)  -- </t>
  </si>
  <si>
    <t xml:space="preserve">KS-N (2-171:170)  -- KS-C (181-233:53)  -- </t>
  </si>
  <si>
    <t xml:space="preserve">KS-N (9-144:136)  -- KS-C (176-225:50)  -- </t>
  </si>
  <si>
    <t xml:space="preserve">KS-N (1-160:160)  -- KS-C (169-219:51)  -- </t>
  </si>
  <si>
    <t xml:space="preserve">KS-N (5-168:164)  -- KS-C (179-228:50)  -- </t>
  </si>
  <si>
    <t xml:space="preserve">KS-N (292-538:247)  -- KS-C (556-671:116)  -- </t>
  </si>
  <si>
    <t xml:space="preserve">KS-N (1-144:144)  -- KS-C (162-204:43)  -- </t>
  </si>
  <si>
    <t xml:space="preserve">KS-N (339-587:249)  -- KS-C (601-714:114)  -- </t>
  </si>
  <si>
    <t xml:space="preserve">KS-N (344-576:233)  -- KS-C (586-701:116)  -- </t>
  </si>
  <si>
    <t xml:space="preserve">KS-N (10-177:168)  -- KS-C (185-241:57)  -- </t>
  </si>
  <si>
    <t xml:space="preserve">KS-N (6-230:225)  -- KS-C (245-361:117)  -- </t>
  </si>
  <si>
    <t xml:space="preserve">KS-N (373-612:240)  -- KS-C (627-740:114)  -- </t>
  </si>
  <si>
    <t xml:space="preserve">KS-N (340-587:248)  -- KS-C (599-713:115)  -- </t>
  </si>
  <si>
    <t xml:space="preserve">KS-N (300-549:250)  -- KS-C (571-686:116)  -- </t>
  </si>
  <si>
    <t xml:space="preserve">KS-N (1-173:173)  -- KS-C (181-235:55)  -- </t>
  </si>
  <si>
    <t xml:space="preserve">KS-N (1-166:166)  -- KS-C (174-228:55)  -- </t>
  </si>
  <si>
    <t xml:space="preserve">KS-N (337-588:252)  -- KS-C (595-709:115)  -- </t>
  </si>
  <si>
    <t xml:space="preserve">KS-N (340-589:250)  -- KS-C (599-717:119)  -- </t>
  </si>
  <si>
    <t xml:space="preserve">KS-N (1-150:150)  -- KS-C (168-219:52)  -- </t>
  </si>
  <si>
    <t xml:space="preserve">KS-N (352-596:245)  -- KS-C (608-721:114)  -- </t>
  </si>
  <si>
    <t xml:space="preserve">KS-N (1-165:165)  -- KS-C (173-226:54)  -- </t>
  </si>
  <si>
    <t xml:space="preserve">KS-N (311-532:222)  -- KS-C (551-671:121)  -- </t>
  </si>
  <si>
    <t xml:space="preserve">KS-N (1-174:174)  -- KS-C (182-236:55)  -- </t>
  </si>
  <si>
    <t xml:space="preserve">KS-N (1-169:169)  -- KS-C (177-226:50)  -- </t>
  </si>
  <si>
    <t xml:space="preserve">KS-N (1-174:174)  -- KS-C (186-233:48)  -- </t>
  </si>
  <si>
    <t xml:space="preserve">KS-N (91-339:249)  -- KS-C (347-462:116)  -- </t>
  </si>
  <si>
    <t xml:space="preserve">KS-N (341-584:244)  -- KS-C (595-709:115)  -- </t>
  </si>
  <si>
    <t xml:space="preserve">KS-N (416-665:250)  -- KS-C (675-791:117)  -- </t>
  </si>
  <si>
    <t xml:space="preserve">KS-N (132-377:246)  -- KS-C (385-499:115)  -- </t>
  </si>
  <si>
    <t xml:space="preserve">KS-N (1-153:153)  -- KS-C (161-213:53)  -- </t>
  </si>
  <si>
    <t xml:space="preserve">KS-N (10-180:171)  -- KS-C (188-245:58)  -- </t>
  </si>
  <si>
    <t xml:space="preserve">KS-N (198-447:250)  -- KS-C (469-583:115)  -- </t>
  </si>
  <si>
    <t xml:space="preserve">KS-N (288-527:240)  -- KS-C (551-665:115)  -- </t>
  </si>
  <si>
    <t xml:space="preserve">KS-N (402-652:251)  -- KS-C (661-775:115)  -- </t>
  </si>
  <si>
    <t xml:space="preserve">KS-N (367-613:247)  -- KS-C (624-740:117)  -- </t>
  </si>
  <si>
    <t xml:space="preserve">KS-N (321-552:232)  -- KS-C (570-685:116)  -- </t>
  </si>
  <si>
    <t xml:space="preserve">KS-N (321-561:241)  -- KS-C (585-700:116)  -- </t>
  </si>
  <si>
    <t xml:space="preserve">KS-N (322-561:240)  -- KS-C (582-696:115)  -- </t>
  </si>
  <si>
    <t xml:space="preserve">KS-N (221-470:250)  -- KS-C (493-606:114)  -- </t>
  </si>
  <si>
    <t xml:space="preserve">KS-N (367-612:246)  -- KS-C (626-740:115)  -- </t>
  </si>
  <si>
    <t xml:space="preserve">KS-N (341-567:227)  -- KS-C (592-705:114)  -- </t>
  </si>
  <si>
    <t xml:space="preserve">KS-N (337-583:247)  -- KS-C (596-711:116)  -- </t>
  </si>
  <si>
    <t xml:space="preserve">KS-N (290-537:248)  -- KS-C (554-668:115)  -- </t>
  </si>
  <si>
    <t xml:space="preserve">KS-N (295-545:251)  -- KS-C (560-672:113)  -- </t>
  </si>
  <si>
    <t xml:space="preserve">KS-N (338-583:246)  -- KS-C (597-713:117)  -- </t>
  </si>
  <si>
    <t xml:space="preserve">KS-N (377-624:248)  -- KS-C (640-754:115)  -- </t>
  </si>
  <si>
    <t xml:space="preserve">KS-N (61-307:247)  -- KS-C (316-427:112)  -- </t>
  </si>
  <si>
    <t xml:space="preserve">KS-N (1-166:166)  -- KS-C (174-227:54)  -- </t>
  </si>
  <si>
    <t xml:space="preserve">KS-N (350-596:247)  -- KS-C (605-720:116)  -- </t>
  </si>
  <si>
    <t xml:space="preserve">KS-N (322-560:239)  -- KS-C (580-695:116)  -- </t>
  </si>
  <si>
    <t xml:space="preserve">KS-N (294-542:249)  -- KS-C (559-674:116)  -- </t>
  </si>
  <si>
    <t xml:space="preserve">KS-N (293-540:248)  -- KS-C (557-671:115)  -- </t>
  </si>
  <si>
    <t xml:space="preserve">KS-N (344-617:274)  -- KS-C (628-741:114)  -- </t>
  </si>
  <si>
    <t xml:space="preserve">KS-N (358-614:257)  -- KS-C (633-746:114)  -- </t>
  </si>
  <si>
    <t xml:space="preserve">KS-N (312-566:255)  -- KS-C (585-696:112)  -- </t>
  </si>
  <si>
    <t xml:space="preserve">KS-N (356-613:258)  -- KS-C (622-736:115)  -- </t>
  </si>
  <si>
    <t xml:space="preserve">KS-N (361-623:263)  -- KS-C (642-754:113)  -- </t>
  </si>
  <si>
    <t xml:space="preserve">KS-N (363-595:233)  -- KS-C (606-720:115)  -- </t>
  </si>
  <si>
    <t xml:space="preserve">KS-N (127-376:250)  -- KS-C (384-498:115)  -- </t>
  </si>
  <si>
    <t xml:space="preserve">KS-N (354-613:260)  -- KS-C (623-741:119)  -- </t>
  </si>
  <si>
    <t xml:space="preserve">KS-N (287-542:256)  -- KS-C (561-677:117)  -- </t>
  </si>
  <si>
    <t xml:space="preserve">KS-N (1-169:169)  -- KS-C (178-233:56)  -- </t>
  </si>
  <si>
    <t xml:space="preserve">KS-N (356-608:253)  -- KS-C (622-739:118)  -- </t>
  </si>
  <si>
    <t xml:space="preserve">KS-N (382-632:251)  -- KS-C (642-757:116)  -- </t>
  </si>
  <si>
    <t xml:space="preserve">KS-N (358-597:240)  -- KS-C (608-724:117)  -- </t>
  </si>
  <si>
    <t xml:space="preserve">KS-N (291-539:249)  -- KS-C (565-681:117)  -- </t>
  </si>
  <si>
    <t xml:space="preserve">KS-N (340-584:245)  -- KS-C (599-712:114)  -- </t>
  </si>
  <si>
    <t xml:space="preserve">KS-N (274-529:256)  -- KS-C (542-653:112)  -- </t>
  </si>
  <si>
    <t xml:space="preserve">KS-N (370-642:273)  -- KS-C (653-766:114)  -- </t>
  </si>
  <si>
    <t xml:space="preserve">KS-N (413-671:259)  -- KS-C (681-795:115)  -- </t>
  </si>
  <si>
    <t xml:space="preserve">KS-N (11-222:212)  -- KS-C (233-342:110)  -- </t>
  </si>
  <si>
    <t xml:space="preserve">KS-N (7-103:97)  -- KS-C (112-162:51)  -- </t>
  </si>
  <si>
    <t xml:space="preserve">KS-N (5-107:103)  -- KS-C (114-169:56)  -- </t>
  </si>
  <si>
    <t xml:space="preserve">KS-N (332-583:252)  -- KS-C (592-710:119)  -- </t>
  </si>
  <si>
    <t xml:space="preserve">KS-N (355-603:249)  -- KS-C (617-735:119)  -- </t>
  </si>
  <si>
    <t xml:space="preserve">KS-N (361-625:265)  -- KS-C (644-756:113)  -- </t>
  </si>
  <si>
    <t xml:space="preserve">KS-N (353-606:254)  -- KS-C (620-732:113)  -- </t>
  </si>
  <si>
    <t xml:space="preserve">KS-N (295-540:246)  -- KS-C (556-671:116)  -- </t>
  </si>
  <si>
    <t xml:space="preserve">KS-N (7-249:243)  -- KS-C (257-371:115)  -- </t>
  </si>
  <si>
    <t xml:space="preserve">KS-N (338-581:244)  -- KS-C (594-709:116)  -- </t>
  </si>
  <si>
    <t xml:space="preserve">KS-N (378-648:271)  -- KS-C (661-774:114)  -- </t>
  </si>
  <si>
    <t xml:space="preserve">KS-N (372-620:249)  -- KS-C (639-751:113)  -- </t>
  </si>
  <si>
    <t xml:space="preserve">KS-N (374-627:254)  -- KS-C (642-754:113)  -- </t>
  </si>
  <si>
    <t xml:space="preserve">KS-N (1-168:168)  -- KS-C (177-230:54)  -- </t>
  </si>
  <si>
    <t xml:space="preserve">KS-N (351-598:248)  -- KS-C (614-727:114)  -- </t>
  </si>
  <si>
    <t xml:space="preserve">KS-N (366-595:230)  -- KS-C (603-718:116)  -- </t>
  </si>
  <si>
    <t xml:space="preserve">KS-N (296-545:250)  -- KS-C (561-677:117)  -- </t>
  </si>
  <si>
    <t xml:space="preserve">KS-N (19-294:276)  -- KS-C (302-416:115)  -- </t>
  </si>
  <si>
    <t xml:space="preserve">KS-N (1-167:167)  -- KS-C (175-221:47)  -- </t>
  </si>
  <si>
    <t xml:space="preserve">KS-N (7-282:276)  -- KS-C (290-404:115)  -- </t>
  </si>
  <si>
    <t xml:space="preserve">KS-N (181-286:106)  -- KS-C (295-405:111)  -- </t>
  </si>
  <si>
    <t xml:space="preserve">KS-N (372-622:251)  -- KS-C (641-756:116)  -- </t>
  </si>
  <si>
    <t xml:space="preserve">KS-N (282-525:244)  -- KS-C (535-650:116)  -- </t>
  </si>
  <si>
    <t xml:space="preserve">KS-N (1-32:32)  -- KS-C (43-153:111)  -- </t>
  </si>
  <si>
    <t xml:space="preserve">KS-N (376-634:259)  -- KS-C (641-755:115)  -- </t>
  </si>
  <si>
    <t xml:space="preserve">KS-N (1-161:161)  -- KS-C (172-223:52)  -- </t>
  </si>
  <si>
    <t xml:space="preserve">KS-N (368-616:249)  -- KS-C (635-747:113)  -- </t>
  </si>
  <si>
    <t xml:space="preserve">KS-N (372-625:254)  -- KS-C (640-752:113)  -- </t>
  </si>
  <si>
    <t xml:space="preserve">KS-N (293-545:253)  -- KS-C (567-683:117)  -- </t>
  </si>
  <si>
    <t xml:space="preserve">KS-N (1-164:164)  -- KS-C (177-232:56)  -- </t>
  </si>
  <si>
    <t xml:space="preserve">KS-N (1-165:165)  -- KS-C (173-214:42)  -- </t>
  </si>
  <si>
    <t xml:space="preserve">KS-N (1-161:161)  -- KS-C (169-228:60)  -- </t>
  </si>
  <si>
    <t xml:space="preserve">KS-N (357-614:258)  -- KS-C (626-742:117)  -- </t>
  </si>
  <si>
    <t xml:space="preserve">KS-N (313-556:244)  -- KS-C (571-689:119)  -- </t>
  </si>
  <si>
    <t xml:space="preserve">KS-N (4-165:162)  -- KS-C (176-230:55)  -- </t>
  </si>
  <si>
    <t xml:space="preserve">KS-N (352-578:227)  -- KS-C (602-716:115)  -- </t>
  </si>
  <si>
    <t xml:space="preserve">KS-N (1-154:154)  -- KS-C (162-216:55)  -- </t>
  </si>
  <si>
    <t xml:space="preserve">KS-N (1-162:162)  -- KS-C (170-221:52)  -- </t>
  </si>
  <si>
    <t xml:space="preserve">KS-N (392-641:250)  -- KS-C (660-772:113)  -- </t>
  </si>
  <si>
    <t xml:space="preserve">KS-N (241-452:212)  -- KS-C (465-574:110)  -- </t>
  </si>
  <si>
    <t xml:space="preserve">KS-N (366-626:261)  -- KS-C (634-750:117)  -- </t>
  </si>
  <si>
    <t xml:space="preserve">KS-N (430-664:235)  -- KS-C (690-803:114)  -- </t>
  </si>
  <si>
    <t xml:space="preserve">KS-N (273-521:249)  -- KS-C (543-650:108)  -- </t>
  </si>
  <si>
    <t xml:space="preserve">KS-N (56-247:192)  -- KS-C (295-399:105)  -- </t>
  </si>
  <si>
    <t xml:space="preserve">KS-N (356-597:242)  -- KS-C (609-722:114)  -- </t>
  </si>
  <si>
    <t xml:space="preserve">KS-N (368-609:242)  -- KS-C (621-734:114)  -- </t>
  </si>
  <si>
    <t xml:space="preserve">KS-N (375-643:269)  -- KS-C (656-769:114)  -- </t>
  </si>
  <si>
    <t xml:space="preserve">KS-N (3-104:102)  -- KS-C (118-215:98)  -- </t>
  </si>
  <si>
    <t xml:space="preserve">KS-N (333-581:249)  -- KS-C (592-707:116)  -- </t>
  </si>
  <si>
    <t xml:space="preserve">KS-N (342-581:240)  -- KS-C (596-709:114)  -- </t>
  </si>
  <si>
    <t xml:space="preserve">KS-N (283-533:251)  -- KS-C (547-657:111)  -- </t>
  </si>
  <si>
    <t xml:space="preserve">KS-N (298-538:241)  -- KS-C (554-662:109)  -- </t>
  </si>
  <si>
    <t xml:space="preserve">KS-N (359-622:264)  -- KS-C (631-744:114)  -- </t>
  </si>
  <si>
    <t xml:space="preserve">KS-N (378-599:222)  -- KS-C (609-724:116)  -- </t>
  </si>
  <si>
    <t xml:space="preserve">KS-N (285-530:246)  -- KS-C (546-661:116)  -- </t>
  </si>
  <si>
    <t xml:space="preserve">KS-N (353-580:228)  -- KS-C (599-713:115)  -- </t>
  </si>
  <si>
    <t xml:space="preserve">KS-N (375-627:253)  -- KS-C (641-747:107)  -- </t>
  </si>
  <si>
    <t xml:space="preserve">KS-N (5-182:178)  -- KS-C (186-242:57)  -- </t>
  </si>
  <si>
    <t xml:space="preserve">KS-N (356-598:243)  -- KS-C (606-721:116)  -- </t>
  </si>
  <si>
    <t xml:space="preserve">KS-N (1-152:152)  -- KS-C (174-273:100)  -- </t>
  </si>
  <si>
    <t xml:space="preserve">KS-N (340-583:244)  -- KS-C (594-708:115)  -- </t>
  </si>
  <si>
    <t xml:space="preserve">KS-N (9-254:246)  -- KS-C (265-371:107)  -- </t>
  </si>
  <si>
    <t xml:space="preserve">KS-N (348-593:246)  -- KS-C (601-717:117)  -- </t>
  </si>
  <si>
    <t xml:space="preserve">KS-N (345-594:250)  -- KS-C (604-723:120)  -- </t>
  </si>
  <si>
    <t xml:space="preserve">KS-N (1008-1253:246)  -- KS-C (1268-1381:114)  -- </t>
  </si>
  <si>
    <t xml:space="preserve">KS-N (386-632:247)  -- KS-C (643-757:115)  -- </t>
  </si>
  <si>
    <t xml:space="preserve">KS-N (115-367:253)  -- KS-C (385-503:119)  -- </t>
  </si>
  <si>
    <t xml:space="preserve">KS-N (294-524:231)  -- KS-C (541-658:118)  -- </t>
  </si>
  <si>
    <t xml:space="preserve">KS-N (285-528:244)  -- KS-C (551-667:117)  -- </t>
  </si>
  <si>
    <t xml:space="preserve">KS-N (1-159:159)  -- KS-C (173-226:54)  -- </t>
  </si>
  <si>
    <t xml:space="preserve">KS-N (232-473:242)  -- KS-C (498-614:117)  -- </t>
  </si>
  <si>
    <t xml:space="preserve">KS-N (3-107:105)  -- KS-C (120-239:120)  -- </t>
  </si>
  <si>
    <t xml:space="preserve">KS-N (332-577:246)  -- KS-C (592-707:116)  -- </t>
  </si>
  <si>
    <t xml:space="preserve">KS-N (300-539:240)  -- KS-C (556-664:109)  -- </t>
  </si>
  <si>
    <t xml:space="preserve">KS-N (254-498:245)  -- KS-C (523-639:117)  -- </t>
  </si>
  <si>
    <t xml:space="preserve">KS-N (299-543:245)  -- KS-C (564-678:115)  -- </t>
  </si>
  <si>
    <t xml:space="preserve">KS-N (295-525:231)  -- KS-C (542-660:119)  -- </t>
  </si>
  <si>
    <t xml:space="preserve">KS-N (380-634:255)  -- KS-C (654-765:112)  -- </t>
  </si>
  <si>
    <t xml:space="preserve">KS-N (337-577:241)  -- KS-C (593-708:116)  -- </t>
  </si>
  <si>
    <t xml:space="preserve">KS-N (1-164:164)  -- KS-C (173-226:54)  -- </t>
  </si>
  <si>
    <t xml:space="preserve">KS-N (348-609:262)  -- KS-C (617-731:115)  -- </t>
  </si>
  <si>
    <t xml:space="preserve">KS-N (353-599:247)  -- KS-C (615-730:116)  -- </t>
  </si>
  <si>
    <t xml:space="preserve">KS-N (269-514:246)  -- KS-C (525-639:115)  -- </t>
  </si>
  <si>
    <t xml:space="preserve">KS-N (343-605:263)  -- KS-C (615-728:114)  -- </t>
  </si>
  <si>
    <t xml:space="preserve">KS-N (132-381:250)  -- KS-C (389-503:115)  -- </t>
  </si>
  <si>
    <t xml:space="preserve">KS-N (131-376:246)  -- KS-C (384-498:115)  -- </t>
  </si>
  <si>
    <t xml:space="preserve">KS-N (325-573:249)  -- KS-C (585-701:117)  -- </t>
  </si>
  <si>
    <t xml:space="preserve">KS-N (379-632:254)  -- KS-C (647-759:113)  -- </t>
  </si>
  <si>
    <t xml:space="preserve">KS-N (423-626:204)  -- KS-C (640-749:110)  -- </t>
  </si>
  <si>
    <t xml:space="preserve">KS-N (92-340:249)  -- KS-C (348-463:116)  -- </t>
  </si>
  <si>
    <t xml:space="preserve">KS-N (301-540:240)  -- KS-C (561-675:115)  -- </t>
  </si>
  <si>
    <t xml:space="preserve">KS-N (355-601:247)  -- KS-C (608-723:116)  -- </t>
  </si>
  <si>
    <t xml:space="preserve">KS-N (20-107:88)  -- KS-C (127-247:121)  -- </t>
  </si>
  <si>
    <t xml:space="preserve">KS-N (347-609:263)  -- KS-C (619-733:115)  -- </t>
  </si>
  <si>
    <t xml:space="preserve">KS-N (291-530:240)  -- KS-C (551-665:115)  -- </t>
  </si>
  <si>
    <t xml:space="preserve">KS-N (294-540:247)  -- KS-C (561-680:120)  -- </t>
  </si>
  <si>
    <t xml:space="preserve">KS-N (366-626:261)  -- KS-C (634-748:115)  -- </t>
  </si>
  <si>
    <t xml:space="preserve">KS-N (408-661:254)  -- KS-C (676-788:113)  -- </t>
  </si>
  <si>
    <t xml:space="preserve">KS-N (786-1009:224)  -- KS-C (1019-1133:115)  -- </t>
  </si>
  <si>
    <t xml:space="preserve">KS-N (342-612:271)  -- KS-C (625-738:114)  -- </t>
  </si>
  <si>
    <t xml:space="preserve">KS-N (6-212:207)  -- KS-C (225-344:120)  -- </t>
  </si>
  <si>
    <t xml:space="preserve">KS-N (348-608:261)  -- KS-C (620-735:116)  -- </t>
  </si>
  <si>
    <t xml:space="preserve">KS-N (1-176:176)  -- KS-C (184-245:62)  -- </t>
  </si>
  <si>
    <t xml:space="preserve">KS-N (290-539:250)  -- KS-C (556-671:116)  -- </t>
  </si>
  <si>
    <t xml:space="preserve">KS-N (481-706:226)  -- KS-C (717-829:113)  -- </t>
  </si>
  <si>
    <t xml:space="preserve">KS-N (342-564:223)  -- KS-C (580-696:117)  -- </t>
  </si>
  <si>
    <t xml:space="preserve">KS-N (284-530:247)  -- KS-C (545-661:117)  -- </t>
  </si>
  <si>
    <t xml:space="preserve">KS-N (383-642:260)  -- KS-C (663-775:113)  -- </t>
  </si>
  <si>
    <t xml:space="preserve">KS-N (21-261:241)  -- KS-C (279-389:111)  -- </t>
  </si>
  <si>
    <t xml:space="preserve">KS-N (188-428:241)  -- KS-C (435-551:117)  -- </t>
  </si>
  <si>
    <t xml:space="preserve">KS-N (4-188:185)  -- KS-C (199-251:53)  -- </t>
  </si>
  <si>
    <t xml:space="preserve">KS-N (357-605:249)  -- KS-C (619-734:116)  -- </t>
  </si>
  <si>
    <t xml:space="preserve">KS-N (360-611:252)  -- KS-C (623-739:117)  -- </t>
  </si>
  <si>
    <t xml:space="preserve">KS-N (1-165:165)  -- KS-C (173-231:59)  -- </t>
  </si>
  <si>
    <t xml:space="preserve">KS-N (308-552:245)  -- KS-C (573-687:115)  -- </t>
  </si>
  <si>
    <t xml:space="preserve">KS-N (291-547:257)  -- KS-C (565-686:122)  -- </t>
  </si>
  <si>
    <t xml:space="preserve">KS-N (105-336:232)  -- KS-C (359-478:120)  -- </t>
  </si>
  <si>
    <t xml:space="preserve">KS-N (305-558:254)  -- KS-C (573-685:113)  -- </t>
  </si>
  <si>
    <t xml:space="preserve">KS-N (336-581:246)  -- KS-C (594-709:116)  -- </t>
  </si>
  <si>
    <t xml:space="preserve">KS-N (1-29:29)  -- KS-C (65-153:89)  -- </t>
  </si>
  <si>
    <t xml:space="preserve">KS-N (554-799:246)  -- KS-C (816-930:115)  -- </t>
  </si>
  <si>
    <t xml:space="preserve">KS-N (331-574:244)  -- KS-C (583-699:117)  -- </t>
  </si>
  <si>
    <t xml:space="preserve">KS-N (288-539:252)  -- KS-C (563-679:117)  -- </t>
  </si>
  <si>
    <t xml:space="preserve">KS-N (3-157:155)  -- KS-C (173-226:54)  -- </t>
  </si>
  <si>
    <t xml:space="preserve">KS-N (291-544:254)  -- KS-C (569-687:119)  -- </t>
  </si>
  <si>
    <t xml:space="preserve">KS-N (130-196:67)  -- KS-C (218-311:94)  -- </t>
  </si>
  <si>
    <t xml:space="preserve">KS-N (2-166:165)  -- KS-C (180-231:52)  -- </t>
  </si>
  <si>
    <t xml:space="preserve">KS-N (289-540:252)  -- KS-C (562-679:118)  -- </t>
  </si>
  <si>
    <t xml:space="preserve">KS-N (1-88:88)  -- KS-C (97-213:117)  -- </t>
  </si>
  <si>
    <t xml:space="preserve">KS-N (2-266:265)  -- KS-C (274-388:115)  -- </t>
  </si>
  <si>
    <t xml:space="preserve">KS-N (353-600:248)  -- KS-C (615-730:116)  -- </t>
  </si>
  <si>
    <t xml:space="preserve">KS-N (255-513:259)  -- KS-C (521-634:114)  -- </t>
  </si>
  <si>
    <t xml:space="preserve">KS-N (316-556:241)  -- KS-C (579-693:115)  -- </t>
  </si>
  <si>
    <t xml:space="preserve">KS-N (6-162:157)  -- KS-C (170-224:55)  -- </t>
  </si>
  <si>
    <t xml:space="preserve">KS-N (369-615:247)  -- KS-C (623-738:116)  -- </t>
  </si>
  <si>
    <t xml:space="preserve">KS-N (369-620:252)  -- KS-C (627-735:109)  -- </t>
  </si>
  <si>
    <t xml:space="preserve">KS-N (353-599:247)  -- KS-C (612-727:116)  -- </t>
  </si>
  <si>
    <t xml:space="preserve">KS-N (42-289:248)  -- KS-C (302-421:120)  -- </t>
  </si>
  <si>
    <t xml:space="preserve">KS-N (350-590:241)  -- KS-C (601-709:109)  -- </t>
  </si>
  <si>
    <t xml:space="preserve">KS-N (319-539:221)  -- KS-C (559-678:120)  -- </t>
  </si>
  <si>
    <t xml:space="preserve">KS-N (343-587:245)  -- KS-C (597-711:115)  -- </t>
  </si>
  <si>
    <t xml:space="preserve">KS-N (9-252:244)  -- KS-C (261-375:115)  -- </t>
  </si>
  <si>
    <t xml:space="preserve">KS-N (316-534:219)  -- KS-C (555-673:119)  -- </t>
  </si>
  <si>
    <t xml:space="preserve">KS-N (244-496:253)  -- KS-C (510-620:111)  -- </t>
  </si>
  <si>
    <t xml:space="preserve">KS-N (1-173:173)  -- KS-C (181-240:60)  -- </t>
  </si>
  <si>
    <t xml:space="preserve">KS-N (27-224:198)  -- KS-C (243-293:51)  -- </t>
  </si>
  <si>
    <t xml:space="preserve">KS-N (341-585:245)  -- KS-C (595-709:115)  -- </t>
  </si>
  <si>
    <t xml:space="preserve">KS-N (6-239:234)  -- KS-C (250-368:119)  -- </t>
  </si>
  <si>
    <t xml:space="preserve">KS-N (1-92:92)  -- KS-C (101-217:117)  -- </t>
  </si>
  <si>
    <t xml:space="preserve">KS-N (370-612:243)  -- KS-C (624-737:114)  -- </t>
  </si>
  <si>
    <t xml:space="preserve">KS-N (109-357:249)  -- KS-C (365-480:116)  -- </t>
  </si>
  <si>
    <t xml:space="preserve">KS-N (360-555:196)  -- KS-C (572-690:119)  -- </t>
  </si>
  <si>
    <t xml:space="preserve">KS-N (376-572:197)  -- KS-C (590-707:118)  -- </t>
  </si>
  <si>
    <t xml:space="preserve">KS-N (312-561:250)  -- KS-C (583-697:115)  -- </t>
  </si>
  <si>
    <t xml:space="preserve">KS-N (311-545:235)  -- KS-C (561-680:120)  -- </t>
  </si>
  <si>
    <t xml:space="preserve">KS-N (330-581:252)  -- KS-C (592-707:116)  -- </t>
  </si>
  <si>
    <t xml:space="preserve">KS-N (391-650:260)  -- KS-C (671-783:113)  -- </t>
  </si>
  <si>
    <t xml:space="preserve">KS-N (1-164:164)  -- KS-C (172-225:54)  -- </t>
  </si>
  <si>
    <t xml:space="preserve">KS-N (288-539:252)  -- KS-C (564-679:116)  -- </t>
  </si>
  <si>
    <t xml:space="preserve">KS-N (343-599:257)  -- KS-C (611-721:111)  -- </t>
  </si>
  <si>
    <t xml:space="preserve">KS-N (208-441:234)  -- KS-C (457-571:115)  -- </t>
  </si>
  <si>
    <t xml:space="preserve">KS-N (288-531:244)  -- KS-C (540-655:116)  -- </t>
  </si>
  <si>
    <t xml:space="preserve">KS-N (328-575:248)  -- KS-C (585-700:116)  -- </t>
  </si>
  <si>
    <t xml:space="preserve">KS-N (274-528:255)  -- KS-C (542-653:112)  -- </t>
  </si>
  <si>
    <t xml:space="preserve">KS-N (1-172:172)  -- KS-C (180-235:56)  -- </t>
  </si>
  <si>
    <t xml:space="preserve">KS-N (1-161:161)  -- KS-C (169-227:59)  -- </t>
  </si>
  <si>
    <t xml:space="preserve">KS-N (362-609:248)  -- KS-C (617-732:116)  -- </t>
  </si>
  <si>
    <t xml:space="preserve">KS-N (365-612:248)  -- KS-C (624-738:115)  -- </t>
  </si>
  <si>
    <t xml:space="preserve">KS-N (352-607:256)  -- KS-C (620-739:120)  -- </t>
  </si>
  <si>
    <t xml:space="preserve">KS-N (287-535:249)  -- KS-C (555-668:114)  -- </t>
  </si>
  <si>
    <t xml:space="preserve">KS-N (324-566:243)  -- KS-C (587-701:115)  -- </t>
  </si>
  <si>
    <t xml:space="preserve">KS-N (331-579:249)  -- KS-C (589-703:115)  -- </t>
  </si>
  <si>
    <t xml:space="preserve">KS-N (1-172:172)  -- KS-C (181-238:58)  -- </t>
  </si>
  <si>
    <t xml:space="preserve">KS-N (9-117:109)  -- KS-C (124-239:116)  -- </t>
  </si>
  <si>
    <t xml:space="preserve">KS-N (351-581:231)  -- KS-C (592-705:114)  -- </t>
  </si>
  <si>
    <t xml:space="preserve">KS-N (349-589:241)  -- KS-C (600-713:114)  -- </t>
  </si>
  <si>
    <t xml:space="preserve">KS-N (1-167:167)  -- KS-C (182-234:53)  -- </t>
  </si>
  <si>
    <t xml:space="preserve">KS-N (373-607:235)  -- KS-C (619-734:116)  -- </t>
  </si>
  <si>
    <t xml:space="preserve">KS-N (4-167:164)  -- KS-C (186-236:51)  -- </t>
  </si>
  <si>
    <t xml:space="preserve">KS-N (381-618:238)  -- KS-C (637-749:113)  -- </t>
  </si>
  <si>
    <t xml:space="preserve">KS-N (374-617:244)  -- KS-C (632-746:115)  -- </t>
  </si>
  <si>
    <t xml:space="preserve">KS-N (377-631:255)  -- KS-C (656-762:107)  -- </t>
  </si>
  <si>
    <t xml:space="preserve">KS-N (320-574:255)  -- KS-C (593-704:112)  -- </t>
  </si>
  <si>
    <t xml:space="preserve">KS-N (287-533:247)  -- KS-C (550-665:116)  -- </t>
  </si>
  <si>
    <t xml:space="preserve">KS-N (385-645:261)  -- KS-C (660-767:108)  -- </t>
  </si>
  <si>
    <t xml:space="preserve">KS-N (366-614:249)  -- KS-C (633-745:113)  -- </t>
  </si>
  <si>
    <t xml:space="preserve">KS-N (298-544:247)  -- KS-C (562-676:115)  -- </t>
  </si>
  <si>
    <t xml:space="preserve">KS-N (366-587:222)  -- KS-C (597-712:116)  -- </t>
  </si>
  <si>
    <t xml:space="preserve">KS-N (297-543:247)  -- KS-C (561-669:109)  -- </t>
  </si>
  <si>
    <t xml:space="preserve">KS-N (10-177:168)  -- KS-C (186-241:56)  -- </t>
  </si>
  <si>
    <t xml:space="preserve">KS-N (331-582:252)  -- KS-C (593-706:114)  -- </t>
  </si>
  <si>
    <t xml:space="preserve">KS-N (1-242:242)  -- KS-C (250-365:116)  -- </t>
  </si>
  <si>
    <t xml:space="preserve">KS-N (2-226:225)  -- KS-C (235-347:113)  -- </t>
  </si>
  <si>
    <t xml:space="preserve">KS-N (4-235:232)  -- KS-C (242-356:115)  -- </t>
  </si>
  <si>
    <t xml:space="preserve">KS-N (1-163:163)  -- KS-C (171-224:54)  -- </t>
  </si>
  <si>
    <t xml:space="preserve">KS-N (341-567:227)  -- KS-C (591-705:115)  -- </t>
  </si>
  <si>
    <t xml:space="preserve">KS-N (58-221:164)  -- KS-C (230-341:112)  -- </t>
  </si>
  <si>
    <t xml:space="preserve">KS-N (300-535:236)  -- KS-C (554-674:121)  -- </t>
  </si>
  <si>
    <t xml:space="preserve">KS-N (1-171:171)  -- KS-C (179-231:53)  -- </t>
  </si>
  <si>
    <t xml:space="preserve">KS-N (1-168:168)  -- KS-C (176-230:55)  -- </t>
  </si>
  <si>
    <t xml:space="preserve">KS-N (354-605:252)  -- KS-C (616-729:114)  -- </t>
  </si>
  <si>
    <t xml:space="preserve">KS-N (275-519:245)  -- KS-C (539-653:115)  -- </t>
  </si>
  <si>
    <t xml:space="preserve">KS-N (353-598:246)  -- KS-C (606-722:117)  -- </t>
  </si>
  <si>
    <t xml:space="preserve">KS-N (341-584:244)  -- KS-C (593-706:114)  -- </t>
  </si>
  <si>
    <t xml:space="preserve">KS-N (348-602:255)  -- KS-C (615-734:120)  -- </t>
  </si>
  <si>
    <t xml:space="preserve">KS-N (294-545:252)  -- KS-C (561-679:119)  -- </t>
  </si>
  <si>
    <t xml:space="preserve">KS-N (382-635:254)  -- KS-C (647-756:110)  -- </t>
  </si>
  <si>
    <t xml:space="preserve">KS-N (365-619:255)  -- KS-C (631-745:115)  -- </t>
  </si>
  <si>
    <t xml:space="preserve">KS-N (375-641:267)  -- KS-C (656-769:114)  -- </t>
  </si>
  <si>
    <t xml:space="preserve">KS-N (25-233:209)  -- KS-C (249-297:49)  -- </t>
  </si>
  <si>
    <t xml:space="preserve">KS-N (304-553:250)  -- KS-C (577-692:116)  -- </t>
  </si>
  <si>
    <t xml:space="preserve">KS-N (1-163:163)  -- KS-C (176-232:57)  -- </t>
  </si>
  <si>
    <t xml:space="preserve">KS-N (7-250:244)  -- KS-C (258-373:116)  -- </t>
  </si>
  <si>
    <t xml:space="preserve">KS-N (367-612:246)  -- KS-C (623-737:115)  -- </t>
  </si>
  <si>
    <t xml:space="preserve">KS-N (355-600:246)  -- KS-C (609-724:116)  -- </t>
  </si>
  <si>
    <t xml:space="preserve">KS-N (244-435:192)  -- KS-C (447-519:73)  -- </t>
  </si>
  <si>
    <t xml:space="preserve">KS-N (350-578:229)  -- KS-C (587-702:116)  -- </t>
  </si>
  <si>
    <t xml:space="preserve">KS-N (289-534:246)  -- KS-C (554-669:116)  -- </t>
  </si>
  <si>
    <t xml:space="preserve">KS-N (406-664:259)  -- KS-C (674-788:115)  -- </t>
  </si>
  <si>
    <t xml:space="preserve">KS-N (301-560:260)  -- KS-C (582-695:114)  -- </t>
  </si>
  <si>
    <t xml:space="preserve">KS-N (344-587:244)  -- KS-C (597-712:116)  -- </t>
  </si>
  <si>
    <t xml:space="preserve">KS-N (337-589:253)  -- KS-C (600-714:115)  -- </t>
  </si>
  <si>
    <t xml:space="preserve">KS-N (1-169:169)  -- KS-C (179-235:57)  -- </t>
  </si>
  <si>
    <t xml:space="preserve">KS-N (340-595:256)  -- KS-C (607-712:106)  -- </t>
  </si>
  <si>
    <t xml:space="preserve">KS-N (331-582:252)  -- KS-C (594-709:116)  -- </t>
  </si>
  <si>
    <t xml:space="preserve">KS-N (259-511:253)  -- KS-C (522-637:116)  -- </t>
  </si>
  <si>
    <t xml:space="preserve">KS-N (290-542:253)  -- KS-C (560-675:116)  -- </t>
  </si>
  <si>
    <t xml:space="preserve">KS-N (344-603:260)  -- KS-C (613-726:114)  -- </t>
  </si>
  <si>
    <t xml:space="preserve">KS-N (294-561:268)  -- KS-C (575-688:114)  -- </t>
  </si>
  <si>
    <t xml:space="preserve">KS-N (368-597:230)  -- KS-C (608-722:115)  -- </t>
  </si>
  <si>
    <t xml:space="preserve">KS-N (356-613:258)  -- KS-C (625-729:105)  -- </t>
  </si>
  <si>
    <t xml:space="preserve">KS-N (383-622:240)  -- KS-C (641-753:113)  -- </t>
  </si>
  <si>
    <t xml:space="preserve">KS-N (328-551:224)  -- KS-C (580-680:101)  -- </t>
  </si>
  <si>
    <t xml:space="preserve">KS-N (294-542:249)  -- KS-C (565-681:117)  -- </t>
  </si>
  <si>
    <t xml:space="preserve">KS-N (338-578:241)  -- KS-C (593-709:117)  -- </t>
  </si>
  <si>
    <t xml:space="preserve">KS-N (281-552:272)  -- KS-C (563-676:114)  -- </t>
  </si>
  <si>
    <t xml:space="preserve">KS-N (296-545:250)  -- KS-C (563-676:114)  -- </t>
  </si>
  <si>
    <t xml:space="preserve">KS-N (363-603:241)  -- KS-C (620-733:114)  -- </t>
  </si>
  <si>
    <t xml:space="preserve">KS-N (336-585:250)  -- KS-C (598-711:114)  -- </t>
  </si>
  <si>
    <t xml:space="preserve">KS-N (1-167:167)  -- KS-C (175-232:58)  -- </t>
  </si>
  <si>
    <t xml:space="preserve">KS-N (362-609:248)  -- KS-C (625-738:114)  -- </t>
  </si>
  <si>
    <t xml:space="preserve">KS-N (275-530:256)  -- KS-C (543-657:115)  -- </t>
  </si>
  <si>
    <t xml:space="preserve">KS-N (294-534:241)  -- KS-C (557-673:117)  -- </t>
  </si>
  <si>
    <t xml:space="preserve">KS-N (1-153:153)  -- KS-C (161-215:55)  -- </t>
  </si>
  <si>
    <t xml:space="preserve">KS-N (316-558:243)  -- KS-C (579-693:115)  -- </t>
  </si>
  <si>
    <t xml:space="preserve">KS-N (410-656:247)  -- KS-C (670-785:116)  -- </t>
  </si>
  <si>
    <t xml:space="preserve">KS-N (380-619:240)  -- KS-C (638-750:113)  -- </t>
  </si>
  <si>
    <t xml:space="preserve">KS-N (382-627:246)  -- KS-C (638-752:115)  -- </t>
  </si>
  <si>
    <t xml:space="preserve">KS-N (325-561:237)  -- KS-C (580-698:119)  -- </t>
  </si>
  <si>
    <t xml:space="preserve">KS-N (299-539:241)  -- KS-C (563-678:116)  -- </t>
  </si>
  <si>
    <t xml:space="preserve">KS-N (285-534:250)  -- KS-C (559-666:108)  -- </t>
  </si>
  <si>
    <t xml:space="preserve">KS-N (156-405:250)  -- KS-C (413-527:115)  -- </t>
  </si>
  <si>
    <t xml:space="preserve">KS-N (1-169:169)  -- KS-C (178-234:57)  -- </t>
  </si>
  <si>
    <t xml:space="preserve">KS-N (371-624:254)  -- KS-C (639-751:113)  -- </t>
  </si>
  <si>
    <t xml:space="preserve">KS-N (360-610:251)  -- KS-C (623-736:114)  -- </t>
  </si>
  <si>
    <t xml:space="preserve">KS-N (369-613:245)  -- KS-C (624-739:116)  -- </t>
  </si>
  <si>
    <t xml:space="preserve">KS-N (296-534:239)  -- KS-C (554-669:116)  -- </t>
  </si>
  <si>
    <t xml:space="preserve">KS-N (328-571:244)  -- KS-C (588-660:73)  -- </t>
  </si>
  <si>
    <t xml:space="preserve">KS-N (150-404:255)  -- KS-C (423-534:112)  -- </t>
  </si>
  <si>
    <t xml:space="preserve">KS-N (354-588:235)  -- KS-C (595-710:116)  -- </t>
  </si>
  <si>
    <t xml:space="preserve">KS-N (240-488:249)  -- KS-C (499-612:114)  -- </t>
  </si>
  <si>
    <t xml:space="preserve">KS-N (1-227:227)  -- KS-C (235-350:116)  -- </t>
  </si>
  <si>
    <t xml:space="preserve">KS-N (7-173:167)  -- KS-C (184-239:56)  -- </t>
  </si>
  <si>
    <t xml:space="preserve">KS-N (337-588:252)  -- KS-C (595-711:117)  -- </t>
  </si>
  <si>
    <t xml:space="preserve">KS-N (379-620:242)  -- KS-C (639-751:113)  -- </t>
  </si>
  <si>
    <t xml:space="preserve">KS-N (316-538:223)  -- KS-C (568-667:100)  -- </t>
  </si>
  <si>
    <t xml:space="preserve">KS-N (354-595:242)  -- KS-C (610-725:116)  -- </t>
  </si>
  <si>
    <t xml:space="preserve">KS-N (284-530:247)  -- KS-C (547-662:116)  -- </t>
  </si>
  <si>
    <t xml:space="preserve">KS-N (296-542:247)  -- KS-C (560-675:116)  -- </t>
  </si>
  <si>
    <t xml:space="preserve">KS-N (265-515:251)  -- KS-C (526-638:113)  -- </t>
  </si>
  <si>
    <t xml:space="preserve">KS-N (213-470:258)  -- KS-C (479-592:114)  -- </t>
  </si>
  <si>
    <t xml:space="preserve">KS-N (130-192:63)  -- KS-C (218-311:94)  -- </t>
  </si>
  <si>
    <t xml:space="preserve">KS-N (329-577:249)  -- KS-C (587-702:116)  -- </t>
  </si>
  <si>
    <t xml:space="preserve">KS-C (212-304:93)  -- </t>
  </si>
  <si>
    <t xml:space="preserve">KS-C (23-140:118)  -- </t>
  </si>
  <si>
    <t xml:space="preserve">KS-C (1-98:98)  -- </t>
  </si>
  <si>
    <t xml:space="preserve">KS-C (30-143:114)  -- </t>
  </si>
  <si>
    <t xml:space="preserve">KS-C (439-489:51)  -- </t>
  </si>
  <si>
    <t xml:space="preserve">KS-C (175-280:106)  -- </t>
  </si>
  <si>
    <t xml:space="preserve">KS-C (191-282:92)  -- </t>
  </si>
  <si>
    <t xml:space="preserve">KS-C (8-50:43)  -- </t>
  </si>
  <si>
    <t xml:space="preserve">KS-C (2-39:38)  -- </t>
  </si>
  <si>
    <t xml:space="preserve">KS-C (186-280:95)  -- </t>
  </si>
  <si>
    <t xml:space="preserve">KS-C (186-282:97)  -- </t>
  </si>
  <si>
    <t xml:space="preserve">Starter unit:ACP transacylase (223-499:277)  -- Fatty acid synthase beta subunit AflB /Fas1-like; central domain (838-1205:368)  -- Fatty acid synthase; meander beta sheet domain (1293-1457:165)  -- MaoC-like dehydratase domain (1802-1900:99)  -- AT (1919-2316:398)  -- Fatty acid synthase subunit alpha; acyl carrier domain (2472-2634:163)  -- Fatty acid synthase type I; helical (2665-2862:198)  -- KS-N (3465-3673:209)  -- KS-C (3814-3898:85)  -- 4'-phosphopantetheinyl transferase domain (4069-4194:126)  -- </t>
  </si>
  <si>
    <t xml:space="preserve">KS-N (11-296:286)  -- KS-C (304-421:118)  -- AT (597-863:267)  -- </t>
  </si>
  <si>
    <t xml:space="preserve">KS-N (11-296:286)  -- KS-C (304-421:118)  -- AT (597-814:218)  -- </t>
  </si>
  <si>
    <t xml:space="preserve">KS-N (11-296:286)  -- KS-C (304-421:118)  -- AT (597-832:236)  -- </t>
  </si>
  <si>
    <t xml:space="preserve">KS-N (14-299:286)  -- KS-C (307-424:118)  -- AT (600-818:219)  -- </t>
  </si>
  <si>
    <t xml:space="preserve">KS-N (11-296:286)  -- KS-C (304-421:118)  -- AT (597-815:219)  -- </t>
  </si>
  <si>
    <t xml:space="preserve">KS-N (3-220:218)  -- KS-C (228-345:118)  -- AT (521-784:264)  -- </t>
  </si>
  <si>
    <t xml:space="preserve">KS-N (11-296:286)  -- KS-C (304-421:118)  -- AT (597-860:264)  -- </t>
  </si>
  <si>
    <t xml:space="preserve">KS-N (9-293:285)  -- KS-C (301-418:118)  -- AT (594-891:298)  -- </t>
  </si>
  <si>
    <t xml:space="preserve">KS-N (11-296:286)  -- KS-C (304-421:118)  -- AT (597-837:241)  -- </t>
  </si>
  <si>
    <t xml:space="preserve">KS-N (14-299:286)  -- KS-C (307-424:118)  -- AT (600-840:241)  -- </t>
  </si>
  <si>
    <t xml:space="preserve">KS-N (9-293:285)  -- KS-C (301-418:118)  -- AT (594-888:295)  -- </t>
  </si>
  <si>
    <t xml:space="preserve">AT (5-279:275)  -- </t>
  </si>
  <si>
    <t xml:space="preserve">AT (6-278:273)  -- </t>
  </si>
  <si>
    <t xml:space="preserve">AT (3-305:303)  -- </t>
  </si>
  <si>
    <t xml:space="preserve">AT (6-277:272)  -- </t>
  </si>
  <si>
    <t xml:space="preserve">AT (5-285:281)  -- </t>
  </si>
  <si>
    <t xml:space="preserve">ECH (111-193:83)  -- </t>
  </si>
  <si>
    <t xml:space="preserve">HTCA-N (72-268:197)  -- HTCA-C domain (272-362:91)  -- HTCA-C domain (366-505:140)  -- </t>
  </si>
  <si>
    <t xml:space="preserve">HTCA-N (62-252:191)  -- HTCA-C domain (264-346:83)  -- HTCA-C domain (358-496:139)  -- </t>
  </si>
  <si>
    <t xml:space="preserve">HTCA-N (63-260:198)  -- HTCA-C domain (267-343:77)  -- HTCA-C domain (358-497:140)  -- </t>
  </si>
  <si>
    <t xml:space="preserve">ECH (179-396:218)  -- ECH (472-616:145)  -- HTCA-N (896-1065:170)  -- HTCA-C domain (1165-1294:130)  -- PP-ACP (1356-1420:65)  -- ECH (1646-1862:217)  -- ECH (1941-2079:139)  -- HTCA-N (2363-2531:169)  -- HTCA-C domain (2631-2760:130)  -- PP-ACP (2822-2886:65)  -- PP-ACP (2933-2997:65)  -- </t>
  </si>
  <si>
    <t xml:space="preserve">Nitronate monooxygenase (334-671:338)  -- KS-N (699-964:266)  -- KS-C (972-1088:117)  -- AT (1260-1552:293)  -- PP-ACP (1881-1926:46)  -- </t>
  </si>
  <si>
    <t xml:space="preserve">Nitronate monooxygenase (333-671:339)  -- KS-N (698-963:266)  -- KS-C (971-1087:117)  -- AT (1259-1551:293)  -- PP-ACP (1880-1925:46)  -- </t>
  </si>
  <si>
    <t xml:space="preserve">Nitronate monooxygenase (334-672:339)  -- KS-N (699-964:266)  -- KS-C (972-1088:117)  -- AT (1260-1552:293)  -- PP-ACP (1881-1926:46)  -- </t>
  </si>
  <si>
    <t xml:space="preserve">KS-N (193-403:211)  -- KS-C (419-529:111)  -- PP-ACP (647-707:61)  -- </t>
  </si>
  <si>
    <t xml:space="preserve">KS-N (208-418:211)  -- KS-C (434-544:111)  -- PP-ACP (660-720:61)  -- </t>
  </si>
  <si>
    <t xml:space="preserve">PP-ACP (174-236:63)  -- PP-ACP (299-362:64)  -- Peptidase S59; nucleoporin (458-657:200)  -- </t>
  </si>
  <si>
    <t xml:space="preserve">KS-N (580-807:228)  -- KS-C (821-915:95)  -- PP-ACP (3328-3378:51)  -- </t>
  </si>
  <si>
    <t xml:space="preserve">KS-N (180-399:220)  -- KS-C (414-526:113)  -- PP-ACP (635-702:68)  -- </t>
  </si>
  <si>
    <t xml:space="preserve">AT (1-280:280)  -- PP-ACP (375-440:66)  -- </t>
  </si>
  <si>
    <t xml:space="preserve">PP-ACP (726-794:69)  -- PP-ACP (852-906:55)  -- </t>
  </si>
  <si>
    <t xml:space="preserve">PP-ACP (102-169:68)  -- PP-ACP (223-291:69)  -- </t>
  </si>
  <si>
    <t xml:space="preserve">PP-ACP (1-38:38)  -- KS-N (76-180:105)  -- </t>
  </si>
  <si>
    <t xml:space="preserve">PP-ACP (16-80:65)  -- Fatty acyl-coenzyme A reductase; NAD-binding domain (137-372:236)  -- </t>
  </si>
  <si>
    <t xml:space="preserve">PP-ACP (1-39:39)  -- KS-N (77-198:122)  -- </t>
  </si>
  <si>
    <t xml:space="preserve">PP-ACP (842-905:64)  -- PP-ACP (924-984:61)  -- </t>
  </si>
  <si>
    <t xml:space="preserve">PP-ACP (217-278:62)  -- KS-N (301-524:224)  -- </t>
  </si>
  <si>
    <t xml:space="preserve">PP-ACP (66-126:61)  -- KS-N (158-336:179)  -- </t>
  </si>
  <si>
    <t xml:space="preserve">PP-ACP (19-80:62)  -- Fatty acyl-coenzyme A reductase; NAD-binding domain (138-373:236)  -- </t>
  </si>
  <si>
    <t xml:space="preserve">PP-ACP (154-198:45)  -- PP-ACP (244-289:46)  -- </t>
  </si>
  <si>
    <t xml:space="preserve">PP-ACP (16-80:65)  -- Fatty acyl-coenzyme A reductase; NAD-binding domain (137-356:220)  -- </t>
  </si>
  <si>
    <t xml:space="preserve">PP-ACP (1-38:38)  -- KS-N (76-194:119)  -- </t>
  </si>
  <si>
    <t xml:space="preserve">AT (1-273:273)  -- PP-ACP (443-509:67)  -- </t>
  </si>
  <si>
    <t xml:space="preserve">PP-ACP (13-74:62)  -- </t>
  </si>
  <si>
    <t xml:space="preserve">PP-ACP (8-74:67)  -- </t>
  </si>
  <si>
    <t xml:space="preserve">PP-ACP (15-80:66)  -- </t>
  </si>
  <si>
    <t xml:space="preserve">PP-ACP (22-85:64)  -- </t>
  </si>
  <si>
    <t xml:space="preserve">PP-ACP (16-81:66)  -- </t>
  </si>
  <si>
    <t xml:space="preserve">PP-ACP (69-134:66)  -- </t>
  </si>
  <si>
    <t xml:space="preserve">PP-ACP (27-87:61)  -- </t>
  </si>
  <si>
    <t xml:space="preserve">PP-ACP (816-864:49)  -- </t>
  </si>
  <si>
    <t xml:space="preserve">PP-ACP (22-84:63)  -- </t>
  </si>
  <si>
    <t xml:space="preserve">PP-ACP (19-84:66)  -- </t>
  </si>
  <si>
    <t xml:space="preserve">PP-ACP (22-71:50)  -- </t>
  </si>
  <si>
    <t xml:space="preserve">PP-ACP (23-88:66)  -- </t>
  </si>
  <si>
    <t xml:space="preserve">PP-ACP (723-786:64)  -- </t>
  </si>
  <si>
    <t xml:space="preserve">PP-ACP (85-149:65)  -- </t>
  </si>
  <si>
    <t xml:space="preserve">PP-ACP (13-75:63)  -- </t>
  </si>
  <si>
    <t>Domain</t>
    <phoneticPr fontId="18" type="noConversion"/>
  </si>
  <si>
    <t xml:space="preserve">KS-N (141-379:239)  -- KS-C (396-508:113)  -- DH (595-735:141)  -- </t>
  </si>
  <si>
    <t xml:space="preserve">AT (6-264:259)  -- DH (322-618:297)  -- </t>
  </si>
  <si>
    <t xml:space="preserve">AT (2-95:94)  -- DH (261-526:266)  -- </t>
  </si>
  <si>
    <t xml:space="preserve">AT (1-221:221)  -- DH (298-595:298)  -- </t>
  </si>
  <si>
    <t xml:space="preserve">AT (63-365:303)  -- DH (561-851:291)  -- </t>
  </si>
  <si>
    <t xml:space="preserve">DH (17-148:132)  -- </t>
  </si>
  <si>
    <t xml:space="preserve">PP-ACP (800-860:61)  -- Condensation domain (913-1373:461)  -- AMPS (1914-2317:404)  -- PP-ACP (2881-2941:61)  -- KS-N (2985-3233:249)  -- KS-C (3241-3358:118)  -- AT (3432-3751:320)  -- - (3858-4097:240)  -- Aminotransferase class-III (4423-4703:281)  -- </t>
  </si>
  <si>
    <t xml:space="preserve">Condensation domain (8-447:440)  -- AMPS (479-873:395)  -- PP-ACP (1001-1065:65)  -- </t>
  </si>
  <si>
    <t xml:space="preserve">AMPS (7-372:366)  -- PP-ACP (831-894:64)  -- </t>
  </si>
  <si>
    <t xml:space="preserve">AMPS (101-487:387)  -- </t>
  </si>
  <si>
    <t xml:space="preserve">AMPS (34-316:283)  -- </t>
  </si>
  <si>
    <t xml:space="preserve">AMPS (186-626:441)  -- </t>
  </si>
  <si>
    <t xml:space="preserve">AMPS (241-689:449)  -- </t>
  </si>
  <si>
    <t xml:space="preserve">AMPS (120-534:415)  -- </t>
  </si>
  <si>
    <t xml:space="preserve">AMPS (55-497:443)  -- </t>
  </si>
  <si>
    <t xml:space="preserve">AMPS (1-249:249)  -- </t>
  </si>
  <si>
    <t xml:space="preserve">AMPS (114-359:246)  -- </t>
  </si>
  <si>
    <t xml:space="preserve">Condensation domain (9-450:442)  -- AMPS (466-869:404)  -- AMPB (877-953:77)  -- PP-ACP (982-1045:64)  -- Condensation domain (1078-1510:433)  -- AMPS (1533-1925:393)  -- PP-ACP (2038-2099:62)  -- Condensation domain (2114-2552:439)  -- Condensation domain (2584-3013:430)  -- AMPS (3035-3424:390)  -- AMPB (3432-3515:84)  -- PP-ACP (3542-3603:62)  -- </t>
  </si>
  <si>
    <t xml:space="preserve">Condensation domain (16-238:223)  -- AMPS (258-687:430)  -- AMPB (695-773:79)  -- PP-ACP (802-862:61)  -- Condensation domain (880-1328:449)  -- AMPS (1348-1755:408)  -- AMPB (1763-1841:79)  -- PP-ACP (1870-1932:63)  -- Condensation domain (1951-2399:449)  -- AMPS (2419-2817:399)  -- AMPB (2825-2903:79)  -- </t>
  </si>
  <si>
    <t xml:space="preserve">TubC; N-terminal docking domain (6-54:49)  -- Condensation domain (74-520:447)  -- AMPS (540-946:407)  -- AMPB (954-1029:76)  -- PP-ACP (1060-1122:63)  -- Condensation domain (1144-1590:447)  -- AMPS (1610-2009:400)  -- AMPB (2017-2095:79)  -- PP-ACP (2125-2185:61)  -- Condensation domain (2202-2636:435)  -- </t>
  </si>
  <si>
    <t xml:space="preserve">AMPS (25-471:447)  -- PP-ACP (654-701:48)  -- Condensation domain (724-1169:446)  -- AMPS (1190-1604:415)  -- AMPB (1612-1691:80)  -- PP-ACP (1719-1782:64)  -- Condensation domain (1811-2242:432)  -- AMPS (2269-2667:399)  -- AMPB (2675-2750:76)  -- PP-ACP (2783-2840:58)  -- </t>
  </si>
  <si>
    <t xml:space="preserve">TubC; N-terminal docking domain (4-55:52)  -- Condensation domain (74-520:447)  -- AMPS (540-931:392)  -- AMPB (939-1013:75)  -- PP-ACP (1044-1106:63)  -- Fatty acyl-coenzyme A reductase; NAD-binding domain (1153-1390:238)  -- </t>
  </si>
  <si>
    <t xml:space="preserve">Condensation domain (43-489:447)  -- AMPS (509-916:408)  -- AMPB (924-1010:87)  -- PP-ACP (1040-1103:64)  -- Condensation domain (1126-1569:444)  -- TauD/TfdA-like domain (1619-1909:291)  -- </t>
  </si>
  <si>
    <t xml:space="preserve">Condensation domain (9-438:430)  -- AMPS (459-868:410)  -- AMPB (876-951:76)  -- PP-ACP (982-1042:61)  -- Fatty acyl-coenzyme A reductase; NAD-binding domain (1090-1327:238)  -- </t>
  </si>
  <si>
    <t xml:space="preserve">Condensation domain (17-223:207)  -- Condensation domain (297-515:219)  -- AMPS (535-957:423)  -- AMPB (965-1040:76)  -- PP-ACP (1071-1133:63)  -- </t>
  </si>
  <si>
    <t xml:space="preserve">AMPS (33-249:217)  -- AMPB (258-323:66)  -- PP-ACP (372-428:57)  -- KS-N (460-711:252)  -- KS-C (719-831:113)  -- </t>
  </si>
  <si>
    <t xml:space="preserve">Condensation domain (28-471:444)  -- AMPS (491-897:407)  -- AMPB (905-984:80)  -- PP-ACP (1015-1074:60)  -- Condensation domain (1091-1532:442)  -- </t>
  </si>
  <si>
    <t xml:space="preserve">Condensation domain (11-444:434)  -- AMPS (469-912:444)  -- AMPB (921-996:76)  -- PP-ACP (1027-1086:60)  -- Condensation domain (1101-1535:435)  -- </t>
  </si>
  <si>
    <t xml:space="preserve">PP-ACP (24-81:58)  -- Fatty acyl-coenzyme A reductase; NAD-binding domain (140-379:240)  -- AMPS (693-820:128)  -- AMPS (968-1229:262)  -- AMPB (1311-1378:68)  -- </t>
  </si>
  <si>
    <t xml:space="preserve">Condensation domain (7-450:444)  -- AMPS (470-876:407)  -- AMPB (884-962:79)  -- PP-ACP (991-1054:64)  -- </t>
  </si>
  <si>
    <t xml:space="preserve">Condensation domain (11-445:435)  -- AMPS (465-862:398)  -- AMPB (870-945:76)  -- PP-ACP (975-1035:61)  -- </t>
  </si>
  <si>
    <t xml:space="preserve">Condensation domain (39-484:446)  -- AMPS (512-777:266)  -- AMPB (923-1002:80)  -- PP-ACP (1033-1096:64)  -- </t>
  </si>
  <si>
    <t xml:space="preserve">Condensation domain (3-465:463)  -- AMPS (485-899:415)  -- AMPB (907-981:75)  -- PP-ACP (1011-1073:63)  -- </t>
  </si>
  <si>
    <t xml:space="preserve">Condensation domain (7-449:443)  -- AMPS (469-868:400)  -- AMPB (876-951:76)  -- PP-ACP (981-1044:64)  -- </t>
  </si>
  <si>
    <t xml:space="preserve">Condensation domain (43-484:442)  -- AMPS (505-919:415)  -- AMPB (927-1004:78)  -- PP-ACP (1036-1096:61)  -- </t>
  </si>
  <si>
    <t xml:space="preserve">Acetyl-coenzyme A synthetase; N-terminal domain (77-108:32)  -- AMPS (117-652:536)  -- AMPB (676-744:69)  -- </t>
  </si>
  <si>
    <t xml:space="preserve">AMPS (20-419:400)  -- AMPB (428-504:77)  -- Protein of unknown function DUF1796 (651-809:159)  -- </t>
  </si>
  <si>
    <t xml:space="preserve">AMPS (300-707:408)  -- AMPB (715-780:66)  -- </t>
  </si>
  <si>
    <t xml:space="preserve">AMPS (134-576:443)  -- AMPB (636-697:62)  -- </t>
  </si>
  <si>
    <t xml:space="preserve">AMPS (198-631:434)  -- AMPB (656-718:63)  -- </t>
  </si>
  <si>
    <t xml:space="preserve">AMPS (48-334:287)  -- AMPB (359-421:63)  -- </t>
  </si>
  <si>
    <t xml:space="preserve">AMPS (999-1410:412)  -- AMPB (1419-1496:78)  -- PP-ACP (1722-1782:61)  -- KS-N (2024-2232:209)  -- KS-C (2250-2358:109)  -- KR (2992-3167:176)  -- PP-ACP (3267-3329:63)  -- PP-ACP (3369-3429:61)  -- KS-N (3497-3685:189)  -- KS-C (3699-3817:119)  -- KR (4387-4559:173)  -- KS-N (4816-5027:212)  -- KS-C (5038-5151:114)  -- KR (5659-5839:181)  -- PP-ACP (5964-6016:53)  -- KS-N (6106-6296:191)  -- KS-C (6313-6419:107)  -- - (7221-7354:134)  -- KR (7368-7539:172)  -- PP-ACP (7668-7713:46)  -- KS-N (7803-8013:211)  -- KS-C (8027-8144:118)  -- KR (8682-8851:170)  -- PP-ACP (8961-9022:62)  -- KS-N (9073-9283:211)  -- KS-C (9297-9414:118)  -- KR (9952-10121:170)  -- PP-ACP (10231-10292:62)  -- KS-N (10343-10553:211)  -- KS-C (10567-10684:118)  -- KR (11222-11391:170)  -- PP-ACP (11501-11562:62)  -- KS-N (11613-11823:211)  -- KS-C (11837-11954:118)  -- KR (12468-12649:182)  -- PP-ACP (12776-12837:62)  -- KS-N (12870-13139:270)  -- KS-C (13151-13265:115)  -- - (13523-13763:241)  -- </t>
  </si>
  <si>
    <t xml:space="preserve">PP-ACP (585-645:61)  -- KS-N (761-1002:242)  -- KS-C (1019-1135:117)  -- KR (1649-1821:173)  -- PP-ACP (1937-1991:55)  -- PP-ACP (2028-2085:58)  -- KS-N (2143-2347:205)  -- KS-C (2357-2461:105)  -- KR (2957-3128:172)  -- PP-ACP (3235-3296:62)  -- PP-ACP (3324-3388:65)  -- KS-N (3428-3664:237)  -- KS-C (3674-3784:111)  -- KR (4284-4459:176)  -- PP-ACP (4566-4631:66)  -- PP-ACP (4668-4729:62)  -- KS-N (4764-5014:251)  -- KS-C (5027-5147:121)  -- - (5736-5866:131)  -- KR (5880-6056:177)  -- PP-ACP (6167-6224:58)  -- KS-N (6275-6481:207)  -- KS-C (6488-6603:116)  -- DH (6688-6810:123)  -- KR (7090-7264:175)  -- PP-ACP (7358-7418:61)  -- PP-ACP (7449-7510:62)  -- KS-N (7549-7779:231)  -- KS-C (7794-7907:114)  -- KR (8408-8580:173)  -- PP-ACP (8693-8747:55)  -- PP-ACP (8786-8846:61)  -- Peptidase S59; nucleoporin (8915-9048:134)  -- </t>
  </si>
  <si>
    <t xml:space="preserve">AMPS (26-527:502)  -- AMPB (536-621:86)  -- PP-ACP (1055-1117:63)  -- PP-ACP (1179-1229:51)  -- PP-ACP (1270-1336:67)  -- KS-N (1393-1634:242)  -- KS-C (1651-1764:114)  -- DH (1924-2241:318)  -- - (2670-2782:113)  -- KR (2804-2990:187)  -- PP-ACP (3124-3187:64)  -- KS-N (3291-3519:229)  -- KS-C (3535-3595:61)  -- - (3963-4096:134)  -- KR (4113-4307:195)  -- PP-ACP (4435-4494:60)  -- PP-ACP (4538-4603:66)  -- KS-N (4653-4904:252)  -- KS-C (4917-5041:125)  -- DH (5171-5392:222)  -- KR (5816-5940:125)  -- PP-ACP (6088-6141:54)  -- KS-N (6228-6480:253)  -- KS-C (6499-6623:125)  -- DH (6766-7008:243)  -- KR (7416-7599:184)  -- PP-ACP (7738-7801:64)  -- PP-ACP (7868-7934:67)  -- KS-N (8027-8272:246)  -- KS-C (8284-8393:110)  -- DH (8548-8840:293)  -- </t>
  </si>
  <si>
    <t xml:space="preserve">AMPS (69-550:482)  -- AMPB (559-638:80)  -- PP-ACP (700-747:48)  -- KS-N (800-1019:220)  -- KS-C (1038-1154:117)  -- KR (1692-1886:195)  -- PP-ACP (2028-2076:49)  -- KS-N (2126-2356:231)  -- KS-C (2370-2484:115)  -- KR (3420-3596:177)  -- PP-ACP (3711-3772:62)  -- PP-ACP (3823-3885:63)  -- PP-ACP (3937-3999:63)  -- KS-N (4069-4296:228)  -- KS-C (4313-4427:115)  -- DH (4544-4802:259)  -- KR (5005-5197:193)  -- PP-ACP (5322-5384:63)  -- KS-N (5434-5679:246)  -- KS-C (5691-5822:132)  -- DH (5936-6040:105)  -- KR (6577-6755:179)  -- PP-ACP (6895-6954:60)  -- KS-N (7018-7258:241)  -- KS-C (7285-7410:126)  -- </t>
  </si>
  <si>
    <t xml:space="preserve">DH (151-393:243)  -- KR (958-1133:176)  -- PP-ACP (1230-1294:65)  -- KS-N (1320-1561:242)  -- KS-C (1575-1691:117)  -- PP-ACP (1807-1871:65)  -- KS-N (1897-2138:242)  -- KS-C (2152-2268:117)  -- PP-ACP (2383-2436:54)  -- KS-N (2462-2700:239)  -- KS-C (2711-2827:117)  -- DH (2905-3147:243)  -- KR (3394-3568:175)  -- PP-ACP (3665-3729:65)  -- KS-N (3755-3996:242)  -- KS-C (4010-4126:117)  -- DH (4210-4452:243)  -- KR (4699-4873:175)  -- PP-ACP (4970-5034:65)  -- KS-N (5060-5301:242)  -- KS-C (5315-5431:117)  -- DH (5515-5757:243)  -- KR (6322-6497:176)  -- Condensation domain (6637-6765:129)  -- </t>
  </si>
  <si>
    <t xml:space="preserve">AMPS (85-274:190)  -- AMPS (287-430:144)  -- PP-ACP (552-614:63)  -- KS-N (658-859:202)  -- KS-C (872-979:108)  -- KR (1233-1397:165)  -- KS-N (1769-1932:164)  -- KS-C (1979-2088:110)  -- DH (2185-2393:209)  -- KR (2602-2767:166)  -- PP-ACP (2829-2889:61)  -- KS-N (2927-3134:208)  -- KS-C (3143-3252:110)  -- KR (3454-3619:166)  -- PP-ACP (3694-3743:50)  -- FAD/NAD(P)-binding domain (3782-3984:203)  -- Serine hydrolase FSH (4254-4482:229)  -- </t>
  </si>
  <si>
    <t xml:space="preserve">AMPS (55-519:465)  -- KS-N (597-836:240)  -- KS-C (849-908:60)  -- KR (1403-1588:186)  -- PP-ACP (1693-1746:54)  -- KS-N (1782-2015:234)  -- KS-C (2023-2133:111)  -- PP-ACP (2224-2288:65)  -- KS-N (2333-2577:245)  -- KS-C (2585-2695:111)  -- DH (2784-3057:274)  -- KR (3582-3765:184)  -- PP-ACP (3858-3912:55)  -- KS-N (3945-4183:239)  -- KS-C (4200-4316:117)  -- PP-ACP (4569-4633:65)  -- </t>
  </si>
  <si>
    <t xml:space="preserve">KS-N (450-721:272)  -- KS-C (729-851:123)  -- AT (1099-1400:302)  -- PP-ACP (1590-1656:67)  -- PP-ACP (1698-1764:67)  -- PP-ACP (1806-1872:67)  -- PP-ACP (1914-1980:67)  -- KR (2314-2546:233)  -- DH (2624-2870:247)  -- KS-N (2906-3174:269)  -- KS-C (3183-3293:111)  -- KS-N (3359-3629:271)  -- KS-C (3653-3742:90)  -- Beta-hydroxydecanoyl thiol ester dehydrase; FabA/FabZ (4656-4783:128)  -- Beta-hydroxydecanoyl thiol ester dehydrase; FabA/FabZ (5200-5330:131)  -- </t>
  </si>
  <si>
    <t xml:space="preserve">PP-ACP (209-270:62)  -- KS-N (300-544:245)  -- KS-C (551-677:127)  -- KR (1280-1467:188)  -- PP-ACP (1565-1626:62)  -- KS-N (1666-1907:242)  -- KS-C (1918-2035:118)  -- KR (2617-2806:190)  -- PP-ACP (2926-2979:54)  -- PP-ACP (3047-3109:63)  -- </t>
  </si>
  <si>
    <t xml:space="preserve">KR (3-102:100)  -- PP-ACP (197-260:64)  -- KS-N (290-534:245)  -- KS-C (539-653:115)  -- AT (719-1007:289)  -- DH (1090-1318:229)  -- KR (1582-1760:179)  -- KR (2170-2340:171)  -- KR (2736-2915:180)  -- KR (3463-3632:170)  -- </t>
  </si>
  <si>
    <t xml:space="preserve">Indoleamine 2;3-dioxygenase (59-369:311)  -- Phosphotransferase KptA/Tpt1 (1094-1182:89)  -- Indoleamine 2;3-dioxygenase (2553-2777:225)  -- AMPS (2993-3372:380)  -- KS-N (3558-3800:243)  -- KS-C (3811-3923:113)  -- KR (4193-4338:146)  -- TauD/TfdA-like domain (4478-4728:251)  -- </t>
  </si>
  <si>
    <t xml:space="preserve">AMPS (200-627:428)  -- PP-ACP (804-883:80)  -- KS-N (979-1176:198)  -- KS-C (1189-1298:110)  -- KR (1652-1812:161)  -- Serine hydrolase FSH (2081-2310:230)  -- Hexapeptide repeat (2514-2547:34)  -- </t>
  </si>
  <si>
    <t xml:space="preserve">KS-N (14-298:285)  -- KS-C (306-423:118)  -- AT (599-880:282)  -- PP-ACP (1031-1095:65)  -- KR (1434-1621:188)  -- DH (1706-1985:280)  -- </t>
  </si>
  <si>
    <t xml:space="preserve">PP-ACP (25-81:57)  -- KS-N (111-349:239)  -- KS-C (359-479:121)  -- AT (640-939:300)  -- KR (1245-1431:187)  -- PP-ACP (1527-1590:64)  -- </t>
  </si>
  <si>
    <t xml:space="preserve">KS-N (2-285:284)  -- KS-C (293-411:119)  -- AT (620-835:216)  -- KR (1248-1427:180)  -- DH (1505-1796:292)  -- </t>
  </si>
  <si>
    <t xml:space="preserve">KS-N (1-280:280)  -- KS-C (288-406:119)  -- AT (615-830:216)  -- KR (1243-1422:180)  -- DH (1500-1791:292)  -- </t>
  </si>
  <si>
    <t xml:space="preserve">PP-ACP (153-220:68)  -- PP-ACP (253-321:69)  -- KR (571-754:184)  -- DH (833-1111:279)  -- </t>
  </si>
  <si>
    <t xml:space="preserve">PP-ACP (133-200:68)  -- PP-ACP (233-301:69)  -- KR (551-734:184)  -- DH (813-1091:279)  -- </t>
  </si>
  <si>
    <t xml:space="preserve">PP-ACP (101-168:68)  -- PP-ACP (201-268:68)  -- KR (528-711:184)  -- DH (790-1068:279)  -- </t>
  </si>
  <si>
    <t xml:space="preserve">PP-ACP (132-199:68)  -- PP-ACP (232-300:69)  -- KR (559-742:184)  -- DH (821-1099:279)  -- </t>
  </si>
  <si>
    <t xml:space="preserve">PP-ACP (149-216:68)  -- PP-ACP (249-317:69)  -- KR (576-759:184)  -- DH (838-1116:279)  -- </t>
  </si>
  <si>
    <t xml:space="preserve">PP-ACP (125-192:68)  -- PP-ACP (225-293:69)  -- KR (552-735:184)  -- DH (814-1092:279)  -- </t>
  </si>
  <si>
    <t xml:space="preserve">PP-ACP (137-204:68)  -- PP-ACP (237-305:69)  -- KR (555-738:184)  -- DH (817-1095:279)  -- </t>
  </si>
  <si>
    <t xml:space="preserve">PP-ACP (229-288:60)  -- DH (444-504:61)  -- DH (1140-1408:269)  -- KR (1941-2009:69)  -- </t>
  </si>
  <si>
    <t xml:space="preserve">AT (15-325:311)  -- DH (375-651:277)  -- KR (909-1100:192)  -- PP-ACP (1210-1272:63)  -- </t>
  </si>
  <si>
    <t xml:space="preserve">AMPS (6-446:441)  -- KR (812-1006:195)  -- PP-ACP (1145-1208:64)  -- </t>
  </si>
  <si>
    <t xml:space="preserve">PP-ACP (198-263:66)  -- KR (530-716:187)  -- DH (802-1077:276)  -- </t>
  </si>
  <si>
    <t xml:space="preserve">AT (56-228:173)  -- DH (356-566:211)  -- KR (1136-1174:39)  -- </t>
  </si>
  <si>
    <t xml:space="preserve">PP-ACP (198-263:66)  -- KR (529-716:188)  -- DH (802-1077:276)  -- </t>
  </si>
  <si>
    <t xml:space="preserve">AMPS (186-626:441)  -- KR (992-1186:195)  -- PP-ACP (1324-1388:65)  -- </t>
  </si>
  <si>
    <t xml:space="preserve">DH (93-362:270)  -- KR (604-779:176)  -- PP-ACP (875-940:66)  -- </t>
  </si>
  <si>
    <t xml:space="preserve">PP-ACP (346-390:45)  -- - (969-1090:122)  -- KR (1105-1284:180)  -- </t>
  </si>
  <si>
    <t xml:space="preserve">KR (12-232:221)  -- DH (291-557:267)  -- </t>
  </si>
  <si>
    <t xml:space="preserve">KR (12-235:224)  -- DH (294-562:269)  -- </t>
  </si>
  <si>
    <t xml:space="preserve">KR (12-235:224)  -- DH (296-562:267)  -- </t>
  </si>
  <si>
    <t xml:space="preserve">KR (259-478:220)  -- DH (553-828:276)  -- </t>
  </si>
  <si>
    <t xml:space="preserve">KR (12-235:224)  -- DH (296-410:115)  -- </t>
  </si>
  <si>
    <t xml:space="preserve">KR (203-381:179)  -- DH (456-744:289)  -- </t>
  </si>
  <si>
    <t xml:space="preserve">KR (12-235:224)  -- DH (293-566:274)  -- </t>
  </si>
  <si>
    <t xml:space="preserve">KR (12-236:225)  -- DH (294-563:270)  -- </t>
  </si>
  <si>
    <t xml:space="preserve">KR (233-455:223)  -- DH (548-811:264)  -- </t>
  </si>
  <si>
    <t xml:space="preserve">KR (15-239:225)  -- DH (297-566:270)  -- </t>
  </si>
  <si>
    <t xml:space="preserve">KR (12-235:224)  -- DH (293-562:270)  -- </t>
  </si>
  <si>
    <t xml:space="preserve">Methyltransferase domain (909-1029:121)  -- KR (1578-1753:176)  -- </t>
  </si>
  <si>
    <t xml:space="preserve">KR (231-450:220)  -- DH (525-800:276)  -- </t>
  </si>
  <si>
    <t xml:space="preserve">KR (192-370:179)  -- DH (445-733:289)  -- </t>
  </si>
  <si>
    <t xml:space="preserve">Methyltransferase small domain (1052-1186:135)  -- KR (1657-1835:179)  -- </t>
  </si>
  <si>
    <t xml:space="preserve">KR (12-235:224)  -- DH (296-564:269)  -- </t>
  </si>
  <si>
    <t xml:space="preserve">KR (267-448:182)  -- PP-ACP (571-616:46)  -- </t>
  </si>
  <si>
    <t xml:space="preserve">KR (6-230:225)  -- DH (288-557:270)  -- </t>
  </si>
  <si>
    <t xml:space="preserve">KR (536-589:54)  -- KR (1052-1179:128)  -- </t>
  </si>
  <si>
    <t xml:space="preserve">Methyltransferase domain (863-981:119)  -- KR (1542-1717:176)  -- </t>
  </si>
  <si>
    <t xml:space="preserve">- (1083-1164:82)  -- KR (1670-1847:178)  -- </t>
  </si>
  <si>
    <t xml:space="preserve">KR (300-492:193)  -- </t>
  </si>
  <si>
    <t xml:space="preserve">KR (306-493:188)  -- </t>
  </si>
  <si>
    <t xml:space="preserve">KR (2-119:118)  -- </t>
  </si>
  <si>
    <t xml:space="preserve">KR (1-36:36)  -- </t>
  </si>
  <si>
    <t xml:space="preserve">KR (1-37:37)  -- </t>
  </si>
  <si>
    <t xml:space="preserve">KR (314-497:184)  -- </t>
  </si>
  <si>
    <t xml:space="preserve">KR (1688-1868:181)  -- </t>
  </si>
  <si>
    <t xml:space="preserve">KR (1-39:39)  -- </t>
  </si>
  <si>
    <t xml:space="preserve">KR (327-510:184)  -- </t>
  </si>
  <si>
    <t xml:space="preserve">KR (303-490:188)  -- </t>
  </si>
  <si>
    <t xml:space="preserve">KR (1-38:38)  -- </t>
  </si>
  <si>
    <t xml:space="preserve">KR (136-330:195)  -- </t>
  </si>
  <si>
    <t xml:space="preserve">KR (294-483:190)  -- </t>
  </si>
  <si>
    <t xml:space="preserve">KR (314-501:188)  -- </t>
  </si>
  <si>
    <t xml:space="preserve">KR (182-235:54)  -- </t>
  </si>
  <si>
    <t xml:space="preserve">KR (291-478:188)  -- </t>
  </si>
  <si>
    <t xml:space="preserve">KR (292-479:188)  -- </t>
  </si>
  <si>
    <t xml:space="preserve">KR (293-480:188)  -- </t>
  </si>
  <si>
    <t xml:space="preserve">KR (324-510:187)  -- </t>
  </si>
  <si>
    <t xml:space="preserve">KR (291-483:193)  -- </t>
  </si>
  <si>
    <t xml:space="preserve">KR (306-497:192)  -- </t>
  </si>
  <si>
    <t xml:space="preserve">KR (308-493:186)  -- </t>
  </si>
  <si>
    <t xml:space="preserve">KR (301-488:188)  -- </t>
  </si>
  <si>
    <t xml:space="preserve">KR (1414-1594:181)  -- </t>
  </si>
  <si>
    <t xml:space="preserve">KR (192-328:137)  -- </t>
  </si>
  <si>
    <t xml:space="preserve">KR (1-31:31)  -- </t>
  </si>
  <si>
    <t xml:space="preserve">KR (295-480:186)  -- </t>
  </si>
  <si>
    <t xml:space="preserve">KR (302-501:200)  -- </t>
  </si>
  <si>
    <t xml:space="preserve">KR (298-485:188)  -- </t>
  </si>
  <si>
    <t xml:space="preserve">KR (283-475:193)  -- </t>
  </si>
  <si>
    <t xml:space="preserve">DH (114-410:297)  -- ADC (760-892:133)  -- KR (944-1128:185)  -- PP-ACP (1221-1285:65)  -- KS-N (1312-1553:242)  -- KS-C (1569-1681:113)  -- AT (1748-2032:285)  -- DH (2092-2366:275)  -- KR (2601-2785:185)  -- PP-ACP (2873-2938:66)  -- KS-N (2963-3209:247)  -- KS-C (3220-3336:117)  -- KR (3621-3805:185)  -- PP-ACP (3910-3973:64)  -- KS-N (4123-4370:248)  -- KS-C (4384-4499:116)  -- DH (4578-4671:94)  -- DH (5033-5233:201)  -- ADC (5599-5695:97)  -- KR (5786-5968:183)  -- PP-ACP (6132-6193:62)  -- KS-N (6222-6461:240)  -- KS-C (6472-6584:113)  -- DH (6677-6953:277)  -- KR (7182-7363:182)  -- PP-ACP (7462-7526:65)  -- KS-N (7550-7795:246)  -- KS-C (7807-7923:117)  -- KR (8222-8405:184)  -- PP-ACP (8484-8546:63)  -- KS-N (8578-8825:248)  -- KS-C (8832-8946:115)  -- DH (9034-9317:284)  -- </t>
  </si>
  <si>
    <t xml:space="preserve">PP-ACP (866-930:65)  -- KS-N (956-1130:175)  -- KS-N (2920-2975:56)  -- KS-C (2985-3096:112)  -- AT (3174-3350:177)  -- Chlorophyll A-B binding protein (3507-3638:132)  -- Chlorophyll A-B binding protein (3589-3648:60)  -- DH (3873-4128:256)  -- ADC (4468-4564:97)  -- KR (4655-4830:176)  -- PP-ACP (4927-4989:63)  -- KS-N (5011-5260:250)  -- KS-C (5271-5385:115)  -- DH (5472-5767:296)  -- Pentatricopeptide repeat (6889-6948:60)  -- Pentatricopeptide repeat (6995-7053:59)  -- KR (7222-7381:160)  -- </t>
  </si>
  <si>
    <t xml:space="preserve">KS-N (37-285:249)  -- KS-C (321-438:118)  -- AT (602-904:303)  -- DH (1028-1296:269)  -- ADC (1870-1970:101)  -- KR (2098-2287:190)  -- PP-ACP (2425-2484:60)  -- PP-ACP (2582-2640:59)  -- ECH (2771-2929:159)  -- ECH (2985-3207:223)  -- Fatty acyl-coenzyme A reductase; NAD-binding domain (3336-3581:246)  -- HTCA-N (3784-3879:96)  -- HTCA-N (3908-3977:70)  -- HTCA-C domain (3985-4069:85)  -- HTCA-C domain (4087-4226:140)  -- </t>
  </si>
  <si>
    <t xml:space="preserve">PP-ACP (67-130:64)  -- KS-N (155-408:254)  -- KS-C (412-528:117)  -- ADC (971-1068:98)  -- KR (1159-1344:186)  -- </t>
  </si>
  <si>
    <t xml:space="preserve">Short-chain dehydrogenase/reductase SDR (9-209:201)  -- Alcohol dehydrogenase; N-terminal (316-379:64)  -- ADC (439-573:135)  -- </t>
  </si>
  <si>
    <t xml:space="preserve">Alcohol dehydrogenase GroES-associated (1-22:22)  -- Alcohol dehydrogenase; N-terminal (26-146:121)  -- ADC (196-264:69)  -- </t>
  </si>
  <si>
    <t xml:space="preserve">Alcohol dehydrogenase; N-terminal (3-57:55)  -- ADC (120-253:134)  -- </t>
  </si>
  <si>
    <t xml:space="preserve">Alcohol dehydrogenase; N-terminal (29-144:116)  -- ADC (186-306:121)  -- </t>
  </si>
  <si>
    <t xml:space="preserve">Alcohol dehydrogenase; N-terminal (35-149:115)  -- ADC (191-313:123)  -- </t>
  </si>
  <si>
    <t xml:space="preserve">Alcohol dehydrogenase; N-terminal (73-135:63)  -- ADC (198-331:134)  -- </t>
  </si>
  <si>
    <t xml:space="preserve">Alcohol dehydrogenase; N-terminal (25-124:100)  -- ADC (173-304:132)  -- </t>
  </si>
  <si>
    <t xml:space="preserve">Alcohol dehydrogenase; N-terminal (28-153:126)  -- ADC (197-329:133)  -- </t>
  </si>
  <si>
    <t xml:space="preserve">Alcohol dehydrogenase; N-terminal (22-84:63)  -- ADC (147-280:134)  -- </t>
  </si>
  <si>
    <t xml:space="preserve">Alcohol dehydrogenase; N-terminal (32-145:114)  -- ADC (189-312:124)  -- </t>
  </si>
  <si>
    <t xml:space="preserve">Alcohol dehydrogenase; N-terminal (38-150:113)  -- ADC (194-317:124)  -- </t>
  </si>
  <si>
    <t xml:space="preserve">Oxidoreductase; N-terminal domain (6-114:109)  -- ADC (167-300:134)  -- </t>
  </si>
  <si>
    <t xml:space="preserve">Alcohol dehydrogenase; N-terminal (28-151:124)  -- ADC (197-329:133)  -- </t>
  </si>
  <si>
    <t xml:space="preserve">Oxidoreductase; N-terminal domain (7-113:107)  -- ADC (160-288:129)  -- </t>
  </si>
  <si>
    <t xml:space="preserve">Alcohol dehydrogenase; N-terminal (75-137:63)  -- ADC (200-333:134)  -- </t>
  </si>
  <si>
    <t xml:space="preserve">Alcohol dehydrogenase; N-terminal (25-129:105)  -- ADC (179-297:119)  -- </t>
  </si>
  <si>
    <t xml:space="preserve">Alcohol dehydrogenase; N-terminal (29-90:62)  -- ADC (157-272:116)  -- </t>
  </si>
  <si>
    <t xml:space="preserve">Oxidoreductase; N-terminal domain (7-114:108)  -- ADC (168-301:134)  -- </t>
  </si>
  <si>
    <t xml:space="preserve">Alcohol dehydrogenase; N-terminal (82-214:133)  -- ADC (257-388:132)  -- </t>
  </si>
  <si>
    <t xml:space="preserve">Oxidoreductase; N-terminal domain (13-122:110)  -- ADC (174-307:134)  -- </t>
  </si>
  <si>
    <t xml:space="preserve">Alcohol dehydrogenase; N-terminal (36-150:115)  -- ADC (192-314:123)  -- </t>
  </si>
  <si>
    <t xml:space="preserve">Oxidoreductase; N-terminal domain (12-119:108)  -- ADC (172-302:131)  -- </t>
  </si>
  <si>
    <t xml:space="preserve">Alcohol dehydrogenase; N-terminal (106-169:64)  -- ADC (238-317:80)  -- </t>
  </si>
  <si>
    <t xml:space="preserve">ADC (87-220:134)  -- </t>
  </si>
  <si>
    <t xml:space="preserve">ADC (247-355:109)  -- </t>
  </si>
  <si>
    <t xml:space="preserve">DH (128-412:285)  -- MT12 (644-744:101)  -- - (1236-1373:138)  -- KR (1389-1566:178)  -- PP-ACP (1665-1731:67)  -- </t>
  </si>
  <si>
    <t xml:space="preserve">MT12 (49-150:102)  -- KR (247-426:180)  -- </t>
  </si>
  <si>
    <t xml:space="preserve">MT12 (5-92:88)  -- </t>
  </si>
  <si>
    <t xml:space="preserve">MT12 (13-114:102)  -- </t>
  </si>
  <si>
    <t xml:space="preserve">MT12 (5-93:89)  -- </t>
  </si>
  <si>
    <t xml:space="preserve">MT12 (1-95:95)  -- </t>
  </si>
  <si>
    <t xml:space="preserve">MT12 (1-97:97)  -- </t>
  </si>
  <si>
    <t xml:space="preserve">MT12 (186-289:104)  -- PP-ACP (413-469:57)  -- KS-N (526-761:236)  -- KS-C (769-887:119)  -- CE (891-1000:110)  -- KR (1398-1576:179)  -- MT12 (1848-1952:105)  -- PP-ACP (2077-2142:66)  -- KS-N (2185-2421:237)  -- KS-C (2429-2546:118)  -- CE (2549-2655:107)  -- KR (3025-3219:195)  -- PP-ACP (3315-3378:64)  -- KS-N (3431-3672:242)  -- KS-C (3681-3794:114)  -- CE (3803-3909:107)  -- KR (4286-4470:185)  -- MT12 (4749-4853:105)  -- PP-ACP (4986-5050:65)  -- PP-ACP (5104-5168:65)  -- KS-N (5222-5457:236)  -- KS-C (5465-5582:118)  -- CE (5586-5680:95)  -- KR (6001-6190:190)  -- PP-ACP (6276-6341:66)  -- KS-N (6393-6651:259)  -- KS-C (6659-6774:116)  -- CE (6784-6894:111)  -- - (7069-7198:130)  -- PP-ACP (7368-7435:68)  -- KS-N (7475-7712:238)  -- KS-C (7720-7837:118)  -- CE (7841-7951:111)  -- KR (8252-8437:186)  -- PP-ACP (8533-8597:65)  -- KS-N (8641-8894:254)  -- KS-C (8902-9019:118)  -- CE (9023-9131:109)  -- KR (9486-9677:192)  -- PP-ACP (9773-9837:65)  -- KS-N (9882-10112:231)  -- KS-C (10120-10233:114)  -- </t>
  </si>
  <si>
    <t xml:space="preserve">Formyl transferase; N-terminal (116-202:87)  -- Formyl transferase; C-terminal (239-334:96)  -- MT12 (667-766:100)  -- AMPS (1020-1420:401)  -- AMPB (1428-1503:76)  -- PP-ACP (1535-1600:66)  -- KS-N (1651-1896:246)  -- KS-C (1904-2029:126)  -- CE (2033-2136:104)  -- DH (2283-2561:279)  -- PP-ACP (2585-2650:66)  -- PP-ACP (2700-2765:66)  -- KS-N (2812-3060:249)  -- KS-C (3068-3192:125)  -- CE (3196-3310:115)  -- KR (3685-3863:179)  -- MT12 (4127-4230:104)  -- PP-ACP (4397-4460:64)  -- KS-N (4510-4754:245)  -- KS-C (4762-4876:115)  -- </t>
  </si>
  <si>
    <t xml:space="preserve">MT12 (245-341:97)  -- PP-ACP (502-567:66)  -- KS-N (603-851:249)  -- KS-C (859-975:117)  -- CE (984-1088:105)  -- PP-ACP (1215-1278:64)  -- KS-N (1333-1579:247)  -- KS-C (1587-1704:118)  -- CE (1708-1802:95)  -- DH (1955-2224:270)  -- KR (2477-2655:179)  -- MT12 (2927-3030:104)  -- PP-ACP (3167-3226:60)  -- Alcohol dehydrogenase; N-terminal (3352-3412:61)  -- ADC (3476-3582:107)  -- KS-N (3685-3932:248)  -- KS-C (3940-4058:119)  -- CE (4061-4169:109)  -- DH (4279-4529:251)  -- KR (4767-4951:185)  -- </t>
  </si>
  <si>
    <t xml:space="preserve">TubC; N-terminal docking domain (8-58:51)  -- Condensation domain (73-506:434)  -- AMPS (530-929:400)  -- AMPB (938-1008:71)  -- PP-ACP (1038-1096:59)  -- Condensation domain (1114-1535:422)  -- Condensation domain (1552-1987:436)  -- AMPS (2013-2406:394)  -- AMPB (2415-2490:76)  -- PP-ACP (2533-2595:63)  -- KS-N (2625-2875:251)  -- KS-C (2883-2998:116)  -- CE (3002-3120:119)  -- AT (3158-3427:270)  -- KR (3757-3945:189)  -- PP-ACP (4044-4106:63)  -- </t>
  </si>
  <si>
    <t xml:space="preserve">KS-N (40-291:252)  -- KS-C (300-416:117)  -- CE (419-529:111)  -- AT (595-703:109)  -- DH (869-1134:266)  -- MT12 (1360-1460:101)  -- KR (1744-1921:178)  -- PP-ACP (2020-2082:63)  -- KS-N (2115-2363:249)  -- KS-C (2371-2487:117)  -- CE (2490-2589:100)  -- AT (2638-2913:276)  -- DH (2994-3274:281)  -- KR (3516-3691:176)  -- PP-ACP (3787-3852:66)  -- </t>
  </si>
  <si>
    <t xml:space="preserve">KS-N (40-291:252)  -- KS-C (300-416:117)  -- CE (419-529:111)  -- AT (595-703:109)  -- DH (869-1134:266)  -- MT12 (1360-1460:101)  -- KR (1744-1921:178)  -- PP-ACP (2020-2082:63)  -- KS-N (2120-2368:249)  -- KS-C (2376-2492:117)  -- CE (2495-2594:100)  -- AT (2643-2918:276)  -- DH (2999-3279:281)  -- KR (3521-3696:176)  -- PP-ACP (3792-3857:66)  -- </t>
  </si>
  <si>
    <t xml:space="preserve">KS-N (40-291:252)  -- KS-C (300-416:117)  -- CE (419-529:111)  -- AT (595-703:109)  -- DH (869-1135:267)  -- MT12 (1361-1461:101)  -- KR (1745-1922:178)  -- PP-ACP (2021-2083:63)  -- KS-N (2121-2369:249)  -- KS-C (2377-2493:117)  -- CE (2496-2597:102)  -- AT (2644-2919:276)  -- DH (3000-3280:281)  -- KR (3522-3697:176)  -- PP-ACP (3793-3858:66)  -- </t>
  </si>
  <si>
    <t xml:space="preserve">KS-N (40-291:252)  -- KS-C (300-416:117)  -- CE (419-529:111)  -- AT (595-702:108)  -- DH (869-1134:266)  -- MT12 (1360-1460:101)  -- KR (1744-1921:178)  -- PP-ACP (2020-2082:63)  -- KS-N (2115-2363:249)  -- KS-C (2371-2487:117)  -- CE (2490-2589:100)  -- AT (2638-2913:276)  -- DH (2994-3274:281)  -- KR (3516-3691:176)  -- PP-ACP (3787-3852:66)  -- </t>
  </si>
  <si>
    <t xml:space="preserve">KS-N (40-291:252)  -- KS-C (300-416:117)  -- CE (422-529:108)  -- AT (595-703:109)  -- DH (869-1134:266)  -- MT12 (1360-1460:101)  -- KR (1744-1921:178)  -- PP-ACP (2020-2082:63)  -- KS-N (2120-2368:249)  -- KS-C (2376-2492:117)  -- CE (2495-2596:102)  -- AT (2643-2918:276)  -- DH (2999-3279:281)  -- KR (3521-3696:176)  -- PP-ACP (3792-3857:66)  -- </t>
  </si>
  <si>
    <t xml:space="preserve">KS-N (40-291:252)  -- KS-C (300-416:117)  -- CE (419-529:111)  -- AT (595-703:109)  -- DH (869-1134:266)  -- MT12 (1360-1460:101)  -- KR (1744-1921:178)  -- PP-ACP (2020-2082:63)  -- KS-N (2120-2368:249)  -- KS-C (2376-2492:117)  -- CE (2495-2592:98)  -- AT (2643-2918:276)  -- DH (2999-3279:281)  -- KR (3521-3696:176)  -- PP-ACP (3792-3857:66)  -- </t>
  </si>
  <si>
    <t xml:space="preserve">KS-N (35-286:252)  -- KS-C (295-411:117)  -- CE (414-522:109)  -- AT (576-706:131)  -- DH (841-1106:266)  -- MT12 (1332-1432:101)  -- KR (1714-1891:178)  -- PP-ACP (1990-2051:62)  -- KS-N (2090-2338:249)  -- KS-C (2346-2462:117)  -- CE (2465-2566:102)  -- AT (2612-2908:297)  -- DH (2969-3246:278)  -- KR (3486-3661:176)  -- PP-ACP (3755-3816:62)  -- </t>
  </si>
  <si>
    <t xml:space="preserve">KS-N (40-291:252)  -- KS-C (300-416:117)  -- CE (419-529:111)  -- AT (595-701:107)  -- DH (869-1138:270)  -- MT12 (1364-1464:101)  -- KR (1748-1925:178)  -- PP-ACP (2024-2086:63)  -- KS-N (2119-2367:249)  -- KS-C (2375-2491:117)  -- CE (2494-2593:100)  -- AT (2642-2917:276)  -- DH (2998-3278:281)  -- KR (3520-3695:176)  -- PP-ACP (3791-3856:66)  -- </t>
  </si>
  <si>
    <t xml:space="preserve">KS-N (40-291:252)  -- KS-C (300-416:117)  -- CE (419-529:111)  -- AT (595-702:108)  -- DH (869-1134:266)  -- MT12 (1360-1460:101)  -- KR (1744-1921:178)  -- PP-ACP (2020-2082:63)  -- KS-N (2120-2368:249)  -- KS-C (2376-2492:117)  -- CE (2495-2596:102)  -- AT (2643-2918:276)  -- DH (2999-3279:281)  -- KR (3521-3696:176)  -- PP-ACP (3792-3857:66)  -- </t>
  </si>
  <si>
    <t xml:space="preserve">KS-N (40-291:252)  -- KS-C (300-416:117)  -- CE (419-529:111)  -- AT (595-702:108)  -- DH (869-1134:266)  -- MT12 (1360-1460:101)  -- KR (1744-1921:178)  -- PP-ACP (2020-2082:63)  -- KS-N (2120-2368:249)  -- KS-C (2376-2492:117)  -- CE (2495-2594:100)  -- AT (2643-2918:276)  -- DH (2999-3279:281)  -- KR (3521-3696:176)  -- PP-ACP (3792-3857:66)  -- </t>
  </si>
  <si>
    <t xml:space="preserve">KS-N (40-291:252)  -- KS-C (300-416:117)  -- CE (419-529:111)  -- AT (595-702:108)  -- DH (869-1134:266)  -- MT12 (1360-1464:105)  -- KR (1748-1925:178)  -- PP-ACP (2024-2086:63)  -- KS-N (2124-2372:249)  -- KS-C (2380-2496:117)  -- CE (2499-2600:102)  -- AT (2647-2922:276)  -- DH (3003-3283:281)  -- KR (3525-3700:176)  -- PP-ACP (3796-3861:66)  -- </t>
  </si>
  <si>
    <t xml:space="preserve">KS-N (40-291:252)  -- KS-C (300-416:117)  -- CE (419-529:111)  -- AT (595-709:115)  -- DH (869-1134:266)  -- MT12 (1360-1460:101)  -- KR (1744-1921:178)  -- PP-ACP (2020-2082:63)  -- KS-N (2115-2363:249)  -- KS-C (2371-2487:117)  -- CE (2490-2589:100)  -- AT (2638-2913:276)  -- DH (2994-3274:281)  -- KR (3516-3691:176)  -- PP-ACP (3787-3852:66)  -- </t>
  </si>
  <si>
    <t xml:space="preserve">KS-N (40-291:252)  -- KS-C (300-416:117)  -- CE (419-529:111)  -- AT (595-703:109)  -- DH (869-1134:266)  -- MT12 (1360-1460:101)  -- KR (1744-1921:178)  -- PP-ACP (2020-2082:63)  -- KS-N (2120-2368:249)  -- KS-C (2376-2492:117)  -- CE (2495-2596:102)  -- AT (2643-2918:276)  -- DH (2999-3279:281)  -- KR (3521-3696:176)  -- PP-ACP (3792-3857:66)  -- </t>
  </si>
  <si>
    <t xml:space="preserve">KS-N (40-291:252)  -- KS-C (300-416:117)  -- CE (419-529:111)  -- AT (595-703:109)  -- DH (869-1134:266)  -- MT12 (1360-1460:101)  -- KR (1744-1921:178)  -- PP-ACP (2020-2082:63)  -- KS-N (2120-2368:249)  -- KS-C (2376-2492:117)  -- CE (2495-2595:101)  -- AT (2643-2918:276)  -- DH (2999-3279:281)  -- KR (3521-3696:176)  -- PP-ACP (3792-3857:66)  -- </t>
  </si>
  <si>
    <t xml:space="preserve">KS-N (40-291:252)  -- KS-C (300-416:117)  -- CE (419-529:111)  -- AT (595-710:116)  -- DH (869-1134:266)  -- MT12 (1360-1460:101)  -- KR (1744-1921:178)  -- PP-ACP (2020-2082:63)  -- KS-N (2115-2363:249)  -- KS-C (2371-2487:117)  -- CE (2490-2589:100)  -- AT (2638-2913:276)  -- DH (2994-3274:281)  -- KR (3516-3691:176)  -- PP-ACP (3787-3852:66)  -- </t>
  </si>
  <si>
    <t xml:space="preserve">KS-N (40-291:252)  -- KS-C (300-416:117)  -- CE (419-529:111)  -- AT (595-703:109)  -- DH (869-1134:266)  -- MT12 (1360-1460:101)  -- KR (1744-1921:178)  -- PP-ACP (2020-2082:63)  -- KS-N (2120-2368:249)  -- KS-C (2376-2492:117)  -- CE (2495-2596:102)  -- AT (2643-2892:250)  -- </t>
  </si>
  <si>
    <t xml:space="preserve">KS-N (1-250:250)  -- KS-C (258-375:118)  -- CE (379-502:124)  -- AT (541-831:291)  -- PP-ACP (928-993:66)  -- Aminotransferase class-III (1223-1584:362)  -- Luciferase-like domain (1699-1991:293)  -- Condensation domain (2044-2485:442)  -- AMPS (2505-2898:394)  -- AMPB (2906-2981:76)  -- PP-ACP (3010-3070:61)  -- </t>
  </si>
  <si>
    <t xml:space="preserve">KS-N (1-250:250)  -- KS-C (258-375:118)  -- CE (379-502:124)  -- AT (541-831:291)  -- PP-ACP (928-993:66)  -- Aminotransferase class-III (1234-1595:362)  -- Luciferase-like domain (1772-2065:294)  -- Condensation domain (2141-2581:441)  -- AMPS (2601-3014:414)  -- AMPB (3022-3097:76)  -- PP-ACP (3126-3186:61)  -- </t>
  </si>
  <si>
    <t xml:space="preserve">KS-N (34-284:251)  -- KS-C (292-406:115)  -- CE (409-501:93)  -- AT (560-837:278)  -- PP-ACP (943-1009:67)  -- MT12 (1209-1309:101)  -- Aminotransferase class-III (1549-1883:335)  -- Condensation domain (1983-2423:441)  -- AMPS (2445-2839:395)  -- PP-ACP (2952-3014:63)  -- Condensation domain (3031-3471:441)  -- </t>
  </si>
  <si>
    <t xml:space="preserve">AMPS (40-485:446)  -- PP-ACP (649-715:67)  -- KS-N (743-983:241)  -- KS-C (991-1108:118)  -- CE (1112-1221:110)  -- AT (1264-1540:277)  -- DH (1653-1936:284)  -- Alcohol dehydrogenase; N-terminal (2217-2286:70)  -- - (2378-2514:137)  -- KR (2530-2707:178)  -- PP-ACP (2812-2874:63)  -- </t>
  </si>
  <si>
    <t xml:space="preserve">KS-N (34-284:251)  -- KS-C (292-406:115)  -- CE (409-502:94)  -- AT (560-837:278)  -- PP-ACP (943-1009:67)  -- MT12 (1209-1309:101)  -- Aminotransferase class-III (1549-1884:336)  -- Condensation domain (1983-2423:441)  -- AMPS (2445-2839:395)  -- PP-ACP (2952-3014:63)  -- Condensation domain (3031-3471:441)  -- </t>
  </si>
  <si>
    <t xml:space="preserve">KS-N (34-284:251)  -- KS-C (292-406:115)  -- CE (409-501:93)  -- AT (560-837:278)  -- PP-ACP (943-1009:67)  -- MT12 (1209-1309:101)  -- Aminotransferase class-III (1549-1882:334)  -- Condensation domain (1983-2423:441)  -- AMPS (2445-2839:395)  -- PP-ACP (2952-3014:63)  -- Condensation domain (3031-3471:441)  -- </t>
  </si>
  <si>
    <t xml:space="preserve">KS-N (34-284:251)  -- KS-C (292-406:115)  -- CE (409-502:94)  -- AT (560-837:278)  -- PP-ACP (943-1009:67)  -- MT12 (1209-1309:101)  -- Aminotransferase class-III (1549-1883:335)  -- Condensation domain (1983-2423:441)  -- AMPS (2445-2839:395)  -- PP-ACP (2952-3014:63)  -- Condensation domain (3031-3471:441)  -- </t>
  </si>
  <si>
    <t xml:space="preserve">AMPS (18-465:448)  -- PP-ACP (606-671:66)  -- KS-N (697-944:248)  -- KS-C (952-1069:118)  -- CE (1073-1183:111)  -- AT (1224-1508:285)  -- KR (1842-2039:198)  -- PP-ACP (2112-2177:66)  -- KS-N (2220-2503:284)  -- KS-C (2511-2628:118)  -- CE (2631-2746:116)  -- </t>
  </si>
  <si>
    <t xml:space="preserve">KS-N (34-284:251)  -- KS-C (292-406:115)  -- CE (409-502:94)  -- AT (560-837:278)  -- PP-ACP (941-1007:67)  -- MT12 (1207-1307:101)  -- Aminotransferase class-III (1547-1881:335)  -- Condensation domain (1981-2421:441)  -- AMPS (2443-2837:395)  -- PP-ACP (2950-3012:63)  -- Condensation domain (3029-3469:441)  -- </t>
  </si>
  <si>
    <t xml:space="preserve">KS-N (34-284:251)  -- KS-C (292-406:115)  -- CE (409-512:104)  -- AT (560-837:278)  -- PP-ACP (943-1009:67)  -- MT12 (1209-1309:101)  -- Aminotransferase class-III (1549-1883:335)  -- Condensation domain (1983-2423:441)  -- AMPS (2445-2839:395)  -- PP-ACP (2952-3014:63)  -- Condensation domain (3031-3471:441)  -- </t>
  </si>
  <si>
    <t xml:space="preserve">KS-N (34-284:251)  -- KS-C (292-406:115)  -- CE (409-502:94)  -- AT (560-837:278)  -- PP-ACP (943-1009:67)  -- MT12 (1209-1309:101)  -- Aminotransferase class-III (1549-1882:334)  -- Condensation domain (1983-2423:441)  -- AMPS (2445-2839:395)  -- PP-ACP (2952-3014:63)  -- Condensation domain (3031-3471:441)  -- </t>
  </si>
  <si>
    <t xml:space="preserve">AMPS (45-475:431)  -- PP-ACP (606-671:66)  -- KS-N (694-954:261)  -- KS-C (962-1081:120)  -- CE (1083-1193:111)  -- AT (1227-1504:278)  -- DH (1589-1862:274)  -- Alcohol dehydrogenase; N-terminal (2110-2166:57)  -- ADC (2230-2363:134)  -- KR (2411-2589:179)  -- PP-ACP (2682-2748:67)  -- </t>
  </si>
  <si>
    <t xml:space="preserve">KS-N (34-284:251)  -- KS-C (292-406:115)  -- CE (409-515:107)  -- AT (560-837:278)  -- PP-ACP (943-1009:67)  -- MT12 (1219-1318:100)  -- Aminotransferase class-III (1551-1887:337)  -- Condensation domain (1982-2422:441)  -- AMPS (2444-2838:395)  -- PP-ACP (2949-3012:64)  -- Condensation domain (3028-3458:431)  -- </t>
  </si>
  <si>
    <t xml:space="preserve">KS-N (1-250:250)  -- KS-C (258-376:119)  -- CE (379-502:124)  -- AT (541-831:291)  -- PP-ACP (928-993:66)  -- Aminotransferase class-III (1223-1584:362)  -- Luciferase-like domain (1712-2005:294)  -- Condensation domain (2062-2503:442)  -- AMPS (2523-2922:400)  -- AMPB (2930-3005:76)  -- PP-ACP (3034-3094:61)  -- </t>
  </si>
  <si>
    <t xml:space="preserve">AMPS (52-475:424)  -- PP-ACP (606-671:66)  -- KS-N (694-954:261)  -- KS-C (962-1081:120)  -- CE (1083-1193:111)  -- AT (1227-1504:278)  -- DH (1589-1862:274)  -- Alcohol dehydrogenase; N-terminal (2110-2166:57)  -- ADC (2230-2363:134)  -- KR (2411-2589:179)  -- PP-ACP (2682-2748:67)  -- </t>
  </si>
  <si>
    <t xml:space="preserve">KS-N (34-284:251)  -- KS-C (292-406:115)  -- CE (409-501:93)  -- AT (560-837:278)  -- PP-ACP (943-1009:67)  -- MT12 (1209-1309:101)  -- Aminotransferase class-III (1549-1883:335)  -- Condensation domain (1985-2423:439)  -- AMPS (2445-2839:395)  -- PP-ACP (2952-3014:63)  -- Condensation domain (3031-3471:441)  -- </t>
  </si>
  <si>
    <t xml:space="preserve">KS-N (3-250:248)  -- KS-C (258-375:118)  -- CE (379-502:124)  -- AT (541-835:295)  -- PP-ACP (928-993:66)  -- Aminotransferase class-III (1234-1595:362)  -- Luciferase-like domain (1730-2023:294)  -- Condensation domain (2110-2550:441)  -- AMPS (2570-2973:404)  -- AMPB (2981-3056:76)  -- PP-ACP (3085-3145:61)  -- </t>
  </si>
  <si>
    <t xml:space="preserve">KS-N (34-284:251)  -- KS-C (292-406:115)  -- CE (409-502:94)  -- AT (560-837:278)  -- PP-ACP (941-1007:67)  -- MT12 (1207-1307:101)  -- Aminotransferase class-III (1547-1880:334)  -- Condensation domain (1981-2421:441)  -- AMPS (2443-2837:395)  -- PP-ACP (2950-3012:63)  -- Condensation domain (3029-3469:441)  -- </t>
  </si>
  <si>
    <t xml:space="preserve">KS-N (1-250:250)  -- KS-C (258-375:118)  -- CE (379-502:124)  -- AT (541-835:295)  -- PP-ACP (928-993:66)  -- Aminotransferase class-III (1223-1584:362)  -- Luciferase-like domain (1707-2000:294)  -- Condensation domain (2042-2483:442)  -- AMPS (2503-2906:404)  -- AMPB (2914-2989:76)  -- PP-ACP (3018-3078:61)  -- </t>
  </si>
  <si>
    <t xml:space="preserve">KS-N (14-264:251)  -- KS-C (272-386:115)  -- CE (389-482:94)  -- AT (540-817:278)  -- PP-ACP (923-989:67)  -- MT12 (1189-1289:101)  -- Aminotransferase class-III (1529-1863:335)  -- Condensation domain (1963-2403:441)  -- AMPS (2425-2819:395)  -- PP-ACP (2932-2994:63)  -- Condensation domain (3011-3451:441)  -- </t>
  </si>
  <si>
    <t xml:space="preserve">AMPS (42-487:446)  -- PP-ACP (651-717:67)  -- KS-N (745-985:241)  -- KS-C (993-1110:118)  -- CE (1114-1223:110)  -- AT (1266-1542:277)  -- DH (1655-1938:284)  -- Alcohol dehydrogenase; N-terminal (2219-2288:70)  -- - (2380-2516:137)  -- KR (2532-2709:178)  -- PP-ACP (2814-2876:63)  -- </t>
  </si>
  <si>
    <t xml:space="preserve">KS-N (34-284:251)  -- KS-C (292-406:115)  -- CE (409-502:94)  -- AT (560-837:278)  -- PP-ACP (943-1009:67)  -- MT12 (1209-1309:101)  -- Aminotransferase class-III (1549-1882:334)  -- Condensation domain (1983-2423:441)  -- AMPS (2445-2840:396)  -- PP-ACP (2953-3015:63)  -- Condensation domain (3032-3472:441)  -- </t>
  </si>
  <si>
    <t xml:space="preserve">KS-N (35-286:252)  -- KS-C (295-411:117)  -- CE (414-522:109)  -- AT (560-879:320)  -- DH (924-1193:270)  -- MT12 (1402-1501:100)  -- Alcohol dehydrogenase; N-terminal (1802-1860:59)  -- - (1953-2088:136)  -- KR (2098-2273:176)  -- PP-ACP (2364-2428:65)  -- </t>
  </si>
  <si>
    <t xml:space="preserve">AMPS (115-492:378)  -- PP-ACP (594-650:57)  -- KS-N (674-909:236)  -- KS-C (917-1031:115)  -- CE (1034-1082:49)  -- KR (1328-1473:146)  -- DH (1593-1818:226)  -- ADC (2119-2223:105)  -- PP-ACP (2407-2465:59)  -- Serine hydrolase FSH (2479-2583:105)  -- </t>
  </si>
  <si>
    <t xml:space="preserve">KS-N (1-250:250)  -- KS-C (258-375:118)  -- CE (379-502:124)  -- AT (541-831:291)  -- PP-ACP (928-993:66)  -- Aminotransferase class-III (1223-1584:362)  -- Condensation domain (1643-2084:442)  -- AMPS (2104-2507:404)  -- AMPB (2515-2590:76)  -- PP-ACP (2619-2679:61)  -- </t>
  </si>
  <si>
    <t xml:space="preserve">KS-N (4-252:249)  -- KS-C (260-377:118)  -- CE (381-493:113)  -- AT (534-844:311)  -- DH (902-1181:280)  -- MT12 (1412-1512:101)  -- Alcohol dehydrogenase; N-terminal (1847-1904:58)  -- - (1997-2135:139)  -- KR (2146-2323:178)  -- PP-ACP (2421-2486:66)  -- </t>
  </si>
  <si>
    <t xml:space="preserve">KS-N (4-252:249)  -- KS-C (260-377:118)  -- CE (381-508:128)  -- AT (549-859:311)  -- DH (917-1193:277)  -- MT12 (1424-1524:101)  -- Alcohol dehydrogenase; N-terminal (1859-1916:58)  -- - (2009-2147:139)  -- KR (2158-2335:178)  -- PP-ACP (2433-2498:66)  -- </t>
  </si>
  <si>
    <t xml:space="preserve">AMPS (112-488:377)  -- PP-ACP (597-654:58)  -- KS-N (681-915:235)  -- KS-C (927-1041:115)  -- CE (1044-1107:64)  -- KR (1321-1484:164)  -- DH (1591-1822:232)  -- ADC (2126-2228:103)  -- PP-ACP (2415-2476:62)  -- Serine hydrolase FSH (2488-2646:159)  -- </t>
  </si>
  <si>
    <t xml:space="preserve">AMPS (139-590:452)  -- PP-ACP (763-802:40)  -- KS-N (842-1107:266)  -- KS-C (1118-1234:117)  -- CE (1240-1325:86)  -- AT (1365-1615:251)  -- KR (1926-2088:163)  -- DH (2172-2369:198)  -- - (2812-2946:135)  -- Serine hydrolase FSH (3160-3356:197)  -- </t>
  </si>
  <si>
    <t xml:space="preserve">AMPS (40-442:403)  -- PP-ACP (576-640:65)  -- KS-N (670-930:261)  -- KS-C (938-1054:117)  -- CE (1057-1168:112)  -- AT (1214-1499:286)  -- MT12 (1837-1938:102)  -- KR (2232-2421:190)  -- PP-ACP (2532-2587:56)  -- </t>
  </si>
  <si>
    <t xml:space="preserve">AMPS (40-442:403)  -- PP-ACP (576-640:65)  -- KS-N (670-930:261)  -- KS-C (938-1054:117)  -- CE (1057-1168:112)  -- AT (1214-1499:286)  -- MT12 (1837-1938:102)  -- KR (2232-2421:190)  -- PP-ACP (2531-2587:57)  -- </t>
  </si>
  <si>
    <t xml:space="preserve">AMPS (59-469:411)  -- PP-ACP (603-667:65)  -- KS-N (697-957:261)  -- KS-C (965-1081:117)  -- CE (1084-1196:113)  -- AT (1241-1534:294)  -- MT12 (1863-1963:101)  -- KR (2239-2428:190)  -- PP-ACP (2536-2594:59)  -- </t>
  </si>
  <si>
    <t xml:space="preserve">AMPS (42-487:446)  -- PP-ACP (651-717:67)  -- KS-N (745-985:241)  -- KS-C (993-1110:118)  -- CE (1114-1223:110)  -- AT (1266-1542:277)  -- DH (1655-1937:283)  -- KR (2194-2370:177)  -- PP-ACP (2471-2527:57)  -- </t>
  </si>
  <si>
    <t xml:space="preserve">AMPS (40-442:403)  -- PP-ACP (576-640:65)  -- KS-N (670-930:261)  -- KS-C (938-1054:117)  -- CE (1057-1168:112)  -- AT (1214-1499:286)  -- MT12 (1837-1938:102)  -- KR (2233-2421:189)  -- PP-ACP (2532-2587:56)  -- </t>
  </si>
  <si>
    <t xml:space="preserve">AMPS (40-485:446)  -- PP-ACP (649-715:67)  -- KS-N (743-983:241)  -- KS-C (991-1108:118)  -- CE (1112-1221:110)  -- AT (1264-1540:277)  -- DH (1653-1936:284)  -- KR (2190-2366:177)  -- PP-ACP (2466-2530:65)  -- </t>
  </si>
  <si>
    <t xml:space="preserve">AMPS (40-485:446)  -- PP-ACP (649-715:67)  -- KS-N (743-983:241)  -- KS-C (991-1108:118)  -- CE (1112-1221:110)  -- AT (1264-1540:277)  -- DH (1653-1936:284)  -- KR (2190-2366:177)  -- PP-ACP (2466-2529:64)  -- </t>
  </si>
  <si>
    <t xml:space="preserve">KS-N (34-284:251)  -- KS-C (292-406:115)  -- CE (409-501:93)  -- AT (560-837:278)  -- PP-ACP (943-1009:67)  -- MT12 (1209-1309:101)  -- Aminotransferase class-III (1549-1883:335)  -- Condensation domain (1983-2423:441)  -- AMPS (2445-2552:108)  -- </t>
  </si>
  <si>
    <t xml:space="preserve">AMPS (37-439:403)  -- PP-ACP (573-637:65)  -- KS-N (667-927:261)  -- KS-C (935-1051:117)  -- CE (1054-1165:112)  -- AT (1211-1496:286)  -- MT12 (1834-1935:102)  -- KR (2229-2418:190)  -- PP-ACP (2528-2584:57)  -- </t>
  </si>
  <si>
    <t xml:space="preserve">AMPS (42-487:446)  -- PP-ACP (651-717:67)  -- KS-N (745-985:241)  -- KS-C (993-1110:118)  -- CE (1114-1223:110)  -- AT (1266-1542:277)  -- DH (1655-1937:283)  -- KR (2194-2370:177)  -- PP-ACP (2471-2532:62)  -- </t>
  </si>
  <si>
    <t xml:space="preserve">KS-N (20-272:253)  -- KS-C (280-396:117)  -- CE (398-511:114)  -- AT (551-865:315)  -- DH (915-1197:283)  -- Alcohol dehydrogenase; N-terminal (1448-1519:72)  -- - (1610-1745:136)  -- KR (1759-1932:174)  -- PP-ACP (2030-2095:66)  -- </t>
  </si>
  <si>
    <t xml:space="preserve">KS-N (36-287:252)  -- KS-C (295-412:118)  -- CE (415-526:112)  -- AT (566-852:287)  -- KR (1205-1401:197)  -- PP-ACP (1478-1543:66)  -- KS-N (1596-1879:284)  -- KS-C (1887-2004:118)  -- CE (2007-2121:115)  -- </t>
  </si>
  <si>
    <t xml:space="preserve">AMPS (40-485:446)  -- PP-ACP (649-715:67)  -- KS-N (744-983:240)  -- KS-C (991-1108:118)  -- CE (1112-1221:110)  -- AT (1264-1540:277)  -- DH (1653-1936:284)  -- KR (2190-2366:177)  -- PP-ACP (2466-2530:65)  -- </t>
  </si>
  <si>
    <t xml:space="preserve">KS-N (27-275:249)  -- KS-C (283-401:119)  -- CE (404-514:111)  -- AT (548-661:114)  -- KR (1081-1116:36)  -- MT12 (1333-1438:106)  -- KR (1535-1678:144)  -- DH (1701-1979:279)  -- PP-ACP (2089-2150:62)  -- </t>
  </si>
  <si>
    <t xml:space="preserve">KS-N (3-250:248)  -- KS-C (258-375:118)  -- CE (379-502:124)  -- AT (541-831:291)  -- PP-ACP (928-993:66)  -- Aminotransferase class-III (1234-1595:362)  -- Luciferase-like domain (1719-2012:294)  -- Condensation domain (2077-2517:441)  -- AMPS (2537-2642:106)  -- </t>
  </si>
  <si>
    <t xml:space="preserve">AMPS (42-487:446)  -- PP-ACP (651-717:67)  -- KS-N (745-985:241)  -- KS-C (993-1110:118)  -- CE (1114-1223:110)  -- AT (1266-1542:277)  -- DH (1655-1938:284)  -- KR (2192-2368:177)  -- PP-ACP (2468-2532:65)  -- </t>
  </si>
  <si>
    <t xml:space="preserve">KS-N (9-256:248)  -- KS-C (264-388:125)  -- CE (392-506:115)  -- AT (549-837:289)  -- DH (919-1203:285)  -- MT12 (1435-1535:101)  -- - (2027-2164:138)  -- KR (2180-2357:178)  -- PP-ACP (2456-2522:67)  -- </t>
  </si>
  <si>
    <t xml:space="preserve">KS-N (34-283:250)  -- KS-C (291-408:118)  -- CE (411-514:104)  -- AT (569-884:316)  -- DH (930-1200:271)  -- MT12 (1423-1523:101)  -- - (1989-2125:137)  -- KR (2135-2313:179)  -- PP-ACP (2402-2468:67)  -- </t>
  </si>
  <si>
    <t xml:space="preserve">AMPS (29-431:403)  -- PP-ACP (565-629:65)  -- KS-N (659-919:261)  -- KS-C (927-1043:117)  -- CE (1046-1157:112)  -- AT (1203-1488:286)  -- MT12 (1826-1927:102)  -- KR (2221-2410:190)  -- PP-ACP (2521-2576:56)  -- </t>
  </si>
  <si>
    <t xml:space="preserve">KS-N (36-285:250)  -- KS-C (293-410:118)  -- CE (415-524:110)  -- AT (566-878:313)  -- PP-ACP (959-1030:72)  -- PP-ACP (1051-1123:73)  -- Condensation domain (1179-1477:299)  -- PP-ACP (1623-1685:63)  -- </t>
  </si>
  <si>
    <t xml:space="preserve">KS-N (52-333:282)  -- KS-C (341-458:118)  -- CE (461-567:107)  -- AT (626-943:318)  -- PP-ACP (1273-1341:69)  -- PP-ACP (1404-1472:69)  -- KR (1755-1978:224)  -- DH (2038-2312:275)  -- </t>
  </si>
  <si>
    <t xml:space="preserve">KS-N (52-333:282)  -- KS-C (341-458:118)  -- CE (461-563:103)  -- AT (626-937:312)  -- PP-ACP (1255-1323:69)  -- PP-ACP (1411-1477:67)  -- KR (1755-1978:224)  -- DH (2038-2313:276)  -- </t>
  </si>
  <si>
    <t xml:space="preserve">KS-N (6-260:255)  -- KS-C (268-386:119)  -- CE (390-503:114)  -- AT (537-856:320)  -- DH (911-1202:292)  -- MT12 (1426-1526:101)  -- KR (1869-2047:179)  -- PP-ACP (2155-2216:62)  -- </t>
  </si>
  <si>
    <t xml:space="preserve">KS-N (36-285:250)  -- KS-C (293-410:118)  -- CE (415-524:110)  -- AT (566-878:313)  -- PP-ACP (959-1030:72)  -- PP-ACP (1051-1123:73)  -- Condensation domain (1179-1477:299)  -- PP-ACP (1623-1684:62)  -- </t>
  </si>
  <si>
    <t xml:space="preserve">KS-N (11-256:246)  -- KS-C (264-381:118)  -- CE (385-491:107)  -- AT (537-818:282)  -- PP-ACP (913-979:67)  -- Aminotransferase class-III (1137-1493:357)  -- MT12 (1751-1851:101)  -- Condensation domain (1928-2349:422)  -- </t>
  </si>
  <si>
    <t xml:space="preserve">AMPS (40-485:446)  -- PP-ACP (649-715:67)  -- KS-N (743-983:241)  -- KS-C (991-1108:118)  -- CE (1112-1221:110)  -- AT (1264-1540:277)  -- DH (1653-1936:284)  -- PP-ACP (1995-2058:64)  -- </t>
  </si>
  <si>
    <t xml:space="preserve">KS-N (72-332:261)  -- KS-C (340-457:118)  -- CE (460-571:112)  -- AT (618-920:303)  -- KR (1279-1456:178)  -- PP-ACP (1567-1631:65)  -- - (1677-1886:210)  -- Alpha/beta hydrolase fold-1 (2006-2253:248)  -- </t>
  </si>
  <si>
    <t xml:space="preserve">KS-N (52-330:279)  -- KS-C (338-455:118)  -- CE (458-553:96)  -- AT (625-949:325)  -- PP-ACP (1206-1273:68)  -- PP-ACP (1330-1396:67)  -- KR (1665-1888:224)  -- DH (1946-2224:279)  -- </t>
  </si>
  <si>
    <t xml:space="preserve">KR (2-84:83)  -- PP-ACP (183-245:63)  -- KS-N (278-526:249)  -- KS-C (534-650:117)  -- CE (653-752:100)  -- AT (801-1076:276)  -- DH (1157-1437:281)  -- KR (1679-1854:176)  -- </t>
  </si>
  <si>
    <t xml:space="preserve">AMPS (27-472:446)  -- PP-ACP (636-702:67)  -- KS-N (730-970:241)  -- KS-C (978-1095:118)  -- CE (1099-1208:110)  -- AT (1251-1527:277)  -- DH (1640-1923:284)  -- PP-ACP (1982-2045:64)  -- </t>
  </si>
  <si>
    <t xml:space="preserve">PP-ACP (10-76:67)  -- KS-N (104-344:241)  -- KS-C (352-469:118)  -- CE (473-582:110)  -- AT (625-901:277)  -- DH (1014-1297:284)  -- KR (1551-1727:177)  -- PP-ACP (1827-1891:65)  -- </t>
  </si>
  <si>
    <t xml:space="preserve">PP-ACP (36-102:67)  -- KS-N (130-370:241)  -- KS-C (378-495:118)  -- CE (499-608:110)  -- AT (651-927:277)  -- DH (1040-1323:284)  -- KR (1577-1753:177)  -- PP-ACP (1853-1917:65)  -- </t>
  </si>
  <si>
    <t xml:space="preserve">KS-N (13-262:250)  -- KS-C (270-388:119)  -- CE (391-501:111)  -- AT (535-816:282)  -- KR (1154-1351:198)  -- DH (1382-1661:280)  -- PP-ACP (1766-1828:63)  -- </t>
  </si>
  <si>
    <t xml:space="preserve">KS-N (1-250:250)  -- KS-C (258-375:118)  -- CE (379-502:124)  -- AT (541-831:291)  -- PP-ACP (928-993:66)  -- Aminotransferase class-III (1234-1595:362)  -- Luciferase-like domain (1730-2023:294)  -- </t>
  </si>
  <si>
    <t xml:space="preserve">KS-N (36-285:250)  -- KS-C (293-410:118)  -- CE (415-524:110)  -- AT (566-878:313)  -- PP-ACP (959-1030:72)  -- Condensation domain (1087-1385:299)  -- PP-ACP (1531-1593:63)  -- </t>
  </si>
  <si>
    <t xml:space="preserve">KS-N (24-275:252)  -- KS-C (284-400:117)  -- CE (403-516:114)  -- AT (558-841:284)  -- DH (918-1189:272)  -- KR (1418-1596:179)  -- PP-ACP (1699-1764:66)  -- </t>
  </si>
  <si>
    <t xml:space="preserve">KS-N (24-275:252)  -- KS-C (284-400:117)  -- CE (403-516:114)  -- AT (558-841:284)  -- DH (919-1190:272)  -- KR (1419-1597:179)  -- PP-ACP (1700-1765:66)  -- </t>
  </si>
  <si>
    <t xml:space="preserve">KS-N (24-275:252)  -- KS-C (284-400:117)  -- CE (403-516:114)  -- AT (558-842:285)  -- DH (918-1189:272)  -- KR (1418-1596:179)  -- PP-ACP (1699-1764:66)  -- </t>
  </si>
  <si>
    <t xml:space="preserve">KS-N (52-330:279)  -- KS-C (338-455:118)  -- CE (458-559:102)  -- AT (625-949:325)  -- PP-ACP (1280-1347:68)  -- KR (1739-1962:224)  -- DH (2021-2299:279)  -- </t>
  </si>
  <si>
    <t xml:space="preserve">KS-N (32-281:250)  -- KS-C (289-406:118)  -- CE (411-520:110)  -- AT (562-877:316)  -- PP-ACP (940-1012:73)  -- Condensation domain (1071-1491:421)  -- PP-ACP (1514-1574:61)  -- </t>
  </si>
  <si>
    <t xml:space="preserve">KS-N (3-250:248)  -- KS-C (258-375:118)  -- CE (379-502:124)  -- AT (541-831:291)  -- PP-ACP (928-993:66)  -- Aminotransferase class-III (1223-1584:362)  -- Luciferase-like domain (1749-2042:294)  -- </t>
  </si>
  <si>
    <t xml:space="preserve">KS-N (52-330:279)  -- KS-C (338-455:118)  -- CE (458-558:101)  -- AT (625-949:325)  -- PP-ACP (1240-1307:68)  -- KR (1699-1922:224)  -- DH (1982-2259:278)  -- </t>
  </si>
  <si>
    <t xml:space="preserve">KS-N (38-289:252)  -- KS-C (297-414:118)  -- CE (417-529:113)  -- AT (576-855:280)  -- DH (939-1235:297)  -- KR (1508-1684:177)  -- PP-ACP (1789-1853:65)  -- </t>
  </si>
  <si>
    <t xml:space="preserve">KS-N (37-287:251)  -- KS-C (295-412:118)  -- CE (415-534:120)  -- AT (574-880:307)  -- DH (936-1227:292)  -- KR (1471-1648:178)  -- PP-ACP (1755-1821:67)  -- </t>
  </si>
  <si>
    <t xml:space="preserve">KS-N (37-288:252)  -- KS-C (296-413:118)  -- CE (416-527:112)  -- AT (570-890:321)  -- MT12 (1067-1163:97)  -- KR (1528-1705:178)  -- PP-ACP (1809-1875:67)  -- </t>
  </si>
  <si>
    <t xml:space="preserve">KS-N (36-285:250)  -- KS-C (293-410:118)  -- CE (421-524:104)  -- AT (566-878:313)  -- PP-ACP (959-1030:72)  -- Condensation domain (1087-1385:299)  -- PP-ACP (1531-1593:63)  -- </t>
  </si>
  <si>
    <t xml:space="preserve">KS-N (24-275:252)  -- KS-C (284-400:117)  -- CE (403-516:114)  -- AT (558-842:285)  -- DH (919-1190:272)  -- KR (1419-1597:179)  -- PP-ACP (1700-1765:66)  -- </t>
  </si>
  <si>
    <t xml:space="preserve">KS-N (14-262:249)  -- KS-C (270-388:119)  -- CE (391-501:111)  -- AT (536-809:274)  -- KR (1152-1349:198)  -- DH (1379-1657:279)  -- PP-ACP (1766-1828:63)  -- </t>
  </si>
  <si>
    <t xml:space="preserve">KS-N (4-251:248)  -- KS-C (259-376:118)  -- CE (379-499:121)  -- AT (548-825:278)  -- DH (912-1187:276)  -- Alcohol dehydrogenase; N-terminal (1455-1526:72)  -- ADC (1586-1711:126)  -- </t>
  </si>
  <si>
    <t xml:space="preserve">KS-N (54-332:279)  -- KS-C (340-457:118)  -- CE (460-560:101)  -- AT (627-951:325)  -- PP-ACP (1242-1309:68)  -- KR (1701-1924:224)  -- DH (1984-2261:278)  -- </t>
  </si>
  <si>
    <t xml:space="preserve">KS-N (33-281:249)  -- KS-C (289-404:116)  -- CE (406-517:112)  -- AT (560-870:311)  -- DH (923-1222:300)  -- KR (1476-1651:176)  -- PP-ACP (1752-1817:66)  -- </t>
  </si>
  <si>
    <t xml:space="preserve">KS-N (37-286:250)  -- KS-C (294-411:118)  -- CE (414-527:114)  -- AT (563-842:280)  -- DH (919-1216:298)  -- KR (1485-1662:178)  -- PP-ACP (1768-1830:63)  -- </t>
  </si>
  <si>
    <t xml:space="preserve">AMPS (6-461:456)  -- PP-ACP (614-679:66)  -- KS-N (701-948:248)  -- KS-C (956-1073:118)  -- CE (1076-1198:123)  -- AT (1243-1565:323)  -- PP-ACP (1649-1712:64)  -- </t>
  </si>
  <si>
    <t xml:space="preserve">KS-N (9-258:250)  -- KS-C (266-384:119)  -- CE (387-497:111)  -- AT (531-801:271)  -- KR (1148-1345:198)  -- DH (1375-1653:279)  -- PP-ACP (1762-1824:63)  -- </t>
  </si>
  <si>
    <t xml:space="preserve">KS-N (13-263:251)  -- KS-C (271-390:120)  -- CE (392-503:112)  -- AT (546-842:297)  -- DH (930-1241:312)  -- KR (1506-1683:178)  -- PP-ACP (1789-1856:68)  -- </t>
  </si>
  <si>
    <t xml:space="preserve">KS-N (14-263:250)  -- KS-C (271-389:119)  -- CE (392-502:111)  -- AT (536-806:271)  -- KR (1153-1350:198)  -- DH (1380-1658:279)  -- PP-ACP (1767-1829:63)  -- </t>
  </si>
  <si>
    <t xml:space="preserve">KS-N (3-250:248)  -- KS-C (258-375:118)  -- CE (379-502:124)  -- AT (541-831:291)  -- PP-ACP (928-993:66)  -- Aminotransferase class-III (1234-1595:362)  -- Luciferase-like domain (1719-2012:294)  -- </t>
  </si>
  <si>
    <t xml:space="preserve">KS-N (24-275:252)  -- KS-C (284-400:117)  -- CE (403-516:114)  -- AT (558-841:284)  -- DH (919-1191:273)  -- KR (1419-1597:179)  -- PP-ACP (1700-1765:66)  -- </t>
  </si>
  <si>
    <t xml:space="preserve">KS-N (24-275:252)  -- KS-C (284-400:117)  -- CE (403-516:114)  -- AT (558-842:285)  -- DH (918-1190:273)  -- KR (1418-1596:179)  -- PP-ACP (1699-1764:66)  -- </t>
  </si>
  <si>
    <t xml:space="preserve">KS-N (52-330:279)  -- KS-C (338-455:118)  -- CE (458-553:96)  -- AT (625-930:306)  -- PP-ACP (1236-1303:68)  -- KR (1695-1918:224)  -- DH (1978-2254:277)  -- </t>
  </si>
  <si>
    <t xml:space="preserve">KS-C (62-176:115)  -- CE (179-231:53)  -- KR (469-614:146)  -- DH (735-960:226)  -- ADC (1261-1365:105)  -- PP-ACP (1549-1607:59)  -- Serine hydrolase FSH (1620-1725:106)  -- </t>
  </si>
  <si>
    <t xml:space="preserve">KS-N (1-250:250)  -- KS-C (258-375:118)  -- CE (379-502:124)  -- AT (541-831:291)  -- PP-ACP (928-993:66)  -- Aminotransferase class-III (1234-1595:362)  -- Luciferase-like domain (1751-2044:294)  -- </t>
  </si>
  <si>
    <t xml:space="preserve">KS-N (44-304:261)  -- KS-C (312-428:117)  -- CE (431-542:112)  -- AT (588-873:286)  -- MT12 (1211-1312:102)  -- KR (1606-1795:190)  -- PP-ACP (1906-1961:56)  -- </t>
  </si>
  <si>
    <t xml:space="preserve">KS-N (13-262:250)  -- KS-C (270-388:119)  -- CE (391-501:111)  -- AT (535-808:274)  -- KR (1154-1351:198)  -- DH (1381-1658:278)  -- PP-ACP (1766-1828:63)  -- </t>
  </si>
  <si>
    <t xml:space="preserve">KS-N (63-343:281)  -- KS-C (351-468:118)  -- CE (471-586:116)  -- AT (639-933:295)  -- PP-ACP (1312-1379:68)  -- PP-ACP (1437-1505:69)  -- </t>
  </si>
  <si>
    <t xml:space="preserve">AT (99-444:346)  -- KR (767-963:197)  -- PP-ACP (1074-1138:65)  -- KS-N (1178-1460:283)  -- KS-C (1468-1585:118)  -- CE (1588-1702:115)  -- </t>
  </si>
  <si>
    <t xml:space="preserve">AMPS (33-480:448)  -- PP-ACP (625-690:66)  -- KS-N (717-959:243)  -- KS-C (967-1084:118)  -- CE (1088-1198:111)  -- AT (1240-1522:283)  -- </t>
  </si>
  <si>
    <t xml:space="preserve">KS-N (2-250:249)  -- KS-C (258-375:118)  -- CE (378-493:116)  -- AT (528-840:313)  -- KR (1172-1352:181)  -- PP-ACP (1453-1518:66)  -- </t>
  </si>
  <si>
    <t xml:space="preserve">KS-N (32-271:240)  -- KS-C (279-397:119)  -- CE (400-517:118)  -- AT (544-824:281)  -- KR (1108-1303:196)  -- PP-ACP (1383-1447:65)  -- </t>
  </si>
  <si>
    <t xml:space="preserve">KS-N (2-250:249)  -- KS-C (258-375:118)  -- CE (378-494:117)  -- AT (528-840:313)  -- KR (1172-1352:181)  -- PP-ACP (1453-1518:66)  -- </t>
  </si>
  <si>
    <t xml:space="preserve">KS-N (2-249:248)  -- KS-C (258-374:117)  -- CE (378-486:109)  -- AT (528-838:311)  -- KR (1150-1326:177)  -- PP-ACP (1425-1489:65)  -- </t>
  </si>
  <si>
    <t xml:space="preserve">KS-N (62-342:281)  -- KS-C (350-467:118)  -- CE (470-581:112)  -- AT (638-951:314)  -- PP-ACP (1305-1372:68)  -- PP-ACP (1423-1491:69)  -- </t>
  </si>
  <si>
    <t xml:space="preserve">KS-N (6-291:286)  -- KS-C (299-412:114)  -- CE (423-534:112)  -- AT (619-841:223)  -- KR (1219-1397:179)  -- DH (1472-1773:302)  -- </t>
  </si>
  <si>
    <t xml:space="preserve">KS-N (14-263:250)  -- KS-C (271-389:119)  -- CE (392-506:115)  -- AT (538-855:318)  -- KR (1154-1355:202)  -- PP-ACP (1445-1508:64)  -- </t>
  </si>
  <si>
    <t xml:space="preserve">KS-N (6-291:286)  -- KS-C (299-412:114)  -- CE (422-534:113)  -- AT (620-841:222)  -- KR (1219-1397:179)  -- DH (1472-1773:302)  -- </t>
  </si>
  <si>
    <t xml:space="preserve">KS-N (62-342:281)  -- KS-C (350-467:118)  -- CE (470-580:111)  -- AT (638-951:314)  -- PP-ACP (1331-1398:68)  -- PP-ACP (1449-1517:69)  -- </t>
  </si>
  <si>
    <t xml:space="preserve">KS-N (63-343:281)  -- KS-C (351-468:118)  -- CE (471-590:120)  -- AT (639-933:295)  -- PP-ACP (1297-1364:68)  -- PP-ACP (1422-1490:69)  -- </t>
  </si>
  <si>
    <t xml:space="preserve">KS-N (14-262:249)  -- KS-C (270-389:120)  -- CE (391-494:104)  -- AT (536-645:110)  -- KR (1039-1235:197)  -- PP-ACP (1331-1393:63)  -- </t>
  </si>
  <si>
    <t xml:space="preserve">KS-N (13-263:251)  -- KS-C (271-389:119)  -- CE (392-503:112)  -- AT (538-820:283)  -- KR (1155-1356:202)  -- PP-ACP (1449-1510:62)  -- </t>
  </si>
  <si>
    <t xml:space="preserve">KS-N (52-332:281)  -- KS-C (340-457:118)  -- CE (460-571:112)  -- AT (628-946:319)  -- PP-ACP (1322-1389:68)  -- PP-ACP (1445-1513:69)  -- </t>
  </si>
  <si>
    <t xml:space="preserve">KS-N (6-291:286)  -- KS-C (299-412:114)  -- CE (422-534:113)  -- AT (618-841:224)  -- KR (1219-1397:179)  -- DH (1472-1773:302)  -- </t>
  </si>
  <si>
    <t xml:space="preserve">KS-N (20-270:251)  -- KS-C (279-396:118)  -- CE (399-522:124)  -- AT (552-838:287)  -- KR (1165-1343:179)  -- PP-ACP (1423-1485:63)  -- </t>
  </si>
  <si>
    <t xml:space="preserve">KS-N (9-250:242)  -- KS-C (258-377:120)  -- CE (379-491:113)  -- AT (519-803:285)  -- KR (1118-1311:194)  -- PP-ACP (1410-1473:64)  -- </t>
  </si>
  <si>
    <t xml:space="preserve">KS-N (11-260:250)  -- KS-C (268-387:120)  -- CE (389-498:110)  -- AT (537-832:296)  -- KR (1159-1356:198)  -- PP-ACP (1455-1516:62)  -- </t>
  </si>
  <si>
    <t xml:space="preserve">KS-N (6-291:286)  -- KS-C (299-412:114)  -- CE (422-534:113)  -- AT (620-841:222)  -- KR (1212-1390:179)  -- DH (1465-1766:302)  -- </t>
  </si>
  <si>
    <t xml:space="preserve">KS-N (57-337:281)  -- KS-C (345-462:118)  -- CE (465-579:115)  -- AT (633-927:295)  -- PP-ACP (1301-1368:68)  -- PP-ACP (1439-1507:69)  -- </t>
  </si>
  <si>
    <t xml:space="preserve">KS-N (1-250:250)  -- KS-C (258-375:118)  -- CE (378-495:118)  -- AT (529-843:315)  -- KR (1213-1394:182)  -- PP-ACP (1493-1559:67)  -- </t>
  </si>
  <si>
    <t xml:space="preserve">KS-N (14-264:251)  -- KS-C (272-391:120)  -- CE (393-510:118)  -- AT (544-850:307)  -- KR (1168-1365:198)  -- PP-ACP (1465-1525:61)  -- </t>
  </si>
  <si>
    <t xml:space="preserve">KS-N (36-287:252)  -- KS-C (295-409:115)  -- CE (412-523:112)  -- AT (566-881:316)  -- MT12 (1157-1255:99)  -- PP-ACP (1554-1619:66)  -- </t>
  </si>
  <si>
    <t xml:space="preserve">KS-N (6-291:286)  -- KS-C (299-412:114)  -- CE (422-534:113)  -- AT (621-841:221)  -- KR (1219-1397:179)  -- DH (1472-1773:302)  -- </t>
  </si>
  <si>
    <t xml:space="preserve">KS-N (1-250:250)  -- KS-C (258-377:120)  -- CE (379-495:117)  -- AT (527-829:303)  -- KR (1134-1310:177)  -- PP-ACP (1413-1476:64)  -- </t>
  </si>
  <si>
    <t xml:space="preserve">KS-N (12-258:247)  -- KS-C (267-384:118)  -- CE (388-497:110)  -- AT (528-801:274)  -- KR (1113-1264:152)  -- PP-ACP (1360-1424:65)  -- </t>
  </si>
  <si>
    <t xml:space="preserve">KS-N (51-331:281)  -- KS-C (339-456:118)  -- CE (459-574:116)  -- AT (627-951:325)  -- PP-ACP (1317-1384:68)  -- PP-ACP (1445-1513:69)  -- </t>
  </si>
  <si>
    <t xml:space="preserve">KS-N (14-262:249)  -- KS-C (270-389:120)  -- CE (391-500:110)  -- AT (534-847:314)  -- KR (1146-1345:200)  -- PP-ACP (1431-1493:63)  -- </t>
  </si>
  <si>
    <t xml:space="preserve">KS-N (62-342:281)  -- KS-C (350-467:118)  -- CE (470-584:115)  -- AT (638-951:314)  -- PP-ACP (1313-1380:68)  -- PP-ACP (1436-1504:69)  -- </t>
  </si>
  <si>
    <t xml:space="preserve">AMPS (10-251:242)  -- PP-ACP (396-461:66)  -- KS-N (488-730:243)  -- KS-C (738-855:118)  -- CE (859-969:111)  -- AT (1011-1293:283)  -- </t>
  </si>
  <si>
    <t xml:space="preserve">KS-N (62-342:281)  -- KS-C (350-467:118)  -- CE (470-585:116)  -- AT (638-932:295)  -- PP-ACP (1312-1379:68)  -- PP-ACP (1441-1509:69)  -- </t>
  </si>
  <si>
    <t xml:space="preserve">KS-N (6-291:286)  -- KS-C (299-412:114)  -- CE (422-534:113)  -- AT (619-841:223)  -- KR (1219-1397:179)  -- DH (1472-1773:302)  -- </t>
  </si>
  <si>
    <t xml:space="preserve">KS-N (6-291:286)  -- KS-C (299-412:114)  -- CE (422-534:113)  -- AT (620-841:222)  -- KR (1219-1397:179)  -- DH (1473-1760:288)  -- </t>
  </si>
  <si>
    <t xml:space="preserve">AMPS (18-462:445)  -- PP-ACP (605-670:66)  -- KS-N (696-944:249)  -- KS-C (952-1069:118)  -- CE (1073-1184:112)  -- AT (1226-1507:282)  -- </t>
  </si>
  <si>
    <t xml:space="preserve">KS-N (1-250:250)  -- KS-C (258-375:118)  -- CE (379-502:124)  -- AT (541-831:291)  -- PP-ACP (928-993:66)  -- Aminotransferase class-III (1234-1483:250)  -- </t>
  </si>
  <si>
    <t xml:space="preserve">KS-N (36-285:250)  -- KS-C (293-410:118)  -- CE (415-524:110)  -- AT (566-878:313)  -- PP-ACP (959-1030:72)  -- Condensation domain (1087-1385:299)  -- </t>
  </si>
  <si>
    <t xml:space="preserve">KS-N (51-331:281)  -- KS-C (339-456:118)  -- CE (459-574:116)  -- AT (627-951:325)  -- PP-ACP (1305-1372:68)  -- PP-ACP (1439-1507:69)  -- </t>
  </si>
  <si>
    <t xml:space="preserve">KS-N (1-250:250)  -- KS-C (258-377:120)  -- CE (379-498:120)  -- AT (530-851:322)  -- KR (1140-1316:177)  -- PP-ACP (1419-1482:64)  -- </t>
  </si>
  <si>
    <t xml:space="preserve">KS-N (6-291:286)  -- KS-C (299-412:114)  -- CE (422-534:113)  -- AT (620-841:222)  -- KR (1212-1390:179)  -- DH (1465-1753:289)  -- </t>
  </si>
  <si>
    <t xml:space="preserve">KS-N (2-250:249)  -- KS-C (258-375:118)  -- CE (378-494:117)  -- AT (528-840:313)  -- KR (1172-1352:181)  -- PP-ACP (1453-1502:50)  -- </t>
  </si>
  <si>
    <t xml:space="preserve">KS-N (13-263:251)  -- KS-C (271-389:119)  -- CE (392-503:112)  -- AT (538-865:328)  -- KR (1162-1363:202)  -- PP-ACP (1456-1517:62)  -- </t>
  </si>
  <si>
    <t xml:space="preserve">KS-N (10-259:250)  -- KS-C (267-385:119)  -- CE (388-514:127)  -- AT (542-814:273)  -- KR (1127-1324:198)  -- PP-ACP (1429-1491:63)  -- </t>
  </si>
  <si>
    <t xml:space="preserve">KS-N (62-342:281)  -- KS-C (350-467:118)  -- CE (470-581:112)  -- AT (638-951:314)  -- PP-ACP (1307-1374:68)  -- PP-ACP (1425-1493:69)  -- </t>
  </si>
  <si>
    <t xml:space="preserve">KS-N (13-260:248)  -- KS-C (268-387:120)  -- CE (389-502:114)  -- AT (534-832:299)  -- PP-ACP (962-1028:67)  -- Aminotransferase class-III (1237-1596:360)  -- </t>
  </si>
  <si>
    <t xml:space="preserve">KS-N (52-332:281)  -- KS-C (340-457:118)  -- CE (460-575:116)  -- AT (628-952:325)  -- PP-ACP (1318-1385:68)  -- PP-ACP (1446-1514:69)  -- </t>
  </si>
  <si>
    <t xml:space="preserve">KS-N (42-327:286)  -- KS-C (335-448:114)  -- CE (458-570:113)  -- AT (656-877:222)  -- KR (1255-1433:179)  -- DH (1508-1809:302)  -- </t>
  </si>
  <si>
    <t xml:space="preserve">KS-N (2-250:249)  -- KS-C (258-377:120)  -- CE (379-473:95)  -- AT (555-872:318)  -- KR (1166-1342:177)  -- PP-ACP (1445-1508:64)  -- </t>
  </si>
  <si>
    <t xml:space="preserve">KS-N (16-263:248)  -- KS-C (271-390:120)  -- CE (392-505:114)  -- AT (538-849:312)  -- PP-ACP (922-988:67)  -- Aminotransferase class-III (1195-1554:360)  -- </t>
  </si>
  <si>
    <t xml:space="preserve">KS-N (16-295:280)  -- KS-C (303-420:118)  -- CE (423-523:101)  -- AT (591-885:295)  -- PP-ACP (1192-1261:70)  -- </t>
  </si>
  <si>
    <t xml:space="preserve">KS-N (9-285:277)  -- KS-C (293-408:116)  -- CE (414-527:114)  -- AT (579-881:303)  -- DH (1077-1367:291)  -- </t>
  </si>
  <si>
    <t xml:space="preserve">KS-N (16-295:280)  -- KS-C (303-420:118)  -- CE (423-515:93)  -- AT (591-905:315)  -- PP-ACP (1192-1260:69)  -- </t>
  </si>
  <si>
    <t xml:space="preserve">KS-N (1-271:271)  -- KS-C (279-394:116)  -- CE (400-513:114)  -- AT (565-867:303)  -- DH (1063-1353:291)  -- </t>
  </si>
  <si>
    <t xml:space="preserve">KS-N (13-262:250)  -- KS-C (271-389:119)  -- CE (391-505:115)  -- AT (537-858:322)  -- PP-ACP (937-997:61)  -- </t>
  </si>
  <si>
    <t xml:space="preserve">KS-N (9-285:277)  -- KS-C (293-408:116)  -- CE (414-527:114)  -- AT (579-885:307)  -- DH (1077-1367:291)  -- </t>
  </si>
  <si>
    <t xml:space="preserve">KS-N (16-295:280)  -- KS-C (303-420:118)  -- CE (423-518:96)  -- AT (591-885:295)  -- PP-ACP (1192-1261:70)  -- </t>
  </si>
  <si>
    <t xml:space="preserve">KS-N (16-295:280)  -- KS-C (303-420:118)  -- CE (423-523:101)  -- AT (591-884:294)  -- PP-ACP (1191-1260:70)  -- </t>
  </si>
  <si>
    <t xml:space="preserve">KS-N (9-285:277)  -- KS-C (293-408:116)  -- CE (414-526:113)  -- AT (579-881:303)  -- DH (1077-1367:291)  -- </t>
  </si>
  <si>
    <t xml:space="preserve">KS-N (1-250:250)  -- KS-C (258-373:116)  -- CE (377-475:99)  -- AT (528-829:302)  -- PP-ACP (921-989:69)  -- </t>
  </si>
  <si>
    <t xml:space="preserve">KS-N (1-252:252)  -- KS-C (261-377:117)  -- CE (381-491:111)  -- AT (532-665:134)  -- PP-ACP (864-929:66)  -- </t>
  </si>
  <si>
    <t xml:space="preserve">KS-N (6-291:286)  -- KS-C (299-412:114)  -- CE (422-534:113)  -- AT (621-841:221)  -- PP-ACP (944-1011:68)  -- </t>
  </si>
  <si>
    <t xml:space="preserve">KS-N (9-285:277)  -- KS-C (293-408:116)  -- CE (414-526:113)  -- AT (579-885:307)  -- DH (1077-1367:291)  -- </t>
  </si>
  <si>
    <t xml:space="preserve">KS-N (16-295:280)  -- KS-C (303-420:118)  -- CE (423-525:103)  -- AT (591-885:295)  -- PP-ACP (1192-1261:70)  -- </t>
  </si>
  <si>
    <t xml:space="preserve">KS-N (36-287:252)  -- KS-C (295-409:115)  -- CE (412-523:112)  -- AT (566-881:316)  -- PP-ACP (1200-1265:66)  -- </t>
  </si>
  <si>
    <t xml:space="preserve">KS-N (13-262:250)  -- KS-C (271-389:119)  -- CE (391-503:113)  -- AT (534-818:285)  -- PP-ACP (953-1016:64)  -- </t>
  </si>
  <si>
    <t xml:space="preserve">KS-N (9-285:277)  -- KS-C (293-408:116)  -- CE (412-527:116)  -- AT (579-881:303)  -- DH (1077-1367:291)  -- </t>
  </si>
  <si>
    <t xml:space="preserve">KS-N (36-287:252)  -- KS-C (295-409:115)  -- CE (412-523:112)  -- AT (566-880:315)  -- PP-ACP (995-1060:66)  -- </t>
  </si>
  <si>
    <t xml:space="preserve">KS-N (11-267:257)  -- KS-C (275-394:120)  -- CE (396-499:104)  -- AT (542-862:321)  -- </t>
  </si>
  <si>
    <t xml:space="preserve">KS-N (37-286:250)  -- KS-C (294-411:118)  -- CE (414-525:112)  -- AT (561-650:90)  -- </t>
  </si>
  <si>
    <t xml:space="preserve">KS-N (56-303:248)  -- KS-C (312-432:121)  -- CE (434-547:114)  -- AT (586-768:183)  -- </t>
  </si>
  <si>
    <t xml:space="preserve">KS-N (10-289:280)  -- KS-C (297-412:116)  -- CE (417-524:108)  -- AT (582-887:306)  -- </t>
  </si>
  <si>
    <t xml:space="preserve">KS-N (38-289:252)  -- KS-C (297-414:118)  -- CE (417-529:113)  -- AT (576-696:121)  -- </t>
  </si>
  <si>
    <t xml:space="preserve">KS-N (37-287:251)  -- KS-C (295-412:118)  -- CE (415-526:112)  -- AT (567-676:110)  -- </t>
  </si>
  <si>
    <t xml:space="preserve">KS-N (11-289:279)  -- KS-C (308-402:95)  -- CE (411-507:97)  -- </t>
  </si>
  <si>
    <t xml:space="preserve">KS-C (1-84:84)  -- CE (87-194:108)  -- AT (234-414:181)  -- </t>
  </si>
  <si>
    <t xml:space="preserve">KS-N (10-286:277)  -- KS-C (296-407:112)  -- CE (417-510:94)  -- </t>
  </si>
  <si>
    <t xml:space="preserve">KS-N (10-288:279)  -- KS-C (296-407:112)  -- CE (417-510:94)  -- </t>
  </si>
  <si>
    <t xml:space="preserve">KS-N (11-289:279)  -- KS-C (307-407:101)  -- CE (416-512:97)  -- </t>
  </si>
  <si>
    <t xml:space="preserve">KS-N (10-287:278)  -- KS-C (296-407:112)  -- CE (417-509:93)  -- </t>
  </si>
  <si>
    <t xml:space="preserve">KS-N (10-288:279)  -- KS-C (296-407:112)  -- CE (417-509:93)  -- </t>
  </si>
  <si>
    <t xml:space="preserve">KS-N (11-288:278)  -- KS-C (307-407:101)  -- CE (416-508:93)  -- </t>
  </si>
  <si>
    <t xml:space="preserve">KS-N (10-288:279)  -- KS-C (296-407:112)  -- CE (417-513:97)  -- </t>
  </si>
  <si>
    <t xml:space="preserve">KS-C (1-84:84)  -- CE (87-186:100)  -- AT (235-409:175)  -- </t>
  </si>
  <si>
    <t xml:space="preserve">KS-C (2-53:52)  -- CE (56-155:100)  -- AT (204-278:75)  -- </t>
  </si>
  <si>
    <t xml:space="preserve">KS-N (4-283:280)  -- KS-C (302-401:100)  -- CE (410-508:99)  -- </t>
  </si>
  <si>
    <t xml:space="preserve">KS-C (1-60:60)  -- CE (63-164:102)  -- AT (211-291:81)  -- </t>
  </si>
  <si>
    <t xml:space="preserve">KS-N (11-289:279)  -- KS-C (307-407:101)  -- CE (416-514:99)  -- </t>
  </si>
  <si>
    <t xml:space="preserve">KS-N (37-286:250)  -- KS-C (294-411:118)  -- CE (414-462:49)  -- </t>
  </si>
  <si>
    <t xml:space="preserve">KS-N (1-250:250)  -- KS-C (258-375:118)  -- CE (379-502:124)  -- </t>
  </si>
  <si>
    <t xml:space="preserve">KS-N (1-58:58)  -- KS-C (66-183:118)  -- CE (186-297:112)  -- </t>
  </si>
  <si>
    <t xml:space="preserve">KS-N (9-287:279)  -- KS-C (297-407:111)  -- CE (417-527:111)  -- </t>
  </si>
  <si>
    <t xml:space="preserve">KS-N (9-285:277)  -- KS-C (293-408:116)  -- CE (414-514:101)  -- </t>
  </si>
  <si>
    <t xml:space="preserve">KS-N (10-287:278)  -- KS-C (296-407:112)  -- CE (417-510:94)  -- </t>
  </si>
  <si>
    <t xml:space="preserve">KS-N (10-288:279)  -- KS-C (296-407:112)  -- CE (417-517:101)  -- </t>
  </si>
  <si>
    <t xml:space="preserve">KS-N (1-250:250)  -- KS-C (258-371:114)  -- CE (376-483:108)  -- </t>
  </si>
  <si>
    <t xml:space="preserve">KS-N (39-289:251)  -- KS-C (297-410:114)  -- CE (413-522:110)  -- </t>
  </si>
  <si>
    <t xml:space="preserve">KS-N (6-254:249)  -- KS-C (262-379:118)  -- CE (382-493:112)  -- </t>
  </si>
  <si>
    <t xml:space="preserve">KS-N (109-197:89)  -- KS-C (218-311:94)  -- CE (324-432:109)  -- </t>
  </si>
  <si>
    <t xml:space="preserve">KS-N (29-279:251)  -- KS-C (287-404:118)  -- CE (408-525:118)  -- </t>
  </si>
  <si>
    <t xml:space="preserve">KS-N (10-288:279)  -- KS-C (296-407:112)  -- CE (417-522:106)  -- </t>
  </si>
  <si>
    <t xml:space="preserve">KS-C (2-53:52)  -- CE (56-154:99)  -- AT (204-278:75)  -- </t>
  </si>
  <si>
    <t xml:space="preserve">KS-N (11-288:278)  -- KS-C (296-407:112)  -- CE (417-521:105)  -- </t>
  </si>
  <si>
    <t xml:space="preserve">KS-N (38-289:252)  -- KS-C (297-414:118)  -- CE (417-531:115)  -- </t>
  </si>
  <si>
    <t xml:space="preserve">AT (179-435:257)  -- KS-N (614-844:231)  -- KS-C (852-958:107)  -- ECH (1229-1452:224)  -- ECH (1524-1666:143)  -- HTCA-N (1946-2115:170)  -- HTCA-C domain (2215-2322:108)  -- PP-ACP (2406-2470:65)  -- KS-N (2511-2756:246)  -- KS-C (2767-2880:114)  -- ECH (3152-3375:224)  -- ECH (3447-3589:143)  -- HTCA-N (3870-4038:169)  -- HTCA-C domain (4138-4267:130)  -- HTCA-N (4296-4466:171)  -- HTCA-C domain (4566-4695:130)  -- PP-ACP (4757-4821:65)  -- KS-N (4862-5107:246)  -- KS-C (5118-5228:111)  -- DH (5310-5549:240)  -- KR (5766-5945:180)  -- PP-ACP (6035-6098:64)  -- KS-N (6122-6371:250)  -- KS-C (6383-6496:114)  -- DH (6575-6815:241)  -- KR (7366-7542:177)  -- PP-ACP (7635-7697:63)  -- KS-N (7745-7968:224)  -- KS-C (7980-8093:114)  -- ECH (8364-8585:222)  -- ECH (8658-8797:140)  -- HTCA-N (9081-9250:170)  -- HTCA-C domain (9350-9457:108)  -- HTCA-N (9509-9678:170)  -- HTCA-C domain (9778-9885:108)  -- PP-ACP (9969-10033:65)  -- PP-ACP (10080-10144:65)  -- KS-N (10185-10426:242)  -- KS-C (10445-10560:116)  -- KR (10829-11007:179)  -- PP-ACP (11112-11175:64)  -- KS-N (11200-11441:242)  -- KS-C (11452-11553:102)  -- DH (11645-11911:267)  -- KR (12429-12605:177)  -- PP-ACP (12698-12760:63)  -- KS-N (12795-13031:237)  -- KS-C (13043-13156:114)  -- DH (13235-13477:243)  -- KR (14026-14202:177)  -- PP-ACP (14295-14357:63)  -- KS-N (14392-14630:239)  -- KS-C (14641-14754:114)  -- KR (15024-15202:179)  -- PP-ACP (15307-15370:64)  -- KS-N (15396-15636:241)  -- KS-C (15647-15748:102)  -- KR (16031-16209:179)  -- PP-ACP (16314-16377:64)  -- KS-N (16403-16643:241)  -- KS-C (16654-16755:102)  -- KR (17038-17216:179)  -- PP-ACP (17321-17384:64)  -- KS-N (17410-17650:241)  -- KS-C (17661-17762:102)  -- KR (18044-18221:178)  -- PP-ACP (18326-18389:64)  -- KS-N (18415-18655:241)  -- KS-C (18666-18767:102)  -- DH (18859-19097:239)  -- ECH (19194-19377:184)  -- TE (19746-19857:112)  -- KR (20198-20376:179)  -- PP-ACP (20473-20535:63)  -- </t>
  </si>
  <si>
    <t xml:space="preserve">SDH (45-149:105)  -- [4Fe-4S] (184-257:74)  -- AMPS (400-886:487)  -- AMPB (896-971:76)  -- PP-ACP (1229-1295:67)  -- PP-ACP (1359-1422:64)  -- PP-ACP (1465-1527:63)  -- KS-N (1585-1798:214)  -- KS-C (1824-1942:119)  -- DH (2053-2319:267)  -- - (2679-2811:133)  -- KR (2832-3006:175)  -- PP-ACP (3121-3184:64)  -- KS-N (3268-3483:216)  -- KS-C (3495-3608:114)  -- DH (3717-3931:215)  -- KR (4172-4356:185)  -- PP-ACP (4462-4524:63)  -- PP-ACP (4562-4623:62)  -- KS-N (4683-4901:219)  -- KS-C (4913-5030:118)  -- KR (5299-5479:181)  -- PP-ACP (5615-5677:63)  -- PP-ACP (5720-5781:62)  -- KS-N (5854-6067:214)  -- KS-C (6079-6194:116)  -- DH (6319-6573:255)  -- - (6947-7078:132)  -- KR (7092-7271:180)  -- PP-ACP (7434-7491:58)  -- KS-N (7564-7776:213)  -- KS-C (7793-7903:111)  -- DH (8018-8267:250)  -- - (8626-8758:133)  -- KR (8772-8960:189)  -- PP-ACP (9092-9156:65)  -- PP-ACP (9234-9297:64)  -- PP-ACP (9371-9434:64)  -- KS-N (9509-9730:222)  -- KS-C (9742-9857:116)  -- KR (10005-10176:172)  -- PP-ACP (10279-10341:63)  -- KS-N (10420-10604:185)  -- KS-C (10628-10741:114)  -- DH (10852-11102:251)  -- - (11471-11603:133)  -- KR (11616-11791:176)  -- PP-ACP (11925-11975:51)  -- KS-N (12015-12248:234)  -- KS-C (12264-12384:121)  -- DH (12496-12767:272)  -- - (13121-13254:134)  -- KR (13267-13451:185)  -- PP-ACP (13560-13622:63)  -- KS-N (13663-13907:245)  -- KS-C (13916-14024:109)  -- DH (14112-14416:305)  -- - (14773-14905:133)  -- KR (14918-15099:182)  -- PP-ACP (15215-15277:63)  -- KS-N (15339-15554:216)  -- KS-C (15562-15671:110)  -- DH (15785-16031:247)  -- PP-ACP (16123-16183:61)  -- KS-N (16238-16455:218)  -- KS-C (16470-16586:117)  -- PP-ACP (17002-17063:62)  -- TE (17133-17259:127)  -- TE (17868-17958:91)  -- Amino acid transporter; transmembrane domain (18215-18389:175)  -- </t>
  </si>
  <si>
    <t xml:space="preserve">KS-N (234-465:232)  -- KS-C (477-597:121)  -- DH (681-888:208)  -- KR (1552-1729:178)  -- PP-ACP (1827-1884:58)  -- KS-N (1927-2162:236)  -- KS-C (2177-2288:112)  -- DH (2367-2603:237)  -- KR (3165-3343:179)  -- PP-ACP (3441-3502:62)  -- KS-N (3560-3773:214)  -- KS-C (3784-3897:114)  -- DH (3985-4232:248)  -- KR (4778-4956:179)  -- PP-ACP (5054-5115:62)  -- KS-N (5172-5389:218)  -- KS-C (5400-5513:114)  -- DH (5601-5848:248)  -- KR (6394-6572:179)  -- PP-ACP (6670-6731:62)  -- KS-N (6789-7002:214)  -- KS-C (7013-7126:114)  -- DH (7214-7461:248)  -- KR (8007-8185:179)  -- PP-ACP (8283-8344:62)  -- KS-N (8374-8610:237)  -- KS-C (8622-8735:114)  -- DH (8830-8990:161)  -- KR (9345-9522:178)  -- PP-ACP (9618-9680:63)  -- KS-N (9706-9954:249)  -- KS-C (9965-10078:114)  -- DH (10163-10426:264)  -- KR (10948-11125:178)  -- PP-ACP (11216-11276:61)  -- KS-N (11310-11552:243)  -- KS-C (11563-11676:114)  -- DH (11766-12026:261)  -- KR (12545-12722:178)  -- PP-ACP (12813-12873:61)  -- KS-N (12908-13147:240)  -- KS-C (13158-13271:114)  -- DH (13358-13621:264)  -- KR (13817-13993:177)  -- PP-ACP (14088-14149:62)  -- KS-N (14176-14421:246)  -- KS-C (14429-14544:116)  -- DH (14632-14898:267)  -- KR (15422-15598:177)  -- PP-ACP (15691-15751:61)  -- KS-N (15783-16023:241)  -- KS-C (16032-16147:116)  -- DH (16230-16502:273)  -- KR (17027-17203:177)  -- PP-ACP (17292-17354:63)  -- KS-N (17389-17625:237)  -- KS-C (17638-17753:116)  -- DH (17835-18077:243)  -- KR (18636-18812:177)  -- PP-ACP (18901-18963:63)  -- KS-N (18998-19234:237)  -- KS-C (19244-19359:116)  -- MT12 (19873-19974:102)  -- KR (20078-20268:191)  -- PP-ACP (20381-20441:61)  -- TE (20520-20626:107)  -- </t>
  </si>
  <si>
    <t xml:space="preserve">ADC (72-156:85)  -- PP-ACP (350-412:63)  -- KS-N (493-707:215)  -- KS-C (718-789:72)  -- KR (844-911:68)  -- PP-ACP (1026-1084:59)  -- PP-ACP (1120-1183:64)  -- KS-N (1252-1444:193)  -- KS-C (1456-1575:120)  -- KR (1628-1807:180)  -- PP-ACP (1937-1999:63)  -- PP-ACP (2039-2102:64)  -- KS-N (2134-2364:231)  -- KS-C (2375-2496:122)  -- - (2784-2916:133)  -- KR (2919-3026:108)  -- PP-ACP (3181-3242:62)  -- KS-N (3237-3327:91)  -- KS-N (3354-3396:43)  -- KS-C (3413-3519:107)  -- - (3953-4082:130)  -- KR (4231-4330:100)  -- PP-ACP (4456-4520:65)  -- PP-ACP (4599-4663:65)  -- PP-ACP (4738-4802:65)  -- KS-N (4860-5096:237)  -- KS-C (5108-5227:120)  -- KR (5304-5398:95)  -- PP-ACP (5499-5561:63)  -- KS-N (5629-5833:205)  -- KS-C (5846-5959:114)  -- DH (6066-6325:260)  -- ADC (6666-6750:85)  -- KR (6767-6901:135)  -- PP-ACP (7035-7085:51)  -- KS-N (7145-7350:206)  -- KS-C (7365-7484:120)  -- DH (7595-7650:56)  -- - (8130-8262:133)  -- KR (8278-8456:179)  -- PP-ACP (8577-8639:63)  -- KS-N (8702-8911:210)  -- KS-C (8922-9038:117)  -- DH (9153-9402:250)  -- PP-ACP (9485-9549:65)  -- KS-N (9605-9813:209)  -- KS-C (9834-9960:127)  -- PP-ACP (10369-10431:63)  -- TE (10503-10628:126)  -- TE (11250-11306:57)  -- </t>
  </si>
  <si>
    <t xml:space="preserve">AMPS (161-601:441)  -- AMPB (662-729:68)  -- PP-ACP (830-893:64)  -- KS-N (952-1168:217)  -- KS-C (1179-1292:114)  -- DH (1378-1645:268)  -- - (2036-2153:118)  -- KR (2164-2336:173)  -- PP-ACP (2431-2493:63)  -- KS-N (2535-2768:234)  -- KS-C (2779-2892:114)  -- DH (2978-3245:268)  -- - (3636-3753:118)  -- KR (3764-3936:173)  -- PP-ACP (4031-4093:63)  -- KS-N (4135-4368:234)  -- KS-C (4379-4492:114)  -- DH (4578-4845:268)  -- - (5236-5353:118)  -- KR (5364-5536:173)  -- PP-ACP (5623-5687:65)  -- KS-N (5713-5959:247)  -- KS-C (5967-6083:117)  -- DH (6167-6411:245)  -- - (6863-6982:120)  -- MT12 (7157-7258:102)  -- KR (7349-7527:179)  -- PP-ACP (7640-7700:61)  -- KS-N (7725-7966:242)  -- KS-C (7974-8085:112)  -- KR (8378-8554:177)  -- PP-ACP (8662-8724:63)  -- KS-N (8759-8996:238)  -- KS-C (9007-9108:102)  -- DH (9201-9445:245)  -- - (9896-10015:120)  -- MT12 (10190-10291:102)  -- KR (10382-10560:179)  -- PP-ACP (10673-10733:61)  -- KS-N (10758-11002:245)  -- KS-C (11012-11122:111)  -- - (11616-11735:120)  -- MT12 (11910-12011:102)  -- KR (12102-12280:179)  -- PP-ACP (12383-12434:52)  -- TE (12500-12602:103)  -- </t>
  </si>
  <si>
    <t xml:space="preserve">Ribosomal Proteins L2; RNA binding domain (104-188:85)  -- Ribosomal protein L2; C-terminal (196-320:125)  -- KS-N (408-540:133)  -- KS-N (727-965:239)  -- KS-C (977-1055:79)  -- KR (1055-1218:164)  -- PP-ACP (1354-1416:63)  -- KS-N (1455-1700:246)  -- KS-C (1706-1828:123)  -- - (2105-2234:130)  -- KR (2248-2424:177)  -- PP-ACP (2564-2626:63)  -- KS-N (2703-2907:205)  -- KS-C (2924-3038:115)  -- KR (3149-3284:136)  -- PP-ACP (3294-3340:47)  -- KS-N (3346-3536:191)  -- KS-C (3554-3624:71)  -- - (3900-4029:130)  -- KR (4043-4219:177)  -- PP-ACP (4360-4421:62)  -- KS-N (4486-4709:224)  -- KS-C (4726-4840:115)  -- KR (4908-5080:173)  -- PP-ACP (5187-5249:63)  -- KS-N (5287-5531:245)  -- KS-C (5539-5599:61)  -- KR (5672-5787:116)  -- PP-ACP (5790-5852:63)  -- KS-N (5912-6127:216)  -- KS-C (6142-6231:90)  -- KR (6314-6357:44)  -- PP-ACP (6398-6460:63)  -- KS-N (6528-6624:97)  -- KS-N (6629-6735:107)  -- KS-C (6752-6874:123)  -- PP-ACP (7035-7097:63)  -- PP-ACP (7134-7196:63)  -- KS-N (7231-7492:262)  -- KS-C (7506-7628:123)  -- KR (7770-7870:101)  -- PP-ACP (7985-8032:48)  -- TE (8080-8187:108)  -- </t>
  </si>
  <si>
    <t xml:space="preserve">KS-C (1-31:31)  -- DH (106-394:289)  -- ADC (755-857:103)  -- KR (942-1129:188)  -- PP-ACP (1223-1285:63)  -- KS-N (1317-1556:240)  -- KS-C (1565-1680:116)  -- DH (1766-2034:269)  -- KR (2263-2439:177)  -- PP-ACP (2535-2597:63)  -- KS-N (2622-2865:244)  -- KS-C (2879-2995:117)  -- KR (3292-3476:185)  -- PP-ACP (3573-3634:62)  -- KS-N (3667-3909:243)  -- KS-C (3921-4033:113)  -- DH (4121-4395:275)  -- ADC (4764-4860:97)  -- KR (4952-5137:186)  -- PP-ACP (5241-5303:63)  -- PP-ACP (5338-5400:63)  -- KS-N (5424-5669:246)  -- KS-C (5678-5793:116)  -- DH (5874-6152:279)  -- KR (6376-6552:177)  -- PP-ACP (6643-6708:66)  -- KS-N (6734-6974:241)  -- KS-C (6984-7098:115)  -- KR (7385-7565:181)  -- PP-ACP (7675-7732:58)  -- KS-N (7763-7999:237)  -- KS-C (8012-8127:116)  -- AT (8195-8480:286)  -- DH (8529-8818:290)  -- ADC (9189-9289:101)  -- KR (9377-9552:176)  -- PP-ACP (9658-9721:64)  -- TE (9764-9862:99)  -- </t>
  </si>
  <si>
    <t xml:space="preserve">DH (9-271:263)  -- PP-ACP (319-384:66)  -- KS-N (417-670:254)  -- KS-C (678-795:118)  -- CE (799-894:96)  -- DH (1042-1336:295)  -- DH (1344-1611:268)  -- KR (1826-2008:183)  -- PP-ACP (2107-2169:63)  -- KS-N (2238-2485:248)  -- KS-C (2493-2617:125)  -- CE (2620-2741:122)  -- KR (3057-3243:187)  -- PP-ACP (3334-3394:61)  -- KS-N (3455-3708:254)  -- KS-C (3716-3833:118)  -- CE (3867-3951:85)  -- DH (4086-4370:285)  -- KR (4594-4772:179)  -- MT12 (5038-5141:104)  -- PP-ACP (5277-5341:65)  -- KS-N (5410-5644:235)  -- KS-C (5652-5768:117)  -- CE (5772-5877:106)  -- DH (6030-6335:306)  -- KR (6518-6703:186)  -- PP-ACP (6788-6851:64)  -- KS-N (6909-7156:248)  -- KS-C (7164-7281:118)  -- CE (7285-7418:134)  -- PP-ACP (7573-7629:57)  -- TE (7671-7953:283)  -- </t>
  </si>
  <si>
    <t xml:space="preserve">AMPS (64-466:403)  -- PP-ACP (748-801:54)  -- KS-N (827-1071:245)  -- KS-C (1083-1192:110)  -- DH (1311-1558:248)  -- KR (2084-2262:179)  -- PP-ACP (2356-2412:57)  -- KS-N (2454-2694:241)  -- KS-C (2707-2819:113)  -- DH (2906-3183:278)  -- KR (3709-3887:179)  -- PP-ACP (3981-4037:57)  -- KS-N (4079-4319:241)  -- KS-C (4332-4444:113)  -- DH (4531-4811:281)  -- KR (5338-5514:177)  -- PP-ACP (5601-5663:63)  -- KS-N (5705-5945:241)  -- KS-C (5958-6070:113)  -- KR (6367-6549:183)  -- PP-ACP (6645-6696:52)  -- - (6757-6972:216)  -- TE (7062-7175:114)  -- </t>
  </si>
  <si>
    <t xml:space="preserve">AMPS (235-660:426)  -- AMPB (670-745:76)  -- PP-ACP (1022-1094:73)  -- KS-N (1137-1379:243)  -- KS-C (1399-1504:106)  -- KR (2029-2195:167)  -- KS-N (2433-2640:208)  -- KS-C (2658-2764:107)  -- KR (3266-3430:165)  -- PP-ACP (3549-3611:63)  -- KS-N (3670-3892:223)  -- KS-C (3903-4000:98)  -- DH (4125-4326:202)  -- KR (4548-4715:168)  -- PP-ACP (4843-4905:63)  -- KS-N (4949-5161:213)  -- KS-C (5171-5285:115)  -- KR (5702-5861:160)  -- PP-ACP (5977-6039:63)  -- KS-N (6079-6295:217)  -- KS-C (6314-6427:114)  -- PP-ACP (6750-6810:61)  -- TE (6865-6984:120)  -- </t>
  </si>
  <si>
    <t xml:space="preserve">ADC (917-1028:112)  -- KR (1105-1284:180)  -- PP-ACP (1390-1452:63)  -- PP-ACP (1483-1548:66)  -- KS-N (1577-1825:249)  -- KS-C (1843-1957:115)  -- DH (2056-2347:292)  -- KR (2595-2782:188)  -- PP-ACP (2875-2939:65)  -- KS-N (2967-3204:238)  -- KS-C (3219-3333:115)  -- KR (3624-3804:181)  -- PP-ACP (3915-3967:53)  -- KS-N (3993-4237:245)  -- KS-C (4250-4365:116)  -- DH (4445-4735:291)  -- ADC (5122-5234:113)  -- KR (5312-5494:183)  -- PP-ACP (5602-5665:64)  -- TE (5712-5808:97)  -- Axonemal dynein light chain (6176-6353:178)  -- </t>
  </si>
  <si>
    <t xml:space="preserve">DH (11-271:261)  -- ADC (638-737:100)  -- KR (826-1009:184)  -- PP-ACP (1113-1175:63)  -- PP-ACP (1209-1271:63)  -- KS-N (1295-1539:245)  -- KS-C (1548-1663:116)  -- DH (1743-2022:280)  -- KR (2250-2426:177)  -- PP-ACP (2518-2583:66)  -- KS-N (2609-2850:242)  -- KS-C (2859-2973:115)  -- KR (3259-3439:181)  -- PP-ACP (3551-3604:54)  -- KS-N (3636-3872:237)  -- KS-C (3885-4000:116)  -- DH (4082-4371:290)  -- ADC (4744-4847:104)  -- KR (4932-5107:176)  -- PP-ACP (5210-5275:66)  -- TE (5318-5581:264)  -- </t>
  </si>
  <si>
    <t xml:space="preserve">PP-ACP (5513-5572:60)  -- KS-N (5597-5843:247)  -- KS-C (5851-5967:117)  -- DH (6068-6321:254)  -- KR (6552-6727:176)  -- PP-ACP (6816-6878:63)  -- KS-N (6904-7143:240)  -- KS-C (7152-7264:113)  -- KR (7540-7712:173)  -- PP-ACP (7823-7875:53)  -- KS-N (7909-8149:241)  -- KS-C (8159-8265:107)  -- DH (8350-8642:293)  -- ADC (9012-9108:97)  -- KR (9199-9374:176)  -- PP-ACP (9482-9545:64)  -- Protein FAM210A/B-like domain (9775-9853:79)  -- TE (9945-10002:58)  -- </t>
  </si>
  <si>
    <t xml:space="preserve">MT12 (34-134:101)  -- KR (227-406:180)  -- PP-ACP (511-573:63)  -- KS-N (595-841:247)  -- KS-C (849-964:116)  -- ECH (1127-1285:159)  -- ECH (1582-1713:132)  -- ECH (2208-2398:191)  -- HTCA-N (2462-2642:181)  -- HTCA-C domain (2655-2727:73)  -- HTCA-C domain (2738-2886:149)  -- PP-ACP (2924-2988:65)  -- KS-N (3033-3285:253)  -- KS-C (3293-3409:117)  -- CE (3413-3512:100)  -- - (3540-3748:209)  -- PP-ACP (4518-4586:69)  -- TE (4646-4742:97)  -- </t>
  </si>
  <si>
    <t xml:space="preserve">PP-ACP (224-282:59)  -- KS-N (415-615:201)  -- KS-C (642-754:113)  -- DH (841-921:81)  -- KR (1213-1391:179)  -- PP-ACP (1489-1543:55)  -- KS-N (1580-1815:236)  -- KS-C (1828-1944:117)  -- KR (2250-2435:186)  -- DH (2586-2843:258)  -- KR (3412-3589:178)  -- PP-ACP (3678-3739:62)  -- KS-N (3781-4014:234)  -- KS-C (4026-4127:102)  -- PP-ACP (4263-4316:54)  -- TE (4360-4467:108)  -- </t>
  </si>
  <si>
    <t xml:space="preserve">PP-ACP (160-219:60)  -- KS-N (249-482:234)  -- KS-C (490-606:117)  -- KR (899-1076:178)  -- PP-ACP (1165-1229:65)  -- KS-N (1260-1492:233)  -- KS-C (1500-1613:114)  -- DH (1698-1940:243)  -- KR (2505-2680:176)  -- PP-ACP (2777-2841:65)  -- KS-N (2867-3108:242)  -- KS-C (3122-3242:121)  -- TE (3493-3584:92)  -- Condensation domain (4071-4199:129)  -- </t>
  </si>
  <si>
    <t xml:space="preserve">PP-ACP (98-154:57)  -- KS-N (186-430:245)  -- KS-C (439-552:114)  -- DH (649-923:275)  -- KR (1450-1630:181)  -- PP-ACP (1726-1784:59)  -- KS-N (1811-2052:242)  -- KS-C (2061-2172:112)  -- KR (2464-2649:186)  -- DH (2894-3128:235)  -- KR (3310-3385:76)  -- KR (3414-3513:100)  -- KS-N (3683-3782:100)  -- TE (3935-4042:108)  -- </t>
  </si>
  <si>
    <t xml:space="preserve">AMPS (57-487:431)  -- PP-ACP (634-699:66)  -- KS-N (790-1037:248)  -- KS-C (1046-1162:117)  -- CE (1165-1268:104)  -- AT (1324-1647:324)  -- DH (1698-1991:294)  -- MT12 (2179-2280:102)  -- Alcohol dehydrogenase; N-terminal (2579-2644:66)  -- - (2745-2880:136)  -- KR (2902-3084:183)  -- PP-ACP (3192-3254:63)  -- TE (3306-3524:219)  -- </t>
  </si>
  <si>
    <t xml:space="preserve">PP-ACP (458-520:63)  -- KS-N (561-810:250)  -- KS-C (818-933:116)  -- DH (1025-1315:291)  -- MT12 (2015-2115:101)  -- KR (2207-2387:181)  -- PP-ACP (2492-2554:63)  -- KS-N (2577-2823:247)  -- KS-C (2831-2946:116)  -- KR (3278-3464:187)  -- PP-ACP (3582-3629:48)  -- TE (3691-3764:74)  -- AT (3983-4285:303)  -- </t>
  </si>
  <si>
    <t xml:space="preserve">Condensation domain (4-450:447)  -- AMPS (470-889:420)  -- AMPB (897-980:84)  -- PP-ACP (1008-1068:61)  -- Condensation domain (1091-1536:446)  -- AMPS (1556-1962:407)  -- AMPB (1970-2045:76)  -- PP-ACP (2075-2137:63)  -- Condensation domain (2159-2604:446)  -- AMPS (2624-3036:413)  -- AMPB (3044-3119:76)  -- PP-ACP (3148-3208:61)  -- TE (3233-3493:261)  -- </t>
  </si>
  <si>
    <t xml:space="preserve">Condensation domain (16-241:226)  -- AMPS (261-677:417)  -- AMPB (685-763:79)  -- PP-ACP (793-853:61)  -- Condensation domain (873-1319:447)  -- AMPS (1339-1738:400)  -- AMPB (1746-1824:79)  -- PP-ACP (1853-1913:61)  -- Condensation domain (1932-2378:447)  -- AMPS (2407-2810:404)  -- AMPB (2818-2892:75)  -- PP-ACP (2921-2984:64)  -- TE (3007-3265:259)  -- </t>
  </si>
  <si>
    <t xml:space="preserve">KR (251-425:175)  -- PP-ACP (513-576:64)  -- KS-N (607-842:236)  -- KS-C (852-965:114)  -- KR (1242-1421:180)  -- PP-ACP (1536-1587:52)  -- KS-N (1616-1853:238)  -- KS-C (1862-1977:116)  -- DH (2059-2350:292)  -- ADC (2707-2803:97)  -- KR (2895-3070:176)  -- PP-ACP (3176-3239:64)  -- TE (3274-3479:206)  -- </t>
  </si>
  <si>
    <t xml:space="preserve">Condensation domain (16-238:223)  -- AMPS (258-634:377)  -- Condensation domain (654-829:176)  -- AMPS (849-1256:408)  -- AMPB (1264-1342:79)  -- PP-ACP (1371-1433:63)  -- Condensation domain (1452-1900:449)  -- AMPS (1920-2318:399)  -- AMPB (2326-2404:79)  -- PP-ACP (2433-2495:63)  -- TE (2521-2622:102)  -- </t>
  </si>
  <si>
    <t xml:space="preserve">TE (21-253:233)  -- AMPS (294-701:408)  -- PP-ACP (835-900:66)  -- KS-N (933-1183:251)  -- KS-C (1191-1312:122)  -- CE (1316-1432:117)  -- AT (1483-1773:291)  -- TE (1900-2118:219)  -- KR (2382-2563:182)  -- PP-ACP (2686-2731:46)  -- </t>
  </si>
  <si>
    <t xml:space="preserve">TE (16-252:237)  -- AMPS (342-438:97)  -- PP-ACP (778-832:55)  -- KS-N (837-1017:181)  -- KS-C (1025-1150:126)  -- CE (1192-1269:78)  -- AT (1358-1618:261)  -- TE (1785-2014:230)  -- KR (2277-2430:154)  -- PP-ACP (2624-2672:49)  -- </t>
  </si>
  <si>
    <t xml:space="preserve">TubC; N-terminal docking domain (5-55:51)  -- Condensation domain (75-517:443)  -- AMPS (550-962:413)  -- AMPB (970-1045:76)  -- PP-ACP (1074-1133:60)  -- Condensation domain (1157-1595:439)  -- AMPS (1615-2015:401)  -- AMPB (2023-2098:76)  -- PP-ACP (2127-2190:64)  -- TE (2213-2457:245)  -- </t>
  </si>
  <si>
    <t xml:space="preserve">Condensation domain (8-448:441)  -- AMPS (468-870:403)  -- AMPB (878-933:56)  -- MT12 (991-1090:100)  -- PP-ACP (1396-1454:59)  -- Condensation domain (1481-1927:447)  -- AMPS (1947-2339:393)  -- AMPB (2347-2423:77)  -- PP-ACP (2454-2517:64)  -- TE (2541-2797:257)  -- </t>
  </si>
  <si>
    <t xml:space="preserve">TE (21-256:236)  -- AMPS (294-704:411)  -- PP-ACP (837-901:65)  -- KS-N (929-1182:254)  -- KS-C (1189-1309:121)  -- CE (1313-1426:114)  -- AT (1476-1767:292)  -- TE (1902-2120:219)  -- KR (2375-2541:167)  -- PP-ACP (2655-2699:45)  -- </t>
  </si>
  <si>
    <t xml:space="preserve">Condensation domain (48-487:440)  -- AMPS (507-908:402)  -- AMPB (916-989:74)  -- PP-ACP (1024-1079:56)  -- Condensation domain (1112-1554:443)  -- AMPS (1574-1975:402)  -- AMPB (1983-2056:74)  -- PP-ACP (2087-2150:64)  -- TE (2176-2437:262)  -- </t>
  </si>
  <si>
    <t xml:space="preserve">Condensation domain (39-477:439)  -- AMPS (498-905:408)  -- Methyltransferase type 11 (1023-1123:101)  -- PP-ACP (1428-1491:64)  -- Condensation domain (1515-1961:447)  -- AMPS (1981-2388:408)  -- AMPB (2396-2471:76)  -- PP-ACP (2501-2563:63)  -- TE (2587-2841:255)  -- </t>
  </si>
  <si>
    <t xml:space="preserve">KS-N (16-275:260)  -- KS-C (283-405:123)  -- CE (408-535:128)  -- AT (581-898:318)  -- DH (953-1241:289)  -- - (1674-1811:138)  -- KR (1823-2001:179)  -- PP-ACP (2102-2167:66)  -- TE (2218-2465:248)  -- </t>
  </si>
  <si>
    <t xml:space="preserve">KS-N (17-270:254)  -- KS-C (278-397:120)  -- CE (399-518:120)  -- AT (552-829:278)  -- KR (1160-1356:197)  -- DH (1398-1659:262)  -- PP-ACP (1757-1819:63)  -- TE (1847-1955:109)  -- - (2206-2452:247)  -- </t>
  </si>
  <si>
    <t xml:space="preserve">Condensation domain (45-489:445)  -- AMPS (509-914:406)  -- AMPB (922-997:76)  -- PP-ACP (1028-1087:60)  -- Condensation domain (1121-1558:438)  -- AMPS (1587-1986:400)  -- MT12 (2108-2209:102)  -- PP-ACP (2521-2582:62)  -- TE (2606-2861:256)  -- </t>
  </si>
  <si>
    <t xml:space="preserve">AMPS (226-647:422)  -- KR (1014-1209:196)  -- PP-ACP (1344-1408:65)  -- Condensation domain (1429-1875:447)  -- AMPS (1904-2302:399)  -- AMPB (2310-2385:76)  -- PP-ACP (2415-2476:62)  -- TE (2507-2723:217)  -- </t>
  </si>
  <si>
    <t xml:space="preserve">AMPS (204-625:422)  -- KR (992-1187:196)  -- PP-ACP (1322-1386:65)  -- Condensation domain (1407-1853:447)  -- AMPS (1882-2280:399)  -- AMPB (2288-2363:76)  -- PP-ACP (2393-2454:62)  -- TE (2485-2701:217)  -- </t>
  </si>
  <si>
    <t xml:space="preserve">KS-N (2-187:186)  -- KS-C (202-315:114)  -- AT (407-708:302)  -- DH (790-1080:291)  -- ADC (1472-1571:100)  -- KR (1664-1844:181)  -- PP-ACP (1957-2017:61)  -- TE (2066-2325:260)  -- </t>
  </si>
  <si>
    <t xml:space="preserve">TE (21-253:233)  -- AMPS (294-701:408)  -- PP-ACP (835-900:66)  -- KS-N (933-1183:251)  -- KS-C (1191-1312:122)  -- CE (1316-1432:117)  -- AT (1483-1773:291)  -- TE (1900-2119:220)  -- </t>
  </si>
  <si>
    <t xml:space="preserve">KS-N (14-264:251)  -- KS-C (272-390:119)  -- CE (393-507:115)  -- AT (543-839:297)  -- MT12 (1109-1209:101)  -- PP-ACP (1319-1381:63)  -- TE (1410-1652:243)  -- </t>
  </si>
  <si>
    <t xml:space="preserve">TubC; N-terminal docking domain (2-52:51)  -- Condensation domain (59-513:455)  -- AMPB (626-692:67)  -- AMPS (816-1242:427)  -- KR (1623-1818:196)  -- PP-ACP (1956-2020:65)  -- TE (2057-2326:270)  -- </t>
  </si>
  <si>
    <t xml:space="preserve">KS-N (347-609:263)  -- KS-C (619-733:115)  -- CE (761-849:89)  -- AT (898-1188:291)  -- TE (1315-1534:220)  -- KR (1797-1978:182)  -- PP-ACP (2101-2146:46)  -- </t>
  </si>
  <si>
    <t xml:space="preserve">AMPB (244-319:76)  -- PP-ACP (349-412:64)  -- Condensation domain (435-874:440)  -- AMPS (900-1345:446)  -- AMPB (1366-1441:76)  -- PP-ACP (1471-1531:61)  -- TE (1589-1670:82)  -- </t>
  </si>
  <si>
    <t xml:space="preserve">KS-N (1-250:250)  -- KS-C (258-375:118)  -- CE (379-491:113)  -- AT (532-659:128)  -- PP-ACP (883-931:49)  -- Luciferase-like domain (973-1275:303)  -- TE (1354-1580:227)  -- </t>
  </si>
  <si>
    <t xml:space="preserve">KS-N (347-609:263)  -- KS-C (619-733:115)  -- CE (761-849:89)  -- AT (898-1188:291)  -- TE (1315-1534:220)  -- KR (1797-1978:182)  -- PP-ACP (2094-2139:46)  -- </t>
  </si>
  <si>
    <t xml:space="preserve">TubC; N-terminal docking domain (3-54:52)  -- Condensation domain (73-520:448)  -- AMPS (540-936:397)  -- AMPB (944-1027:84)  -- PP-ACP (1055-1117:63)  -- TE (1141-1402:262)  -- </t>
  </si>
  <si>
    <t xml:space="preserve">TubC; N-terminal docking domain (4-53:50)  -- Condensation domain (73-520:448)  -- AMPS (540-952:413)  -- AMPB (960-1035:76)  -- PP-ACP (1063-1124:62)  -- TE (1149-1409:261)  -- </t>
  </si>
  <si>
    <t xml:space="preserve">TubC; N-terminal docking domain (4-53:50)  -- Condensation domain (73-520:448)  -- AMPS (540-939:400)  -- AMPB (947-1022:76)  -- PP-ACP (1051-1111:61)  -- TE (1136-1396:261)  -- </t>
  </si>
  <si>
    <t xml:space="preserve">KS-N (37-286:250)  -- KS-C (295-408:114)  -- CE (411-522:112)  -- AT (564-859:296)  -- PP-ACP (968-1020:53)  -- TE (1086-1309:224)  -- </t>
  </si>
  <si>
    <t xml:space="preserve">TubC; N-terminal docking domain (4-53:50)  -- Condensation domain (73-520:448)  -- AMPS (540-952:413)  -- AMPB (960-1035:76)  -- PP-ACP (1064-1124:61)  -- TE (1149-1409:261)  -- </t>
  </si>
  <si>
    <t xml:space="preserve">KS-N (37-286:250)  -- KS-C (295-408:114)  -- CE (411-522:112)  -- AT (564-838:275)  -- PP-ACP (968-1020:53)  -- TE (1086-1309:224)  -- </t>
  </si>
  <si>
    <t xml:space="preserve">KS-N (37-286:250)  -- KS-C (295-408:114)  -- CE (411-522:112)  -- AT (564-838:275)  -- PP-ACP (968-1020:53)  -- TE (1086-1310:225)  -- </t>
  </si>
  <si>
    <t xml:space="preserve">TubC; N-terminal docking domain (5-53:49)  -- Condensation domain (73-520:448)  -- AMPS (540-939:400)  -- AMPB (947-1022:76)  -- PP-ACP (1051-1111:61)  -- TE (1136-1396:261)  -- </t>
  </si>
  <si>
    <t xml:space="preserve">TubC; N-terminal docking domain (3-53:51)  -- Condensation domain (73-520:448)  -- AMPS (540-952:413)  -- AMPB (960-1035:76)  -- PP-ACP (1064-1124:61)  -- TE (1149-1409:261)  -- </t>
  </si>
  <si>
    <t xml:space="preserve">TubC; N-terminal docking domain (5-53:49)  -- Condensation domain (73-520:448)  -- AMPS (540-952:413)  -- AMPB (960-1035:76)  -- PP-ACP (1064-1124:61)  -- TE (1149-1409:261)  -- </t>
  </si>
  <si>
    <t xml:space="preserve">TubC; N-terminal docking domain (5-55:51)  -- Condensation domain (75-522:448)  -- AMPS (542-934:393)  -- AMPB (942-1017:76)  -- PP-ACP (1046-1109:64)  -- TE (1132-1376:245)  -- </t>
  </si>
  <si>
    <t xml:space="preserve">KS-N (7-257:251)  -- KS-C (265-382:118)  -- CE (385-495:111)  -- AT (531-821:291)  -- PP-ACP (940-1001:62)  -- TE (1027-1289:263)  -- </t>
  </si>
  <si>
    <t xml:space="preserve">KS-C (2-48:47)  -- DH (151-442:292)  -- ADC (818-917:100)  -- KR (1008-1181:174)  -- PP-ACP (1286-1350:65)  -- TE (1405-1672:268)  -- </t>
  </si>
  <si>
    <t xml:space="preserve">TubC; N-terminal docking domain (5-54:50)  -- Condensation domain (74-529:456)  -- AMPS (549-952:404)  -- AMPB (962-1035:74)  -- PP-ACP (1067-1127:61)  -- TE (1152-1387:236)  -- </t>
  </si>
  <si>
    <t xml:space="preserve">TubC; N-terminal docking domain (7-56:50)  -- Condensation domain (81-523:443)  -- AMPS (543-936:394)  -- AMPB (944-1017:74)  -- PP-ACP (1043-1106:64)  -- TE (1131-1229:99)  -- </t>
  </si>
  <si>
    <t xml:space="preserve">TubC; N-terminal docking domain (5-54:50)  -- Condensation domain (73-515:443)  -- AMPS (539-940:402)  -- AMPB (948-1023:76)  -- PP-ACP (1053-1113:61)  -- TE (1139-1391:253)  -- </t>
  </si>
  <si>
    <t xml:space="preserve">KS-N (6-257:252)  -- KS-C (265-382:118)  -- CE (385-495:111)  -- AT (531-821:291)  -- PP-ACP (940-1001:62)  -- TE (1027-1289:263)  -- </t>
  </si>
  <si>
    <t xml:space="preserve">KS-C (3-99:97)  -- CE (103-216:114)  -- AT (266-565:300)  -- TE (692-910:219)  -- KR (1162-1330:169)  -- PP-ACP (1444-1488:45)  -- </t>
  </si>
  <si>
    <t xml:space="preserve">TubC; N-terminal docking domain (10-61:52)  -- Condensation domain (80-525:446)  -- AMPS (545-947:403)  -- AMPB (955-1029:75)  -- PP-ACP (1059-1120:62)  -- TE (1146-1404:259)  -- </t>
  </si>
  <si>
    <t xml:space="preserve">TubC; N-terminal docking domain (5-55:51)  -- Condensation domain (75-522:448)  -- AMPS (542-953:412)  -- AMPB (961-1036:76)  -- PP-ACP (1065-1128:64)  -- TE (1151-1286:136)  -- </t>
  </si>
  <si>
    <t xml:space="preserve">KS-N (37-286:250)  -- KS-C (295-408:114)  -- CE (411-522:112)  -- AT (564-859:296)  -- PP-ACP (968-1020:53)  -- TE (1086-1310:225)  -- </t>
  </si>
  <si>
    <t xml:space="preserve">TubC; N-terminal docking domain (5-55:51)  -- Condensation domain (75-517:443)  -- AMPS (550-953:404)  -- AMPB (961-1036:76)  -- PP-ACP (1065-1128:64)  -- TE (1151-1394:244)  -- </t>
  </si>
  <si>
    <t xml:space="preserve">TubC; N-terminal docking domain (7-56:50)  -- Condensation domain (81-523:443)  -- AMPS (543-936:394)  -- AMPB (944-1017:74)  -- PP-ACP (1043-1106:64)  -- TE (1130-1229:100)  -- </t>
  </si>
  <si>
    <t xml:space="preserve">Condensation domain (3-448:446)  -- AMPS (469-865:397)  -- AMPB (874-949:76)  -- PP-ACP (978-1041:64)  -- - (1100-1317:218)  -- TE (1406-1645:240)  -- </t>
  </si>
  <si>
    <t xml:space="preserve">KS-N (37-286:250)  -- KS-C (295-408:114)  -- CE (411-522:112)  -- AT (564-859:296)  -- PP-ACP (969-1020:52)  -- TE (1086-1309:224)  -- </t>
  </si>
  <si>
    <t xml:space="preserve">TubC; N-terminal docking domain (7-56:50)  -- Condensation domain (81-523:443)  -- AMPS (543-936:394)  -- AMPB (944-1017:74)  -- PP-ACP (1043-1106:64)  -- TE (1130-1379:250)  -- </t>
  </si>
  <si>
    <t xml:space="preserve">KS-N (36-288:253)  -- KS-C (296-413:118)  -- CE (416-528:113)  -- AT (567-886:320)  -- PP-ACP (1017-1084:68)  -- TE (1120-1345:226)  -- </t>
  </si>
  <si>
    <t xml:space="preserve">TubC; N-terminal docking domain (3-53:51)  -- Condensation domain (73-520:448)  -- AMPS (540-938:399)  -- AMPB (946-1021:76)  -- PP-ACP (1050-1110:61)  -- TE (1135-1395:261)  -- </t>
  </si>
  <si>
    <t xml:space="preserve">TubC; N-terminal docking domain (4-53:50)  -- Condensation domain (73-516:444)  -- AMPS (536-947:412)  -- AMPB (955-1029:75)  -- PP-ACP (1057-1120:64)  -- TE (1144-1397:254)  -- </t>
  </si>
  <si>
    <t xml:space="preserve">TubC; N-terminal docking domain (4-55:52)  -- Condensation domain (74-518:445)  -- AMPS (538-933:396)  -- AMPB (941-1014:74)  -- PP-ACP (1045-1104:60)  -- TE (1130-1391:262)  -- </t>
  </si>
  <si>
    <t xml:space="preserve">TubC; N-terminal docking domain (10-61:52)  -- Condensation domain (80-525:446)  -- AMPS (545-947:403)  -- AMPB (955-1029:75)  -- PP-ACP (1059-1120:62)  -- TE (1146-1402:257)  -- </t>
  </si>
  <si>
    <t xml:space="preserve">AMPS (16-417:402)  -- AMPB (426-501:76)  -- PP-ACP (534-596:63)  -- Condensation domain (615-1061:447)  -- PP-ACP (1113-1175:63)  -- TE (1198-1304:107)  -- </t>
  </si>
  <si>
    <t xml:space="preserve">Condensation domain (6-429:424)  -- AMPS (450-849:400)  -- AMPB (858-933:76)  -- PP-ACP (962-1025:64)  -- - (1084-1301:218)  -- TE (1390-1629:240)  -- </t>
  </si>
  <si>
    <t xml:space="preserve">TubC; N-terminal docking domain (10-61:52)  -- Condensation domain (80-525:446)  -- AMPS (545-947:403)  -- AMPB (955-1029:75)  -- PP-ACP (1059-1120:62)  -- TE (1146-1403:258)  -- </t>
  </si>
  <si>
    <t xml:space="preserve">KS-N (37-286:250)  -- KS-C (295-408:114)  -- CE (411-522:112)  -- AT (564-859:296)  -- PP-ACP (968-1020:53)  -- TE (1086-1307:222)  -- </t>
  </si>
  <si>
    <t xml:space="preserve">KS-N (37-286:250)  -- KS-C (295-408:114)  -- CE (411-522:112)  -- AT (564-864:301)  -- PP-ACP (991-1043:53)  -- TE (1109-1332:224)  -- </t>
  </si>
  <si>
    <t xml:space="preserve">TubC; N-terminal docking domain (5-53:49)  -- Condensation domain (73-520:448)  -- AMPS (540-927:388)  -- AMPB (935-1010:76)  -- PP-ACP (1039-1099:61)  -- TE (1124-1384:261)  -- </t>
  </si>
  <si>
    <t xml:space="preserve">KS-N (28-141:114)  -- KS-C (150-263:114)  -- CE (266-377:112)  -- AT (419-719:301)  -- PP-ACP (846-898:53)  -- TE (964-1188:225)  -- </t>
  </si>
  <si>
    <t xml:space="preserve">TubC; N-terminal docking domain (4-53:50)  -- Condensation domain (74-520:447)  -- AMPS (540-952:413)  -- AMPB (960-1035:76)  -- PP-ACP (1064-1124:61)  -- TE (1149-1409:261)  -- </t>
  </si>
  <si>
    <t xml:space="preserve">Glycosyltransferase 2-like (6-165:160)  -- Condensation domain (315-570:256)  -- AMPS (591-985:395)  -- AMPB (993-1068:76)  -- PP-ACP (1120-1182:63)  -- TE (1215-1424:210)  -- </t>
  </si>
  <si>
    <t xml:space="preserve">KS-N (6-254:249)  -- KS-C (262-379:118)  -- CE (382-493:112)  -- PP-ACP (795-856:62)  -- TE (881-1127:247)  -- </t>
  </si>
  <si>
    <t xml:space="preserve">KS-N (4-235:232)  -- KS-C (243-360:118)  -- CE (363-473:111)  -- PP-ACP (799-860:62)  -- TE (885-1105:221)  -- </t>
  </si>
  <si>
    <t xml:space="preserve">Condensation domain (76-449:374)  -- AMPS (477-950:474)  -- AMPB (958-1034:77)  -- PP-ACP (1069-1131:63)  -- TE (1154-1261:108)  -- </t>
  </si>
  <si>
    <t xml:space="preserve">Condensation domain (15-428:414)  -- AMPS (448-837:390)  -- AMPB (845-915:71)  -- PP-ACP (945-1007:63)  -- TE (1031-1287:257)  -- </t>
  </si>
  <si>
    <t xml:space="preserve">Condensation domain (10-456:447)  -- AMPS (477-875:399)  -- AMPB (883-957:75)  -- PP-ACP (986-1049:64)  -- TE (1074-1175:102)  -- </t>
  </si>
  <si>
    <t xml:space="preserve">KS-N (3-234:232)  -- KS-C (242-359:118)  -- CE (362-472:111)  -- PP-ACP (812-873:62)  -- TE (911-1148:238)  -- </t>
  </si>
  <si>
    <t xml:space="preserve">KS-N (4-235:232)  -- KS-C (243-360:118)  -- CE (363-473:111)  -- PP-ACP (793-854:62)  -- TE (892-1129:238)  -- </t>
  </si>
  <si>
    <t xml:space="preserve">KS-N (4-235:232)  -- KS-C (243-360:118)  -- CE (363-473:111)  -- PP-ACP (811-872:62)  -- TE (910-1147:238)  -- </t>
  </si>
  <si>
    <t xml:space="preserve">Condensation domain (7-448:442)  -- AMPS (468-891:424)  -- AMPB (899-975:77)  -- PP-ACP (1005-1066:62)  -- TE (1091-1334:244)  -- </t>
  </si>
  <si>
    <t xml:space="preserve">Condensation domain (28-471:444)  -- AMPS (491-917:427)  -- PilZ domain (964-1047:84)  -- PP-ACP (1136-1197:62)  -- TE (1224-1464:241)  -- </t>
  </si>
  <si>
    <t xml:space="preserve">Condensation domain (12-354:343)  -- AMPS (374-772:399)  -- AMPB (780-855:76)  -- PP-ACP (884-944:61)  -- TE (969-1229:261)  -- </t>
  </si>
  <si>
    <t xml:space="preserve">KS-N (2-190:189)  -- KS-C (198-315:118)  -- CE (318-428:111)  -- PP-ACP (766-827:62)  -- TE (865-1102:238)  -- </t>
  </si>
  <si>
    <t xml:space="preserve">Condensation domain (41-488:448)  -- AMPS (508-904:397)  -- AMPB (912-995:84)  -- PP-ACP (1023-1085:63)  -- TE (1109-1370:262)  -- </t>
  </si>
  <si>
    <t xml:space="preserve">KS-N (35-285:251)  -- KS-C (293-410:118)  -- CE (413-524:112)  -- AT (567-877:311)  -- TE (1032-1259:228)  -- </t>
  </si>
  <si>
    <t xml:space="preserve">Condensation domain (15-450:436)  -- AMPS (470-875:406)  -- AMPB (883-959:77)  -- PP-ACP (988-1052:65)  -- TE (1074-1322:249)  -- </t>
  </si>
  <si>
    <t xml:space="preserve">KS-N (4-235:232)  -- KS-C (243-360:118)  -- CE (363-474:112)  -- PP-ACP (799-860:62)  -- TE (898-1135:238)  -- </t>
  </si>
  <si>
    <t xml:space="preserve">Condensation domain (41-488:448)  -- AMPS (508-920:413)  -- AMPB (928-1003:76)  -- PP-ACP (1032-1092:61)  -- TE (1117-1377:261)  -- </t>
  </si>
  <si>
    <t xml:space="preserve">Condensation domain (10-455:446)  -- AMPS (475-876:402)  -- AMPB (884-958:75)  -- PP-ACP (989-1052:64)  -- TE (1075-1331:257)  -- </t>
  </si>
  <si>
    <t xml:space="preserve">Condensation domain (2-427:426)  -- AMPS (447-858:412)  -- AMPB (866-941:76)  -- PP-ACP (970-1033:64)  -- TE (1056-1300:245)  -- </t>
  </si>
  <si>
    <t xml:space="preserve">KS-N (8-239:232)  -- KS-C (247-364:118)  -- CE (367-477:111)  -- PP-ACP (815-876:62)  -- TE (914-1151:238)  -- </t>
  </si>
  <si>
    <t xml:space="preserve">Condensation domain (10-452:443)  -- AMPS (478-869:392)  -- AMPB (877-948:72)  -- PP-ACP (975-1038:64)  -- TE (1061-1332:272)  -- </t>
  </si>
  <si>
    <t xml:space="preserve">AMPS (1-77:77)  -- AMPB (85-160:76)  -- PP-ACP (189-249:61)  -- TE (274-534:261)  -- </t>
  </si>
  <si>
    <t xml:space="preserve">AMPS (32-441:410)  -- KS-N (679-918:240)  -- KS-C (923-1039:117)  -- TE (1416-1508:93)  -- </t>
  </si>
  <si>
    <t xml:space="preserve">AMPS (2-79:78)  -- AMPB (87-162:76)  -- PP-ACP (191-251:61)  -- TE (276-536:261)  -- </t>
  </si>
  <si>
    <t xml:space="preserve">TubC; N-terminal docking domain (4-53:50)  -- Condensation domain (71-508:438)  -- PP-ACP (529-590:62)  -- TE (649-854:206)  -- </t>
  </si>
  <si>
    <t xml:space="preserve">AMPS (45-448:404)  -- AMPB (456-531:76)  -- PP-ACP (561-623:63)  -- TE (652-892:241)  -- </t>
  </si>
  <si>
    <t xml:space="preserve">AMPS (2-184:183)  -- AMPB (192-267:76)  -- PP-ACP (296-356:61)  -- TE (381-641:261)  -- </t>
  </si>
  <si>
    <t xml:space="preserve">AMPS (2-369:368)  -- AMPB (377-452:76)  -- PP-ACP (481-541:61)  -- TE (566-826:261)  -- </t>
  </si>
  <si>
    <t xml:space="preserve">AMPS (3-379:377)  -- AMPB (387-467:81)  -- PP-ACP (497-558:62)  -- TE (582-820:239)  -- </t>
  </si>
  <si>
    <t xml:space="preserve">AMPS (45-445:401)  -- AMPB (453-528:76)  -- PP-ACP (558-620:63)  -- TE (651-753:103)  -- </t>
  </si>
  <si>
    <t xml:space="preserve">AMPS (2-118:117)  -- AMPB (126-199:74)  -- PP-ACP (225-288:64)  -- TE (312-462:151)  -- </t>
  </si>
  <si>
    <t xml:space="preserve">AMPS (561-953:393)  -- PP-ACP (1088-1149:62)  -- TE (1174-1286:113)  -- </t>
  </si>
  <si>
    <t xml:space="preserve">AMPS (22-459:438)  -- PP-ACP (611-672:62)  -- TE (714-972:259)  -- </t>
  </si>
  <si>
    <t xml:space="preserve">AMPS (561-953:393)  -- PP-ACP (1088-1149:62)  -- TE (1174-1287:114)  -- </t>
  </si>
  <si>
    <t xml:space="preserve">AMPS (508-900:393)  -- PP-ACP (1035-1096:62)  -- TE (1121-1234:114)  -- </t>
  </si>
  <si>
    <t xml:space="preserve">AMPS (11-479:469)  -- PP-ACP (607-671:65)  -- TE (694-831:138)  -- </t>
  </si>
  <si>
    <t xml:space="preserve">PP-ACP (2-40:39)  -- TE (66-167:102)  -- </t>
  </si>
  <si>
    <t xml:space="preserve">PP-ACP (34-93:60)  -- TE (119-221:103)  -- </t>
  </si>
  <si>
    <t xml:space="preserve">TE (22-244:223)  -- </t>
  </si>
  <si>
    <t xml:space="preserve">TE (28-154:127)  -- </t>
  </si>
  <si>
    <t xml:space="preserve">AT (179-435:257) </t>
  </si>
  <si>
    <t xml:space="preserve">KS-N (614-844:231) </t>
  </si>
  <si>
    <t xml:space="preserve">KS-C (852-958:107) </t>
  </si>
  <si>
    <t xml:space="preserve">ECH (1229-1452:224) </t>
  </si>
  <si>
    <t xml:space="preserve">ECH (1524-1666:143) </t>
  </si>
  <si>
    <t xml:space="preserve">HTCA-N (1946-2115:170) </t>
  </si>
  <si>
    <t xml:space="preserve">HTCA-C domain (2215-2322:108) </t>
  </si>
  <si>
    <t xml:space="preserve">PP-ACP (2406-2470:65) </t>
  </si>
  <si>
    <t xml:space="preserve">KS-N (2511-2756:246) </t>
  </si>
  <si>
    <t xml:space="preserve">KS-C (2767-2880:114) </t>
  </si>
  <si>
    <t xml:space="preserve">ECH (3152-3375:224) </t>
  </si>
  <si>
    <t xml:space="preserve">ECH (3447-3589:143) </t>
  </si>
  <si>
    <t xml:space="preserve">HTCA-N (3870-4038:169) </t>
  </si>
  <si>
    <t xml:space="preserve">HTCA-C domain (4138-4267:130) </t>
  </si>
  <si>
    <t xml:space="preserve">HTCA-N (4296-4466:171) </t>
  </si>
  <si>
    <t xml:space="preserve">HTCA-C domain (4566-4695:130) </t>
  </si>
  <si>
    <t xml:space="preserve">PP-ACP (4757-4821:65) </t>
  </si>
  <si>
    <t xml:space="preserve">KS-N (4862-5107:246) </t>
  </si>
  <si>
    <t xml:space="preserve">KS-C (5118-5228:111) </t>
  </si>
  <si>
    <t xml:space="preserve">DH (5310-5549:240) </t>
  </si>
  <si>
    <t xml:space="preserve">KR (5766-5945:180) </t>
  </si>
  <si>
    <t xml:space="preserve">PP-ACP (6035-6098:64) </t>
  </si>
  <si>
    <t xml:space="preserve">KS-N (6122-6371:250) </t>
  </si>
  <si>
    <t xml:space="preserve">KS-C (6383-6496:114) </t>
  </si>
  <si>
    <t xml:space="preserve">DH (6575-6815:241) </t>
  </si>
  <si>
    <t xml:space="preserve">KR (7366-7542:177) </t>
  </si>
  <si>
    <t xml:space="preserve">PP-ACP (7635-7697:63) </t>
  </si>
  <si>
    <t xml:space="preserve">KS-N (7745-7968:224) </t>
  </si>
  <si>
    <t xml:space="preserve">KS-C (7980-8093:114) </t>
  </si>
  <si>
    <t xml:space="preserve">ECH (8364-8585:222) </t>
  </si>
  <si>
    <t xml:space="preserve">ECH (8658-8797:140) </t>
  </si>
  <si>
    <t xml:space="preserve">HTCA-N (9081-9250:170) </t>
  </si>
  <si>
    <t xml:space="preserve">HTCA-C domain (9350-9457:108) </t>
  </si>
  <si>
    <t xml:space="preserve">HTCA-N (9509-9678:170) </t>
  </si>
  <si>
    <t xml:space="preserve">HTCA-C domain (9778-9885:108) </t>
  </si>
  <si>
    <t xml:space="preserve">PP-ACP (9969-10033:65) </t>
  </si>
  <si>
    <t xml:space="preserve">PP-ACP (10080-10144:65) </t>
  </si>
  <si>
    <t xml:space="preserve">KS-N (10185-10426:242) </t>
  </si>
  <si>
    <t xml:space="preserve">KS-C (10445-10560:116) </t>
  </si>
  <si>
    <t xml:space="preserve">KR (10829-11007:179) </t>
  </si>
  <si>
    <t xml:space="preserve">PP-ACP (11112-11175:64) </t>
  </si>
  <si>
    <t xml:space="preserve">KS-N (11200-11441:242) </t>
  </si>
  <si>
    <t xml:space="preserve">KS-C (11452-11553:102) </t>
  </si>
  <si>
    <t xml:space="preserve">DH (11645-11911:267) </t>
  </si>
  <si>
    <t xml:space="preserve">KR (12429-12605:177) </t>
  </si>
  <si>
    <t xml:space="preserve">PP-ACP (12698-12760:63) </t>
  </si>
  <si>
    <t xml:space="preserve">KS-N (12795-13031:237) </t>
  </si>
  <si>
    <t xml:space="preserve">KS-C (13043-13156:114) </t>
  </si>
  <si>
    <t xml:space="preserve">DH (13235-13477:243) </t>
  </si>
  <si>
    <t xml:space="preserve">KR (14026-14202:177) </t>
  </si>
  <si>
    <t xml:space="preserve">PP-ACP (14295-14357:63) </t>
  </si>
  <si>
    <t xml:space="preserve">KS-N (14392-14630:239) </t>
  </si>
  <si>
    <t xml:space="preserve">KS-C (14641-14754:114) </t>
  </si>
  <si>
    <t xml:space="preserve">KR (15024-15202:179) </t>
  </si>
  <si>
    <t xml:space="preserve">PP-ACP (15307-15370:64) </t>
  </si>
  <si>
    <t xml:space="preserve">KS-N (15396-15636:241) </t>
  </si>
  <si>
    <t xml:space="preserve">KS-C (15647-15748:102) </t>
  </si>
  <si>
    <t xml:space="preserve">KR (16031-16209:179) </t>
  </si>
  <si>
    <t xml:space="preserve">PP-ACP (16314-16377:64) </t>
  </si>
  <si>
    <t xml:space="preserve">KS-N (16403-16643:241) </t>
  </si>
  <si>
    <t xml:space="preserve">KS-C (16654-16755:102) </t>
  </si>
  <si>
    <t xml:space="preserve">KR (17038-17216:179) </t>
  </si>
  <si>
    <t xml:space="preserve">PP-ACP (17321-17384:64) </t>
  </si>
  <si>
    <t xml:space="preserve">KS-N (17410-17650:241) </t>
  </si>
  <si>
    <t xml:space="preserve">KS-C (17661-17762:102) </t>
  </si>
  <si>
    <t xml:space="preserve">KR (18044-18221:178) </t>
  </si>
  <si>
    <t xml:space="preserve">PP-ACP (18326-18389:64) </t>
  </si>
  <si>
    <t xml:space="preserve">KS-N (18415-18655:241) </t>
  </si>
  <si>
    <t xml:space="preserve">KS-C (18666-18767:102) </t>
  </si>
  <si>
    <t xml:space="preserve">DH (18859-19097:239) </t>
  </si>
  <si>
    <t xml:space="preserve">ECH (19194-19377:184) </t>
  </si>
  <si>
    <t xml:space="preserve">TE (19746-19857:112) </t>
  </si>
  <si>
    <t xml:space="preserve">KR (20198-20376:179) </t>
  </si>
  <si>
    <t xml:space="preserve">PP-ACP (20473-20535:63) </t>
  </si>
  <si>
    <t xml:space="preserve">SDH (45-149:105) </t>
  </si>
  <si>
    <t xml:space="preserve">[4Fe-4S] (184-257:74) </t>
  </si>
  <si>
    <t xml:space="preserve">AMPS (400-886:487) </t>
  </si>
  <si>
    <t xml:space="preserve">AMPB (896-971:76) </t>
  </si>
  <si>
    <t xml:space="preserve">PP-ACP (1229-1295:67) </t>
  </si>
  <si>
    <t xml:space="preserve">PP-ACP (1359-1422:64) </t>
  </si>
  <si>
    <t xml:space="preserve">PP-ACP (1465-1527:63) </t>
  </si>
  <si>
    <t xml:space="preserve">KS-N (1585-1798:214) </t>
  </si>
  <si>
    <t xml:space="preserve">KS-C (1824-1942:119) </t>
  </si>
  <si>
    <t xml:space="preserve">DH (2053-2319:267) </t>
  </si>
  <si>
    <t xml:space="preserve">KR (2832-3006:175) </t>
  </si>
  <si>
    <t xml:space="preserve">PP-ACP (3121-3184:64) </t>
  </si>
  <si>
    <t xml:space="preserve">KS-N (3268-3483:216) </t>
  </si>
  <si>
    <t xml:space="preserve">KS-C (3495-3608:114) </t>
  </si>
  <si>
    <t xml:space="preserve">DH (3717-3931:215) </t>
  </si>
  <si>
    <t xml:space="preserve">KR (4172-4356:185) </t>
  </si>
  <si>
    <t xml:space="preserve">PP-ACP (4462-4524:63) </t>
  </si>
  <si>
    <t xml:space="preserve">PP-ACP (4562-4623:62) </t>
  </si>
  <si>
    <t xml:space="preserve">KS-N (4683-4901:219) </t>
  </si>
  <si>
    <t xml:space="preserve">KS-C (4913-5030:118) </t>
  </si>
  <si>
    <t xml:space="preserve">KR (5299-5479:181) </t>
  </si>
  <si>
    <t xml:space="preserve">PP-ACP (5615-5677:63) </t>
  </si>
  <si>
    <t xml:space="preserve">PP-ACP (5720-5781:62) </t>
  </si>
  <si>
    <t xml:space="preserve">KS-N (5854-6067:214) </t>
  </si>
  <si>
    <t xml:space="preserve">KS-C (6079-6194:116) </t>
  </si>
  <si>
    <t xml:space="preserve">DH (6319-6573:255) </t>
  </si>
  <si>
    <t xml:space="preserve">KR (7092-7271:180) </t>
  </si>
  <si>
    <t xml:space="preserve">PP-ACP (7434-7491:58) </t>
  </si>
  <si>
    <t xml:space="preserve">KS-N (7564-7776:213) </t>
  </si>
  <si>
    <t xml:space="preserve">KS-C (7793-7903:111) </t>
  </si>
  <si>
    <t xml:space="preserve">DH (8018-8267:250) </t>
  </si>
  <si>
    <t xml:space="preserve">KR (8772-8960:189) </t>
  </si>
  <si>
    <t xml:space="preserve">PP-ACP (9092-9156:65) </t>
  </si>
  <si>
    <t xml:space="preserve">PP-ACP (9234-9297:64) </t>
  </si>
  <si>
    <t xml:space="preserve">PP-ACP (9371-9434:64) </t>
  </si>
  <si>
    <t xml:space="preserve">KS-N (9509-9730:222) </t>
  </si>
  <si>
    <t xml:space="preserve">KS-C (9742-9857:116) </t>
  </si>
  <si>
    <t xml:space="preserve">KR (10005-10176:172) </t>
  </si>
  <si>
    <t xml:space="preserve">PP-ACP (10279-10341:63) </t>
  </si>
  <si>
    <t xml:space="preserve">KS-N (10420-10604:185) </t>
  </si>
  <si>
    <t xml:space="preserve">KS-C (10628-10741:114) </t>
  </si>
  <si>
    <t xml:space="preserve">DH (10852-11102:251) </t>
  </si>
  <si>
    <t xml:space="preserve">KR (11616-11791:176) </t>
  </si>
  <si>
    <t xml:space="preserve">PP-ACP (11925-11975:51) </t>
  </si>
  <si>
    <t xml:space="preserve">KS-N (12015-12248:234) </t>
  </si>
  <si>
    <t xml:space="preserve">KS-C (12264-12384:121) </t>
  </si>
  <si>
    <t xml:space="preserve">DH (12496-12767:272) </t>
  </si>
  <si>
    <t xml:space="preserve">KR (13267-13451:185) </t>
  </si>
  <si>
    <t xml:space="preserve">PP-ACP (13560-13622:63) </t>
  </si>
  <si>
    <t xml:space="preserve">KS-N (13663-13907:245) </t>
  </si>
  <si>
    <t xml:space="preserve">KS-C (13916-14024:109) </t>
  </si>
  <si>
    <t xml:space="preserve">DH (14112-14416:305) </t>
  </si>
  <si>
    <t xml:space="preserve">KR (14918-15099:182) </t>
  </si>
  <si>
    <t xml:space="preserve">PP-ACP (15215-15277:63) </t>
  </si>
  <si>
    <t xml:space="preserve">KS-N (15339-15554:216) </t>
  </si>
  <si>
    <t xml:space="preserve">KS-C (15562-15671:110) </t>
  </si>
  <si>
    <t xml:space="preserve">DH (15785-16031:247) </t>
  </si>
  <si>
    <t xml:space="preserve">PP-ACP (16123-16183:61) </t>
  </si>
  <si>
    <t xml:space="preserve">KS-N (16238-16455:218) </t>
  </si>
  <si>
    <t xml:space="preserve">KS-C (16470-16586:117) </t>
  </si>
  <si>
    <t xml:space="preserve">PP-ACP (17002-17063:62) </t>
  </si>
  <si>
    <t xml:space="preserve">TE (17133-17259:127) </t>
  </si>
  <si>
    <t xml:space="preserve">TE (17868-17958:91) </t>
  </si>
  <si>
    <t xml:space="preserve">Amino acid transporter; transmembrane domain (18215-18389:175) </t>
  </si>
  <si>
    <t xml:space="preserve">KS-N (234-465:232) </t>
  </si>
  <si>
    <t xml:space="preserve">KS-C (477-597:121) </t>
  </si>
  <si>
    <t xml:space="preserve">DH (681-888:208) </t>
  </si>
  <si>
    <t xml:space="preserve">KR (1552-1729:178) </t>
  </si>
  <si>
    <t xml:space="preserve">PP-ACP (1827-1884:58) </t>
  </si>
  <si>
    <t xml:space="preserve">KS-N (1927-2162:236) </t>
  </si>
  <si>
    <t xml:space="preserve">KS-C (2177-2288:112) </t>
  </si>
  <si>
    <t xml:space="preserve">DH (2367-2603:237) </t>
  </si>
  <si>
    <t xml:space="preserve">KR (3165-3343:179) </t>
  </si>
  <si>
    <t xml:space="preserve">PP-ACP (3441-3502:62) </t>
  </si>
  <si>
    <t xml:space="preserve">KS-N (3560-3773:214) </t>
  </si>
  <si>
    <t xml:space="preserve">KS-C (3784-3897:114) </t>
  </si>
  <si>
    <t xml:space="preserve">DH (3985-4232:248) </t>
  </si>
  <si>
    <t xml:space="preserve">KR (4778-4956:179) </t>
  </si>
  <si>
    <t xml:space="preserve">PP-ACP (5054-5115:62) </t>
  </si>
  <si>
    <t xml:space="preserve">KS-N (5172-5389:218) </t>
  </si>
  <si>
    <t xml:space="preserve">KS-C (5400-5513:114) </t>
  </si>
  <si>
    <t xml:space="preserve">DH (5601-5848:248) </t>
  </si>
  <si>
    <t xml:space="preserve">KR (6394-6572:179) </t>
  </si>
  <si>
    <t xml:space="preserve">PP-ACP (6670-6731:62) </t>
  </si>
  <si>
    <t xml:space="preserve">KS-N (6789-7002:214) </t>
  </si>
  <si>
    <t xml:space="preserve">KS-C (7013-7126:114) </t>
  </si>
  <si>
    <t xml:space="preserve">DH (7214-7461:248) </t>
  </si>
  <si>
    <t xml:space="preserve">KR (8007-8185:179) </t>
  </si>
  <si>
    <t xml:space="preserve">PP-ACP (8283-8344:62) </t>
  </si>
  <si>
    <t xml:space="preserve">KS-N (8374-8610:237) </t>
  </si>
  <si>
    <t xml:space="preserve">KS-C (8622-8735:114) </t>
  </si>
  <si>
    <t xml:space="preserve">DH (8830-8990:161) </t>
  </si>
  <si>
    <t xml:space="preserve">KR (9345-9522:178) </t>
  </si>
  <si>
    <t xml:space="preserve">PP-ACP (9618-9680:63) </t>
  </si>
  <si>
    <t xml:space="preserve">KS-N (9706-9954:249) </t>
  </si>
  <si>
    <t xml:space="preserve">KS-C (9965-10078:114) </t>
  </si>
  <si>
    <t xml:space="preserve">DH (10163-10426:264) </t>
  </si>
  <si>
    <t xml:space="preserve">KR (10948-11125:178) </t>
  </si>
  <si>
    <t xml:space="preserve">PP-ACP (11216-11276:61) </t>
  </si>
  <si>
    <t xml:space="preserve">KS-N (11310-11552:243) </t>
  </si>
  <si>
    <t xml:space="preserve">KS-C (11563-11676:114) </t>
  </si>
  <si>
    <t xml:space="preserve">DH (11766-12026:261) </t>
  </si>
  <si>
    <t xml:space="preserve">KR (12545-12722:178) </t>
  </si>
  <si>
    <t xml:space="preserve">PP-ACP (12813-12873:61) </t>
  </si>
  <si>
    <t xml:space="preserve">KS-N (12908-13147:240) </t>
  </si>
  <si>
    <t xml:space="preserve">KS-C (13158-13271:114) </t>
  </si>
  <si>
    <t xml:space="preserve">DH (13358-13621:264) </t>
  </si>
  <si>
    <t xml:space="preserve">KR (13817-13993:177) </t>
  </si>
  <si>
    <t xml:space="preserve">PP-ACP (14088-14149:62) </t>
  </si>
  <si>
    <t xml:space="preserve">KS-N (14176-14421:246) </t>
  </si>
  <si>
    <t xml:space="preserve">KS-C (14429-14544:116) </t>
  </si>
  <si>
    <t xml:space="preserve">DH (14632-14898:267) </t>
  </si>
  <si>
    <t xml:space="preserve">KR (15422-15598:177) </t>
  </si>
  <si>
    <t xml:space="preserve">PP-ACP (15691-15751:61) </t>
  </si>
  <si>
    <t xml:space="preserve">KS-N (15783-16023:241) </t>
  </si>
  <si>
    <t xml:space="preserve">KS-C (16032-16147:116) </t>
  </si>
  <si>
    <t xml:space="preserve">DH (16230-16502:273) </t>
  </si>
  <si>
    <t xml:space="preserve">KR (17027-17203:177) </t>
  </si>
  <si>
    <t xml:space="preserve">PP-ACP (17292-17354:63) </t>
  </si>
  <si>
    <t xml:space="preserve">KS-N (17389-17625:237) </t>
  </si>
  <si>
    <t xml:space="preserve">KS-C (17638-17753:116) </t>
  </si>
  <si>
    <t xml:space="preserve">DH (17835-18077:243) </t>
  </si>
  <si>
    <t xml:space="preserve">KR (18636-18812:177) </t>
  </si>
  <si>
    <t xml:space="preserve">PP-ACP (18901-18963:63) </t>
  </si>
  <si>
    <t xml:space="preserve">KS-N (18998-19234:237) </t>
  </si>
  <si>
    <t xml:space="preserve">KS-C (19244-19359:116) </t>
  </si>
  <si>
    <t xml:space="preserve">MT12 (19873-19974:102) </t>
  </si>
  <si>
    <t xml:space="preserve">KR (20078-20268:191) </t>
  </si>
  <si>
    <t xml:space="preserve">PP-ACP (20381-20441:61) </t>
  </si>
  <si>
    <t xml:space="preserve">TE (20520-20626:107) </t>
  </si>
  <si>
    <t xml:space="preserve">ADC (72-156:85) </t>
  </si>
  <si>
    <t xml:space="preserve">PP-ACP (350-412:63) </t>
  </si>
  <si>
    <t xml:space="preserve">KS-N (493-707:215) </t>
  </si>
  <si>
    <t xml:space="preserve">KS-C (718-789:72) </t>
  </si>
  <si>
    <t xml:space="preserve">KR (844-911:68) </t>
  </si>
  <si>
    <t xml:space="preserve">PP-ACP (1026-1084:59) </t>
  </si>
  <si>
    <t xml:space="preserve">PP-ACP (1120-1183:64) </t>
  </si>
  <si>
    <t xml:space="preserve">KS-N (1252-1444:193) </t>
  </si>
  <si>
    <t xml:space="preserve">KS-C (1456-1575:120) </t>
  </si>
  <si>
    <t xml:space="preserve">KR (1628-1807:180) </t>
  </si>
  <si>
    <t xml:space="preserve">PP-ACP (1937-1999:63) </t>
  </si>
  <si>
    <t xml:space="preserve">PP-ACP (2039-2102:64) </t>
  </si>
  <si>
    <t xml:space="preserve">KS-N (2134-2364:231) </t>
  </si>
  <si>
    <t xml:space="preserve">KS-C (2375-2496:122) </t>
  </si>
  <si>
    <t xml:space="preserve">KR (2919-3026:108) </t>
  </si>
  <si>
    <t xml:space="preserve">PP-ACP (3181-3242:62) </t>
  </si>
  <si>
    <t xml:space="preserve">KS-N (3237-3327:91) </t>
  </si>
  <si>
    <t xml:space="preserve">KS-N (3354-3396:43) </t>
  </si>
  <si>
    <t xml:space="preserve">KS-C (3413-3519:107) </t>
  </si>
  <si>
    <t xml:space="preserve">KR (4231-4330:100) </t>
  </si>
  <si>
    <t xml:space="preserve">PP-ACP (4456-4520:65) </t>
  </si>
  <si>
    <t xml:space="preserve">PP-ACP (4599-4663:65) </t>
  </si>
  <si>
    <t xml:space="preserve">PP-ACP (4738-4802:65) </t>
  </si>
  <si>
    <t xml:space="preserve">KS-N (4860-5096:237) </t>
  </si>
  <si>
    <t xml:space="preserve">KS-C (5108-5227:120) </t>
  </si>
  <si>
    <t xml:space="preserve">KR (5304-5398:95) </t>
  </si>
  <si>
    <t xml:space="preserve">PP-ACP (5499-5561:63) </t>
  </si>
  <si>
    <t xml:space="preserve">KS-N (5629-5833:205) </t>
  </si>
  <si>
    <t xml:space="preserve">KS-C (5846-5959:114) </t>
  </si>
  <si>
    <t xml:space="preserve">DH (6066-6325:260) </t>
  </si>
  <si>
    <t xml:space="preserve">ADC (6666-6750:85) </t>
  </si>
  <si>
    <t xml:space="preserve">KR (6767-6901:135) </t>
  </si>
  <si>
    <t xml:space="preserve">PP-ACP (7035-7085:51) </t>
  </si>
  <si>
    <t xml:space="preserve">KS-N (7145-7350:206) </t>
  </si>
  <si>
    <t xml:space="preserve">KS-C (7365-7484:120) </t>
  </si>
  <si>
    <t xml:space="preserve">DH (7595-7650:56) </t>
  </si>
  <si>
    <t xml:space="preserve">KR (8278-8456:179) </t>
  </si>
  <si>
    <t xml:space="preserve">PP-ACP (8577-8639:63) </t>
  </si>
  <si>
    <t xml:space="preserve">KS-N (8702-8911:210) </t>
  </si>
  <si>
    <t xml:space="preserve">KS-C (8922-9038:117) </t>
  </si>
  <si>
    <t xml:space="preserve">DH (9153-9402:250) </t>
  </si>
  <si>
    <t xml:space="preserve">PP-ACP (9485-9549:65) </t>
  </si>
  <si>
    <t xml:space="preserve">KS-N (9605-9813:209) </t>
  </si>
  <si>
    <t xml:space="preserve">KS-C (9834-9960:127) </t>
  </si>
  <si>
    <t xml:space="preserve">PP-ACP (10369-10431:63) </t>
  </si>
  <si>
    <t xml:space="preserve">TE (10503-10628:126) </t>
  </si>
  <si>
    <t xml:space="preserve">TE (11250-11306:57) </t>
  </si>
  <si>
    <t xml:space="preserve">AMPS (161-601:441) </t>
  </si>
  <si>
    <t xml:space="preserve">AMPB (662-729:68) </t>
  </si>
  <si>
    <t xml:space="preserve">PP-ACP (830-893:64) </t>
  </si>
  <si>
    <t xml:space="preserve">KS-N (952-1168:217) </t>
  </si>
  <si>
    <t xml:space="preserve">KS-C (1179-1292:114) </t>
  </si>
  <si>
    <t xml:space="preserve">DH (1378-1645:268) </t>
  </si>
  <si>
    <t xml:space="preserve">KR (2164-2336:173) </t>
  </si>
  <si>
    <t xml:space="preserve">PP-ACP (2431-2493:63) </t>
  </si>
  <si>
    <t xml:space="preserve">KS-N (2535-2768:234) </t>
  </si>
  <si>
    <t xml:space="preserve">KS-C (2779-2892:114) </t>
  </si>
  <si>
    <t xml:space="preserve">DH (2978-3245:268) </t>
  </si>
  <si>
    <t xml:space="preserve">KR (3764-3936:173) </t>
  </si>
  <si>
    <t xml:space="preserve">PP-ACP (4031-4093:63) </t>
  </si>
  <si>
    <t xml:space="preserve">KS-N (4135-4368:234) </t>
  </si>
  <si>
    <t xml:space="preserve">KS-C (4379-4492:114) </t>
  </si>
  <si>
    <t xml:space="preserve">DH (4578-4845:268) </t>
  </si>
  <si>
    <t xml:space="preserve">KR (5364-5536:173) </t>
  </si>
  <si>
    <t xml:space="preserve">PP-ACP (5623-5687:65) </t>
  </si>
  <si>
    <t xml:space="preserve">KS-N (5713-5959:247) </t>
  </si>
  <si>
    <t xml:space="preserve">KS-C (5967-6083:117) </t>
  </si>
  <si>
    <t xml:space="preserve">DH (6167-6411:245) </t>
  </si>
  <si>
    <t xml:space="preserve">MT12 (7157-7258:102) </t>
  </si>
  <si>
    <t xml:space="preserve">KR (7349-7527:179) </t>
  </si>
  <si>
    <t xml:space="preserve">PP-ACP (7640-7700:61) </t>
  </si>
  <si>
    <t xml:space="preserve">KS-N (7725-7966:242) </t>
  </si>
  <si>
    <t xml:space="preserve">KS-C (7974-8085:112) </t>
  </si>
  <si>
    <t xml:space="preserve">KR (8378-8554:177) </t>
  </si>
  <si>
    <t xml:space="preserve">PP-ACP (8662-8724:63) </t>
  </si>
  <si>
    <t xml:space="preserve">KS-N (8759-8996:238) </t>
  </si>
  <si>
    <t xml:space="preserve">KS-C (9007-9108:102) </t>
  </si>
  <si>
    <t xml:space="preserve">DH (9201-9445:245) </t>
  </si>
  <si>
    <t xml:space="preserve">MT12 (10190-10291:102) </t>
  </si>
  <si>
    <t xml:space="preserve">KR (10382-10560:179) </t>
  </si>
  <si>
    <t xml:space="preserve">PP-ACP (10673-10733:61) </t>
  </si>
  <si>
    <t xml:space="preserve">KS-N (10758-11002:245) </t>
  </si>
  <si>
    <t xml:space="preserve">KS-C (11012-11122:111) </t>
  </si>
  <si>
    <t xml:space="preserve">MT12 (11910-12011:102) </t>
  </si>
  <si>
    <t xml:space="preserve">KR (12102-12280:179) </t>
  </si>
  <si>
    <t xml:space="preserve">PP-ACP (12383-12434:52) </t>
  </si>
  <si>
    <t xml:space="preserve">TE (12500-12602:103) </t>
  </si>
  <si>
    <t xml:space="preserve">Ribosomal Proteins L2; RNA binding domain (104-188:85) </t>
  </si>
  <si>
    <t xml:space="preserve">Ribosomal protein L2; C-terminal (196-320:125) </t>
  </si>
  <si>
    <t xml:space="preserve">KS-N (408-540:133) </t>
  </si>
  <si>
    <t xml:space="preserve">KS-N (727-965:239) </t>
  </si>
  <si>
    <t xml:space="preserve">KS-C (977-1055:79) </t>
  </si>
  <si>
    <t xml:space="preserve">KR (1055-1218:164) </t>
  </si>
  <si>
    <t xml:space="preserve">PP-ACP (1354-1416:63) </t>
  </si>
  <si>
    <t xml:space="preserve">KS-N (1455-1700:246) </t>
  </si>
  <si>
    <t xml:space="preserve">KS-C (1706-1828:123) </t>
  </si>
  <si>
    <t xml:space="preserve">KR (2248-2424:177) </t>
  </si>
  <si>
    <t xml:space="preserve">PP-ACP (2564-2626:63) </t>
  </si>
  <si>
    <t xml:space="preserve">KS-N (2703-2907:205) </t>
  </si>
  <si>
    <t xml:space="preserve">KS-C (2924-3038:115) </t>
  </si>
  <si>
    <t xml:space="preserve">KR (3149-3284:136) </t>
  </si>
  <si>
    <t xml:space="preserve">PP-ACP (3294-3340:47) </t>
  </si>
  <si>
    <t xml:space="preserve">KS-N (3346-3536:191) </t>
  </si>
  <si>
    <t xml:space="preserve">KS-C (3554-3624:71) </t>
  </si>
  <si>
    <t xml:space="preserve">KR (4043-4219:177) </t>
  </si>
  <si>
    <t xml:space="preserve">PP-ACP (4360-4421:62) </t>
  </si>
  <si>
    <t xml:space="preserve">KS-N (4486-4709:224) </t>
  </si>
  <si>
    <t xml:space="preserve">KS-C (4726-4840:115) </t>
  </si>
  <si>
    <t xml:space="preserve">KR (4908-5080:173) </t>
  </si>
  <si>
    <t xml:space="preserve">PP-ACP (5187-5249:63) </t>
  </si>
  <si>
    <t xml:space="preserve">KS-N (5287-5531:245) </t>
  </si>
  <si>
    <t xml:space="preserve">KS-C (5539-5599:61) </t>
  </si>
  <si>
    <t xml:space="preserve">KR (5672-5787:116) </t>
  </si>
  <si>
    <t xml:space="preserve">PP-ACP (5790-5852:63) </t>
  </si>
  <si>
    <t xml:space="preserve">KS-N (5912-6127:216) </t>
  </si>
  <si>
    <t xml:space="preserve">KS-C (6142-6231:90) </t>
  </si>
  <si>
    <t xml:space="preserve">KR (6314-6357:44) </t>
  </si>
  <si>
    <t xml:space="preserve">PP-ACP (6398-6460:63) </t>
  </si>
  <si>
    <t xml:space="preserve">KS-N (6528-6624:97) </t>
  </si>
  <si>
    <t xml:space="preserve">KS-N (6629-6735:107) </t>
  </si>
  <si>
    <t xml:space="preserve">KS-C (6752-6874:123) </t>
  </si>
  <si>
    <t xml:space="preserve">PP-ACP (7035-7097:63) </t>
  </si>
  <si>
    <t xml:space="preserve">PP-ACP (7134-7196:63) </t>
  </si>
  <si>
    <t xml:space="preserve">KS-N (7231-7492:262) </t>
  </si>
  <si>
    <t xml:space="preserve">KS-C (7506-7628:123) </t>
  </si>
  <si>
    <t xml:space="preserve">KR (7770-7870:101) </t>
  </si>
  <si>
    <t xml:space="preserve">PP-ACP (7985-8032:48) </t>
  </si>
  <si>
    <t xml:space="preserve">TE (8080-8187:108) </t>
  </si>
  <si>
    <t xml:space="preserve">MT12 (186-289:104) </t>
  </si>
  <si>
    <t xml:space="preserve">PP-ACP (413-469:57) </t>
  </si>
  <si>
    <t xml:space="preserve">KS-N (526-761:236) </t>
  </si>
  <si>
    <t xml:space="preserve">KS-C (769-887:119) </t>
  </si>
  <si>
    <t xml:space="preserve">CE (891-1000:110) </t>
  </si>
  <si>
    <t xml:space="preserve">KR (1398-1576:179) </t>
  </si>
  <si>
    <t xml:space="preserve">MT12 (1848-1952:105) </t>
  </si>
  <si>
    <t xml:space="preserve">PP-ACP (2077-2142:66) </t>
  </si>
  <si>
    <t xml:space="preserve">KS-N (2185-2421:237) </t>
  </si>
  <si>
    <t xml:space="preserve">KS-C (2429-2546:118) </t>
  </si>
  <si>
    <t xml:space="preserve">CE (2549-2655:107) </t>
  </si>
  <si>
    <t xml:space="preserve">KR (3025-3219:195) </t>
  </si>
  <si>
    <t xml:space="preserve">PP-ACP (3315-3378:64) </t>
  </si>
  <si>
    <t xml:space="preserve">KS-N (3431-3672:242) </t>
  </si>
  <si>
    <t xml:space="preserve">KS-C (3681-3794:114) </t>
  </si>
  <si>
    <t xml:space="preserve">CE (3803-3909:107) </t>
  </si>
  <si>
    <t xml:space="preserve">KR (4286-4470:185) </t>
  </si>
  <si>
    <t xml:space="preserve">MT12 (4749-4853:105) </t>
  </si>
  <si>
    <t xml:space="preserve">PP-ACP (4986-5050:65) </t>
  </si>
  <si>
    <t xml:space="preserve">PP-ACP (5104-5168:65) </t>
  </si>
  <si>
    <t xml:space="preserve">KS-N (5222-5457:236) </t>
  </si>
  <si>
    <t xml:space="preserve">KS-C (5465-5582:118) </t>
  </si>
  <si>
    <t xml:space="preserve">CE (5586-5680:95) </t>
  </si>
  <si>
    <t xml:space="preserve">KR (6001-6190:190) </t>
  </si>
  <si>
    <t xml:space="preserve">PP-ACP (6276-6341:66) </t>
  </si>
  <si>
    <t xml:space="preserve">KS-N (6393-6651:259) </t>
  </si>
  <si>
    <t xml:space="preserve">KS-C (6659-6774:116) </t>
  </si>
  <si>
    <t xml:space="preserve">CE (6784-6894:111) </t>
  </si>
  <si>
    <t xml:space="preserve">PP-ACP (7368-7435:68) </t>
  </si>
  <si>
    <t xml:space="preserve">KS-N (7475-7712:238) </t>
  </si>
  <si>
    <t xml:space="preserve">KS-C (7720-7837:118) </t>
  </si>
  <si>
    <t xml:space="preserve">CE (7841-7951:111) </t>
  </si>
  <si>
    <t xml:space="preserve">KR (8252-8437:186) </t>
  </si>
  <si>
    <t xml:space="preserve">PP-ACP (8533-8597:65) </t>
  </si>
  <si>
    <t xml:space="preserve">KS-N (8641-8894:254) </t>
  </si>
  <si>
    <t xml:space="preserve">KS-C (8902-9019:118) </t>
  </si>
  <si>
    <t xml:space="preserve">CE (9023-9131:109) </t>
  </si>
  <si>
    <t xml:space="preserve">KR (9486-9677:192) </t>
  </si>
  <si>
    <t xml:space="preserve">PP-ACP (9773-9837:65) </t>
  </si>
  <si>
    <t xml:space="preserve">KS-N (9882-10112:231) </t>
  </si>
  <si>
    <t xml:space="preserve">KS-C (10120-10233:114) </t>
  </si>
  <si>
    <t xml:space="preserve">AMPS (999-1410:412) </t>
  </si>
  <si>
    <t xml:space="preserve">AMPB (1419-1496:78) </t>
  </si>
  <si>
    <t xml:space="preserve">PP-ACP (1722-1782:61) </t>
  </si>
  <si>
    <t xml:space="preserve">KS-N (2024-2232:209) </t>
  </si>
  <si>
    <t xml:space="preserve">KS-C (2250-2358:109) </t>
  </si>
  <si>
    <t xml:space="preserve">KR (2992-3167:176) </t>
  </si>
  <si>
    <t xml:space="preserve">PP-ACP (3267-3329:63) </t>
  </si>
  <si>
    <t xml:space="preserve">PP-ACP (3369-3429:61) </t>
  </si>
  <si>
    <t xml:space="preserve">KS-N (3497-3685:189) </t>
  </si>
  <si>
    <t xml:space="preserve">KS-C (3699-3817:119) </t>
  </si>
  <si>
    <t xml:space="preserve">KR (4387-4559:173) </t>
  </si>
  <si>
    <t xml:space="preserve">KS-N (4816-5027:212) </t>
  </si>
  <si>
    <t xml:space="preserve">KS-C (5038-5151:114) </t>
  </si>
  <si>
    <t xml:space="preserve">KR (5659-5839:181) </t>
  </si>
  <si>
    <t xml:space="preserve">PP-ACP (5964-6016:53) </t>
  </si>
  <si>
    <t xml:space="preserve">KS-N (6106-6296:191) </t>
  </si>
  <si>
    <t xml:space="preserve">KS-C (6313-6419:107) </t>
  </si>
  <si>
    <t xml:space="preserve">KR (7368-7539:172) </t>
  </si>
  <si>
    <t xml:space="preserve">PP-ACP (7668-7713:46) </t>
  </si>
  <si>
    <t xml:space="preserve">KS-N (7803-8013:211) </t>
  </si>
  <si>
    <t xml:space="preserve">KS-C (8027-8144:118) </t>
  </si>
  <si>
    <t xml:space="preserve">KR (8682-8851:170) </t>
  </si>
  <si>
    <t xml:space="preserve">PP-ACP (8961-9022:62) </t>
  </si>
  <si>
    <t xml:space="preserve">KS-N (9073-9283:211) </t>
  </si>
  <si>
    <t xml:space="preserve">KS-C (9297-9414:118) </t>
  </si>
  <si>
    <t xml:space="preserve">KR (9952-10121:170) </t>
  </si>
  <si>
    <t xml:space="preserve">PP-ACP (10231-10292:62) </t>
  </si>
  <si>
    <t xml:space="preserve">KS-N (10343-10553:211) </t>
  </si>
  <si>
    <t xml:space="preserve">KS-C (10567-10684:118) </t>
  </si>
  <si>
    <t xml:space="preserve">KR (11222-11391:170) </t>
  </si>
  <si>
    <t xml:space="preserve">PP-ACP (11501-11562:62) </t>
  </si>
  <si>
    <t xml:space="preserve">KS-N (11613-11823:211) </t>
  </si>
  <si>
    <t xml:space="preserve">KS-C (11837-11954:118) </t>
  </si>
  <si>
    <t xml:space="preserve">KR (12468-12649:182) </t>
  </si>
  <si>
    <t xml:space="preserve">PP-ACP (12776-12837:62) </t>
  </si>
  <si>
    <t xml:space="preserve">KS-N (12870-13139:270) </t>
  </si>
  <si>
    <t xml:space="preserve">KS-C (13151-13265:115) </t>
  </si>
  <si>
    <t xml:space="preserve">KS-C (1-31:31) </t>
  </si>
  <si>
    <t xml:space="preserve">DH (106-394:289) </t>
  </si>
  <si>
    <t xml:space="preserve">ADC (755-857:103) </t>
  </si>
  <si>
    <t xml:space="preserve">KR (942-1129:188) </t>
  </si>
  <si>
    <t xml:space="preserve">PP-ACP (1223-1285:63) </t>
  </si>
  <si>
    <t xml:space="preserve">KS-N (1317-1556:240) </t>
  </si>
  <si>
    <t xml:space="preserve">KS-C (1565-1680:116) </t>
  </si>
  <si>
    <t xml:space="preserve">DH (1766-2034:269) </t>
  </si>
  <si>
    <t xml:space="preserve">KR (2263-2439:177) </t>
  </si>
  <si>
    <t xml:space="preserve">PP-ACP (2535-2597:63) </t>
  </si>
  <si>
    <t xml:space="preserve">KS-N (2622-2865:244) </t>
  </si>
  <si>
    <t xml:space="preserve">KS-C (2879-2995:117) </t>
  </si>
  <si>
    <t xml:space="preserve">KR (3292-3476:185) </t>
  </si>
  <si>
    <t xml:space="preserve">PP-ACP (3573-3634:62) </t>
  </si>
  <si>
    <t xml:space="preserve">KS-N (3667-3909:243) </t>
  </si>
  <si>
    <t xml:space="preserve">KS-C (3921-4033:113) </t>
  </si>
  <si>
    <t xml:space="preserve">DH (4121-4395:275) </t>
  </si>
  <si>
    <t xml:space="preserve">ADC (4764-4860:97) </t>
  </si>
  <si>
    <t xml:space="preserve">KR (4952-5137:186) </t>
  </si>
  <si>
    <t xml:space="preserve">PP-ACP (5241-5303:63) </t>
  </si>
  <si>
    <t xml:space="preserve">PP-ACP (5338-5400:63) </t>
  </si>
  <si>
    <t xml:space="preserve">KS-N (5424-5669:246) </t>
  </si>
  <si>
    <t xml:space="preserve">KS-C (5678-5793:116) </t>
  </si>
  <si>
    <t xml:space="preserve">DH (5874-6152:279) </t>
  </si>
  <si>
    <t xml:space="preserve">KR (6376-6552:177) </t>
  </si>
  <si>
    <t xml:space="preserve">PP-ACP (6643-6708:66) </t>
  </si>
  <si>
    <t xml:space="preserve">KS-N (6734-6974:241) </t>
  </si>
  <si>
    <t xml:space="preserve">KS-C (6984-7098:115) </t>
  </si>
  <si>
    <t xml:space="preserve">KR (7385-7565:181) </t>
  </si>
  <si>
    <t xml:space="preserve">PP-ACP (7675-7732:58) </t>
  </si>
  <si>
    <t xml:space="preserve">KS-N (7763-7999:237) </t>
  </si>
  <si>
    <t xml:space="preserve">KS-C (8012-8127:116) </t>
  </si>
  <si>
    <t xml:space="preserve">AT (8195-8480:286) </t>
  </si>
  <si>
    <t xml:space="preserve">DH (8529-8818:290) </t>
  </si>
  <si>
    <t xml:space="preserve">ADC (9189-9289:101) </t>
  </si>
  <si>
    <t xml:space="preserve">KR (9377-9552:176) </t>
  </si>
  <si>
    <t xml:space="preserve">PP-ACP (9658-9721:64) </t>
  </si>
  <si>
    <t xml:space="preserve">TE (9764-9862:99) </t>
  </si>
  <si>
    <t xml:space="preserve">PP-ACP (585-645:61) </t>
  </si>
  <si>
    <t xml:space="preserve">KS-N (761-1002:242) </t>
  </si>
  <si>
    <t xml:space="preserve">KS-C (1019-1135:117) </t>
  </si>
  <si>
    <t xml:space="preserve">KR (1649-1821:173) </t>
  </si>
  <si>
    <t xml:space="preserve">PP-ACP (1937-1991:55) </t>
  </si>
  <si>
    <t xml:space="preserve">PP-ACP (2028-2085:58) </t>
  </si>
  <si>
    <t xml:space="preserve">KS-N (2143-2347:205) </t>
  </si>
  <si>
    <t xml:space="preserve">KS-C (2357-2461:105) </t>
  </si>
  <si>
    <t xml:space="preserve">KR (2957-3128:172) </t>
  </si>
  <si>
    <t xml:space="preserve">PP-ACP (3235-3296:62) </t>
  </si>
  <si>
    <t xml:space="preserve">PP-ACP (3324-3388:65) </t>
  </si>
  <si>
    <t xml:space="preserve">KS-N (3428-3664:237) </t>
  </si>
  <si>
    <t xml:space="preserve">KS-C (3674-3784:111) </t>
  </si>
  <si>
    <t xml:space="preserve">KR (4284-4459:176) </t>
  </si>
  <si>
    <t xml:space="preserve">PP-ACP (4566-4631:66) </t>
  </si>
  <si>
    <t xml:space="preserve">PP-ACP (4668-4729:62) </t>
  </si>
  <si>
    <t xml:space="preserve">KS-N (4764-5014:251) </t>
  </si>
  <si>
    <t xml:space="preserve">KS-C (5027-5147:121) </t>
  </si>
  <si>
    <t xml:space="preserve">KR (5880-6056:177) </t>
  </si>
  <si>
    <t xml:space="preserve">PP-ACP (6167-6224:58) </t>
  </si>
  <si>
    <t xml:space="preserve">KS-N (6275-6481:207) </t>
  </si>
  <si>
    <t xml:space="preserve">KS-C (6488-6603:116) </t>
  </si>
  <si>
    <t xml:space="preserve">DH (6688-6810:123) </t>
  </si>
  <si>
    <t xml:space="preserve">KR (7090-7264:175) </t>
  </si>
  <si>
    <t xml:space="preserve">PP-ACP (7358-7418:61) </t>
  </si>
  <si>
    <t xml:space="preserve">PP-ACP (7449-7510:62) </t>
  </si>
  <si>
    <t xml:space="preserve">KS-N (7549-7779:231) </t>
  </si>
  <si>
    <t xml:space="preserve">KS-C (7794-7907:114) </t>
  </si>
  <si>
    <t xml:space="preserve">KR (8408-8580:173) </t>
  </si>
  <si>
    <t xml:space="preserve">PP-ACP (8693-8747:55) </t>
  </si>
  <si>
    <t xml:space="preserve">PP-ACP (8786-8846:61) </t>
  </si>
  <si>
    <t xml:space="preserve">Peptidase S59; nucleoporin (8915-9048:134) </t>
  </si>
  <si>
    <t xml:space="preserve">DH (114-410:297) </t>
  </si>
  <si>
    <t xml:space="preserve">ADC (760-892:133) </t>
  </si>
  <si>
    <t xml:space="preserve">KR (944-1128:185) </t>
  </si>
  <si>
    <t xml:space="preserve">PP-ACP (1221-1285:65) </t>
  </si>
  <si>
    <t xml:space="preserve">KS-N (1312-1553:242) </t>
  </si>
  <si>
    <t xml:space="preserve">KS-C (1569-1681:113) </t>
  </si>
  <si>
    <t xml:space="preserve">AT (1748-2032:285) </t>
  </si>
  <si>
    <t xml:space="preserve">DH (2092-2366:275) </t>
  </si>
  <si>
    <t xml:space="preserve">KR (2601-2785:185) </t>
  </si>
  <si>
    <t xml:space="preserve">PP-ACP (2873-2938:66) </t>
  </si>
  <si>
    <t xml:space="preserve">KS-N (2963-3209:247) </t>
  </si>
  <si>
    <t xml:space="preserve">KS-C (3220-3336:117) </t>
  </si>
  <si>
    <t xml:space="preserve">KR (3621-3805:185) </t>
  </si>
  <si>
    <t xml:space="preserve">PP-ACP (3910-3973:64) </t>
  </si>
  <si>
    <t xml:space="preserve">KS-N (4123-4370:248) </t>
  </si>
  <si>
    <t xml:space="preserve">KS-C (4384-4499:116) </t>
  </si>
  <si>
    <t xml:space="preserve">DH (4578-4671:94) </t>
  </si>
  <si>
    <t xml:space="preserve">DH (5033-5233:201) </t>
  </si>
  <si>
    <t xml:space="preserve">ADC (5599-5695:97) </t>
  </si>
  <si>
    <t xml:space="preserve">KR (5786-5968:183) </t>
  </si>
  <si>
    <t xml:space="preserve">PP-ACP (6132-6193:62) </t>
  </si>
  <si>
    <t xml:space="preserve">KS-N (6222-6461:240) </t>
  </si>
  <si>
    <t xml:space="preserve">KS-C (6472-6584:113) </t>
  </si>
  <si>
    <t xml:space="preserve">DH (6677-6953:277) </t>
  </si>
  <si>
    <t xml:space="preserve">KR (7182-7363:182) </t>
  </si>
  <si>
    <t xml:space="preserve">PP-ACP (7462-7526:65) </t>
  </si>
  <si>
    <t xml:space="preserve">KS-N (7550-7795:246) </t>
  </si>
  <si>
    <t xml:space="preserve">KS-C (7807-7923:117) </t>
  </si>
  <si>
    <t xml:space="preserve">KR (8222-8405:184) </t>
  </si>
  <si>
    <t xml:space="preserve">PP-ACP (8484-8546:63) </t>
  </si>
  <si>
    <t xml:space="preserve">KS-N (8578-8825:248) </t>
  </si>
  <si>
    <t xml:space="preserve">KS-C (8832-8946:115) </t>
  </si>
  <si>
    <t xml:space="preserve">DH (9034-9317:284) </t>
  </si>
  <si>
    <t xml:space="preserve">DH (9-271:263) </t>
  </si>
  <si>
    <t xml:space="preserve">PP-ACP (319-384:66) </t>
  </si>
  <si>
    <t xml:space="preserve">KS-N (417-670:254) </t>
  </si>
  <si>
    <t xml:space="preserve">KS-C (678-795:118) </t>
  </si>
  <si>
    <t xml:space="preserve">CE (799-894:96) </t>
  </si>
  <si>
    <t xml:space="preserve">DH (1042-1336:295) </t>
  </si>
  <si>
    <t xml:space="preserve">DH (1344-1611:268) </t>
  </si>
  <si>
    <t xml:space="preserve">KR (1826-2008:183) </t>
  </si>
  <si>
    <t xml:space="preserve">PP-ACP (2107-2169:63) </t>
  </si>
  <si>
    <t xml:space="preserve">KS-N (2238-2485:248) </t>
  </si>
  <si>
    <t xml:space="preserve">KS-C (2493-2617:125) </t>
  </si>
  <si>
    <t xml:space="preserve">CE (2620-2741:122) </t>
  </si>
  <si>
    <t xml:space="preserve">KR (3057-3243:187) </t>
  </si>
  <si>
    <t xml:space="preserve">PP-ACP (3334-3394:61) </t>
  </si>
  <si>
    <t xml:space="preserve">KS-N (3455-3708:254) </t>
  </si>
  <si>
    <t xml:space="preserve">KS-C (3716-3833:118) </t>
  </si>
  <si>
    <t xml:space="preserve">CE (3867-3951:85) </t>
  </si>
  <si>
    <t xml:space="preserve">DH (4086-4370:285) </t>
  </si>
  <si>
    <t xml:space="preserve">KR (4594-4772:179) </t>
  </si>
  <si>
    <t xml:space="preserve">MT12 (5038-5141:104) </t>
  </si>
  <si>
    <t xml:space="preserve">PP-ACP (5277-5341:65) </t>
  </si>
  <si>
    <t xml:space="preserve">KS-N (5410-5644:235) </t>
  </si>
  <si>
    <t xml:space="preserve">KS-C (5652-5768:117) </t>
  </si>
  <si>
    <t xml:space="preserve">CE (5772-5877:106) </t>
  </si>
  <si>
    <t xml:space="preserve">DH (6030-6335:306) </t>
  </si>
  <si>
    <t xml:space="preserve">KR (6518-6703:186) </t>
  </si>
  <si>
    <t xml:space="preserve">PP-ACP (6788-6851:64) </t>
  </si>
  <si>
    <t xml:space="preserve">KS-N (6909-7156:248) </t>
  </si>
  <si>
    <t xml:space="preserve">KS-C (7164-7281:118) </t>
  </si>
  <si>
    <t xml:space="preserve">CE (7285-7418:134) </t>
  </si>
  <si>
    <t xml:space="preserve">PP-ACP (7573-7629:57) </t>
  </si>
  <si>
    <t xml:space="preserve">TE (7671-7953:283) </t>
  </si>
  <si>
    <t xml:space="preserve">AMPB (536-621:86) </t>
  </si>
  <si>
    <t xml:space="preserve">PP-ACP (1055-1117:63) </t>
  </si>
  <si>
    <t xml:space="preserve">PP-ACP (1270-1336:67) </t>
  </si>
  <si>
    <t xml:space="preserve">KS-N (1393-1634:242) </t>
  </si>
  <si>
    <t xml:space="preserve">KS-C (1651-1764:114) </t>
  </si>
  <si>
    <t xml:space="preserve">DH (1924-2241:318) </t>
  </si>
  <si>
    <t xml:space="preserve">KR (2804-2990:187) </t>
  </si>
  <si>
    <t xml:space="preserve">PP-ACP (3124-3187:64) </t>
  </si>
  <si>
    <t xml:space="preserve">KS-N (3291-3519:229) </t>
  </si>
  <si>
    <t xml:space="preserve">KS-C (3535-3595:61) </t>
  </si>
  <si>
    <t xml:space="preserve">KR (4113-4307:195) </t>
  </si>
  <si>
    <t xml:space="preserve">PP-ACP (4435-4494:60) </t>
  </si>
  <si>
    <t xml:space="preserve">PP-ACP (4538-4603:66) </t>
  </si>
  <si>
    <t xml:space="preserve">KS-N (4653-4904:252) </t>
  </si>
  <si>
    <t xml:space="preserve">KS-C (4917-5041:125) </t>
  </si>
  <si>
    <t xml:space="preserve">DH (5171-5392:222) </t>
  </si>
  <si>
    <t xml:space="preserve">KR (5816-5940:125) </t>
  </si>
  <si>
    <t xml:space="preserve">PP-ACP (6088-6141:54) </t>
  </si>
  <si>
    <t xml:space="preserve">KS-N (6228-6480:253) </t>
  </si>
  <si>
    <t xml:space="preserve">KS-C (6499-6623:125) </t>
  </si>
  <si>
    <t xml:space="preserve">DH (6766-7008:243) </t>
  </si>
  <si>
    <t xml:space="preserve">KR (7416-7599:184) </t>
  </si>
  <si>
    <t xml:space="preserve">PP-ACP (7738-7801:64) </t>
  </si>
  <si>
    <t xml:space="preserve">PP-ACP (7868-7934:67) </t>
  </si>
  <si>
    <t xml:space="preserve">KS-N (8027-8272:246) </t>
  </si>
  <si>
    <t xml:space="preserve">KS-C (8284-8393:110) </t>
  </si>
  <si>
    <t xml:space="preserve">DH (8548-8840:293) </t>
  </si>
  <si>
    <t xml:space="preserve">AMPS (69-550:482) </t>
  </si>
  <si>
    <t xml:space="preserve">AMPB (559-638:80) </t>
  </si>
  <si>
    <t xml:space="preserve">PP-ACP (700-747:48) </t>
  </si>
  <si>
    <t xml:space="preserve">KS-N (800-1019:220) </t>
  </si>
  <si>
    <t xml:space="preserve">KS-C (1038-1154:117) </t>
  </si>
  <si>
    <t xml:space="preserve">KR (1692-1886:195) </t>
  </si>
  <si>
    <t xml:space="preserve">PP-ACP (2028-2076:49) </t>
  </si>
  <si>
    <t xml:space="preserve">KS-N (2126-2356:231) </t>
  </si>
  <si>
    <t xml:space="preserve">KS-C (2370-2484:115) </t>
  </si>
  <si>
    <t xml:space="preserve">KR (3420-3596:177) </t>
  </si>
  <si>
    <t xml:space="preserve">PP-ACP (3711-3772:62) </t>
  </si>
  <si>
    <t xml:space="preserve">PP-ACP (3823-3885:63) </t>
  </si>
  <si>
    <t xml:space="preserve">PP-ACP (3937-3999:63) </t>
  </si>
  <si>
    <t xml:space="preserve">KS-N (4069-4296:228) </t>
  </si>
  <si>
    <t xml:space="preserve">KS-C (4313-4427:115) </t>
  </si>
  <si>
    <t xml:space="preserve">DH (4544-4802:259) </t>
  </si>
  <si>
    <t xml:space="preserve">KR (5005-5197:193) </t>
  </si>
  <si>
    <t xml:space="preserve">PP-ACP (5322-5384:63) </t>
  </si>
  <si>
    <t xml:space="preserve">KS-N (5434-5679:246) </t>
  </si>
  <si>
    <t xml:space="preserve">KS-C (5691-5822:132) </t>
  </si>
  <si>
    <t xml:space="preserve">DH (5936-6040:105) </t>
  </si>
  <si>
    <t xml:space="preserve">KR (6577-6755:179) </t>
  </si>
  <si>
    <t xml:space="preserve">PP-ACP (6895-6954:60) </t>
  </si>
  <si>
    <t xml:space="preserve">KS-N (7018-7258:241) </t>
  </si>
  <si>
    <t xml:space="preserve">KS-C (7285-7410:126) </t>
  </si>
  <si>
    <t xml:space="preserve">DH (151-393:243) </t>
  </si>
  <si>
    <t xml:space="preserve">KR (958-1133:176) </t>
  </si>
  <si>
    <t xml:space="preserve">PP-ACP (1230-1294:65) </t>
  </si>
  <si>
    <t xml:space="preserve">KS-N (1320-1561:242) </t>
  </si>
  <si>
    <t xml:space="preserve">KS-C (1575-1691:117) </t>
  </si>
  <si>
    <t xml:space="preserve">PP-ACP (1807-1871:65) </t>
  </si>
  <si>
    <t xml:space="preserve">KS-N (1897-2138:242) </t>
  </si>
  <si>
    <t xml:space="preserve">KS-C (2152-2268:117) </t>
  </si>
  <si>
    <t xml:space="preserve">PP-ACP (2383-2436:54) </t>
  </si>
  <si>
    <t xml:space="preserve">KS-N (2462-2700:239) </t>
  </si>
  <si>
    <t xml:space="preserve">KS-C (2711-2827:117) </t>
  </si>
  <si>
    <t xml:space="preserve">DH (2905-3147:243) </t>
  </si>
  <si>
    <t xml:space="preserve">KR (3394-3568:175) </t>
  </si>
  <si>
    <t xml:space="preserve">PP-ACP (3665-3729:65) </t>
  </si>
  <si>
    <t xml:space="preserve">KS-N (3755-3996:242) </t>
  </si>
  <si>
    <t xml:space="preserve">KS-C (4010-4126:117) </t>
  </si>
  <si>
    <t xml:space="preserve">DH (4210-4452:243) </t>
  </si>
  <si>
    <t xml:space="preserve">KR (4699-4873:175) </t>
  </si>
  <si>
    <t xml:space="preserve">PP-ACP (4970-5034:65) </t>
  </si>
  <si>
    <t xml:space="preserve">KS-N (5060-5301:242) </t>
  </si>
  <si>
    <t xml:space="preserve">KS-C (5315-5431:117) </t>
  </si>
  <si>
    <t xml:space="preserve">DH (5515-5757:243) </t>
  </si>
  <si>
    <t xml:space="preserve">KR (6322-6497:176) </t>
  </si>
  <si>
    <t xml:space="preserve">Condensation domain (6637-6765:129) </t>
  </si>
  <si>
    <t xml:space="preserve">AMPS (64-466:403) </t>
  </si>
  <si>
    <t xml:space="preserve">PP-ACP (748-801:54) </t>
  </si>
  <si>
    <t xml:space="preserve">KS-N (827-1071:245) </t>
  </si>
  <si>
    <t xml:space="preserve">KS-C (1083-1192:110) </t>
  </si>
  <si>
    <t xml:space="preserve">DH (1311-1558:248) </t>
  </si>
  <si>
    <t xml:space="preserve">KR (2084-2262:179) </t>
  </si>
  <si>
    <t xml:space="preserve">PP-ACP (2356-2412:57) </t>
  </si>
  <si>
    <t xml:space="preserve">KS-N (2454-2694:241) </t>
  </si>
  <si>
    <t xml:space="preserve">KS-C (2707-2819:113) </t>
  </si>
  <si>
    <t xml:space="preserve">DH (2906-3183:278) </t>
  </si>
  <si>
    <t xml:space="preserve">KR (3709-3887:179) </t>
  </si>
  <si>
    <t xml:space="preserve">PP-ACP (3981-4037:57) </t>
  </si>
  <si>
    <t xml:space="preserve">KS-N (4079-4319:241) </t>
  </si>
  <si>
    <t xml:space="preserve">KS-C (4332-4444:113) </t>
  </si>
  <si>
    <t xml:space="preserve">DH (4531-4811:281) </t>
  </si>
  <si>
    <t xml:space="preserve">KR (5338-5514:177) </t>
  </si>
  <si>
    <t xml:space="preserve">PP-ACP (5601-5663:63) </t>
  </si>
  <si>
    <t xml:space="preserve">KS-N (5705-5945:241) </t>
  </si>
  <si>
    <t xml:space="preserve">KS-C (5958-6070:113) </t>
  </si>
  <si>
    <t xml:space="preserve">KR (6367-6549:183) </t>
  </si>
  <si>
    <t xml:space="preserve">PP-ACP (6645-6696:52) </t>
  </si>
  <si>
    <t xml:space="preserve">TE (7062-7175:114) </t>
  </si>
  <si>
    <t xml:space="preserve">AMPS (235-660:426) </t>
  </si>
  <si>
    <t xml:space="preserve">AMPB (670-745:76) </t>
  </si>
  <si>
    <t xml:space="preserve">PP-ACP (1022-1094:73) </t>
  </si>
  <si>
    <t xml:space="preserve">KS-N (1137-1379:243) </t>
  </si>
  <si>
    <t xml:space="preserve">KS-C (1399-1504:106) </t>
  </si>
  <si>
    <t xml:space="preserve">KR (2029-2195:167) </t>
  </si>
  <si>
    <t xml:space="preserve">KS-N (2433-2640:208) </t>
  </si>
  <si>
    <t xml:space="preserve">KS-C (2658-2764:107) </t>
  </si>
  <si>
    <t xml:space="preserve">KR (3266-3430:165) </t>
  </si>
  <si>
    <t xml:space="preserve">PP-ACP (3549-3611:63) </t>
  </si>
  <si>
    <t xml:space="preserve">KS-N (3670-3892:223) </t>
  </si>
  <si>
    <t xml:space="preserve">KS-C (3903-4000:98) </t>
  </si>
  <si>
    <t xml:space="preserve">DH (4125-4326:202) </t>
  </si>
  <si>
    <t xml:space="preserve">KR (4548-4715:168) </t>
  </si>
  <si>
    <t xml:space="preserve">PP-ACP (4843-4905:63) </t>
  </si>
  <si>
    <t xml:space="preserve">KS-N (4949-5161:213) </t>
  </si>
  <si>
    <t xml:space="preserve">KS-C (5171-5285:115) </t>
  </si>
  <si>
    <t xml:space="preserve">KR (5702-5861:160) </t>
  </si>
  <si>
    <t xml:space="preserve">PP-ACP (5977-6039:63) </t>
  </si>
  <si>
    <t xml:space="preserve">KS-N (6079-6295:217) </t>
  </si>
  <si>
    <t xml:space="preserve">KS-C (6314-6427:114) </t>
  </si>
  <si>
    <t xml:space="preserve">PP-ACP (6750-6810:61) </t>
  </si>
  <si>
    <t xml:space="preserve">TE (6865-6984:120) </t>
  </si>
  <si>
    <t xml:space="preserve">ADC (917-1028:112) </t>
  </si>
  <si>
    <t xml:space="preserve">KR (1105-1284:180) </t>
  </si>
  <si>
    <t xml:space="preserve">PP-ACP (1390-1452:63) </t>
  </si>
  <si>
    <t xml:space="preserve">PP-ACP (1483-1548:66) </t>
  </si>
  <si>
    <t xml:space="preserve">KS-N (1577-1825:249) </t>
  </si>
  <si>
    <t xml:space="preserve">KS-C (1843-1957:115) </t>
  </si>
  <si>
    <t xml:space="preserve">DH (2056-2347:292) </t>
  </si>
  <si>
    <t xml:space="preserve">KR (2595-2782:188) </t>
  </si>
  <si>
    <t xml:space="preserve">PP-ACP (2875-2939:65) </t>
  </si>
  <si>
    <t xml:space="preserve">KS-N (2967-3204:238) </t>
  </si>
  <si>
    <t xml:space="preserve">KS-C (3219-3333:115) </t>
  </si>
  <si>
    <t xml:space="preserve">KR (3624-3804:181) </t>
  </si>
  <si>
    <t xml:space="preserve">PP-ACP (3915-3967:53) </t>
  </si>
  <si>
    <t xml:space="preserve">KS-N (3993-4237:245) </t>
  </si>
  <si>
    <t xml:space="preserve">KS-C (4250-4365:116) </t>
  </si>
  <si>
    <t xml:space="preserve">DH (4445-4735:291) </t>
  </si>
  <si>
    <t xml:space="preserve">ADC (5122-5234:113) </t>
  </si>
  <si>
    <t xml:space="preserve">KR (5312-5494:183) </t>
  </si>
  <si>
    <t xml:space="preserve">PP-ACP (5602-5665:64) </t>
  </si>
  <si>
    <t xml:space="preserve">TE (5712-5808:97) </t>
  </si>
  <si>
    <t xml:space="preserve">Axonemal dynein light chain (6176-6353:178) </t>
  </si>
  <si>
    <t xml:space="preserve">DH (11-271:261) </t>
  </si>
  <si>
    <t xml:space="preserve">ADC (638-737:100) </t>
  </si>
  <si>
    <t xml:space="preserve">KR (826-1009:184) </t>
  </si>
  <si>
    <t xml:space="preserve">PP-ACP (1113-1175:63) </t>
  </si>
  <si>
    <t xml:space="preserve">PP-ACP (1209-1271:63) </t>
  </si>
  <si>
    <t xml:space="preserve">KS-N (1295-1539:245) </t>
  </si>
  <si>
    <t xml:space="preserve">KS-C (1548-1663:116) </t>
  </si>
  <si>
    <t xml:space="preserve">DH (1743-2022:280) </t>
  </si>
  <si>
    <t xml:space="preserve">KR (2250-2426:177) </t>
  </si>
  <si>
    <t xml:space="preserve">PP-ACP (2518-2583:66) </t>
  </si>
  <si>
    <t xml:space="preserve">KS-N (2609-2850:242) </t>
  </si>
  <si>
    <t xml:space="preserve">KS-C (2859-2973:115) </t>
  </si>
  <si>
    <t xml:space="preserve">KR (3259-3439:181) </t>
  </si>
  <si>
    <t xml:space="preserve">PP-ACP (3551-3604:54) </t>
  </si>
  <si>
    <t xml:space="preserve">KS-N (3636-3872:237) </t>
  </si>
  <si>
    <t xml:space="preserve">KS-C (3885-4000:116) </t>
  </si>
  <si>
    <t xml:space="preserve">DH (4082-4371:290) </t>
  </si>
  <si>
    <t xml:space="preserve">ADC (4744-4847:104) </t>
  </si>
  <si>
    <t xml:space="preserve">KR (4932-5107:176) </t>
  </si>
  <si>
    <t xml:space="preserve">PP-ACP (5210-5275:66) </t>
  </si>
  <si>
    <t xml:space="preserve">TE (5318-5581:264) </t>
  </si>
  <si>
    <t xml:space="preserve">Formyl transferase; N-terminal (116-202:87) </t>
  </si>
  <si>
    <t xml:space="preserve">Formyl transferase; C-terminal (239-334:96) </t>
  </si>
  <si>
    <t xml:space="preserve">MT12 (667-766:100) </t>
  </si>
  <si>
    <t xml:space="preserve">AMPS (1020-1420:401) </t>
  </si>
  <si>
    <t xml:space="preserve">AMPB (1428-1503:76) </t>
  </si>
  <si>
    <t xml:space="preserve">PP-ACP (1535-1600:66) </t>
  </si>
  <si>
    <t xml:space="preserve">KS-N (1651-1896:246) </t>
  </si>
  <si>
    <t xml:space="preserve">KS-C (1904-2029:126) </t>
  </si>
  <si>
    <t xml:space="preserve">CE (2033-2136:104) </t>
  </si>
  <si>
    <t xml:space="preserve">DH (2283-2561:279) </t>
  </si>
  <si>
    <t xml:space="preserve">PP-ACP (2585-2650:66) </t>
  </si>
  <si>
    <t xml:space="preserve">PP-ACP (2700-2765:66) </t>
  </si>
  <si>
    <t xml:space="preserve">KS-N (2812-3060:249) </t>
  </si>
  <si>
    <t xml:space="preserve">KS-C (3068-3192:125) </t>
  </si>
  <si>
    <t xml:space="preserve">CE (3196-3310:115) </t>
  </si>
  <si>
    <t xml:space="preserve">KR (3685-3863:179) </t>
  </si>
  <si>
    <t xml:space="preserve">MT12 (4127-4230:104) </t>
  </si>
  <si>
    <t xml:space="preserve">PP-ACP (4397-4460:64) </t>
  </si>
  <si>
    <t xml:space="preserve">KS-N (4510-4754:245) </t>
  </si>
  <si>
    <t xml:space="preserve">KS-C (4762-4876:115) </t>
  </si>
  <si>
    <t xml:space="preserve">MT12 (245-341:97) </t>
  </si>
  <si>
    <t xml:space="preserve">PP-ACP (502-567:66) </t>
  </si>
  <si>
    <t xml:space="preserve">KS-N (603-851:249) </t>
  </si>
  <si>
    <t xml:space="preserve">KS-C (859-975:117) </t>
  </si>
  <si>
    <t xml:space="preserve">CE (984-1088:105) </t>
  </si>
  <si>
    <t xml:space="preserve">PP-ACP (1215-1278:64) </t>
  </si>
  <si>
    <t xml:space="preserve">KS-N (1333-1579:247) </t>
  </si>
  <si>
    <t xml:space="preserve">KS-C (1587-1704:118) </t>
  </si>
  <si>
    <t xml:space="preserve">CE (1708-1802:95) </t>
  </si>
  <si>
    <t xml:space="preserve">DH (1955-2224:270) </t>
  </si>
  <si>
    <t xml:space="preserve">KR (2477-2655:179) </t>
  </si>
  <si>
    <t xml:space="preserve">MT12 (2927-3030:104) </t>
  </si>
  <si>
    <t xml:space="preserve">PP-ACP (3167-3226:60) </t>
  </si>
  <si>
    <t xml:space="preserve">Alcohol dehydrogenase; N-terminal (3352-3412:61) </t>
  </si>
  <si>
    <t xml:space="preserve">ADC (3476-3582:107) </t>
  </si>
  <si>
    <t xml:space="preserve">KS-N (3685-3932:248) </t>
  </si>
  <si>
    <t xml:space="preserve">KS-C (3940-4058:119) </t>
  </si>
  <si>
    <t xml:space="preserve">CE (4061-4169:109) </t>
  </si>
  <si>
    <t xml:space="preserve">DH (4279-4529:251) </t>
  </si>
  <si>
    <t xml:space="preserve">KR (4767-4951:185) </t>
  </si>
  <si>
    <t xml:space="preserve">PP-ACP (5513-5572:60) </t>
  </si>
  <si>
    <t xml:space="preserve">KS-N (5597-5843:247) </t>
  </si>
  <si>
    <t xml:space="preserve">KS-C (5851-5967:117) </t>
  </si>
  <si>
    <t xml:space="preserve">DH (6068-6321:254) </t>
  </si>
  <si>
    <t xml:space="preserve">KR (6552-6727:176) </t>
  </si>
  <si>
    <t xml:space="preserve">PP-ACP (6816-6878:63) </t>
  </si>
  <si>
    <t xml:space="preserve">KS-N (6904-7143:240) </t>
  </si>
  <si>
    <t xml:space="preserve">KS-C (7152-7264:113) </t>
  </si>
  <si>
    <t xml:space="preserve">KR (7540-7712:173) </t>
  </si>
  <si>
    <t xml:space="preserve">PP-ACP (7823-7875:53) </t>
  </si>
  <si>
    <t xml:space="preserve">KS-N (7909-8149:241) </t>
  </si>
  <si>
    <t xml:space="preserve">KS-C (8159-8265:107) </t>
  </si>
  <si>
    <t xml:space="preserve">DH (8350-8642:293) </t>
  </si>
  <si>
    <t xml:space="preserve">ADC (9012-9108:97) </t>
  </si>
  <si>
    <t xml:space="preserve">KR (9199-9374:176) </t>
  </si>
  <si>
    <t xml:space="preserve">PP-ACP (9482-9545:64) </t>
  </si>
  <si>
    <t xml:space="preserve">Protein FAM210A/B-like domain (9775-9853:79) </t>
  </si>
  <si>
    <t xml:space="preserve">TE (9945-10002:58) </t>
  </si>
  <si>
    <t xml:space="preserve">MT12 (34-134:101) </t>
  </si>
  <si>
    <t xml:space="preserve">KR (227-406:180) </t>
  </si>
  <si>
    <t xml:space="preserve">PP-ACP (511-573:63) </t>
  </si>
  <si>
    <t xml:space="preserve">KS-N (595-841:247) </t>
  </si>
  <si>
    <t xml:space="preserve">KS-C (849-964:116) </t>
  </si>
  <si>
    <t xml:space="preserve">ECH (1127-1285:159) </t>
  </si>
  <si>
    <t xml:space="preserve">ECH (1582-1713:132) </t>
  </si>
  <si>
    <t xml:space="preserve">ECH (2208-2398:191) </t>
  </si>
  <si>
    <t xml:space="preserve">HTCA-N (2462-2642:181) </t>
  </si>
  <si>
    <t xml:space="preserve">HTCA-C domain (2655-2727:73) </t>
  </si>
  <si>
    <t xml:space="preserve">HTCA-C domain (2738-2886:149) </t>
  </si>
  <si>
    <t xml:space="preserve">PP-ACP (2924-2988:65) </t>
  </si>
  <si>
    <t xml:space="preserve">KS-N (3033-3285:253) </t>
  </si>
  <si>
    <t xml:space="preserve">KS-C (3293-3409:117) </t>
  </si>
  <si>
    <t xml:space="preserve">CE (3413-3512:100) </t>
  </si>
  <si>
    <t xml:space="preserve">PP-ACP (4518-4586:69) </t>
  </si>
  <si>
    <t xml:space="preserve">TE (4646-4742:97) </t>
  </si>
  <si>
    <t xml:space="preserve">PP-ACP (866-930:65) </t>
  </si>
  <si>
    <t xml:space="preserve">KS-N (956-1130:175) </t>
  </si>
  <si>
    <t xml:space="preserve">KS-N (2920-2975:56) </t>
  </si>
  <si>
    <t xml:space="preserve">KS-C (2985-3096:112) </t>
  </si>
  <si>
    <t xml:space="preserve">AT (3174-3350:177) </t>
  </si>
  <si>
    <t xml:space="preserve">Chlorophyll A-B binding protein (3507-3638:132) </t>
  </si>
  <si>
    <t xml:space="preserve">Chlorophyll A-B binding protein (3589-3648:60) </t>
  </si>
  <si>
    <t xml:space="preserve">DH (3873-4128:256) </t>
  </si>
  <si>
    <t xml:space="preserve">ADC (4468-4564:97) </t>
  </si>
  <si>
    <t xml:space="preserve">KR (4655-4830:176) </t>
  </si>
  <si>
    <t xml:space="preserve">PP-ACP (4927-4989:63) </t>
  </si>
  <si>
    <t xml:space="preserve">KS-N (5011-5260:250) </t>
  </si>
  <si>
    <t xml:space="preserve">KS-C (5271-5385:115) </t>
  </si>
  <si>
    <t xml:space="preserve">DH (5472-5767:296) </t>
  </si>
  <si>
    <t xml:space="preserve">Pentatricopeptide repeat (6889-6948:60) </t>
  </si>
  <si>
    <t xml:space="preserve">Pentatricopeptide repeat (6995-7053:59) </t>
  </si>
  <si>
    <t xml:space="preserve">KR (7222-7381:160) </t>
  </si>
  <si>
    <t xml:space="preserve">AMPS (85-274:190) </t>
  </si>
  <si>
    <t xml:space="preserve">AMPS (287-430:144) </t>
  </si>
  <si>
    <t xml:space="preserve">PP-ACP (552-614:63) </t>
  </si>
  <si>
    <t xml:space="preserve">KS-N (658-859:202) </t>
  </si>
  <si>
    <t xml:space="preserve">KS-C (872-979:108) </t>
  </si>
  <si>
    <t xml:space="preserve">KR (1233-1397:165) </t>
  </si>
  <si>
    <t xml:space="preserve">KS-N (1769-1932:164) </t>
  </si>
  <si>
    <t xml:space="preserve">KS-C (1979-2088:110) </t>
  </si>
  <si>
    <t xml:space="preserve">DH (2185-2393:209) </t>
  </si>
  <si>
    <t xml:space="preserve">KR (2602-2767:166) </t>
  </si>
  <si>
    <t xml:space="preserve">PP-ACP (2829-2889:61) </t>
  </si>
  <si>
    <t xml:space="preserve">KS-N (2927-3134:208) </t>
  </si>
  <si>
    <t xml:space="preserve">KS-C (3143-3252:110) </t>
  </si>
  <si>
    <t xml:space="preserve">KR (3454-3619:166) </t>
  </si>
  <si>
    <t xml:space="preserve">PP-ACP (3694-3743:50) </t>
  </si>
  <si>
    <t xml:space="preserve">FAD/NAD(P)-binding domain (3782-3984:203) </t>
  </si>
  <si>
    <t xml:space="preserve">Serine hydrolase FSH (4254-4482:229) </t>
  </si>
  <si>
    <t xml:space="preserve">AMPS (55-519:465) </t>
  </si>
  <si>
    <t xml:space="preserve">KS-N (597-836:240) </t>
  </si>
  <si>
    <t xml:space="preserve">KS-C (849-908:60) </t>
  </si>
  <si>
    <t xml:space="preserve">KR (1403-1588:186) </t>
  </si>
  <si>
    <t xml:space="preserve">PP-ACP (1693-1746:54) </t>
  </si>
  <si>
    <t xml:space="preserve">KS-N (1782-2015:234) </t>
  </si>
  <si>
    <t xml:space="preserve">KS-C (2023-2133:111) </t>
  </si>
  <si>
    <t xml:space="preserve">PP-ACP (2224-2288:65) </t>
  </si>
  <si>
    <t xml:space="preserve">KS-N (2333-2577:245) </t>
  </si>
  <si>
    <t xml:space="preserve">KS-C (2585-2695:111) </t>
  </si>
  <si>
    <t xml:space="preserve">DH (2784-3057:274) </t>
  </si>
  <si>
    <t xml:space="preserve">KR (3582-3765:184) </t>
  </si>
  <si>
    <t xml:space="preserve">PP-ACP (3858-3912:55) </t>
  </si>
  <si>
    <t xml:space="preserve">KS-N (3945-4183:239) </t>
  </si>
  <si>
    <t xml:space="preserve">KS-C (4200-4316:117) </t>
  </si>
  <si>
    <t xml:space="preserve">PP-ACP (4569-4633:65) </t>
  </si>
  <si>
    <t xml:space="preserve">TubC; N-terminal docking domain (8-58:51) </t>
  </si>
  <si>
    <t xml:space="preserve">Condensation domain (73-506:434) </t>
  </si>
  <si>
    <t xml:space="preserve">AMPS (530-929:400) </t>
  </si>
  <si>
    <t xml:space="preserve">AMPB (938-1008:71) </t>
  </si>
  <si>
    <t xml:space="preserve">PP-ACP (1038-1096:59) </t>
  </si>
  <si>
    <t xml:space="preserve">Condensation domain (1114-1535:422) </t>
  </si>
  <si>
    <t xml:space="preserve">Condensation domain (1552-1987:436) </t>
  </si>
  <si>
    <t xml:space="preserve">AMPS (2013-2406:394) </t>
  </si>
  <si>
    <t xml:space="preserve">AMPB (2415-2490:76) </t>
  </si>
  <si>
    <t xml:space="preserve">PP-ACP (2533-2595:63) </t>
  </si>
  <si>
    <t xml:space="preserve">KS-N (2625-2875:251) </t>
  </si>
  <si>
    <t xml:space="preserve">KS-C (2883-2998:116) </t>
  </si>
  <si>
    <t xml:space="preserve">CE (3002-3120:119) </t>
  </si>
  <si>
    <t xml:space="preserve">AT (3158-3427:270) </t>
  </si>
  <si>
    <t xml:space="preserve">KR (3757-3945:189) </t>
  </si>
  <si>
    <t xml:space="preserve">PP-ACP (4044-4106:63) </t>
  </si>
  <si>
    <t xml:space="preserve">PP-ACP (224-282:59) </t>
  </si>
  <si>
    <t xml:space="preserve">KS-N (415-615:201) </t>
  </si>
  <si>
    <t xml:space="preserve">KS-C (642-754:113) </t>
  </si>
  <si>
    <t xml:space="preserve">DH (841-921:81) </t>
  </si>
  <si>
    <t xml:space="preserve">KR (1213-1391:179) </t>
  </si>
  <si>
    <t xml:space="preserve">PP-ACP (1489-1543:55) </t>
  </si>
  <si>
    <t xml:space="preserve">KS-N (1580-1815:236) </t>
  </si>
  <si>
    <t xml:space="preserve">KS-C (1828-1944:117) </t>
  </si>
  <si>
    <t xml:space="preserve">KR (2250-2435:186) </t>
  </si>
  <si>
    <t xml:space="preserve">DH (2586-2843:258) </t>
  </si>
  <si>
    <t xml:space="preserve">KR (3412-3589:178) </t>
  </si>
  <si>
    <t xml:space="preserve">PP-ACP (3678-3739:62) </t>
  </si>
  <si>
    <t xml:space="preserve">KS-N (3781-4014:234) </t>
  </si>
  <si>
    <t xml:space="preserve">KS-C (4026-4127:102) </t>
  </si>
  <si>
    <t xml:space="preserve">PP-ACP (4263-4316:54) </t>
  </si>
  <si>
    <t xml:space="preserve">TE (4360-4467:108) </t>
  </si>
  <si>
    <t xml:space="preserve">KS-N (40-291:252) </t>
  </si>
  <si>
    <t xml:space="preserve">KS-C (300-416:117) </t>
  </si>
  <si>
    <t xml:space="preserve">CE (419-529:111) </t>
  </si>
  <si>
    <t xml:space="preserve">AT (595-703:109) </t>
  </si>
  <si>
    <t xml:space="preserve">DH (869-1134:266) </t>
  </si>
  <si>
    <t xml:space="preserve">MT12 (1360-1460:101) </t>
  </si>
  <si>
    <t xml:space="preserve">KR (1744-1921:178) </t>
  </si>
  <si>
    <t xml:space="preserve">PP-ACP (2020-2082:63) </t>
  </si>
  <si>
    <t xml:space="preserve">KS-N (2115-2363:249) </t>
  </si>
  <si>
    <t xml:space="preserve">KS-C (2371-2487:117) </t>
  </si>
  <si>
    <t xml:space="preserve">CE (2490-2589:100) </t>
  </si>
  <si>
    <t xml:space="preserve">AT (2638-2913:276) </t>
  </si>
  <si>
    <t xml:space="preserve">DH (2994-3274:281) </t>
  </si>
  <si>
    <t xml:space="preserve">KR (3516-3691:176) </t>
  </si>
  <si>
    <t xml:space="preserve">PP-ACP (3787-3852:66) </t>
  </si>
  <si>
    <t xml:space="preserve">KS-N (2120-2368:249) </t>
  </si>
  <si>
    <t xml:space="preserve">KS-C (2376-2492:117) </t>
  </si>
  <si>
    <t xml:space="preserve">CE (2495-2594:100) </t>
  </si>
  <si>
    <t xml:space="preserve">AT (2643-2918:276) </t>
  </si>
  <si>
    <t xml:space="preserve">DH (2999-3279:281) </t>
  </si>
  <si>
    <t xml:space="preserve">KR (3521-3696:176) </t>
  </si>
  <si>
    <t xml:space="preserve">PP-ACP (3792-3857:66) </t>
  </si>
  <si>
    <t xml:space="preserve">DH (869-1135:267) </t>
  </si>
  <si>
    <t xml:space="preserve">MT12 (1361-1461:101) </t>
  </si>
  <si>
    <t xml:space="preserve">KR (1745-1922:178) </t>
  </si>
  <si>
    <t xml:space="preserve">PP-ACP (2021-2083:63) </t>
  </si>
  <si>
    <t xml:space="preserve">KS-N (2121-2369:249) </t>
  </si>
  <si>
    <t xml:space="preserve">KS-C (2377-2493:117) </t>
  </si>
  <si>
    <t xml:space="preserve">CE (2496-2597:102) </t>
  </si>
  <si>
    <t xml:space="preserve">AT (2644-2919:276) </t>
  </si>
  <si>
    <t xml:space="preserve">DH (3000-3280:281) </t>
  </si>
  <si>
    <t xml:space="preserve">KR (3522-3697:176) </t>
  </si>
  <si>
    <t xml:space="preserve">PP-ACP (3793-3858:66) </t>
  </si>
  <si>
    <t xml:space="preserve">AT (595-702:108) </t>
  </si>
  <si>
    <t xml:space="preserve">CE (422-529:108) </t>
  </si>
  <si>
    <t xml:space="preserve">CE (2495-2596:102) </t>
  </si>
  <si>
    <t xml:space="preserve">CE (2495-2592:98) </t>
  </si>
  <si>
    <t xml:space="preserve">KS-N (35-286:252) </t>
  </si>
  <si>
    <t xml:space="preserve">KS-C (295-411:117) </t>
  </si>
  <si>
    <t xml:space="preserve">CE (414-522:109) </t>
  </si>
  <si>
    <t xml:space="preserve">AT (576-706:131) </t>
  </si>
  <si>
    <t xml:space="preserve">DH (841-1106:266) </t>
  </si>
  <si>
    <t xml:space="preserve">MT12 (1332-1432:101) </t>
  </si>
  <si>
    <t xml:space="preserve">KR (1714-1891:178) </t>
  </si>
  <si>
    <t xml:space="preserve">PP-ACP (1990-2051:62) </t>
  </si>
  <si>
    <t xml:space="preserve">KS-N (2090-2338:249) </t>
  </si>
  <si>
    <t xml:space="preserve">KS-C (2346-2462:117) </t>
  </si>
  <si>
    <t xml:space="preserve">CE (2465-2566:102) </t>
  </si>
  <si>
    <t xml:space="preserve">AT (2612-2908:297) </t>
  </si>
  <si>
    <t xml:space="preserve">DH (2969-3246:278) </t>
  </si>
  <si>
    <t xml:space="preserve">KR (3486-3661:176) </t>
  </si>
  <si>
    <t xml:space="preserve">PP-ACP (3755-3816:62) </t>
  </si>
  <si>
    <t xml:space="preserve">AT (595-701:107) </t>
  </si>
  <si>
    <t xml:space="preserve">DH (869-1138:270) </t>
  </si>
  <si>
    <t xml:space="preserve">MT12 (1364-1464:101) </t>
  </si>
  <si>
    <t xml:space="preserve">KR (1748-1925:178) </t>
  </si>
  <si>
    <t xml:space="preserve">PP-ACP (2024-2086:63) </t>
  </si>
  <si>
    <t xml:space="preserve">KS-N (2119-2367:249) </t>
  </si>
  <si>
    <t xml:space="preserve">KS-C (2375-2491:117) </t>
  </si>
  <si>
    <t xml:space="preserve">CE (2494-2593:100) </t>
  </si>
  <si>
    <t xml:space="preserve">AT (2642-2917:276) </t>
  </si>
  <si>
    <t xml:space="preserve">DH (2998-3278:281) </t>
  </si>
  <si>
    <t xml:space="preserve">KR (3520-3695:176) </t>
  </si>
  <si>
    <t xml:space="preserve">PP-ACP (3791-3856:66) </t>
  </si>
  <si>
    <t xml:space="preserve">MT12 (1360-1464:105) </t>
  </si>
  <si>
    <t xml:space="preserve">KS-N (2124-2372:249) </t>
  </si>
  <si>
    <t xml:space="preserve">KS-C (2380-2496:117) </t>
  </si>
  <si>
    <t xml:space="preserve">CE (2499-2600:102) </t>
  </si>
  <si>
    <t xml:space="preserve">AT (2647-2922:276) </t>
  </si>
  <si>
    <t xml:space="preserve">DH (3003-3283:281) </t>
  </si>
  <si>
    <t xml:space="preserve">KR (3525-3700:176) </t>
  </si>
  <si>
    <t xml:space="preserve">PP-ACP (3796-3861:66) </t>
  </si>
  <si>
    <t xml:space="preserve">KS-N (450-721:272) </t>
  </si>
  <si>
    <t xml:space="preserve">KS-C (729-851:123) </t>
  </si>
  <si>
    <t xml:space="preserve">AT (1099-1400:302) </t>
  </si>
  <si>
    <t xml:space="preserve">PP-ACP (1590-1656:67) </t>
  </si>
  <si>
    <t xml:space="preserve">PP-ACP (1698-1764:67) </t>
  </si>
  <si>
    <t xml:space="preserve">PP-ACP (1806-1872:67) </t>
  </si>
  <si>
    <t xml:space="preserve">PP-ACP (1914-1980:67) </t>
  </si>
  <si>
    <t xml:space="preserve">KR (2314-2546:233) </t>
  </si>
  <si>
    <t xml:space="preserve">DH (2624-2870:247) </t>
  </si>
  <si>
    <t xml:space="preserve">KS-N (2906-3174:269) </t>
  </si>
  <si>
    <t xml:space="preserve">KS-C (3183-3293:111) </t>
  </si>
  <si>
    <t xml:space="preserve">KS-N (3359-3629:271) </t>
  </si>
  <si>
    <t xml:space="preserve">KS-C (3653-3742:90) </t>
  </si>
  <si>
    <t xml:space="preserve">Beta-hydroxydecanoyl thiol ester dehydrase; FabA/FabZ (4656-4783:128) </t>
  </si>
  <si>
    <t xml:space="preserve">Beta-hydroxydecanoyl thiol ester dehydrase; FabA/FabZ (5200-5330:131) </t>
  </si>
  <si>
    <t xml:space="preserve">KS-N (37-285:249) </t>
  </si>
  <si>
    <t xml:space="preserve">KS-C (321-438:118) </t>
  </si>
  <si>
    <t xml:space="preserve">AT (602-904:303) </t>
  </si>
  <si>
    <t xml:space="preserve">DH (1028-1296:269) </t>
  </si>
  <si>
    <t xml:space="preserve">ADC (1870-1970:101) </t>
  </si>
  <si>
    <t xml:space="preserve">KR (2098-2287:190) </t>
  </si>
  <si>
    <t xml:space="preserve">PP-ACP (2425-2484:60) </t>
  </si>
  <si>
    <t xml:space="preserve">PP-ACP (2582-2640:59) </t>
  </si>
  <si>
    <t xml:space="preserve">ECH (2771-2929:159) </t>
  </si>
  <si>
    <t xml:space="preserve">ECH (2985-3207:223) </t>
  </si>
  <si>
    <t xml:space="preserve">Fatty acyl-coenzyme A reductase; NAD-binding domain (3336-3581:246) </t>
  </si>
  <si>
    <t xml:space="preserve">HTCA-N (3784-3879:96) </t>
  </si>
  <si>
    <t xml:space="preserve">HTCA-N (3908-3977:70) </t>
  </si>
  <si>
    <t xml:space="preserve">HTCA-C domain (3985-4069:85) </t>
  </si>
  <si>
    <t xml:space="preserve">HTCA-C domain (4087-4226:140) </t>
  </si>
  <si>
    <t xml:space="preserve">AT (595-709:115) </t>
  </si>
  <si>
    <t xml:space="preserve">CE (2495-2595:101) </t>
  </si>
  <si>
    <t xml:space="preserve">AT (595-710:116) </t>
  </si>
  <si>
    <t xml:space="preserve">PP-ACP (160-219:60) </t>
  </si>
  <si>
    <t xml:space="preserve">KS-N (249-482:234) </t>
  </si>
  <si>
    <t xml:space="preserve">KS-C (490-606:117) </t>
  </si>
  <si>
    <t xml:space="preserve">KR (899-1076:178) </t>
  </si>
  <si>
    <t xml:space="preserve">PP-ACP (1165-1229:65) </t>
  </si>
  <si>
    <t xml:space="preserve">KS-N (1260-1492:233) </t>
  </si>
  <si>
    <t xml:space="preserve">KS-C (1500-1613:114) </t>
  </si>
  <si>
    <t xml:space="preserve">DH (1698-1940:243) </t>
  </si>
  <si>
    <t xml:space="preserve">KR (2505-2680:176) </t>
  </si>
  <si>
    <t xml:space="preserve">PP-ACP (2777-2841:65) </t>
  </si>
  <si>
    <t xml:space="preserve">KS-N (2867-3108:242) </t>
  </si>
  <si>
    <t xml:space="preserve">KS-C (3122-3242:121) </t>
  </si>
  <si>
    <t xml:space="preserve">TE (3493-3584:92) </t>
  </si>
  <si>
    <t xml:space="preserve">Condensation domain (4071-4199:129) </t>
  </si>
  <si>
    <t xml:space="preserve">PP-ACP (98-154:57) </t>
  </si>
  <si>
    <t xml:space="preserve">KS-N (186-430:245) </t>
  </si>
  <si>
    <t xml:space="preserve">KS-C (439-552:114) </t>
  </si>
  <si>
    <t xml:space="preserve">DH (649-923:275) </t>
  </si>
  <si>
    <t xml:space="preserve">KR (1450-1630:181) </t>
  </si>
  <si>
    <t xml:space="preserve">PP-ACP (1726-1784:59) </t>
  </si>
  <si>
    <t xml:space="preserve">KS-N (1811-2052:242) </t>
  </si>
  <si>
    <t xml:space="preserve">KS-C (2061-2172:112) </t>
  </si>
  <si>
    <t xml:space="preserve">KR (2464-2649:186) </t>
  </si>
  <si>
    <t xml:space="preserve">DH (2894-3128:235) </t>
  </si>
  <si>
    <t xml:space="preserve">KR (3310-3385:76) </t>
  </si>
  <si>
    <t xml:space="preserve">KR (3414-3513:100) </t>
  </si>
  <si>
    <t xml:space="preserve">KS-N (3683-3782:100) </t>
  </si>
  <si>
    <t xml:space="preserve">TE (3935-4042:108) </t>
  </si>
  <si>
    <t xml:space="preserve">AMPS (57-487:431) </t>
  </si>
  <si>
    <t xml:space="preserve">PP-ACP (634-699:66) </t>
  </si>
  <si>
    <t xml:space="preserve">KS-N (790-1037:248) </t>
  </si>
  <si>
    <t xml:space="preserve">KS-C (1046-1162:117) </t>
  </si>
  <si>
    <t xml:space="preserve">CE (1165-1268:104) </t>
  </si>
  <si>
    <t xml:space="preserve">AT (1324-1647:324) </t>
  </si>
  <si>
    <t xml:space="preserve">DH (1698-1991:294) </t>
  </si>
  <si>
    <t xml:space="preserve">MT12 (2179-2280:102) </t>
  </si>
  <si>
    <t xml:space="preserve">Alcohol dehydrogenase; N-terminal (2579-2644:66) </t>
  </si>
  <si>
    <t xml:space="preserve">KR (2902-3084:183) </t>
  </si>
  <si>
    <t xml:space="preserve">PP-ACP (3192-3254:63) </t>
  </si>
  <si>
    <t xml:space="preserve">TE (3306-3524:219) </t>
  </si>
  <si>
    <t xml:space="preserve">PP-ACP (458-520:63) </t>
  </si>
  <si>
    <t xml:space="preserve">KS-N (561-810:250) </t>
  </si>
  <si>
    <t xml:space="preserve">KS-C (818-933:116) </t>
  </si>
  <si>
    <t xml:space="preserve">DH (1025-1315:291) </t>
  </si>
  <si>
    <t xml:space="preserve">MT12 (2015-2115:101) </t>
  </si>
  <si>
    <t xml:space="preserve">KR (2207-2387:181) </t>
  </si>
  <si>
    <t xml:space="preserve">PP-ACP (2492-2554:63) </t>
  </si>
  <si>
    <t xml:space="preserve">KS-N (2577-2823:247) </t>
  </si>
  <si>
    <t xml:space="preserve">KS-C (2831-2946:116) </t>
  </si>
  <si>
    <t xml:space="preserve">KR (3278-3464:187) </t>
  </si>
  <si>
    <t xml:space="preserve">PP-ACP (3582-3629:48) </t>
  </si>
  <si>
    <t xml:space="preserve">TE (3691-3764:74) </t>
  </si>
  <si>
    <t xml:space="preserve">AT (3983-4285:303) </t>
  </si>
  <si>
    <t xml:space="preserve">Condensation domain (4-450:447) </t>
  </si>
  <si>
    <t xml:space="preserve">AMPS (470-889:420) </t>
  </si>
  <si>
    <t xml:space="preserve">AMPB (897-980:84) </t>
  </si>
  <si>
    <t xml:space="preserve">PP-ACP (1008-1068:61) </t>
  </si>
  <si>
    <t xml:space="preserve">Condensation domain (1091-1536:446) </t>
  </si>
  <si>
    <t xml:space="preserve">AMPS (1556-1962:407) </t>
  </si>
  <si>
    <t xml:space="preserve">AMPB (1970-2045:76) </t>
  </si>
  <si>
    <t xml:space="preserve">PP-ACP (2075-2137:63) </t>
  </si>
  <si>
    <t xml:space="preserve">Condensation domain (2159-2604:446) </t>
  </si>
  <si>
    <t xml:space="preserve">AMPS (2624-3036:413) </t>
  </si>
  <si>
    <t xml:space="preserve">AMPB (3044-3119:76) </t>
  </si>
  <si>
    <t xml:space="preserve">PP-ACP (3148-3208:61) </t>
  </si>
  <si>
    <t xml:space="preserve">TE (3233-3493:261) </t>
  </si>
  <si>
    <t xml:space="preserve">Condensation domain (16-241:226) </t>
  </si>
  <si>
    <t xml:space="preserve">AMPS (261-677:417) </t>
  </si>
  <si>
    <t xml:space="preserve">AMPB (685-763:79) </t>
  </si>
  <si>
    <t xml:space="preserve">PP-ACP (793-853:61) </t>
  </si>
  <si>
    <t xml:space="preserve">Condensation domain (873-1319:447) </t>
  </si>
  <si>
    <t xml:space="preserve">AMPS (1339-1738:400) </t>
  </si>
  <si>
    <t xml:space="preserve">AMPB (1746-1824:79) </t>
  </si>
  <si>
    <t xml:space="preserve">PP-ACP (1853-1913:61) </t>
  </si>
  <si>
    <t xml:space="preserve">Condensation domain (1932-2378:447) </t>
  </si>
  <si>
    <t xml:space="preserve">AMPS (2407-2810:404) </t>
  </si>
  <si>
    <t xml:space="preserve">AMPB (2818-2892:75) </t>
  </si>
  <si>
    <t xml:space="preserve">PP-ACP (2921-2984:64) </t>
  </si>
  <si>
    <t xml:space="preserve">TE (3007-3265:259) </t>
  </si>
  <si>
    <t xml:space="preserve">KR (251-425:175) </t>
  </si>
  <si>
    <t xml:space="preserve">PP-ACP (513-576:64) </t>
  </si>
  <si>
    <t xml:space="preserve">KS-N (607-842:236) </t>
  </si>
  <si>
    <t xml:space="preserve">KS-C (852-965:114) </t>
  </si>
  <si>
    <t xml:space="preserve">KR (1242-1421:180) </t>
  </si>
  <si>
    <t xml:space="preserve">PP-ACP (1536-1587:52) </t>
  </si>
  <si>
    <t xml:space="preserve">KS-N (1616-1853:238) </t>
  </si>
  <si>
    <t xml:space="preserve">KS-C (1862-1977:116) </t>
  </si>
  <si>
    <t xml:space="preserve">DH (2059-2350:292) </t>
  </si>
  <si>
    <t xml:space="preserve">ADC (2707-2803:97) </t>
  </si>
  <si>
    <t xml:space="preserve">KR (2895-3070:176) </t>
  </si>
  <si>
    <t xml:space="preserve">PP-ACP (3176-3239:64) </t>
  </si>
  <si>
    <t xml:space="preserve">TE (3274-3479:206) </t>
  </si>
  <si>
    <t xml:space="preserve">AT (2643-2892:250) </t>
  </si>
  <si>
    <t xml:space="preserve">Condensation domain (9-450:442) </t>
  </si>
  <si>
    <t xml:space="preserve">AMPS (466-869:404) </t>
  </si>
  <si>
    <t xml:space="preserve">AMPB (877-953:77) </t>
  </si>
  <si>
    <t xml:space="preserve">PP-ACP (982-1045:64) </t>
  </si>
  <si>
    <t xml:space="preserve">Condensation domain (1078-1510:433) </t>
  </si>
  <si>
    <t xml:space="preserve">AMPS (1533-1925:393) </t>
  </si>
  <si>
    <t xml:space="preserve">PP-ACP (2038-2099:62) </t>
  </si>
  <si>
    <t xml:space="preserve">Condensation domain (2114-2552:439) </t>
  </si>
  <si>
    <t xml:space="preserve">Condensation domain (2584-3013:430) </t>
  </si>
  <si>
    <t xml:space="preserve">AMPS (3035-3424:390) </t>
  </si>
  <si>
    <t xml:space="preserve">AMPB (3432-3515:84) </t>
  </si>
  <si>
    <t xml:space="preserve">PP-ACP (3542-3603:62) </t>
  </si>
  <si>
    <t xml:space="preserve">KS-N (1-250:250) </t>
  </si>
  <si>
    <t xml:space="preserve">KS-C (258-375:118) </t>
  </si>
  <si>
    <t xml:space="preserve">CE (379-502:124) </t>
  </si>
  <si>
    <t xml:space="preserve">AT (541-831:291) </t>
  </si>
  <si>
    <t xml:space="preserve">PP-ACP (928-993:66) </t>
  </si>
  <si>
    <t xml:space="preserve">Aminotransferase class-III (1223-1584:362) </t>
  </si>
  <si>
    <t xml:space="preserve">Luciferase-like domain (1699-1991:293) </t>
  </si>
  <si>
    <t xml:space="preserve">Condensation domain (2044-2485:442) </t>
  </si>
  <si>
    <t xml:space="preserve">AMPS (2505-2898:394) </t>
  </si>
  <si>
    <t xml:space="preserve">AMPB (2906-2981:76) </t>
  </si>
  <si>
    <t xml:space="preserve">PP-ACP (3010-3070:61) </t>
  </si>
  <si>
    <t xml:space="preserve">Aminotransferase class-III (1234-1595:362) </t>
  </si>
  <si>
    <t xml:space="preserve">Luciferase-like domain (1772-2065:294) </t>
  </si>
  <si>
    <t xml:space="preserve">Condensation domain (2141-2581:441) </t>
  </si>
  <si>
    <t xml:space="preserve">AMPS (2601-3014:414) </t>
  </si>
  <si>
    <t xml:space="preserve">AMPB (3022-3097:76) </t>
  </si>
  <si>
    <t xml:space="preserve">PP-ACP (3126-3186:61) </t>
  </si>
  <si>
    <t xml:space="preserve">KS-N (34-284:251) </t>
  </si>
  <si>
    <t xml:space="preserve">KS-C (292-406:115) </t>
  </si>
  <si>
    <t xml:space="preserve">CE (409-501:93) </t>
  </si>
  <si>
    <t xml:space="preserve">AT (560-837:278) </t>
  </si>
  <si>
    <t xml:space="preserve">PP-ACP (943-1009:67) </t>
  </si>
  <si>
    <t xml:space="preserve">MT12 (1209-1309:101) </t>
  </si>
  <si>
    <t xml:space="preserve">Aminotransferase class-III (1549-1883:335) </t>
  </si>
  <si>
    <t xml:space="preserve">Condensation domain (1983-2423:441) </t>
  </si>
  <si>
    <t xml:space="preserve">AMPS (2445-2839:395) </t>
  </si>
  <si>
    <t xml:space="preserve">PP-ACP (2952-3014:63) </t>
  </si>
  <si>
    <t xml:space="preserve">Condensation domain (3031-3471:441) </t>
  </si>
  <si>
    <t xml:space="preserve">AMPS (40-485:446) </t>
  </si>
  <si>
    <t xml:space="preserve">PP-ACP (649-715:67) </t>
  </si>
  <si>
    <t xml:space="preserve">KS-N (743-983:241) </t>
  </si>
  <si>
    <t xml:space="preserve">KS-C (991-1108:118) </t>
  </si>
  <si>
    <t xml:space="preserve">CE (1112-1221:110) </t>
  </si>
  <si>
    <t xml:space="preserve">AT (1264-1540:277) </t>
  </si>
  <si>
    <t xml:space="preserve">DH (1653-1936:284) </t>
  </si>
  <si>
    <t xml:space="preserve">Alcohol dehydrogenase; N-terminal (2217-2286:70) </t>
  </si>
  <si>
    <t xml:space="preserve">KR (2530-2707:178) </t>
  </si>
  <si>
    <t xml:space="preserve">PP-ACP (2812-2874:63) </t>
  </si>
  <si>
    <t xml:space="preserve">CE (409-502:94) </t>
  </si>
  <si>
    <t xml:space="preserve">Aminotransferase class-III (1549-1884:336) </t>
  </si>
  <si>
    <t xml:space="preserve">Aminotransferase class-III (1549-1882:334) </t>
  </si>
  <si>
    <t xml:space="preserve">AMPS (18-465:448) </t>
  </si>
  <si>
    <t xml:space="preserve">PP-ACP (606-671:66) </t>
  </si>
  <si>
    <t xml:space="preserve">KS-N (697-944:248) </t>
  </si>
  <si>
    <t xml:space="preserve">KS-C (952-1069:118) </t>
  </si>
  <si>
    <t xml:space="preserve">CE (1073-1183:111) </t>
  </si>
  <si>
    <t xml:space="preserve">AT (1224-1508:285) </t>
  </si>
  <si>
    <t xml:space="preserve">KR (1842-2039:198) </t>
  </si>
  <si>
    <t xml:space="preserve">PP-ACP (2112-2177:66) </t>
  </si>
  <si>
    <t xml:space="preserve">KS-N (2220-2503:284) </t>
  </si>
  <si>
    <t xml:space="preserve">KS-C (2511-2628:118) </t>
  </si>
  <si>
    <t xml:space="preserve">CE (2631-2746:116) </t>
  </si>
  <si>
    <t xml:space="preserve">PP-ACP (941-1007:67) </t>
  </si>
  <si>
    <t xml:space="preserve">MT12 (1207-1307:101) </t>
  </si>
  <si>
    <t xml:space="preserve">Aminotransferase class-III (1547-1881:335) </t>
  </si>
  <si>
    <t xml:space="preserve">Condensation domain (1981-2421:441) </t>
  </si>
  <si>
    <t xml:space="preserve">AMPS (2443-2837:395) </t>
  </si>
  <si>
    <t xml:space="preserve">PP-ACP (2950-3012:63) </t>
  </si>
  <si>
    <t xml:space="preserve">Condensation domain (3029-3469:441) </t>
  </si>
  <si>
    <t xml:space="preserve">CE (409-512:104) </t>
  </si>
  <si>
    <t xml:space="preserve">AMPS (45-475:431) </t>
  </si>
  <si>
    <t xml:space="preserve">KS-N (694-954:261) </t>
  </si>
  <si>
    <t xml:space="preserve">KS-C (962-1081:120) </t>
  </si>
  <si>
    <t xml:space="preserve">CE (1083-1193:111) </t>
  </si>
  <si>
    <t xml:space="preserve">AT (1227-1504:278) </t>
  </si>
  <si>
    <t xml:space="preserve">DH (1589-1862:274) </t>
  </si>
  <si>
    <t xml:space="preserve">Alcohol dehydrogenase; N-terminal (2110-2166:57) </t>
  </si>
  <si>
    <t xml:space="preserve">ADC (2230-2363:134) </t>
  </si>
  <si>
    <t xml:space="preserve">KR (2411-2589:179) </t>
  </si>
  <si>
    <t xml:space="preserve">PP-ACP (2682-2748:67) </t>
  </si>
  <si>
    <t xml:space="preserve">CE (409-515:107) </t>
  </si>
  <si>
    <t xml:space="preserve">MT12 (1219-1318:100) </t>
  </si>
  <si>
    <t xml:space="preserve">Aminotransferase class-III (1551-1887:337) </t>
  </si>
  <si>
    <t xml:space="preserve">Condensation domain (1982-2422:441) </t>
  </si>
  <si>
    <t xml:space="preserve">AMPS (2444-2838:395) </t>
  </si>
  <si>
    <t xml:space="preserve">PP-ACP (2949-3012:64) </t>
  </si>
  <si>
    <t xml:space="preserve">Condensation domain (3028-3458:431) </t>
  </si>
  <si>
    <t xml:space="preserve">KS-C (258-376:119) </t>
  </si>
  <si>
    <t xml:space="preserve">Luciferase-like domain (1712-2005:294) </t>
  </si>
  <si>
    <t xml:space="preserve">Condensation domain (2062-2503:442) </t>
  </si>
  <si>
    <t xml:space="preserve">AMPS (2523-2922:400) </t>
  </si>
  <si>
    <t xml:space="preserve">AMPB (2930-3005:76) </t>
  </si>
  <si>
    <t xml:space="preserve">PP-ACP (3034-3094:61) </t>
  </si>
  <si>
    <t xml:space="preserve">AMPS (52-475:424) </t>
  </si>
  <si>
    <t xml:space="preserve">Condensation domain (16-238:223) </t>
  </si>
  <si>
    <t xml:space="preserve">AMPS (258-687:430) </t>
  </si>
  <si>
    <t xml:space="preserve">AMPB (695-773:79) </t>
  </si>
  <si>
    <t xml:space="preserve">PP-ACP (802-862:61) </t>
  </si>
  <si>
    <t xml:space="preserve">Condensation domain (880-1328:449) </t>
  </si>
  <si>
    <t xml:space="preserve">AMPS (1348-1755:408) </t>
  </si>
  <si>
    <t xml:space="preserve">AMPB (1763-1841:79) </t>
  </si>
  <si>
    <t xml:space="preserve">PP-ACP (1870-1932:63) </t>
  </si>
  <si>
    <t xml:space="preserve">Condensation domain (1951-2399:449) </t>
  </si>
  <si>
    <t xml:space="preserve">AMPS (2419-2817:399) </t>
  </si>
  <si>
    <t xml:space="preserve">AMPB (2825-2903:79) </t>
  </si>
  <si>
    <t xml:space="preserve">Condensation domain (1985-2423:439) </t>
  </si>
  <si>
    <t xml:space="preserve">KS-N (3-250:248) </t>
  </si>
  <si>
    <t xml:space="preserve">AT (541-835:295) </t>
  </si>
  <si>
    <t xml:space="preserve">Luciferase-like domain (1730-2023:294) </t>
  </si>
  <si>
    <t xml:space="preserve">Condensation domain (2110-2550:441) </t>
  </si>
  <si>
    <t xml:space="preserve">AMPS (2570-2973:404) </t>
  </si>
  <si>
    <t xml:space="preserve">AMPB (2981-3056:76) </t>
  </si>
  <si>
    <t xml:space="preserve">PP-ACP (3085-3145:61) </t>
  </si>
  <si>
    <t xml:space="preserve">ECH (179-396:218) </t>
  </si>
  <si>
    <t xml:space="preserve">ECH (472-616:145) </t>
  </si>
  <si>
    <t xml:space="preserve">HTCA-N (896-1065:170) </t>
  </si>
  <si>
    <t xml:space="preserve">HTCA-C domain (1165-1294:130) </t>
  </si>
  <si>
    <t xml:space="preserve">PP-ACP (1356-1420:65) </t>
  </si>
  <si>
    <t xml:space="preserve">ECH (1646-1862:217) </t>
  </si>
  <si>
    <t xml:space="preserve">ECH (1941-2079:139) </t>
  </si>
  <si>
    <t xml:space="preserve">HTCA-N (2363-2531:169) </t>
  </si>
  <si>
    <t xml:space="preserve">HTCA-C domain (2631-2760:130) </t>
  </si>
  <si>
    <t xml:space="preserve">PP-ACP (2822-2886:65) </t>
  </si>
  <si>
    <t xml:space="preserve">PP-ACP (2933-2997:65) </t>
  </si>
  <si>
    <t xml:space="preserve">Aminotransferase class-III (1547-1880:334) </t>
  </si>
  <si>
    <t xml:space="preserve">Dynein heavy chain; linker (6-284:279) </t>
  </si>
  <si>
    <t xml:space="preserve">Dynein heavy chain; hydrolytic ATP-binding dynein motor region (420-751:332) </t>
  </si>
  <si>
    <t xml:space="preserve">Dynein heavy chain; AAA 5 extension domain (912-1033:122) </t>
  </si>
  <si>
    <t xml:space="preserve">Dynein heavy chain 3; AAA+ lid domain (1253-1348:96) </t>
  </si>
  <si>
    <t xml:space="preserve">Dynein heavy chain; AAA module D4 (1404-1658:255) </t>
  </si>
  <si>
    <t xml:space="preserve">Dynein heavy chain; coiled coil stalk (1673-2014:342) </t>
  </si>
  <si>
    <t xml:space="preserve">Dynein heavy chain; ATP-binding dynein motor region (2040-2259:220) </t>
  </si>
  <si>
    <t xml:space="preserve">Dynein heavy chain region D6 P-loop domain (2505-2617:113) </t>
  </si>
  <si>
    <t xml:space="preserve">Dynein heavy chain AAA lid domain (2631-2793:163) </t>
  </si>
  <si>
    <t xml:space="preserve">Dynein heavy chain; C-terminal domain (2801-3093:293) </t>
  </si>
  <si>
    <t xml:space="preserve">AMPS (258-634:377) </t>
  </si>
  <si>
    <t xml:space="preserve">Condensation domain (654-829:176) </t>
  </si>
  <si>
    <t xml:space="preserve">AMPS (849-1256:408) </t>
  </si>
  <si>
    <t xml:space="preserve">AMPB (1264-1342:79) </t>
  </si>
  <si>
    <t xml:space="preserve">PP-ACP (1371-1433:63) </t>
  </si>
  <si>
    <t xml:space="preserve">Condensation domain (1452-1900:449) </t>
  </si>
  <si>
    <t xml:space="preserve">AMPS (1920-2318:399) </t>
  </si>
  <si>
    <t xml:space="preserve">AMPB (2326-2404:79) </t>
  </si>
  <si>
    <t xml:space="preserve">PP-ACP (2433-2495:63) </t>
  </si>
  <si>
    <t xml:space="preserve">TE (2521-2622:102) </t>
  </si>
  <si>
    <t xml:space="preserve">Luciferase-like domain (1707-2000:294) </t>
  </si>
  <si>
    <t xml:space="preserve">Condensation domain (2042-2483:442) </t>
  </si>
  <si>
    <t xml:space="preserve">AMPS (2503-2906:404) </t>
  </si>
  <si>
    <t xml:space="preserve">AMPB (2914-2989:76) </t>
  </si>
  <si>
    <t xml:space="preserve">PP-ACP (3018-3078:61) </t>
  </si>
  <si>
    <t xml:space="preserve">KS-N (14-264:251) </t>
  </si>
  <si>
    <t xml:space="preserve">KS-C (272-386:115) </t>
  </si>
  <si>
    <t xml:space="preserve">CE (389-482:94) </t>
  </si>
  <si>
    <t xml:space="preserve">AT (540-817:278) </t>
  </si>
  <si>
    <t xml:space="preserve">PP-ACP (923-989:67) </t>
  </si>
  <si>
    <t xml:space="preserve">MT12 (1189-1289:101) </t>
  </si>
  <si>
    <t xml:space="preserve">Aminotransferase class-III (1529-1863:335) </t>
  </si>
  <si>
    <t xml:space="preserve">Condensation domain (1963-2403:441) </t>
  </si>
  <si>
    <t xml:space="preserve">AMPS (2425-2819:395) </t>
  </si>
  <si>
    <t xml:space="preserve">PP-ACP (2932-2994:63) </t>
  </si>
  <si>
    <t xml:space="preserve">Condensation domain (3011-3451:441) </t>
  </si>
  <si>
    <t xml:space="preserve">AMPS (42-487:446) </t>
  </si>
  <si>
    <t xml:space="preserve">PP-ACP (651-717:67) </t>
  </si>
  <si>
    <t xml:space="preserve">KS-N (745-985:241) </t>
  </si>
  <si>
    <t xml:space="preserve">KS-C (993-1110:118) </t>
  </si>
  <si>
    <t xml:space="preserve">CE (1114-1223:110) </t>
  </si>
  <si>
    <t xml:space="preserve">AT (1266-1542:277) </t>
  </si>
  <si>
    <t xml:space="preserve">DH (1655-1938:284) </t>
  </si>
  <si>
    <t xml:space="preserve">Alcohol dehydrogenase; N-terminal (2219-2288:70) </t>
  </si>
  <si>
    <t xml:space="preserve">KR (2532-2709:178) </t>
  </si>
  <si>
    <t xml:space="preserve">PP-ACP (2814-2876:63) </t>
  </si>
  <si>
    <t xml:space="preserve">AMPS (2445-2840:396) </t>
  </si>
  <si>
    <t xml:space="preserve">PP-ACP (2953-3015:63) </t>
  </si>
  <si>
    <t xml:space="preserve">Condensation domain (3032-3472:441) </t>
  </si>
  <si>
    <t xml:space="preserve">TubC; N-terminal docking domain (6-54:49) </t>
  </si>
  <si>
    <t xml:space="preserve">Condensation domain (74-520:447) </t>
  </si>
  <si>
    <t xml:space="preserve">AMPS (540-946:407) </t>
  </si>
  <si>
    <t xml:space="preserve">AMPB (954-1029:76) </t>
  </si>
  <si>
    <t xml:space="preserve">PP-ACP (1060-1122:63) </t>
  </si>
  <si>
    <t xml:space="preserve">Condensation domain (1144-1590:447) </t>
  </si>
  <si>
    <t xml:space="preserve">AMPS (1610-2009:400) </t>
  </si>
  <si>
    <t xml:space="preserve">AMPB (2017-2095:79) </t>
  </si>
  <si>
    <t xml:space="preserve">PP-ACP (2125-2185:61) </t>
  </si>
  <si>
    <t xml:space="preserve">Condensation domain (2202-2636:435) </t>
  </si>
  <si>
    <t xml:space="preserve">AMPS (25-471:447) </t>
  </si>
  <si>
    <t xml:space="preserve">PP-ACP (654-701:48) </t>
  </si>
  <si>
    <t xml:space="preserve">Condensation domain (724-1169:446) </t>
  </si>
  <si>
    <t xml:space="preserve">AMPS (1190-1604:415) </t>
  </si>
  <si>
    <t xml:space="preserve">AMPB (1612-1691:80) </t>
  </si>
  <si>
    <t xml:space="preserve">PP-ACP (1719-1782:64) </t>
  </si>
  <si>
    <t xml:space="preserve">Condensation domain (1811-2242:432) </t>
  </si>
  <si>
    <t xml:space="preserve">AMPS (2269-2667:399) </t>
  </si>
  <si>
    <t xml:space="preserve">AMPB (2675-2750:76) </t>
  </si>
  <si>
    <t xml:space="preserve">PP-ACP (2783-2840:58) </t>
  </si>
  <si>
    <t xml:space="preserve">PP-ACP (209-270:62) </t>
  </si>
  <si>
    <t xml:space="preserve">KS-N (300-544:245) </t>
  </si>
  <si>
    <t xml:space="preserve">KS-C (551-677:127) </t>
  </si>
  <si>
    <t xml:space="preserve">KR (1280-1467:188) </t>
  </si>
  <si>
    <t xml:space="preserve">PP-ACP (1565-1626:62) </t>
  </si>
  <si>
    <t xml:space="preserve">KS-N (1666-1907:242) </t>
  </si>
  <si>
    <t xml:space="preserve">KS-C (1918-2035:118) </t>
  </si>
  <si>
    <t xml:space="preserve">KR (2617-2806:190) </t>
  </si>
  <si>
    <t xml:space="preserve">PP-ACP (2926-2979:54) </t>
  </si>
  <si>
    <t xml:space="preserve">PP-ACP (3047-3109:63) </t>
  </si>
  <si>
    <t xml:space="preserve">Starter unit:ACP transacylase (223-499:277) </t>
  </si>
  <si>
    <t xml:space="preserve">Fatty acid synthase beta subunit AflB /Fas1-like; central domain (838-1205:368) </t>
  </si>
  <si>
    <t xml:space="preserve">Fatty acid synthase; meander beta sheet domain (1293-1457:165) </t>
  </si>
  <si>
    <t xml:space="preserve">MaoC-like dehydratase domain (1802-1900:99) </t>
  </si>
  <si>
    <t xml:space="preserve">AT (1919-2316:398) </t>
  </si>
  <si>
    <t xml:space="preserve">Fatty acid synthase subunit alpha; acyl carrier domain (2472-2634:163) </t>
  </si>
  <si>
    <t xml:space="preserve">Fatty acid synthase type I; helical (2665-2862:198) </t>
  </si>
  <si>
    <t xml:space="preserve">KS-N (3465-3673:209) </t>
  </si>
  <si>
    <t xml:space="preserve">KS-C (3814-3898:85) </t>
  </si>
  <si>
    <t xml:space="preserve">4'-phosphopantetheinyl transferase domain (4069-4194:126) </t>
  </si>
  <si>
    <t xml:space="preserve">AT (560-879:320) </t>
  </si>
  <si>
    <t xml:space="preserve">DH (924-1193:270) </t>
  </si>
  <si>
    <t xml:space="preserve">MT12 (1402-1501:100) </t>
  </si>
  <si>
    <t xml:space="preserve">Alcohol dehydrogenase; N-terminal (1802-1860:59) </t>
  </si>
  <si>
    <t xml:space="preserve">KR (2098-2273:176) </t>
  </si>
  <si>
    <t xml:space="preserve">PP-ACP (2364-2428:65) </t>
  </si>
  <si>
    <t xml:space="preserve">AMPS (115-492:378) </t>
  </si>
  <si>
    <t xml:space="preserve">PP-ACP (594-650:57) </t>
  </si>
  <si>
    <t xml:space="preserve">KS-N (674-909:236) </t>
  </si>
  <si>
    <t xml:space="preserve">KS-C (917-1031:115) </t>
  </si>
  <si>
    <t xml:space="preserve">CE (1034-1082:49) </t>
  </si>
  <si>
    <t xml:space="preserve">KR (1328-1473:146) </t>
  </si>
  <si>
    <t xml:space="preserve">DH (1593-1818:226) </t>
  </si>
  <si>
    <t xml:space="preserve">ADC (2119-2223:105) </t>
  </si>
  <si>
    <t xml:space="preserve">PP-ACP (2407-2465:59) </t>
  </si>
  <si>
    <t xml:space="preserve">Serine hydrolase FSH (2479-2583:105) </t>
  </si>
  <si>
    <t xml:space="preserve">TE (21-253:233) </t>
  </si>
  <si>
    <t xml:space="preserve">AMPS (294-701:408) </t>
  </si>
  <si>
    <t xml:space="preserve">PP-ACP (835-900:66) </t>
  </si>
  <si>
    <t xml:space="preserve">KS-N (933-1183:251) </t>
  </si>
  <si>
    <t xml:space="preserve">KS-C (1191-1312:122) </t>
  </si>
  <si>
    <t xml:space="preserve">CE (1316-1432:117) </t>
  </si>
  <si>
    <t xml:space="preserve">AT (1483-1773:291) </t>
  </si>
  <si>
    <t xml:space="preserve">TE (1900-2118:219) </t>
  </si>
  <si>
    <t xml:space="preserve">KR (2382-2563:182) </t>
  </si>
  <si>
    <t xml:space="preserve">PP-ACP (2686-2731:46) </t>
  </si>
  <si>
    <t xml:space="preserve">Condensation domain (1643-2084:442) </t>
  </si>
  <si>
    <t xml:space="preserve">AMPS (2104-2507:404) </t>
  </si>
  <si>
    <t xml:space="preserve">AMPB (2515-2590:76) </t>
  </si>
  <si>
    <t xml:space="preserve">PP-ACP (2619-2679:61) </t>
  </si>
  <si>
    <t xml:space="preserve">TE (16-252:237) </t>
  </si>
  <si>
    <t xml:space="preserve">AMPS (342-438:97) </t>
  </si>
  <si>
    <t xml:space="preserve">PP-ACP (778-832:55) </t>
  </si>
  <si>
    <t xml:space="preserve">KS-N (837-1017:181) </t>
  </si>
  <si>
    <t xml:space="preserve">KS-C (1025-1150:126) </t>
  </si>
  <si>
    <t xml:space="preserve">CE (1192-1269:78) </t>
  </si>
  <si>
    <t xml:space="preserve">AT (1358-1618:261) </t>
  </si>
  <si>
    <t xml:space="preserve">TE (1785-2014:230) </t>
  </si>
  <si>
    <t xml:space="preserve">KR (2277-2430:154) </t>
  </si>
  <si>
    <t xml:space="preserve">PP-ACP (2624-2672:49) </t>
  </si>
  <si>
    <t xml:space="preserve">KR (3-102:100) </t>
  </si>
  <si>
    <t xml:space="preserve">PP-ACP (197-260:64) </t>
  </si>
  <si>
    <t xml:space="preserve">KS-N (290-534:245) </t>
  </si>
  <si>
    <t xml:space="preserve">KS-C (539-653:115) </t>
  </si>
  <si>
    <t xml:space="preserve">AT (719-1007:289) </t>
  </si>
  <si>
    <t xml:space="preserve">DH (1090-1318:229) </t>
  </si>
  <si>
    <t xml:space="preserve">KR (1582-1760:179) </t>
  </si>
  <si>
    <t xml:space="preserve">KR (2170-2340:171) </t>
  </si>
  <si>
    <t xml:space="preserve">KR (2736-2915:180) </t>
  </si>
  <si>
    <t xml:space="preserve">KR (3463-3632:170) </t>
  </si>
  <si>
    <t xml:space="preserve">TubC; N-terminal docking domain (5-55:51) </t>
  </si>
  <si>
    <t xml:space="preserve">Condensation domain (75-517:443) </t>
  </si>
  <si>
    <t xml:space="preserve">AMPS (550-962:413) </t>
  </si>
  <si>
    <t xml:space="preserve">AMPB (970-1045:76) </t>
  </si>
  <si>
    <t xml:space="preserve">PP-ACP (1074-1133:60) </t>
  </si>
  <si>
    <t xml:space="preserve">Condensation domain (1157-1595:439) </t>
  </si>
  <si>
    <t xml:space="preserve">AMPS (1615-2015:401) </t>
  </si>
  <si>
    <t xml:space="preserve">AMPB (2023-2098:76) </t>
  </si>
  <si>
    <t xml:space="preserve">PP-ACP (2127-2190:64) </t>
  </si>
  <si>
    <t xml:space="preserve">TE (2213-2457:245) </t>
  </si>
  <si>
    <t xml:space="preserve">Condensation domain (8-448:441) </t>
  </si>
  <si>
    <t xml:space="preserve">AMPS (468-870:403) </t>
  </si>
  <si>
    <t xml:space="preserve">AMPB (878-933:56) </t>
  </si>
  <si>
    <t xml:space="preserve">MT12 (991-1090:100) </t>
  </si>
  <si>
    <t xml:space="preserve">PP-ACP (1396-1454:59) </t>
  </si>
  <si>
    <t xml:space="preserve">Condensation domain (1481-1927:447) </t>
  </si>
  <si>
    <t xml:space="preserve">AMPS (1947-2339:393) </t>
  </si>
  <si>
    <t xml:space="preserve">AMPB (2347-2423:77) </t>
  </si>
  <si>
    <t xml:space="preserve">PP-ACP (2454-2517:64) </t>
  </si>
  <si>
    <t xml:space="preserve">TE (2541-2797:257) </t>
  </si>
  <si>
    <t xml:space="preserve">KS-N (4-252:249) </t>
  </si>
  <si>
    <t xml:space="preserve">KS-C (260-377:118) </t>
  </si>
  <si>
    <t xml:space="preserve">CE (381-493:113) </t>
  </si>
  <si>
    <t xml:space="preserve">AT (534-844:311) </t>
  </si>
  <si>
    <t xml:space="preserve">DH (902-1181:280) </t>
  </si>
  <si>
    <t xml:space="preserve">MT12 (1412-1512:101) </t>
  </si>
  <si>
    <t xml:space="preserve">Alcohol dehydrogenase; N-terminal (1847-1904:58) </t>
  </si>
  <si>
    <t xml:space="preserve">KR (2146-2323:178) </t>
  </si>
  <si>
    <t xml:space="preserve">PP-ACP (2421-2486:66) </t>
  </si>
  <si>
    <t xml:space="preserve">CE (381-508:128) </t>
  </si>
  <si>
    <t xml:space="preserve">AT (549-859:311) </t>
  </si>
  <si>
    <t xml:space="preserve">DH (917-1193:277) </t>
  </si>
  <si>
    <t xml:space="preserve">MT12 (1424-1524:101) </t>
  </si>
  <si>
    <t xml:space="preserve">Alcohol dehydrogenase; N-terminal (1859-1916:58) </t>
  </si>
  <si>
    <t xml:space="preserve">KR (2158-2335:178) </t>
  </si>
  <si>
    <t xml:space="preserve">PP-ACP (2433-2498:66) </t>
  </si>
  <si>
    <t xml:space="preserve">TE (21-256:236) </t>
  </si>
  <si>
    <t xml:space="preserve">AMPS (294-704:411) </t>
  </si>
  <si>
    <t xml:space="preserve">PP-ACP (837-901:65) </t>
  </si>
  <si>
    <t xml:space="preserve">KS-N (929-1182:254) </t>
  </si>
  <si>
    <t xml:space="preserve">KS-C (1189-1309:121) </t>
  </si>
  <si>
    <t xml:space="preserve">CE (1313-1426:114) </t>
  </si>
  <si>
    <t xml:space="preserve">AT (1476-1767:292) </t>
  </si>
  <si>
    <t xml:space="preserve">TE (1902-2120:219) </t>
  </si>
  <si>
    <t xml:space="preserve">KR (2375-2541:167) </t>
  </si>
  <si>
    <t xml:space="preserve">PP-ACP (2655-2699:45) </t>
  </si>
  <si>
    <t xml:space="preserve">AMPS (112-488:377) </t>
  </si>
  <si>
    <t xml:space="preserve">PP-ACP (597-654:58) </t>
  </si>
  <si>
    <t xml:space="preserve">KS-N (681-915:235) </t>
  </si>
  <si>
    <t xml:space="preserve">KS-C (927-1041:115) </t>
  </si>
  <si>
    <t xml:space="preserve">CE (1044-1107:64) </t>
  </si>
  <si>
    <t xml:space="preserve">KR (1321-1484:164) </t>
  </si>
  <si>
    <t xml:space="preserve">DH (1591-1822:232) </t>
  </si>
  <si>
    <t xml:space="preserve">ADC (2126-2228:103) </t>
  </si>
  <si>
    <t xml:space="preserve">PP-ACP (2415-2476:62) </t>
  </si>
  <si>
    <t xml:space="preserve">Serine hydrolase FSH (2488-2646:159) </t>
  </si>
  <si>
    <t xml:space="preserve">AMPS (139-590:452) </t>
  </si>
  <si>
    <t xml:space="preserve">PP-ACP (763-802:40) </t>
  </si>
  <si>
    <t xml:space="preserve">KS-N (842-1107:266) </t>
  </si>
  <si>
    <t xml:space="preserve">KS-C (1118-1234:117) </t>
  </si>
  <si>
    <t xml:space="preserve">CE (1240-1325:86) </t>
  </si>
  <si>
    <t xml:space="preserve">AT (1365-1615:251) </t>
  </si>
  <si>
    <t xml:space="preserve">KR (1926-2088:163) </t>
  </si>
  <si>
    <t xml:space="preserve">DH (2172-2369:198) </t>
  </si>
  <si>
    <t xml:space="preserve">Serine hydrolase FSH (3160-3356:197) </t>
  </si>
  <si>
    <t xml:space="preserve">AMPS (40-442:403) </t>
  </si>
  <si>
    <t xml:space="preserve">PP-ACP (576-640:65) </t>
  </si>
  <si>
    <t xml:space="preserve">KS-N (670-930:261) </t>
  </si>
  <si>
    <t xml:space="preserve">KS-C (938-1054:117) </t>
  </si>
  <si>
    <t xml:space="preserve">CE (1057-1168:112) </t>
  </si>
  <si>
    <t xml:space="preserve">AT (1214-1499:286) </t>
  </si>
  <si>
    <t xml:space="preserve">MT12 (1837-1938:102) </t>
  </si>
  <si>
    <t xml:space="preserve">KR (2232-2421:190) </t>
  </si>
  <si>
    <t xml:space="preserve">PP-ACP (2532-2587:56) </t>
  </si>
  <si>
    <t xml:space="preserve">PP-ACP (2531-2587:57) </t>
  </si>
  <si>
    <t xml:space="preserve">AMPS (59-469:411) </t>
  </si>
  <si>
    <t xml:space="preserve">PP-ACP (603-667:65) </t>
  </si>
  <si>
    <t xml:space="preserve">KS-N (697-957:261) </t>
  </si>
  <si>
    <t xml:space="preserve">KS-C (965-1081:117) </t>
  </si>
  <si>
    <t xml:space="preserve">CE (1084-1196:113) </t>
  </si>
  <si>
    <t xml:space="preserve">AT (1241-1534:294) </t>
  </si>
  <si>
    <t xml:space="preserve">MT12 (1863-1963:101) </t>
  </si>
  <si>
    <t xml:space="preserve">KR (2239-2428:190) </t>
  </si>
  <si>
    <t xml:space="preserve">PP-ACP (2536-2594:59) </t>
  </si>
  <si>
    <t xml:space="preserve">DH (1655-1937:283) </t>
  </si>
  <si>
    <t xml:space="preserve">KR (2194-2370:177) </t>
  </si>
  <si>
    <t xml:space="preserve">PP-ACP (2471-2527:57) </t>
  </si>
  <si>
    <t xml:space="preserve">KR (2233-2421:189) </t>
  </si>
  <si>
    <t xml:space="preserve">KR (2190-2366:177) </t>
  </si>
  <si>
    <t xml:space="preserve">PP-ACP (2466-2530:65) </t>
  </si>
  <si>
    <t xml:space="preserve">PP-ACP (2466-2529:64) </t>
  </si>
  <si>
    <t xml:space="preserve">AMPS (2445-2552:108) </t>
  </si>
  <si>
    <t xml:space="preserve">PP-ACP (800-860:61) </t>
  </si>
  <si>
    <t xml:space="preserve">Condensation domain (913-1373:461) </t>
  </si>
  <si>
    <t xml:space="preserve">AMPS (1914-2317:404) </t>
  </si>
  <si>
    <t xml:space="preserve">PP-ACP (2881-2941:61) </t>
  </si>
  <si>
    <t xml:space="preserve">KS-N (2985-3233:249) </t>
  </si>
  <si>
    <t xml:space="preserve">KS-C (3241-3358:118) </t>
  </si>
  <si>
    <t xml:space="preserve">AT (3432-3751:320) </t>
  </si>
  <si>
    <t xml:space="preserve">Aminotransferase class-III (4423-4703:281) </t>
  </si>
  <si>
    <t xml:space="preserve">AMPS (37-439:403) </t>
  </si>
  <si>
    <t xml:space="preserve">PP-ACP (573-637:65) </t>
  </si>
  <si>
    <t xml:space="preserve">KS-N (667-927:261) </t>
  </si>
  <si>
    <t xml:space="preserve">KS-C (935-1051:117) </t>
  </si>
  <si>
    <t xml:space="preserve">CE (1054-1165:112) </t>
  </si>
  <si>
    <t xml:space="preserve">AT (1211-1496:286) </t>
  </si>
  <si>
    <t xml:space="preserve">MT12 (1834-1935:102) </t>
  </si>
  <si>
    <t xml:space="preserve">KR (2229-2418:190) </t>
  </si>
  <si>
    <t xml:space="preserve">PP-ACP (2528-2584:57) </t>
  </si>
  <si>
    <t xml:space="preserve">Condensation domain (48-487:440) </t>
  </si>
  <si>
    <t xml:space="preserve">AMPS (507-908:402) </t>
  </si>
  <si>
    <t xml:space="preserve">AMPB (916-989:74) </t>
  </si>
  <si>
    <t xml:space="preserve">PP-ACP (1024-1079:56) </t>
  </si>
  <si>
    <t xml:space="preserve">Condensation domain (1112-1554:443) </t>
  </si>
  <si>
    <t xml:space="preserve">AMPS (1574-1975:402) </t>
  </si>
  <si>
    <t xml:space="preserve">AMPB (1983-2056:74) </t>
  </si>
  <si>
    <t xml:space="preserve">PP-ACP (2087-2150:64) </t>
  </si>
  <si>
    <t xml:space="preserve">TE (2176-2437:262) </t>
  </si>
  <si>
    <t xml:space="preserve">Condensation domain (39-477:439) </t>
  </si>
  <si>
    <t xml:space="preserve">AMPS (498-905:408) </t>
  </si>
  <si>
    <t xml:space="preserve">Methyltransferase type 11 (1023-1123:101) </t>
  </si>
  <si>
    <t xml:space="preserve">PP-ACP (1428-1491:64) </t>
  </si>
  <si>
    <t xml:space="preserve">Condensation domain (1515-1961:447) </t>
  </si>
  <si>
    <t xml:space="preserve">AMPS (1981-2388:408) </t>
  </si>
  <si>
    <t xml:space="preserve">AMPB (2396-2471:76) </t>
  </si>
  <si>
    <t xml:space="preserve">PP-ACP (2501-2563:63) </t>
  </si>
  <si>
    <t xml:space="preserve">TE (2587-2841:255) </t>
  </si>
  <si>
    <t xml:space="preserve">PP-ACP (2471-2532:62) </t>
  </si>
  <si>
    <t xml:space="preserve">KS-N (20-272:253) </t>
  </si>
  <si>
    <t xml:space="preserve">KS-C (280-396:117) </t>
  </si>
  <si>
    <t xml:space="preserve">CE (398-511:114) </t>
  </si>
  <si>
    <t xml:space="preserve">AT (551-865:315) </t>
  </si>
  <si>
    <t xml:space="preserve">DH (915-1197:283) </t>
  </si>
  <si>
    <t xml:space="preserve">Alcohol dehydrogenase; N-terminal (1448-1519:72) </t>
  </si>
  <si>
    <t xml:space="preserve">KR (1759-1932:174) </t>
  </si>
  <si>
    <t xml:space="preserve">PP-ACP (2030-2095:66) </t>
  </si>
  <si>
    <t xml:space="preserve">KS-N (36-287:252) </t>
  </si>
  <si>
    <t xml:space="preserve">KS-C (295-412:118) </t>
  </si>
  <si>
    <t xml:space="preserve">CE (415-526:112) </t>
  </si>
  <si>
    <t xml:space="preserve">AT (566-852:287) </t>
  </si>
  <si>
    <t xml:space="preserve">KR (1205-1401:197) </t>
  </si>
  <si>
    <t xml:space="preserve">PP-ACP (1478-1543:66) </t>
  </si>
  <si>
    <t xml:space="preserve">KS-N (1596-1879:284) </t>
  </si>
  <si>
    <t xml:space="preserve">KS-C (1887-2004:118) </t>
  </si>
  <si>
    <t xml:space="preserve">CE (2007-2121:115) </t>
  </si>
  <si>
    <t xml:space="preserve">KS-N (744-983:240) </t>
  </si>
  <si>
    <t xml:space="preserve">KS-N (27-275:249) </t>
  </si>
  <si>
    <t xml:space="preserve">KS-C (283-401:119) </t>
  </si>
  <si>
    <t xml:space="preserve">CE (404-514:111) </t>
  </si>
  <si>
    <t xml:space="preserve">AT (548-661:114) </t>
  </si>
  <si>
    <t xml:space="preserve">KR (1081-1116:36) </t>
  </si>
  <si>
    <t xml:space="preserve">MT12 (1333-1438:106) </t>
  </si>
  <si>
    <t xml:space="preserve">KR (1535-1678:144) </t>
  </si>
  <si>
    <t xml:space="preserve">DH (1701-1979:279) </t>
  </si>
  <si>
    <t xml:space="preserve">PP-ACP (2089-2150:62) </t>
  </si>
  <si>
    <t xml:space="preserve">Luciferase-like domain (1719-2012:294) </t>
  </si>
  <si>
    <t xml:space="preserve">Condensation domain (2077-2517:441) </t>
  </si>
  <si>
    <t xml:space="preserve">AMPS (2537-2642:106) </t>
  </si>
  <si>
    <t xml:space="preserve">KR (2192-2368:177) </t>
  </si>
  <si>
    <t xml:space="preserve">PP-ACP (2468-2532:65) </t>
  </si>
  <si>
    <t xml:space="preserve">KS-N (16-275:260) </t>
  </si>
  <si>
    <t xml:space="preserve">KS-C (283-405:123) </t>
  </si>
  <si>
    <t xml:space="preserve">CE (408-535:128) </t>
  </si>
  <si>
    <t xml:space="preserve">AT (581-898:318) </t>
  </si>
  <si>
    <t xml:space="preserve">DH (953-1241:289) </t>
  </si>
  <si>
    <t xml:space="preserve">KR (1823-2001:179) </t>
  </si>
  <si>
    <t xml:space="preserve">PP-ACP (2102-2167:66) </t>
  </si>
  <si>
    <t xml:space="preserve">TE (2218-2465:248) </t>
  </si>
  <si>
    <t xml:space="preserve">KS-N (17-270:254) </t>
  </si>
  <si>
    <t xml:space="preserve">KS-C (278-397:120) </t>
  </si>
  <si>
    <t xml:space="preserve">CE (399-518:120) </t>
  </si>
  <si>
    <t xml:space="preserve">AT (552-829:278) </t>
  </si>
  <si>
    <t xml:space="preserve">KR (1160-1356:197) </t>
  </si>
  <si>
    <t xml:space="preserve">DH (1398-1659:262) </t>
  </si>
  <si>
    <t xml:space="preserve">PP-ACP (1757-1819:63) </t>
  </si>
  <si>
    <t xml:space="preserve">TE (1847-1955:109) </t>
  </si>
  <si>
    <t xml:space="preserve">KS-N (9-256:248) </t>
  </si>
  <si>
    <t xml:space="preserve">KS-C (264-388:125) </t>
  </si>
  <si>
    <t xml:space="preserve">CE (392-506:115) </t>
  </si>
  <si>
    <t xml:space="preserve">AT (549-837:289) </t>
  </si>
  <si>
    <t xml:space="preserve">DH (919-1203:285) </t>
  </si>
  <si>
    <t xml:space="preserve">MT12 (1435-1535:101) </t>
  </si>
  <si>
    <t xml:space="preserve">KR (2180-2357:178) </t>
  </si>
  <si>
    <t xml:space="preserve">PP-ACP (2456-2522:67) </t>
  </si>
  <si>
    <t xml:space="preserve">Condensation domain (45-489:445) </t>
  </si>
  <si>
    <t xml:space="preserve">AMPS (509-914:406) </t>
  </si>
  <si>
    <t xml:space="preserve">AMPB (922-997:76) </t>
  </si>
  <si>
    <t xml:space="preserve">PP-ACP (1028-1087:60) </t>
  </si>
  <si>
    <t xml:space="preserve">Condensation domain (1121-1558:438) </t>
  </si>
  <si>
    <t xml:space="preserve">AMPS (1587-1986:400) </t>
  </si>
  <si>
    <t xml:space="preserve">MT12 (2108-2209:102) </t>
  </si>
  <si>
    <t xml:space="preserve">PP-ACP (2521-2582:62) </t>
  </si>
  <si>
    <t xml:space="preserve">TE (2606-2861:256) </t>
  </si>
  <si>
    <t xml:space="preserve">KS-N (34-283:250) </t>
  </si>
  <si>
    <t xml:space="preserve">KS-C (291-408:118) </t>
  </si>
  <si>
    <t xml:space="preserve">CE (411-514:104) </t>
  </si>
  <si>
    <t xml:space="preserve">AT (569-884:316) </t>
  </si>
  <si>
    <t xml:space="preserve">DH (930-1200:271) </t>
  </si>
  <si>
    <t xml:space="preserve">MT12 (1423-1523:101) </t>
  </si>
  <si>
    <t xml:space="preserve">KR (2135-2313:179) </t>
  </si>
  <si>
    <t xml:space="preserve">PP-ACP (2402-2468:67) </t>
  </si>
  <si>
    <t xml:space="preserve">AMPS (29-431:403) </t>
  </si>
  <si>
    <t xml:space="preserve">PP-ACP (565-629:65) </t>
  </si>
  <si>
    <t xml:space="preserve">KS-N (659-919:261) </t>
  </si>
  <si>
    <t xml:space="preserve">KS-C (927-1043:117) </t>
  </si>
  <si>
    <t xml:space="preserve">CE (1046-1157:112) </t>
  </si>
  <si>
    <t xml:space="preserve">AT (1203-1488:286) </t>
  </si>
  <si>
    <t xml:space="preserve">MT12 (1826-1927:102) </t>
  </si>
  <si>
    <t xml:space="preserve">KR (2221-2410:190) </t>
  </si>
  <si>
    <t xml:space="preserve">PP-ACP (2521-2576:56) </t>
  </si>
  <si>
    <t xml:space="preserve">KS-N (36-285:250) </t>
  </si>
  <si>
    <t xml:space="preserve">KS-C (293-410:118) </t>
  </si>
  <si>
    <t xml:space="preserve">CE (415-524:110) </t>
  </si>
  <si>
    <t xml:space="preserve">AT (566-878:313) </t>
  </si>
  <si>
    <t xml:space="preserve">PP-ACP (959-1030:72) </t>
  </si>
  <si>
    <t xml:space="preserve">PP-ACP (1051-1123:73) </t>
  </si>
  <si>
    <t xml:space="preserve">Condensation domain (1179-1477:299) </t>
  </si>
  <si>
    <t xml:space="preserve">PP-ACP (1623-1685:63) </t>
  </si>
  <si>
    <t xml:space="preserve">KS-N (52-333:282) </t>
  </si>
  <si>
    <t xml:space="preserve">KS-C (341-458:118) </t>
  </si>
  <si>
    <t xml:space="preserve">CE (461-567:107) </t>
  </si>
  <si>
    <t xml:space="preserve">AT (626-943:318) </t>
  </si>
  <si>
    <t xml:space="preserve">PP-ACP (1273-1341:69) </t>
  </si>
  <si>
    <t xml:space="preserve">PP-ACP (1404-1472:69) </t>
  </si>
  <si>
    <t xml:space="preserve">KR (1755-1978:224) </t>
  </si>
  <si>
    <t xml:space="preserve">DH (2038-2312:275) </t>
  </si>
  <si>
    <t xml:space="preserve">CE (461-563:103) </t>
  </si>
  <si>
    <t xml:space="preserve">AT (626-937:312) </t>
  </si>
  <si>
    <t xml:space="preserve">PP-ACP (1255-1323:69) </t>
  </si>
  <si>
    <t xml:space="preserve">PP-ACP (1411-1477:67) </t>
  </si>
  <si>
    <t xml:space="preserve">DH (2038-2313:276) </t>
  </si>
  <si>
    <t xml:space="preserve">KS-N (6-260:255) </t>
  </si>
  <si>
    <t xml:space="preserve">KS-C (268-386:119) </t>
  </si>
  <si>
    <t xml:space="preserve">CE (390-503:114) </t>
  </si>
  <si>
    <t xml:space="preserve">AT (537-856:320) </t>
  </si>
  <si>
    <t xml:space="preserve">DH (911-1202:292) </t>
  </si>
  <si>
    <t xml:space="preserve">MT12 (1426-1526:101) </t>
  </si>
  <si>
    <t xml:space="preserve">KR (1869-2047:179) </t>
  </si>
  <si>
    <t xml:space="preserve">PP-ACP (2155-2216:62) </t>
  </si>
  <si>
    <t xml:space="preserve">PP-ACP (1623-1684:62) </t>
  </si>
  <si>
    <t xml:space="preserve">KS-N (11-256:246) </t>
  </si>
  <si>
    <t xml:space="preserve">KS-C (264-381:118) </t>
  </si>
  <si>
    <t xml:space="preserve">CE (385-491:107) </t>
  </si>
  <si>
    <t xml:space="preserve">AT (537-818:282) </t>
  </si>
  <si>
    <t xml:space="preserve">PP-ACP (913-979:67) </t>
  </si>
  <si>
    <t xml:space="preserve">Aminotransferase class-III (1137-1493:357) </t>
  </si>
  <si>
    <t xml:space="preserve">MT12 (1751-1851:101) </t>
  </si>
  <si>
    <t xml:space="preserve">Condensation domain (1928-2349:422) </t>
  </si>
  <si>
    <t xml:space="preserve">PP-ACP (1995-2058:64) </t>
  </si>
  <si>
    <t xml:space="preserve">KS-N (72-332:261) </t>
  </si>
  <si>
    <t xml:space="preserve">KS-C (340-457:118) </t>
  </si>
  <si>
    <t xml:space="preserve">CE (460-571:112) </t>
  </si>
  <si>
    <t xml:space="preserve">AT (618-920:303) </t>
  </si>
  <si>
    <t xml:space="preserve">KR (1279-1456:178) </t>
  </si>
  <si>
    <t xml:space="preserve">PP-ACP (1567-1631:65) </t>
  </si>
  <si>
    <t xml:space="preserve">Alpha/beta hydrolase fold-1 (2006-2253:248) </t>
  </si>
  <si>
    <t xml:space="preserve">KS-N (52-330:279) </t>
  </si>
  <si>
    <t xml:space="preserve">KS-C (338-455:118) </t>
  </si>
  <si>
    <t xml:space="preserve">CE (458-553:96) </t>
  </si>
  <si>
    <t xml:space="preserve">AT (625-949:325) </t>
  </si>
  <si>
    <t xml:space="preserve">PP-ACP (1206-1273:68) </t>
  </si>
  <si>
    <t xml:space="preserve">PP-ACP (1330-1396:67) </t>
  </si>
  <si>
    <t xml:space="preserve">KR (1665-1888:224) </t>
  </si>
  <si>
    <t xml:space="preserve">DH (1946-2224:279) </t>
  </si>
  <si>
    <t xml:space="preserve">AMPS (226-647:422) </t>
  </si>
  <si>
    <t xml:space="preserve">KR (1014-1209:196) </t>
  </si>
  <si>
    <t xml:space="preserve">PP-ACP (1344-1408:65) </t>
  </si>
  <si>
    <t xml:space="preserve">Condensation domain (1429-1875:447) </t>
  </si>
  <si>
    <t xml:space="preserve">AMPS (1904-2302:399) </t>
  </si>
  <si>
    <t xml:space="preserve">AMPB (2310-2385:76) </t>
  </si>
  <si>
    <t xml:space="preserve">TE (2507-2723:217) </t>
  </si>
  <si>
    <t xml:space="preserve">AMPS (204-625:422) </t>
  </si>
  <si>
    <t xml:space="preserve">KR (992-1187:196) </t>
  </si>
  <si>
    <t xml:space="preserve">PP-ACP (1322-1386:65) </t>
  </si>
  <si>
    <t xml:space="preserve">Condensation domain (1407-1853:447) </t>
  </si>
  <si>
    <t xml:space="preserve">AMPS (1882-2280:399) </t>
  </si>
  <si>
    <t xml:space="preserve">AMPB (2288-2363:76) </t>
  </si>
  <si>
    <t xml:space="preserve">PP-ACP (2393-2454:62) </t>
  </si>
  <si>
    <t xml:space="preserve">TE (2485-2701:217) </t>
  </si>
  <si>
    <t xml:space="preserve">KR (2-84:83) </t>
  </si>
  <si>
    <t xml:space="preserve">PP-ACP (183-245:63) </t>
  </si>
  <si>
    <t xml:space="preserve">KS-N (278-526:249) </t>
  </si>
  <si>
    <t xml:space="preserve">KS-C (534-650:117) </t>
  </si>
  <si>
    <t xml:space="preserve">CE (653-752:100) </t>
  </si>
  <si>
    <t xml:space="preserve">AT (801-1076:276) </t>
  </si>
  <si>
    <t xml:space="preserve">DH (1157-1437:281) </t>
  </si>
  <si>
    <t xml:space="preserve">KR (1679-1854:176) </t>
  </si>
  <si>
    <t xml:space="preserve">KS-N (2-187:186) </t>
  </si>
  <si>
    <t xml:space="preserve">KS-C (202-315:114) </t>
  </si>
  <si>
    <t xml:space="preserve">AT (407-708:302) </t>
  </si>
  <si>
    <t xml:space="preserve">DH (790-1080:291) </t>
  </si>
  <si>
    <t xml:space="preserve">ADC (1472-1571:100) </t>
  </si>
  <si>
    <t xml:space="preserve">KR (1664-1844:181) </t>
  </si>
  <si>
    <t xml:space="preserve">PP-ACP (1957-2017:61) </t>
  </si>
  <si>
    <t xml:space="preserve">TE (2066-2325:260) </t>
  </si>
  <si>
    <t xml:space="preserve">TE (1900-2119:220) </t>
  </si>
  <si>
    <t xml:space="preserve">AMPS (27-472:446) </t>
  </si>
  <si>
    <t xml:space="preserve">PP-ACP (636-702:67) </t>
  </si>
  <si>
    <t xml:space="preserve">KS-N (730-970:241) </t>
  </si>
  <si>
    <t xml:space="preserve">KS-C (978-1095:118) </t>
  </si>
  <si>
    <t xml:space="preserve">CE (1099-1208:110) </t>
  </si>
  <si>
    <t xml:space="preserve">AT (1251-1527:277) </t>
  </si>
  <si>
    <t xml:space="preserve">DH (1640-1923:284) </t>
  </si>
  <si>
    <t xml:space="preserve">PP-ACP (1982-2045:64) </t>
  </si>
  <si>
    <t xml:space="preserve">PP-ACP (10-76:67) </t>
  </si>
  <si>
    <t xml:space="preserve">KS-N (104-344:241) </t>
  </si>
  <si>
    <t xml:space="preserve">KS-C (352-469:118) </t>
  </si>
  <si>
    <t xml:space="preserve">CE (473-582:110) </t>
  </si>
  <si>
    <t xml:space="preserve">AT (625-901:277) </t>
  </si>
  <si>
    <t xml:space="preserve">DH (1014-1297:284) </t>
  </si>
  <si>
    <t xml:space="preserve">KR (1551-1727:177) </t>
  </si>
  <si>
    <t xml:space="preserve">PP-ACP (1827-1891:65) </t>
  </si>
  <si>
    <t xml:space="preserve">Ankyrin repeat-containing domain (92-177:86) </t>
  </si>
  <si>
    <t xml:space="preserve">Ankyrin repeat-containing domain (3088-3166:79) </t>
  </si>
  <si>
    <t xml:space="preserve">Ankyrin repeat-containing domain (3837-3899:63) </t>
  </si>
  <si>
    <t xml:space="preserve">Ankyrin repeat-containing domain (3907-3970:64) </t>
  </si>
  <si>
    <t xml:space="preserve">Ankyrin repeat-containing domain (3976-4032:57) </t>
  </si>
  <si>
    <t xml:space="preserve">KS-N (4101-4309:209) </t>
  </si>
  <si>
    <t xml:space="preserve">KS-C (4331-4448:118) </t>
  </si>
  <si>
    <t xml:space="preserve">Indoleamine 2;3-dioxygenase (59-369:311) </t>
  </si>
  <si>
    <t xml:space="preserve">Phosphotransferase KptA/Tpt1 (1094-1182:89) </t>
  </si>
  <si>
    <t xml:space="preserve">Indoleamine 2;3-dioxygenase (2553-2777:225) </t>
  </si>
  <si>
    <t xml:space="preserve">AMPS (2993-3372:380) </t>
  </si>
  <si>
    <t xml:space="preserve">KS-N (3558-3800:243) </t>
  </si>
  <si>
    <t xml:space="preserve">KS-C (3811-3923:113) </t>
  </si>
  <si>
    <t xml:space="preserve">KR (4193-4338:146) </t>
  </si>
  <si>
    <t xml:space="preserve">TauD/TfdA-like domain (4478-4728:251) </t>
  </si>
  <si>
    <t xml:space="preserve">PP-ACP (36-102:67) </t>
  </si>
  <si>
    <t xml:space="preserve">KS-N (130-370:241) </t>
  </si>
  <si>
    <t xml:space="preserve">KS-C (378-495:118) </t>
  </si>
  <si>
    <t xml:space="preserve">CE (499-608:110) </t>
  </si>
  <si>
    <t xml:space="preserve">AT (651-927:277) </t>
  </si>
  <si>
    <t xml:space="preserve">DH (1040-1323:284) </t>
  </si>
  <si>
    <t xml:space="preserve">KR (1577-1753:177) </t>
  </si>
  <si>
    <t xml:space="preserve">PP-ACP (1853-1917:65) </t>
  </si>
  <si>
    <t xml:space="preserve">WWE domain (230-294:65) </t>
  </si>
  <si>
    <t xml:space="preserve">ATP:guanido phosphotransferase; catalytic domain (441-601:161) </t>
  </si>
  <si>
    <t xml:space="preserve">Protein of unknown function DUF4326) (1660-1738:79) </t>
  </si>
  <si>
    <t xml:space="preserve">ATP:guanido phosphotransferase; N-terminal (2441-2507:67) </t>
  </si>
  <si>
    <t xml:space="preserve">ATP:guanido phosphotransferase; catalytic domain (2567-2777:211) </t>
  </si>
  <si>
    <t xml:space="preserve">KS-N (3994-4156:163) </t>
  </si>
  <si>
    <t xml:space="preserve">KS-N (4164-4216:53) </t>
  </si>
  <si>
    <t xml:space="preserve">KS-C (4243-4292:50) </t>
  </si>
  <si>
    <t xml:space="preserve">KS-N (13-262:250) </t>
  </si>
  <si>
    <t xml:space="preserve">KS-C (270-388:119) </t>
  </si>
  <si>
    <t xml:space="preserve">CE (391-501:111) </t>
  </si>
  <si>
    <t xml:space="preserve">AT (535-816:282) </t>
  </si>
  <si>
    <t xml:space="preserve">KR (1154-1351:198) </t>
  </si>
  <si>
    <t xml:space="preserve">DH (1382-1661:280) </t>
  </si>
  <si>
    <t xml:space="preserve">PP-ACP (1766-1828:63) </t>
  </si>
  <si>
    <t xml:space="preserve">Condensation domain (1087-1385:299) </t>
  </si>
  <si>
    <t xml:space="preserve">PP-ACP (1531-1593:63) </t>
  </si>
  <si>
    <t xml:space="preserve">KS-N (24-275:252) </t>
  </si>
  <si>
    <t xml:space="preserve">KS-C (284-400:117) </t>
  </si>
  <si>
    <t xml:space="preserve">CE (403-516:114) </t>
  </si>
  <si>
    <t xml:space="preserve">AT (558-841:284) </t>
  </si>
  <si>
    <t xml:space="preserve">DH (918-1189:272) </t>
  </si>
  <si>
    <t xml:space="preserve">KR (1418-1596:179) </t>
  </si>
  <si>
    <t xml:space="preserve">PP-ACP (1699-1764:66) </t>
  </si>
  <si>
    <t xml:space="preserve">KS-C (272-390:119) </t>
  </si>
  <si>
    <t xml:space="preserve">CE (393-507:115) </t>
  </si>
  <si>
    <t xml:space="preserve">AT (543-839:297) </t>
  </si>
  <si>
    <t xml:space="preserve">MT12 (1109-1209:101) </t>
  </si>
  <si>
    <t xml:space="preserve">PP-ACP (1319-1381:63) </t>
  </si>
  <si>
    <t xml:space="preserve">TE (1410-1652:243) </t>
  </si>
  <si>
    <t xml:space="preserve">DH (919-1190:272) </t>
  </si>
  <si>
    <t xml:space="preserve">KR (1419-1597:179) </t>
  </si>
  <si>
    <t xml:space="preserve">PP-ACP (1700-1765:66) </t>
  </si>
  <si>
    <t xml:space="preserve">AT (558-842:285) </t>
  </si>
  <si>
    <t xml:space="preserve">TubC; N-terminal docking domain (2-52:51) </t>
  </si>
  <si>
    <t xml:space="preserve">Condensation domain (59-513:455) </t>
  </si>
  <si>
    <t xml:space="preserve">AMPB (626-692:67) </t>
  </si>
  <si>
    <t xml:space="preserve">AMPS (816-1242:427) </t>
  </si>
  <si>
    <t xml:space="preserve">KR (1623-1818:196) </t>
  </si>
  <si>
    <t xml:space="preserve">PP-ACP (1956-2020:65) </t>
  </si>
  <si>
    <t xml:space="preserve">TE (2057-2326:270) </t>
  </si>
  <si>
    <t xml:space="preserve">CE (458-559:102) </t>
  </si>
  <si>
    <t xml:space="preserve">PP-ACP (1280-1347:68) </t>
  </si>
  <si>
    <t xml:space="preserve">KR (1739-1962:224) </t>
  </si>
  <si>
    <t xml:space="preserve">DH (2021-2299:279) </t>
  </si>
  <si>
    <t xml:space="preserve">KS-N (32-281:250) </t>
  </si>
  <si>
    <t xml:space="preserve">KS-C (289-406:118) </t>
  </si>
  <si>
    <t xml:space="preserve">CE (411-520:110) </t>
  </si>
  <si>
    <t xml:space="preserve">AT (562-877:316) </t>
  </si>
  <si>
    <t xml:space="preserve">PP-ACP (940-1012:73) </t>
  </si>
  <si>
    <t xml:space="preserve">Condensation domain (1071-1491:421) </t>
  </si>
  <si>
    <t xml:space="preserve">PP-ACP (1514-1574:61) </t>
  </si>
  <si>
    <t xml:space="preserve">Luciferase-like domain (1749-2042:294) </t>
  </si>
  <si>
    <t xml:space="preserve">CE (458-558:101) </t>
  </si>
  <si>
    <t xml:space="preserve">PP-ACP (1240-1307:68) </t>
  </si>
  <si>
    <t xml:space="preserve">KR (1699-1922:224) </t>
  </si>
  <si>
    <t xml:space="preserve">DH (1982-2259:278) </t>
  </si>
  <si>
    <t xml:space="preserve">KS-N (347-609:263) </t>
  </si>
  <si>
    <t xml:space="preserve">KS-C (619-733:115) </t>
  </si>
  <si>
    <t xml:space="preserve">CE (761-849:89) </t>
  </si>
  <si>
    <t xml:space="preserve">AT (898-1188:291) </t>
  </si>
  <si>
    <t xml:space="preserve">TE (1315-1534:220) </t>
  </si>
  <si>
    <t xml:space="preserve">KR (1797-1978:182) </t>
  </si>
  <si>
    <t xml:space="preserve">PP-ACP (2101-2146:46) </t>
  </si>
  <si>
    <t xml:space="preserve">KS-N (38-289:252) </t>
  </si>
  <si>
    <t xml:space="preserve">KS-C (297-414:118) </t>
  </si>
  <si>
    <t xml:space="preserve">CE (417-529:113) </t>
  </si>
  <si>
    <t xml:space="preserve">AT (576-855:280) </t>
  </si>
  <si>
    <t xml:space="preserve">DH (939-1235:297) </t>
  </si>
  <si>
    <t xml:space="preserve">KR (1508-1684:177) </t>
  </si>
  <si>
    <t xml:space="preserve">PP-ACP (1789-1853:65) </t>
  </si>
  <si>
    <t xml:space="preserve">KS-N (37-287:251) </t>
  </si>
  <si>
    <t xml:space="preserve">CE (415-534:120) </t>
  </si>
  <si>
    <t xml:space="preserve">AT (574-880:307) </t>
  </si>
  <si>
    <t xml:space="preserve">DH (936-1227:292) </t>
  </si>
  <si>
    <t xml:space="preserve">KR (1471-1648:178) </t>
  </si>
  <si>
    <t xml:space="preserve">PP-ACP (1755-1821:67) </t>
  </si>
  <si>
    <t xml:space="preserve">KS-N (37-288:252) </t>
  </si>
  <si>
    <t xml:space="preserve">KS-C (296-413:118) </t>
  </si>
  <si>
    <t xml:space="preserve">CE (416-527:112) </t>
  </si>
  <si>
    <t xml:space="preserve">AT (570-890:321) </t>
  </si>
  <si>
    <t xml:space="preserve">MT12 (1067-1163:97) </t>
  </si>
  <si>
    <t xml:space="preserve">KR (1528-1705:178) </t>
  </si>
  <si>
    <t xml:space="preserve">PP-ACP (1809-1875:67) </t>
  </si>
  <si>
    <t xml:space="preserve">AMPB (244-319:76) </t>
  </si>
  <si>
    <t xml:space="preserve">PP-ACP (349-412:64) </t>
  </si>
  <si>
    <t xml:space="preserve">Condensation domain (435-874:440) </t>
  </si>
  <si>
    <t xml:space="preserve">AMPS (900-1345:446) </t>
  </si>
  <si>
    <t xml:space="preserve">AMPB (1366-1441:76) </t>
  </si>
  <si>
    <t xml:space="preserve">PP-ACP (1471-1531:61) </t>
  </si>
  <si>
    <t xml:space="preserve">TE (1589-1670:82) </t>
  </si>
  <si>
    <t xml:space="preserve">CE (421-524:104) </t>
  </si>
  <si>
    <t xml:space="preserve">KS-N (14-262:249) </t>
  </si>
  <si>
    <t xml:space="preserve">AT (536-809:274) </t>
  </si>
  <si>
    <t xml:space="preserve">KR (1152-1349:198) </t>
  </si>
  <si>
    <t xml:space="preserve">DH (1379-1657:279) </t>
  </si>
  <si>
    <t xml:space="preserve">KS-N (4-251:248) </t>
  </si>
  <si>
    <t xml:space="preserve">KS-C (259-376:118) </t>
  </si>
  <si>
    <t xml:space="preserve">CE (379-499:121) </t>
  </si>
  <si>
    <t xml:space="preserve">AT (548-825:278) </t>
  </si>
  <si>
    <t xml:space="preserve">DH (912-1187:276) </t>
  </si>
  <si>
    <t xml:space="preserve">Alcohol dehydrogenase; N-terminal (1455-1526:72) </t>
  </si>
  <si>
    <t xml:space="preserve">ADC (1586-1711:126) </t>
  </si>
  <si>
    <t xml:space="preserve">KS-N (54-332:279) </t>
  </si>
  <si>
    <t xml:space="preserve">CE (460-560:101) </t>
  </si>
  <si>
    <t xml:space="preserve">AT (627-951:325) </t>
  </si>
  <si>
    <t xml:space="preserve">PP-ACP (1242-1309:68) </t>
  </si>
  <si>
    <t xml:space="preserve">KR (1701-1924:224) </t>
  </si>
  <si>
    <t xml:space="preserve">DH (1984-2261:278) </t>
  </si>
  <si>
    <t xml:space="preserve">KS-N (33-281:249) </t>
  </si>
  <si>
    <t xml:space="preserve">KS-C (289-404:116) </t>
  </si>
  <si>
    <t xml:space="preserve">CE (406-517:112) </t>
  </si>
  <si>
    <t xml:space="preserve">AT (560-870:311) </t>
  </si>
  <si>
    <t xml:space="preserve">DH (923-1222:300) </t>
  </si>
  <si>
    <t xml:space="preserve">KR (1476-1651:176) </t>
  </si>
  <si>
    <t xml:space="preserve">PP-ACP (1752-1817:66) </t>
  </si>
  <si>
    <t xml:space="preserve">KS-N (37-286:250) </t>
  </si>
  <si>
    <t xml:space="preserve">KS-C (294-411:118) </t>
  </si>
  <si>
    <t xml:space="preserve">CE (414-527:114) </t>
  </si>
  <si>
    <t xml:space="preserve">AT (563-842:280) </t>
  </si>
  <si>
    <t xml:space="preserve">DH (919-1216:298) </t>
  </si>
  <si>
    <t xml:space="preserve">KR (1485-1662:178) </t>
  </si>
  <si>
    <t xml:space="preserve">PP-ACP (1768-1830:63) </t>
  </si>
  <si>
    <t xml:space="preserve">AMPS (6-461:456) </t>
  </si>
  <si>
    <t xml:space="preserve">PP-ACP (614-679:66) </t>
  </si>
  <si>
    <t xml:space="preserve">KS-N (701-948:248) </t>
  </si>
  <si>
    <t xml:space="preserve">KS-C (956-1073:118) </t>
  </si>
  <si>
    <t xml:space="preserve">CE (1076-1198:123) </t>
  </si>
  <si>
    <t xml:space="preserve">AT (1243-1565:323) </t>
  </si>
  <si>
    <t xml:space="preserve">PP-ACP (1649-1712:64) </t>
  </si>
  <si>
    <t xml:space="preserve">KS-N (9-258:250) </t>
  </si>
  <si>
    <t xml:space="preserve">KS-C (266-384:119) </t>
  </si>
  <si>
    <t xml:space="preserve">CE (387-497:111) </t>
  </si>
  <si>
    <t xml:space="preserve">AT (531-801:271) </t>
  </si>
  <si>
    <t xml:space="preserve">KR (1148-1345:198) </t>
  </si>
  <si>
    <t xml:space="preserve">DH (1375-1653:279) </t>
  </si>
  <si>
    <t xml:space="preserve">PP-ACP (1762-1824:63) </t>
  </si>
  <si>
    <t xml:space="preserve">KS-N (13-263:251) </t>
  </si>
  <si>
    <t xml:space="preserve">KS-C (271-390:120) </t>
  </si>
  <si>
    <t xml:space="preserve">CE (392-503:112) </t>
  </si>
  <si>
    <t xml:space="preserve">AT (546-842:297) </t>
  </si>
  <si>
    <t xml:space="preserve">DH (930-1241:312) </t>
  </si>
  <si>
    <t xml:space="preserve">KR (1506-1683:178) </t>
  </si>
  <si>
    <t xml:space="preserve">PP-ACP (1789-1856:68) </t>
  </si>
  <si>
    <t xml:space="preserve">CE (379-491:113) </t>
  </si>
  <si>
    <t xml:space="preserve">AT (532-659:128) </t>
  </si>
  <si>
    <t xml:space="preserve">PP-ACP (883-931:49) </t>
  </si>
  <si>
    <t xml:space="preserve">Luciferase-like domain (973-1275:303) </t>
  </si>
  <si>
    <t xml:space="preserve">TE (1354-1580:227) </t>
  </si>
  <si>
    <t xml:space="preserve">KS-N (14-263:250) </t>
  </si>
  <si>
    <t xml:space="preserve">KS-C (271-389:119) </t>
  </si>
  <si>
    <t xml:space="preserve">CE (392-502:111) </t>
  </si>
  <si>
    <t xml:space="preserve">AT (536-806:271) </t>
  </si>
  <si>
    <t xml:space="preserve">KR (1153-1350:198) </t>
  </si>
  <si>
    <t xml:space="preserve">DH (1380-1658:279) </t>
  </si>
  <si>
    <t xml:space="preserve">PP-ACP (1767-1829:63) </t>
  </si>
  <si>
    <t xml:space="preserve">AMPS (200-627:428) </t>
  </si>
  <si>
    <t xml:space="preserve">PP-ACP (804-883:80) </t>
  </si>
  <si>
    <t xml:space="preserve">KS-N (979-1176:198) </t>
  </si>
  <si>
    <t xml:space="preserve">KS-C (1189-1298:110) </t>
  </si>
  <si>
    <t xml:space="preserve">KR (1652-1812:161) </t>
  </si>
  <si>
    <t xml:space="preserve">Serine hydrolase FSH (2081-2310:230) </t>
  </si>
  <si>
    <t xml:space="preserve">Hexapeptide repeat (2514-2547:34) </t>
  </si>
  <si>
    <t xml:space="preserve">DH (919-1191:273) </t>
  </si>
  <si>
    <t xml:space="preserve">Sodium/calcium exchanger membrane region (507-673:167) </t>
  </si>
  <si>
    <t xml:space="preserve">Na-Ca exchanger/integrin-beta4 (785-854:70) </t>
  </si>
  <si>
    <t xml:space="preserve">KS-N (1221-1467:247) </t>
  </si>
  <si>
    <t xml:space="preserve">KS-C (1498-1595:98) </t>
  </si>
  <si>
    <t xml:space="preserve">Na-Ca exchanger/integrin-beta4 (1815-1838:24) </t>
  </si>
  <si>
    <t xml:space="preserve">Na-Ca exchanger/integrin-beta4 (1857-1957:101) </t>
  </si>
  <si>
    <t xml:space="preserve">Sodium/calcium exchanger membrane region (2064-2237:174) </t>
  </si>
  <si>
    <t xml:space="preserve">DH (918-1190:273) </t>
  </si>
  <si>
    <t xml:space="preserve">AT (625-930:306) </t>
  </si>
  <si>
    <t xml:space="preserve">PP-ACP (1236-1303:68) </t>
  </si>
  <si>
    <t xml:space="preserve">KR (1695-1918:224) </t>
  </si>
  <si>
    <t xml:space="preserve">DH (1978-2254:277) </t>
  </si>
  <si>
    <t xml:space="preserve">KS-C (62-176:115) </t>
  </si>
  <si>
    <t xml:space="preserve">CE (179-231:53) </t>
  </si>
  <si>
    <t xml:space="preserve">KR (469-614:146) </t>
  </si>
  <si>
    <t xml:space="preserve">DH (735-960:226) </t>
  </si>
  <si>
    <t xml:space="preserve">ADC (1261-1365:105) </t>
  </si>
  <si>
    <t xml:space="preserve">PP-ACP (1549-1607:59) </t>
  </si>
  <si>
    <t xml:space="preserve">Serine hydrolase FSH (1620-1725:106) </t>
  </si>
  <si>
    <t xml:space="preserve">Luciferase-like domain (1751-2044:294) </t>
  </si>
  <si>
    <t xml:space="preserve">KS-N (44-304:261) </t>
  </si>
  <si>
    <t xml:space="preserve">KS-C (312-428:117) </t>
  </si>
  <si>
    <t xml:space="preserve">CE (431-542:112) </t>
  </si>
  <si>
    <t xml:space="preserve">AT (588-873:286) </t>
  </si>
  <si>
    <t xml:space="preserve">MT12 (1211-1312:102) </t>
  </si>
  <si>
    <t xml:space="preserve">KR (1606-1795:190) </t>
  </si>
  <si>
    <t xml:space="preserve">PP-ACP (1906-1961:56) </t>
  </si>
  <si>
    <t xml:space="preserve">AT (535-808:274) </t>
  </si>
  <si>
    <t xml:space="preserve">DH (1381-1658:278) </t>
  </si>
  <si>
    <t xml:space="preserve">PP-ACP (2094-2139:46) </t>
  </si>
  <si>
    <t xml:space="preserve">AMPS (26-527:502) </t>
    <phoneticPr fontId="18" type="noConversion"/>
  </si>
  <si>
    <t xml:space="preserve">PP-ACP (1179-1229:51) </t>
    <phoneticPr fontId="18" type="noConversion"/>
  </si>
  <si>
    <t xml:space="preserve">AT (179-435:257) </t>
    <phoneticPr fontId="18" type="noConversion"/>
  </si>
  <si>
    <t xml:space="preserve">TE (19746-19857:112) </t>
    <phoneticPr fontId="18" type="noConversion"/>
  </si>
  <si>
    <t xml:space="preserve">   </t>
    <phoneticPr fontId="18" type="noConversion"/>
  </si>
  <si>
    <t xml:space="preserve">AT </t>
  </si>
  <si>
    <t xml:space="preserve">KS-N </t>
  </si>
  <si>
    <t xml:space="preserve">KS-C </t>
  </si>
  <si>
    <t xml:space="preserve">ECH </t>
  </si>
  <si>
    <t xml:space="preserve">HTCA-N </t>
  </si>
  <si>
    <t xml:space="preserve">HTCA-C domain </t>
  </si>
  <si>
    <t xml:space="preserve">PP-ACP </t>
  </si>
  <si>
    <t xml:space="preserve">DH </t>
  </si>
  <si>
    <t xml:space="preserve">KR </t>
  </si>
  <si>
    <t xml:space="preserve">TE </t>
  </si>
  <si>
    <t xml:space="preserve">SDH </t>
  </si>
  <si>
    <t xml:space="preserve">[4Fe-4S] </t>
  </si>
  <si>
    <t xml:space="preserve">AMPS </t>
  </si>
  <si>
    <t xml:space="preserve">AMPB </t>
  </si>
  <si>
    <t xml:space="preserve">Amino acid transporter; transmembrane domain </t>
  </si>
  <si>
    <t xml:space="preserve">MT12 </t>
  </si>
  <si>
    <t xml:space="preserve">ADC </t>
  </si>
  <si>
    <t xml:space="preserve">Ribosomal Proteins L2; RNA binding domain </t>
  </si>
  <si>
    <t xml:space="preserve">Ribosomal protein L2; C-terminal </t>
  </si>
  <si>
    <t xml:space="preserve">CE </t>
  </si>
  <si>
    <t xml:space="preserve">Peptidase S59; nucleoporin </t>
  </si>
  <si>
    <t xml:space="preserve">Condensation domain </t>
  </si>
  <si>
    <t xml:space="preserve">Axonemal dynein light chain </t>
  </si>
  <si>
    <t xml:space="preserve">Formyl transferase; N-terminal </t>
  </si>
  <si>
    <t xml:space="preserve">Formyl transferase; C-terminal </t>
  </si>
  <si>
    <t xml:space="preserve">Alcohol dehydrogenase; N-terminal </t>
  </si>
  <si>
    <t xml:space="preserve">Protein FAM210A/B-like domain </t>
  </si>
  <si>
    <t xml:space="preserve">Chlorophyll A-B binding protein </t>
  </si>
  <si>
    <t xml:space="preserve">Pentatricopeptide repeat </t>
  </si>
  <si>
    <t xml:space="preserve">FAD/NAD(P)-binding domain </t>
  </si>
  <si>
    <t xml:space="preserve">Serine hydrolase FSH </t>
  </si>
  <si>
    <t xml:space="preserve">TubC; N-terminal docking domain </t>
  </si>
  <si>
    <t xml:space="preserve">Beta-hydroxydecanoyl thiol ester dehydrase; FabA/FabZ </t>
  </si>
  <si>
    <t xml:space="preserve">Fatty acyl-coenzyme A reductase; NAD-binding domain </t>
  </si>
  <si>
    <t xml:space="preserve">Aminotransferase class-III </t>
  </si>
  <si>
    <t xml:space="preserve">Luciferase-like domain </t>
  </si>
  <si>
    <t xml:space="preserve">Dynein heavy chain; linker </t>
  </si>
  <si>
    <t xml:space="preserve">Dynein heavy chain; hydrolytic ATP-binding dynein motor region </t>
  </si>
  <si>
    <t xml:space="preserve">Dynein heavy chain; AAA 5 extension domain </t>
  </si>
  <si>
    <t xml:space="preserve">Dynein heavy chain 3; AAA+ lid domain </t>
  </si>
  <si>
    <t xml:space="preserve">Dynein heavy chain; AAA module D4 </t>
  </si>
  <si>
    <t xml:space="preserve">Dynein heavy chain; coiled coil stalk </t>
  </si>
  <si>
    <t xml:space="preserve">Dynein heavy chain; ATP-binding dynein motor region </t>
  </si>
  <si>
    <t xml:space="preserve">Dynein heavy chain region D6 P-loop domain </t>
  </si>
  <si>
    <t xml:space="preserve">Dynein heavy chain AAA lid domain </t>
  </si>
  <si>
    <t xml:space="preserve">Dynein heavy chain; C-terminal domain </t>
  </si>
  <si>
    <t xml:space="preserve">Starter unit:ACP transacylase </t>
  </si>
  <si>
    <t xml:space="preserve">Fatty acid synthase beta subunit AflB /Fas1-like; central domain </t>
  </si>
  <si>
    <t xml:space="preserve">Fatty acid synthase; meander beta sheet domain </t>
  </si>
  <si>
    <t xml:space="preserve">MaoC-like dehydratase domain </t>
  </si>
  <si>
    <t xml:space="preserve">Fatty acid synthase subunit alpha; acyl carrier domain </t>
  </si>
  <si>
    <t xml:space="preserve">Fatty acid synthase type I; helical </t>
  </si>
  <si>
    <t xml:space="preserve">4'-phosphopantetheinyl transferase domain </t>
  </si>
  <si>
    <t xml:space="preserve">Methyltransferase type 11 </t>
  </si>
  <si>
    <t xml:space="preserve">Alpha/beta hydrolase fold-1 </t>
  </si>
  <si>
    <t xml:space="preserve">Ankyrin repeat-containing domain </t>
  </si>
  <si>
    <t xml:space="preserve">Indoleamine 2;3-dioxygenase </t>
  </si>
  <si>
    <t xml:space="preserve">Phosphotransferase KptA/Tpt1 </t>
  </si>
  <si>
    <t xml:space="preserve">TauD/TfdA-like domain </t>
  </si>
  <si>
    <t xml:space="preserve">WWE domain </t>
  </si>
  <si>
    <t xml:space="preserve">ATP:guanido phosphotransferase; catalytic domain </t>
  </si>
  <si>
    <t xml:space="preserve">Protein of unknown function DUF4326) </t>
  </si>
  <si>
    <t xml:space="preserve">ATP:guanido phosphotransferase; N-terminal </t>
  </si>
  <si>
    <t xml:space="preserve">Hexapeptide repeat </t>
  </si>
  <si>
    <t xml:space="preserve">Sodium/calcium exchanger membrane region </t>
  </si>
  <si>
    <t xml:space="preserve">Na-Ca exchanger/integrin-beta4 </t>
  </si>
  <si>
    <t>Microcystis aeruginosa</t>
    <phoneticPr fontId="18" type="noConversion"/>
  </si>
  <si>
    <t>Anabaena sp. 90</t>
    <phoneticPr fontId="18" type="noConversion"/>
  </si>
  <si>
    <t xml:space="preserve">KS-N (1-166:166)  -- KS-C (174-227:54)  -- </t>
    <phoneticPr fontId="18" type="noConversion"/>
  </si>
  <si>
    <t>Domain number</t>
    <phoneticPr fontId="18" type="noConversion"/>
  </si>
  <si>
    <t>AT</t>
    <phoneticPr fontId="18" type="noConversion"/>
  </si>
  <si>
    <t>KS</t>
    <phoneticPr fontId="18" type="noConversion"/>
  </si>
  <si>
    <t>KR</t>
    <phoneticPr fontId="18" type="noConversion"/>
  </si>
  <si>
    <t>DH</t>
    <phoneticPr fontId="18" type="noConversion"/>
  </si>
  <si>
    <t>ER</t>
    <phoneticPr fontId="18" type="noConversion"/>
  </si>
  <si>
    <t>MT</t>
    <phoneticPr fontId="18" type="noConversion"/>
  </si>
  <si>
    <t>TH</t>
    <phoneticPr fontId="18" type="noConversion"/>
  </si>
  <si>
    <t>PP</t>
    <phoneticPr fontId="18" type="noConversion"/>
  </si>
  <si>
    <t>Trichodesmium erythraeum</t>
    <phoneticPr fontId="18" type="noConversion"/>
  </si>
  <si>
    <t>Hematodinium sp. SG-2015</t>
    <phoneticPr fontId="18" type="noConversion"/>
  </si>
  <si>
    <t>Protein accession</t>
    <phoneticPr fontId="18" type="noConversion"/>
  </si>
  <si>
    <t>eudicots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</si>
</sst>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8"/>
      <color theme="1"/>
      <name val="Times New Roman"/>
      <family val="1"/>
    </font>
    <font>
      <sz val="8"/>
      <name val="Times New Roman"/>
      <family val="1"/>
    </font>
    <font>
      <b/>
      <sz val="8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auto="1"/>
      </start>
      <end/>
      <top style="thin">
        <color auto="1"/>
      </top>
      <bottom/>
      <diagonal/>
    </border>
    <border>
      <start/>
      <end/>
      <top style="thin">
        <color auto="1"/>
      </top>
      <bottom/>
      <diagonal/>
    </border>
    <border>
      <start style="thin">
        <color auto="1"/>
      </start>
      <end/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7">
    <dxf>
      <fill>
        <patternFill>
          <bgColor theme="7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008080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499984740745262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theme="7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008080"/>
        </patternFill>
      </fill>
    </dxf>
    <dxf>
      <fill>
        <patternFill>
          <bgColor theme="9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499984740745262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-0.24994659260841701"/>
        </patternFill>
      </fill>
    </dxf>
    <dxf>
      <fill>
        <patternFill>
          <bgColor theme="7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worksheet" Target="worksheets/sheet5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theme/theme1.xml><?xml version="1.0" encoding="utf-8"?>
<a:theme xmlns:a="http://purl.oclc.org/ooxml/drawingml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2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44"/>
  <sheetViews>
    <sheetView tabSelected="1" workbookViewId="0">
      <selection activeCell="C5" sqref="C5"/>
    </sheetView>
  </sheetViews>
  <sheetFormatPr defaultColWidth="42.88671875" defaultRowHeight="13.8" x14ac:dyDescent="0.25"/>
  <cols>
    <col min="2" max="2" width="17.5546875" customWidth="1"/>
    <col min="3" max="3" width="14.77734375" customWidth="1"/>
    <col min="4" max="4" width="33.88671875" customWidth="1"/>
    <col min="5" max="5" width="16.33203125" customWidth="1"/>
    <col min="6" max="6" width="80.21875" customWidth="1"/>
  </cols>
  <sheetData>
    <row r="1" spans="1:16" x14ac:dyDescent="0.25">
      <c r="A1" t="s">
        <v>8618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8608</v>
      </c>
      <c r="H1" t="s">
        <v>6</v>
      </c>
      <c r="I1" t="s">
        <v>8609</v>
      </c>
      <c r="J1" t="s">
        <v>8610</v>
      </c>
      <c r="K1" t="s">
        <v>8611</v>
      </c>
      <c r="L1" t="s">
        <v>8612</v>
      </c>
      <c r="M1" t="s">
        <v>8613</v>
      </c>
      <c r="N1" t="s">
        <v>8614</v>
      </c>
      <c r="O1" t="s">
        <v>8615</v>
      </c>
      <c r="P1" t="s">
        <v>7</v>
      </c>
    </row>
    <row r="2" spans="1:16" x14ac:dyDescent="0.25">
      <c r="A2" t="s">
        <v>8</v>
      </c>
      <c r="B2">
        <v>1288</v>
      </c>
      <c r="C2" t="s">
        <v>9</v>
      </c>
      <c r="D2" t="s">
        <v>10</v>
      </c>
      <c r="E2">
        <v>2</v>
      </c>
      <c r="F2" t="s">
        <v>11</v>
      </c>
      <c r="G2">
        <v>0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12</v>
      </c>
    </row>
    <row r="3" spans="1:16" x14ac:dyDescent="0.25">
      <c r="A3" t="s">
        <v>3596</v>
      </c>
      <c r="B3">
        <v>10337</v>
      </c>
      <c r="C3" t="s">
        <v>14</v>
      </c>
      <c r="D3" t="s">
        <v>1864</v>
      </c>
      <c r="E3">
        <v>42</v>
      </c>
      <c r="F3" t="s">
        <v>3597</v>
      </c>
      <c r="G3">
        <v>0</v>
      </c>
      <c r="H3">
        <v>9</v>
      </c>
      <c r="I3">
        <v>16</v>
      </c>
      <c r="J3">
        <v>6</v>
      </c>
      <c r="K3">
        <v>0</v>
      </c>
      <c r="L3">
        <v>0</v>
      </c>
      <c r="M3">
        <v>3</v>
      </c>
      <c r="N3">
        <v>0</v>
      </c>
      <c r="O3">
        <v>9</v>
      </c>
      <c r="P3" t="s">
        <v>3598</v>
      </c>
    </row>
    <row r="4" spans="1:16" x14ac:dyDescent="0.25">
      <c r="A4" t="s">
        <v>2039</v>
      </c>
      <c r="B4">
        <v>7957</v>
      </c>
      <c r="C4" t="s">
        <v>14</v>
      </c>
      <c r="D4" t="s">
        <v>1864</v>
      </c>
      <c r="E4">
        <v>32</v>
      </c>
      <c r="F4" t="s">
        <v>2040</v>
      </c>
      <c r="G4">
        <v>0</v>
      </c>
      <c r="H4">
        <v>6</v>
      </c>
      <c r="I4">
        <v>10</v>
      </c>
      <c r="J4">
        <v>4</v>
      </c>
      <c r="K4">
        <v>5</v>
      </c>
      <c r="L4">
        <v>0</v>
      </c>
      <c r="M4">
        <v>1</v>
      </c>
      <c r="N4">
        <v>1</v>
      </c>
      <c r="O4">
        <v>6</v>
      </c>
      <c r="P4" t="s">
        <v>2041</v>
      </c>
    </row>
    <row r="5" spans="1:16" x14ac:dyDescent="0.25">
      <c r="A5" t="s">
        <v>22</v>
      </c>
      <c r="B5">
        <v>459</v>
      </c>
      <c r="C5" t="s">
        <v>8619</v>
      </c>
      <c r="D5" t="s">
        <v>24</v>
      </c>
      <c r="E5">
        <v>2</v>
      </c>
      <c r="F5" t="s">
        <v>25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26</v>
      </c>
    </row>
    <row r="6" spans="1:16" x14ac:dyDescent="0.25">
      <c r="A6" t="s">
        <v>27</v>
      </c>
      <c r="B6">
        <v>940</v>
      </c>
      <c r="C6" t="s">
        <v>9</v>
      </c>
      <c r="D6" t="s">
        <v>28</v>
      </c>
      <c r="E6">
        <v>2</v>
      </c>
      <c r="F6" t="s">
        <v>29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30</v>
      </c>
    </row>
    <row r="7" spans="1:16" x14ac:dyDescent="0.25">
      <c r="A7" t="s">
        <v>31</v>
      </c>
      <c r="B7">
        <v>934</v>
      </c>
      <c r="C7" t="s">
        <v>9</v>
      </c>
      <c r="D7" t="s">
        <v>32</v>
      </c>
      <c r="E7">
        <v>1</v>
      </c>
      <c r="F7" t="s">
        <v>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34</v>
      </c>
    </row>
    <row r="8" spans="1:16" x14ac:dyDescent="0.25">
      <c r="A8" t="s">
        <v>2835</v>
      </c>
      <c r="B8">
        <v>5040</v>
      </c>
      <c r="C8" t="s">
        <v>14</v>
      </c>
      <c r="D8" t="s">
        <v>1864</v>
      </c>
      <c r="E8">
        <v>20</v>
      </c>
      <c r="F8" t="s">
        <v>2836</v>
      </c>
      <c r="G8">
        <v>0</v>
      </c>
      <c r="H8">
        <v>3</v>
      </c>
      <c r="I8">
        <v>6</v>
      </c>
      <c r="J8">
        <v>2</v>
      </c>
      <c r="K8">
        <v>2</v>
      </c>
      <c r="L8">
        <v>0</v>
      </c>
      <c r="M8">
        <v>2</v>
      </c>
      <c r="N8">
        <v>0</v>
      </c>
      <c r="O8">
        <v>3</v>
      </c>
      <c r="P8" t="s">
        <v>2837</v>
      </c>
    </row>
    <row r="9" spans="1:16" x14ac:dyDescent="0.25">
      <c r="A9" t="s">
        <v>1863</v>
      </c>
      <c r="B9">
        <v>4940</v>
      </c>
      <c r="C9" t="s">
        <v>14</v>
      </c>
      <c r="D9" t="s">
        <v>1864</v>
      </c>
      <c r="E9">
        <v>20</v>
      </c>
      <c r="F9" t="s">
        <v>1865</v>
      </c>
      <c r="G9">
        <v>0</v>
      </c>
      <c r="H9">
        <v>4</v>
      </c>
      <c r="I9">
        <v>6</v>
      </c>
      <c r="J9">
        <v>1</v>
      </c>
      <c r="K9">
        <v>1</v>
      </c>
      <c r="L9">
        <v>0</v>
      </c>
      <c r="M9">
        <v>2</v>
      </c>
      <c r="N9">
        <v>0</v>
      </c>
      <c r="O9">
        <v>4</v>
      </c>
      <c r="P9" t="s">
        <v>1866</v>
      </c>
    </row>
    <row r="10" spans="1:16" x14ac:dyDescent="0.25">
      <c r="A10" t="s">
        <v>3125</v>
      </c>
      <c r="B10">
        <v>4115</v>
      </c>
      <c r="C10" t="s">
        <v>14</v>
      </c>
      <c r="D10" t="s">
        <v>19</v>
      </c>
      <c r="E10">
        <v>16</v>
      </c>
      <c r="F10" t="s">
        <v>3126</v>
      </c>
      <c r="G10">
        <v>1</v>
      </c>
      <c r="H10">
        <v>3</v>
      </c>
      <c r="I10">
        <v>2</v>
      </c>
      <c r="J10">
        <v>1</v>
      </c>
      <c r="K10">
        <v>0</v>
      </c>
      <c r="L10">
        <v>0</v>
      </c>
      <c r="M10">
        <v>0</v>
      </c>
      <c r="N10">
        <v>0</v>
      </c>
      <c r="O10">
        <v>3</v>
      </c>
      <c r="P10" t="s">
        <v>3127</v>
      </c>
    </row>
    <row r="11" spans="1:16" x14ac:dyDescent="0.25">
      <c r="A11" t="s">
        <v>5331</v>
      </c>
      <c r="B11">
        <v>4115</v>
      </c>
      <c r="C11" t="s">
        <v>14</v>
      </c>
      <c r="D11" t="s">
        <v>5065</v>
      </c>
      <c r="E11">
        <v>16</v>
      </c>
      <c r="F11" t="s">
        <v>3126</v>
      </c>
      <c r="G11">
        <v>1</v>
      </c>
      <c r="H11">
        <v>3</v>
      </c>
      <c r="I11">
        <v>2</v>
      </c>
      <c r="J11">
        <v>1</v>
      </c>
      <c r="K11">
        <v>0</v>
      </c>
      <c r="L11">
        <v>0</v>
      </c>
      <c r="M11">
        <v>0</v>
      </c>
      <c r="N11">
        <v>0</v>
      </c>
      <c r="O11">
        <v>3</v>
      </c>
      <c r="P11" t="s">
        <v>5332</v>
      </c>
    </row>
    <row r="12" spans="1:16" x14ac:dyDescent="0.25">
      <c r="A12" t="s">
        <v>49</v>
      </c>
      <c r="B12">
        <v>245</v>
      </c>
      <c r="C12" t="s">
        <v>23</v>
      </c>
      <c r="D12" t="s">
        <v>50</v>
      </c>
      <c r="E12">
        <v>2</v>
      </c>
      <c r="F12" t="s">
        <v>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52</v>
      </c>
    </row>
    <row r="13" spans="1:16" x14ac:dyDescent="0.25">
      <c r="A13" t="s">
        <v>1984</v>
      </c>
      <c r="B13">
        <v>3910</v>
      </c>
      <c r="C13" t="s">
        <v>14</v>
      </c>
      <c r="D13" t="s">
        <v>437</v>
      </c>
      <c r="E13">
        <v>15</v>
      </c>
      <c r="F13" t="s">
        <v>1985</v>
      </c>
      <c r="G13">
        <v>2</v>
      </c>
      <c r="H13">
        <v>2</v>
      </c>
      <c r="I13">
        <v>4</v>
      </c>
      <c r="J13">
        <v>2</v>
      </c>
      <c r="K13">
        <v>2</v>
      </c>
      <c r="L13">
        <v>0</v>
      </c>
      <c r="M13">
        <v>1</v>
      </c>
      <c r="N13">
        <v>0</v>
      </c>
      <c r="O13">
        <v>2</v>
      </c>
      <c r="P13" t="s">
        <v>1986</v>
      </c>
    </row>
    <row r="14" spans="1:16" x14ac:dyDescent="0.25">
      <c r="A14" t="s">
        <v>56</v>
      </c>
      <c r="B14">
        <v>1052</v>
      </c>
      <c r="C14" t="s">
        <v>9</v>
      </c>
      <c r="D14" t="s">
        <v>10</v>
      </c>
      <c r="E14">
        <v>2</v>
      </c>
      <c r="F14" t="s">
        <v>57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58</v>
      </c>
    </row>
    <row r="15" spans="1:16" x14ac:dyDescent="0.25">
      <c r="A15" t="s">
        <v>348</v>
      </c>
      <c r="B15">
        <v>3907</v>
      </c>
      <c r="C15" t="s">
        <v>14</v>
      </c>
      <c r="D15" t="s">
        <v>19</v>
      </c>
      <c r="E15">
        <v>15</v>
      </c>
      <c r="F15" t="s">
        <v>349</v>
      </c>
      <c r="G15">
        <v>2</v>
      </c>
      <c r="H15">
        <v>2</v>
      </c>
      <c r="I15">
        <v>4</v>
      </c>
      <c r="J15">
        <v>2</v>
      </c>
      <c r="K15">
        <v>2</v>
      </c>
      <c r="L15">
        <v>0</v>
      </c>
      <c r="M15">
        <v>1</v>
      </c>
      <c r="N15">
        <v>0</v>
      </c>
      <c r="O15">
        <v>2</v>
      </c>
      <c r="P15" t="s">
        <v>350</v>
      </c>
    </row>
    <row r="16" spans="1:16" x14ac:dyDescent="0.25">
      <c r="A16" t="s">
        <v>2325</v>
      </c>
      <c r="B16">
        <v>3907</v>
      </c>
      <c r="C16" t="s">
        <v>14</v>
      </c>
      <c r="D16" t="s">
        <v>394</v>
      </c>
      <c r="E16">
        <v>15</v>
      </c>
      <c r="F16" t="s">
        <v>349</v>
      </c>
      <c r="G16">
        <v>2</v>
      </c>
      <c r="H16">
        <v>2</v>
      </c>
      <c r="I16">
        <v>4</v>
      </c>
      <c r="J16">
        <v>2</v>
      </c>
      <c r="K16">
        <v>2</v>
      </c>
      <c r="L16">
        <v>0</v>
      </c>
      <c r="M16">
        <v>1</v>
      </c>
      <c r="N16">
        <v>0</v>
      </c>
      <c r="O16">
        <v>2</v>
      </c>
      <c r="P16" t="s">
        <v>350</v>
      </c>
    </row>
    <row r="17" spans="1:16" x14ac:dyDescent="0.25">
      <c r="A17" t="s">
        <v>4258</v>
      </c>
      <c r="B17">
        <v>3907</v>
      </c>
      <c r="C17" t="s">
        <v>14</v>
      </c>
      <c r="D17" t="s">
        <v>394</v>
      </c>
      <c r="E17">
        <v>15</v>
      </c>
      <c r="F17" t="s">
        <v>349</v>
      </c>
      <c r="G17">
        <v>2</v>
      </c>
      <c r="H17">
        <v>2</v>
      </c>
      <c r="I17">
        <v>4</v>
      </c>
      <c r="J17">
        <v>2</v>
      </c>
      <c r="K17">
        <v>2</v>
      </c>
      <c r="L17">
        <v>0</v>
      </c>
      <c r="M17">
        <v>1</v>
      </c>
      <c r="N17">
        <v>0</v>
      </c>
      <c r="O17">
        <v>2</v>
      </c>
      <c r="P17" t="s">
        <v>350</v>
      </c>
    </row>
    <row r="18" spans="1:16" x14ac:dyDescent="0.25">
      <c r="A18" t="s">
        <v>71</v>
      </c>
      <c r="B18">
        <v>632</v>
      </c>
      <c r="C18" t="s">
        <v>9</v>
      </c>
      <c r="D18" t="s">
        <v>10</v>
      </c>
      <c r="E18">
        <v>1</v>
      </c>
      <c r="F18" t="s">
        <v>72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73</v>
      </c>
    </row>
    <row r="19" spans="1:16" x14ac:dyDescent="0.25">
      <c r="A19" t="s">
        <v>5454</v>
      </c>
      <c r="B19">
        <v>3907</v>
      </c>
      <c r="C19" t="s">
        <v>14</v>
      </c>
      <c r="D19" t="s">
        <v>394</v>
      </c>
      <c r="E19">
        <v>15</v>
      </c>
      <c r="F19" t="s">
        <v>349</v>
      </c>
      <c r="G19">
        <v>2</v>
      </c>
      <c r="H19">
        <v>2</v>
      </c>
      <c r="I19">
        <v>4</v>
      </c>
      <c r="J19">
        <v>2</v>
      </c>
      <c r="K19">
        <v>2</v>
      </c>
      <c r="L19">
        <v>0</v>
      </c>
      <c r="M19">
        <v>1</v>
      </c>
      <c r="N19">
        <v>0</v>
      </c>
      <c r="O19">
        <v>2</v>
      </c>
      <c r="P19" t="s">
        <v>350</v>
      </c>
    </row>
    <row r="20" spans="1:16" x14ac:dyDescent="0.25">
      <c r="A20" t="s">
        <v>78</v>
      </c>
      <c r="B20">
        <v>395</v>
      </c>
      <c r="C20" t="s">
        <v>23</v>
      </c>
      <c r="D20" t="s">
        <v>24</v>
      </c>
      <c r="E20">
        <v>2</v>
      </c>
      <c r="F20" t="s">
        <v>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80</v>
      </c>
    </row>
    <row r="21" spans="1:16" x14ac:dyDescent="0.25">
      <c r="A21" t="s">
        <v>297</v>
      </c>
      <c r="B21">
        <v>3906</v>
      </c>
      <c r="C21" t="s">
        <v>14</v>
      </c>
      <c r="D21" t="s">
        <v>19</v>
      </c>
      <c r="E21">
        <v>15</v>
      </c>
      <c r="F21" t="s">
        <v>298</v>
      </c>
      <c r="G21">
        <v>2</v>
      </c>
      <c r="H21">
        <v>2</v>
      </c>
      <c r="I21">
        <v>4</v>
      </c>
      <c r="J21">
        <v>2</v>
      </c>
      <c r="K21">
        <v>2</v>
      </c>
      <c r="L21">
        <v>0</v>
      </c>
      <c r="M21">
        <v>1</v>
      </c>
      <c r="N21">
        <v>0</v>
      </c>
      <c r="O21">
        <v>2</v>
      </c>
      <c r="P21" t="s">
        <v>299</v>
      </c>
    </row>
    <row r="22" spans="1:16" x14ac:dyDescent="0.25">
      <c r="A22" t="s">
        <v>824</v>
      </c>
      <c r="B22">
        <v>3906</v>
      </c>
      <c r="C22" t="s">
        <v>14</v>
      </c>
      <c r="D22" t="s">
        <v>19</v>
      </c>
      <c r="E22">
        <v>15</v>
      </c>
      <c r="F22" t="s">
        <v>825</v>
      </c>
      <c r="G22">
        <v>2</v>
      </c>
      <c r="H22">
        <v>2</v>
      </c>
      <c r="I22">
        <v>4</v>
      </c>
      <c r="J22">
        <v>2</v>
      </c>
      <c r="K22">
        <v>2</v>
      </c>
      <c r="L22">
        <v>0</v>
      </c>
      <c r="M22">
        <v>1</v>
      </c>
      <c r="N22">
        <v>0</v>
      </c>
      <c r="O22">
        <v>2</v>
      </c>
      <c r="P22" t="s">
        <v>826</v>
      </c>
    </row>
    <row r="23" spans="1:16" x14ac:dyDescent="0.25">
      <c r="A23" t="s">
        <v>89</v>
      </c>
      <c r="B23">
        <v>245</v>
      </c>
      <c r="C23" t="s">
        <v>23</v>
      </c>
      <c r="D23" t="s">
        <v>50</v>
      </c>
      <c r="E23">
        <v>2</v>
      </c>
      <c r="F23" t="s">
        <v>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52</v>
      </c>
    </row>
    <row r="24" spans="1:16" x14ac:dyDescent="0.25">
      <c r="A24" t="s">
        <v>90</v>
      </c>
      <c r="B24">
        <v>619</v>
      </c>
      <c r="C24" t="s">
        <v>9</v>
      </c>
      <c r="D24" t="s">
        <v>28</v>
      </c>
      <c r="E24">
        <v>1</v>
      </c>
      <c r="F24" t="s">
        <v>91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92</v>
      </c>
    </row>
    <row r="25" spans="1:16" x14ac:dyDescent="0.25">
      <c r="A25" t="s">
        <v>93</v>
      </c>
      <c r="B25">
        <v>1198</v>
      </c>
      <c r="C25" t="s">
        <v>9</v>
      </c>
      <c r="D25" t="s">
        <v>10</v>
      </c>
      <c r="E25">
        <v>2</v>
      </c>
      <c r="F25" t="s">
        <v>94</v>
      </c>
      <c r="G25">
        <v>0</v>
      </c>
      <c r="H25">
        <v>0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95</v>
      </c>
    </row>
    <row r="26" spans="1:16" x14ac:dyDescent="0.25">
      <c r="A26" t="s">
        <v>929</v>
      </c>
      <c r="B26">
        <v>3906</v>
      </c>
      <c r="C26" t="s">
        <v>14</v>
      </c>
      <c r="D26" t="s">
        <v>930</v>
      </c>
      <c r="E26">
        <v>15</v>
      </c>
      <c r="F26" t="s">
        <v>931</v>
      </c>
      <c r="G26">
        <v>2</v>
      </c>
      <c r="H26">
        <v>2</v>
      </c>
      <c r="I26">
        <v>4</v>
      </c>
      <c r="J26">
        <v>2</v>
      </c>
      <c r="K26">
        <v>2</v>
      </c>
      <c r="L26">
        <v>0</v>
      </c>
      <c r="M26">
        <v>1</v>
      </c>
      <c r="N26">
        <v>0</v>
      </c>
      <c r="O26">
        <v>2</v>
      </c>
      <c r="P26" t="s">
        <v>932</v>
      </c>
    </row>
    <row r="27" spans="1:16" x14ac:dyDescent="0.25">
      <c r="A27" t="s">
        <v>1340</v>
      </c>
      <c r="B27">
        <v>3906</v>
      </c>
      <c r="C27" t="s">
        <v>14</v>
      </c>
      <c r="D27" t="s">
        <v>19</v>
      </c>
      <c r="E27">
        <v>15</v>
      </c>
      <c r="F27" t="s">
        <v>1341</v>
      </c>
      <c r="G27">
        <v>2</v>
      </c>
      <c r="H27">
        <v>2</v>
      </c>
      <c r="I27">
        <v>4</v>
      </c>
      <c r="J27">
        <v>2</v>
      </c>
      <c r="K27">
        <v>2</v>
      </c>
      <c r="L27">
        <v>0</v>
      </c>
      <c r="M27">
        <v>1</v>
      </c>
      <c r="N27">
        <v>0</v>
      </c>
      <c r="O27">
        <v>2</v>
      </c>
      <c r="P27" t="s">
        <v>1342</v>
      </c>
    </row>
    <row r="28" spans="1:16" x14ac:dyDescent="0.25">
      <c r="A28" t="s">
        <v>103</v>
      </c>
      <c r="B28">
        <v>1221</v>
      </c>
      <c r="C28" t="s">
        <v>9</v>
      </c>
      <c r="D28" t="s">
        <v>28</v>
      </c>
      <c r="E28">
        <v>2</v>
      </c>
      <c r="F28" t="s">
        <v>104</v>
      </c>
      <c r="G28">
        <v>0</v>
      </c>
      <c r="H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105</v>
      </c>
    </row>
    <row r="29" spans="1:16" x14ac:dyDescent="0.25">
      <c r="A29" t="s">
        <v>1517</v>
      </c>
      <c r="B29">
        <v>3906</v>
      </c>
      <c r="C29" t="s">
        <v>14</v>
      </c>
      <c r="D29" t="s">
        <v>1512</v>
      </c>
      <c r="E29">
        <v>15</v>
      </c>
      <c r="F29" t="s">
        <v>1518</v>
      </c>
      <c r="G29">
        <v>2</v>
      </c>
      <c r="H29">
        <v>2</v>
      </c>
      <c r="I29">
        <v>4</v>
      </c>
      <c r="J29">
        <v>2</v>
      </c>
      <c r="K29">
        <v>2</v>
      </c>
      <c r="L29">
        <v>0</v>
      </c>
      <c r="M29">
        <v>1</v>
      </c>
      <c r="N29">
        <v>0</v>
      </c>
      <c r="O29">
        <v>2</v>
      </c>
      <c r="P29" t="s">
        <v>1519</v>
      </c>
    </row>
    <row r="30" spans="1:16" x14ac:dyDescent="0.25">
      <c r="A30" t="s">
        <v>109</v>
      </c>
      <c r="B30">
        <v>259</v>
      </c>
      <c r="C30" t="s">
        <v>23</v>
      </c>
      <c r="D30" t="s">
        <v>24</v>
      </c>
      <c r="E30">
        <v>1</v>
      </c>
      <c r="F30" t="s">
        <v>110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111</v>
      </c>
    </row>
    <row r="31" spans="1:16" x14ac:dyDescent="0.25">
      <c r="A31" t="s">
        <v>1998</v>
      </c>
      <c r="B31">
        <v>3906</v>
      </c>
      <c r="C31" t="s">
        <v>14</v>
      </c>
      <c r="D31" t="s">
        <v>19</v>
      </c>
      <c r="E31">
        <v>15</v>
      </c>
      <c r="F31" t="s">
        <v>298</v>
      </c>
      <c r="G31">
        <v>2</v>
      </c>
      <c r="H31">
        <v>2</v>
      </c>
      <c r="I31">
        <v>4</v>
      </c>
      <c r="J31">
        <v>2</v>
      </c>
      <c r="K31">
        <v>2</v>
      </c>
      <c r="L31">
        <v>0</v>
      </c>
      <c r="M31">
        <v>1</v>
      </c>
      <c r="N31">
        <v>0</v>
      </c>
      <c r="O31">
        <v>2</v>
      </c>
      <c r="P31" t="s">
        <v>1999</v>
      </c>
    </row>
    <row r="32" spans="1:16" x14ac:dyDescent="0.25">
      <c r="A32" t="s">
        <v>2252</v>
      </c>
      <c r="B32">
        <v>3906</v>
      </c>
      <c r="C32" t="s">
        <v>14</v>
      </c>
      <c r="D32" t="s">
        <v>437</v>
      </c>
      <c r="E32">
        <v>15</v>
      </c>
      <c r="F32" t="s">
        <v>1341</v>
      </c>
      <c r="G32">
        <v>2</v>
      </c>
      <c r="H32">
        <v>2</v>
      </c>
      <c r="I32">
        <v>4</v>
      </c>
      <c r="J32">
        <v>2</v>
      </c>
      <c r="K32">
        <v>2</v>
      </c>
      <c r="L32">
        <v>0</v>
      </c>
      <c r="M32">
        <v>1</v>
      </c>
      <c r="N32">
        <v>0</v>
      </c>
      <c r="O32">
        <v>2</v>
      </c>
      <c r="P32" t="s">
        <v>2253</v>
      </c>
    </row>
    <row r="33" spans="1:16" x14ac:dyDescent="0.25">
      <c r="A33" t="s">
        <v>2992</v>
      </c>
      <c r="B33">
        <v>3906</v>
      </c>
      <c r="C33" t="s">
        <v>14</v>
      </c>
      <c r="D33" t="s">
        <v>538</v>
      </c>
      <c r="E33">
        <v>15</v>
      </c>
      <c r="F33" t="s">
        <v>931</v>
      </c>
      <c r="G33">
        <v>2</v>
      </c>
      <c r="H33">
        <v>2</v>
      </c>
      <c r="I33">
        <v>4</v>
      </c>
      <c r="J33">
        <v>2</v>
      </c>
      <c r="K33">
        <v>2</v>
      </c>
      <c r="L33">
        <v>0</v>
      </c>
      <c r="M33">
        <v>1</v>
      </c>
      <c r="N33">
        <v>0</v>
      </c>
      <c r="O33">
        <v>2</v>
      </c>
      <c r="P33" t="s">
        <v>932</v>
      </c>
    </row>
    <row r="34" spans="1:16" x14ac:dyDescent="0.25">
      <c r="A34" t="s">
        <v>3133</v>
      </c>
      <c r="B34">
        <v>3906</v>
      </c>
      <c r="C34" t="s">
        <v>14</v>
      </c>
      <c r="D34" t="s">
        <v>19</v>
      </c>
      <c r="E34">
        <v>15</v>
      </c>
      <c r="F34" t="s">
        <v>1341</v>
      </c>
      <c r="G34">
        <v>2</v>
      </c>
      <c r="H34">
        <v>2</v>
      </c>
      <c r="I34">
        <v>4</v>
      </c>
      <c r="J34">
        <v>2</v>
      </c>
      <c r="K34">
        <v>2</v>
      </c>
      <c r="L34">
        <v>0</v>
      </c>
      <c r="M34">
        <v>1</v>
      </c>
      <c r="N34">
        <v>0</v>
      </c>
      <c r="O34">
        <v>2</v>
      </c>
      <c r="P34" t="s">
        <v>2253</v>
      </c>
    </row>
    <row r="35" spans="1:16" x14ac:dyDescent="0.25">
      <c r="A35" t="s">
        <v>3221</v>
      </c>
      <c r="B35">
        <v>3906</v>
      </c>
      <c r="C35" t="s">
        <v>14</v>
      </c>
      <c r="D35" t="s">
        <v>876</v>
      </c>
      <c r="E35">
        <v>15</v>
      </c>
      <c r="F35" t="s">
        <v>1341</v>
      </c>
      <c r="G35">
        <v>2</v>
      </c>
      <c r="H35">
        <v>2</v>
      </c>
      <c r="I35">
        <v>4</v>
      </c>
      <c r="J35">
        <v>2</v>
      </c>
      <c r="K35">
        <v>2</v>
      </c>
      <c r="L35">
        <v>0</v>
      </c>
      <c r="M35">
        <v>1</v>
      </c>
      <c r="N35">
        <v>0</v>
      </c>
      <c r="O35">
        <v>2</v>
      </c>
      <c r="P35" t="s">
        <v>2253</v>
      </c>
    </row>
    <row r="36" spans="1:16" x14ac:dyDescent="0.25">
      <c r="A36" t="s">
        <v>132</v>
      </c>
      <c r="B36">
        <v>210</v>
      </c>
      <c r="C36" t="s">
        <v>133</v>
      </c>
      <c r="D36" t="s">
        <v>134</v>
      </c>
      <c r="E36">
        <v>1</v>
      </c>
      <c r="F36" t="s">
        <v>135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136</v>
      </c>
    </row>
    <row r="37" spans="1:16" x14ac:dyDescent="0.25">
      <c r="A37" t="s">
        <v>3410</v>
      </c>
      <c r="B37">
        <v>3906</v>
      </c>
      <c r="C37" t="s">
        <v>14</v>
      </c>
      <c r="D37" t="s">
        <v>2370</v>
      </c>
      <c r="E37">
        <v>15</v>
      </c>
      <c r="F37" t="s">
        <v>931</v>
      </c>
      <c r="G37">
        <v>2</v>
      </c>
      <c r="H37">
        <v>2</v>
      </c>
      <c r="I37">
        <v>4</v>
      </c>
      <c r="J37">
        <v>2</v>
      </c>
      <c r="K37">
        <v>2</v>
      </c>
      <c r="L37">
        <v>0</v>
      </c>
      <c r="M37">
        <v>1</v>
      </c>
      <c r="N37">
        <v>0</v>
      </c>
      <c r="O37">
        <v>2</v>
      </c>
      <c r="P37" t="s">
        <v>3411</v>
      </c>
    </row>
    <row r="38" spans="1:16" x14ac:dyDescent="0.25">
      <c r="A38" t="s">
        <v>140</v>
      </c>
      <c r="B38">
        <v>245</v>
      </c>
      <c r="C38" t="s">
        <v>23</v>
      </c>
      <c r="D38" t="s">
        <v>50</v>
      </c>
      <c r="E38">
        <v>2</v>
      </c>
      <c r="F38" t="s">
        <v>51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141</v>
      </c>
    </row>
    <row r="39" spans="1:16" x14ac:dyDescent="0.25">
      <c r="A39" t="s">
        <v>142</v>
      </c>
      <c r="B39">
        <v>245</v>
      </c>
      <c r="C39" t="s">
        <v>23</v>
      </c>
      <c r="D39" t="s">
        <v>24</v>
      </c>
      <c r="E39">
        <v>2</v>
      </c>
      <c r="F39" t="s">
        <v>51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143</v>
      </c>
    </row>
    <row r="40" spans="1:16" x14ac:dyDescent="0.25">
      <c r="A40" t="s">
        <v>144</v>
      </c>
      <c r="B40">
        <v>459</v>
      </c>
      <c r="C40" t="s">
        <v>23</v>
      </c>
      <c r="D40" t="s">
        <v>24</v>
      </c>
      <c r="E40">
        <v>2</v>
      </c>
      <c r="F40" t="s">
        <v>25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26</v>
      </c>
    </row>
    <row r="41" spans="1:16" x14ac:dyDescent="0.25">
      <c r="A41" t="s">
        <v>145</v>
      </c>
      <c r="B41">
        <v>1246</v>
      </c>
      <c r="C41" t="s">
        <v>9</v>
      </c>
      <c r="D41" t="s">
        <v>28</v>
      </c>
      <c r="E41">
        <v>2</v>
      </c>
      <c r="F41" t="s">
        <v>146</v>
      </c>
      <c r="G41">
        <v>0</v>
      </c>
      <c r="H41">
        <v>0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147</v>
      </c>
    </row>
    <row r="42" spans="1:16" x14ac:dyDescent="0.25">
      <c r="A42" t="s">
        <v>3532</v>
      </c>
      <c r="B42">
        <v>3906</v>
      </c>
      <c r="C42" t="s">
        <v>14</v>
      </c>
      <c r="D42" t="s">
        <v>1235</v>
      </c>
      <c r="E42">
        <v>15</v>
      </c>
      <c r="F42" t="s">
        <v>931</v>
      </c>
      <c r="G42">
        <v>2</v>
      </c>
      <c r="H42">
        <v>2</v>
      </c>
      <c r="I42">
        <v>4</v>
      </c>
      <c r="J42">
        <v>2</v>
      </c>
      <c r="K42">
        <v>2</v>
      </c>
      <c r="L42">
        <v>0</v>
      </c>
      <c r="M42">
        <v>1</v>
      </c>
      <c r="N42">
        <v>0</v>
      </c>
      <c r="O42">
        <v>2</v>
      </c>
      <c r="P42" t="s">
        <v>3411</v>
      </c>
    </row>
    <row r="43" spans="1:16" x14ac:dyDescent="0.25">
      <c r="A43" t="s">
        <v>3713</v>
      </c>
      <c r="B43">
        <v>3906</v>
      </c>
      <c r="C43" t="s">
        <v>14</v>
      </c>
      <c r="D43" t="s">
        <v>687</v>
      </c>
      <c r="E43">
        <v>15</v>
      </c>
      <c r="F43" t="s">
        <v>3714</v>
      </c>
      <c r="G43">
        <v>2</v>
      </c>
      <c r="H43">
        <v>2</v>
      </c>
      <c r="I43">
        <v>4</v>
      </c>
      <c r="J43">
        <v>2</v>
      </c>
      <c r="K43">
        <v>2</v>
      </c>
      <c r="L43">
        <v>0</v>
      </c>
      <c r="M43">
        <v>1</v>
      </c>
      <c r="N43">
        <v>0</v>
      </c>
      <c r="O43">
        <v>2</v>
      </c>
      <c r="P43" t="s">
        <v>3715</v>
      </c>
    </row>
    <row r="44" spans="1:16" x14ac:dyDescent="0.25">
      <c r="A44" t="s">
        <v>3763</v>
      </c>
      <c r="B44">
        <v>3906</v>
      </c>
      <c r="C44" t="s">
        <v>14</v>
      </c>
      <c r="D44" t="s">
        <v>1324</v>
      </c>
      <c r="E44">
        <v>15</v>
      </c>
      <c r="F44" t="s">
        <v>298</v>
      </c>
      <c r="G44">
        <v>2</v>
      </c>
      <c r="H44">
        <v>2</v>
      </c>
      <c r="I44">
        <v>4</v>
      </c>
      <c r="J44">
        <v>2</v>
      </c>
      <c r="K44">
        <v>2</v>
      </c>
      <c r="L44">
        <v>0</v>
      </c>
      <c r="M44">
        <v>1</v>
      </c>
      <c r="N44">
        <v>0</v>
      </c>
      <c r="O44">
        <v>2</v>
      </c>
      <c r="P44" t="s">
        <v>1999</v>
      </c>
    </row>
    <row r="45" spans="1:16" x14ac:dyDescent="0.25">
      <c r="A45" t="s">
        <v>3793</v>
      </c>
      <c r="B45">
        <v>3906</v>
      </c>
      <c r="C45" t="s">
        <v>14</v>
      </c>
      <c r="D45" t="s">
        <v>19</v>
      </c>
      <c r="E45">
        <v>15</v>
      </c>
      <c r="F45" t="s">
        <v>1518</v>
      </c>
      <c r="G45">
        <v>2</v>
      </c>
      <c r="H45">
        <v>2</v>
      </c>
      <c r="I45">
        <v>4</v>
      </c>
      <c r="J45">
        <v>2</v>
      </c>
      <c r="K45">
        <v>2</v>
      </c>
      <c r="L45">
        <v>0</v>
      </c>
      <c r="M45">
        <v>1</v>
      </c>
      <c r="N45">
        <v>0</v>
      </c>
      <c r="O45">
        <v>2</v>
      </c>
      <c r="P45" t="s">
        <v>3794</v>
      </c>
    </row>
    <row r="46" spans="1:16" x14ac:dyDescent="0.25">
      <c r="A46" t="s">
        <v>3870</v>
      </c>
      <c r="B46">
        <v>3906</v>
      </c>
      <c r="C46" t="s">
        <v>14</v>
      </c>
      <c r="D46" t="s">
        <v>603</v>
      </c>
      <c r="E46">
        <v>15</v>
      </c>
      <c r="F46" t="s">
        <v>1341</v>
      </c>
      <c r="G46">
        <v>2</v>
      </c>
      <c r="H46">
        <v>2</v>
      </c>
      <c r="I46">
        <v>4</v>
      </c>
      <c r="J46">
        <v>2</v>
      </c>
      <c r="K46">
        <v>2</v>
      </c>
      <c r="L46">
        <v>0</v>
      </c>
      <c r="M46">
        <v>1</v>
      </c>
      <c r="N46">
        <v>0</v>
      </c>
      <c r="O46">
        <v>2</v>
      </c>
      <c r="P46" t="s">
        <v>3871</v>
      </c>
    </row>
    <row r="47" spans="1:16" x14ac:dyDescent="0.25">
      <c r="A47" t="s">
        <v>163</v>
      </c>
      <c r="B47">
        <v>947</v>
      </c>
      <c r="C47" t="s">
        <v>9</v>
      </c>
      <c r="D47" t="s">
        <v>164</v>
      </c>
      <c r="E47">
        <v>2</v>
      </c>
      <c r="F47" t="s">
        <v>165</v>
      </c>
      <c r="G47">
        <v>0</v>
      </c>
      <c r="H47">
        <v>0</v>
      </c>
      <c r="I47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166</v>
      </c>
    </row>
    <row r="48" spans="1:16" x14ac:dyDescent="0.25">
      <c r="A48" t="s">
        <v>167</v>
      </c>
      <c r="B48">
        <v>245</v>
      </c>
      <c r="C48" t="s">
        <v>23</v>
      </c>
      <c r="D48" t="s">
        <v>50</v>
      </c>
      <c r="E48">
        <v>2</v>
      </c>
      <c r="F48" t="s">
        <v>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52</v>
      </c>
    </row>
    <row r="49" spans="1:16" x14ac:dyDescent="0.25">
      <c r="A49" t="s">
        <v>3887</v>
      </c>
      <c r="B49">
        <v>3906</v>
      </c>
      <c r="C49" t="s">
        <v>14</v>
      </c>
      <c r="D49" t="s">
        <v>1214</v>
      </c>
      <c r="E49">
        <v>15</v>
      </c>
      <c r="F49" t="s">
        <v>3714</v>
      </c>
      <c r="G49">
        <v>2</v>
      </c>
      <c r="H49">
        <v>2</v>
      </c>
      <c r="I49">
        <v>4</v>
      </c>
      <c r="J49">
        <v>2</v>
      </c>
      <c r="K49">
        <v>2</v>
      </c>
      <c r="L49">
        <v>0</v>
      </c>
      <c r="M49">
        <v>1</v>
      </c>
      <c r="N49">
        <v>0</v>
      </c>
      <c r="O49">
        <v>2</v>
      </c>
      <c r="P49" t="s">
        <v>3888</v>
      </c>
    </row>
    <row r="50" spans="1:16" x14ac:dyDescent="0.25">
      <c r="A50" t="s">
        <v>172</v>
      </c>
      <c r="B50">
        <v>297</v>
      </c>
      <c r="C50" t="s">
        <v>23</v>
      </c>
      <c r="D50" t="s">
        <v>24</v>
      </c>
      <c r="E50">
        <v>2</v>
      </c>
      <c r="F50" t="s">
        <v>173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174</v>
      </c>
    </row>
    <row r="51" spans="1:16" x14ac:dyDescent="0.25">
      <c r="A51" t="s">
        <v>3967</v>
      </c>
      <c r="B51">
        <v>3906</v>
      </c>
      <c r="C51" t="s">
        <v>14</v>
      </c>
      <c r="D51" t="s">
        <v>2143</v>
      </c>
      <c r="E51">
        <v>15</v>
      </c>
      <c r="F51" t="s">
        <v>3968</v>
      </c>
      <c r="G51">
        <v>2</v>
      </c>
      <c r="H51">
        <v>2</v>
      </c>
      <c r="I51">
        <v>4</v>
      </c>
      <c r="J51">
        <v>2</v>
      </c>
      <c r="K51">
        <v>2</v>
      </c>
      <c r="L51">
        <v>0</v>
      </c>
      <c r="M51">
        <v>1</v>
      </c>
      <c r="N51">
        <v>0</v>
      </c>
      <c r="O51">
        <v>2</v>
      </c>
      <c r="P51" t="s">
        <v>3969</v>
      </c>
    </row>
    <row r="52" spans="1:16" x14ac:dyDescent="0.25">
      <c r="A52" t="s">
        <v>179</v>
      </c>
      <c r="B52">
        <v>10192</v>
      </c>
      <c r="C52" t="s">
        <v>9</v>
      </c>
      <c r="D52" t="s">
        <v>180</v>
      </c>
      <c r="E52">
        <v>18</v>
      </c>
      <c r="F52" t="s">
        <v>181</v>
      </c>
      <c r="G52">
        <v>0</v>
      </c>
      <c r="H52">
        <v>4</v>
      </c>
      <c r="I52">
        <v>6</v>
      </c>
      <c r="J52">
        <v>3</v>
      </c>
      <c r="K52">
        <v>2</v>
      </c>
      <c r="L52">
        <v>0</v>
      </c>
      <c r="M52">
        <v>0</v>
      </c>
      <c r="N52">
        <v>1</v>
      </c>
      <c r="O52">
        <v>4</v>
      </c>
      <c r="P52" t="s">
        <v>182</v>
      </c>
    </row>
    <row r="53" spans="1:16" x14ac:dyDescent="0.25">
      <c r="A53" t="s">
        <v>4075</v>
      </c>
      <c r="B53">
        <v>3906</v>
      </c>
      <c r="C53" t="s">
        <v>14</v>
      </c>
      <c r="D53" t="s">
        <v>1564</v>
      </c>
      <c r="E53">
        <v>15</v>
      </c>
      <c r="F53" t="s">
        <v>931</v>
      </c>
      <c r="G53">
        <v>2</v>
      </c>
      <c r="H53">
        <v>2</v>
      </c>
      <c r="I53">
        <v>4</v>
      </c>
      <c r="J53">
        <v>2</v>
      </c>
      <c r="K53">
        <v>2</v>
      </c>
      <c r="L53">
        <v>0</v>
      </c>
      <c r="M53">
        <v>1</v>
      </c>
      <c r="N53">
        <v>0</v>
      </c>
      <c r="O53">
        <v>2</v>
      </c>
      <c r="P53" t="s">
        <v>932</v>
      </c>
    </row>
    <row r="54" spans="1:16" x14ac:dyDescent="0.25">
      <c r="A54" t="s">
        <v>186</v>
      </c>
      <c r="B54">
        <v>1240</v>
      </c>
      <c r="C54" t="s">
        <v>9</v>
      </c>
      <c r="D54" t="s">
        <v>10</v>
      </c>
      <c r="E54">
        <v>2</v>
      </c>
      <c r="F54" t="s">
        <v>187</v>
      </c>
      <c r="G54">
        <v>0</v>
      </c>
      <c r="H54">
        <v>0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188</v>
      </c>
    </row>
    <row r="55" spans="1:16" x14ac:dyDescent="0.25">
      <c r="A55" t="s">
        <v>189</v>
      </c>
      <c r="B55">
        <v>476</v>
      </c>
      <c r="C55" t="s">
        <v>23</v>
      </c>
      <c r="D55" t="s">
        <v>24</v>
      </c>
      <c r="E55">
        <v>2</v>
      </c>
      <c r="F55" t="s">
        <v>190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191</v>
      </c>
    </row>
    <row r="56" spans="1:16" x14ac:dyDescent="0.25">
      <c r="A56" t="s">
        <v>4222</v>
      </c>
      <c r="B56">
        <v>3906</v>
      </c>
      <c r="C56" t="s">
        <v>14</v>
      </c>
      <c r="D56" t="s">
        <v>1150</v>
      </c>
      <c r="E56">
        <v>15</v>
      </c>
      <c r="F56" t="s">
        <v>931</v>
      </c>
      <c r="G56">
        <v>2</v>
      </c>
      <c r="H56">
        <v>2</v>
      </c>
      <c r="I56">
        <v>4</v>
      </c>
      <c r="J56">
        <v>2</v>
      </c>
      <c r="K56">
        <v>2</v>
      </c>
      <c r="L56">
        <v>0</v>
      </c>
      <c r="M56">
        <v>1</v>
      </c>
      <c r="N56">
        <v>0</v>
      </c>
      <c r="O56">
        <v>2</v>
      </c>
      <c r="P56" t="s">
        <v>932</v>
      </c>
    </row>
    <row r="57" spans="1:16" x14ac:dyDescent="0.25">
      <c r="A57" t="s">
        <v>196</v>
      </c>
      <c r="B57">
        <v>245</v>
      </c>
      <c r="C57" t="s">
        <v>23</v>
      </c>
      <c r="D57" t="s">
        <v>50</v>
      </c>
      <c r="E57">
        <v>2</v>
      </c>
      <c r="F57" t="s">
        <v>51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52</v>
      </c>
    </row>
    <row r="58" spans="1:16" x14ac:dyDescent="0.25">
      <c r="A58" t="s">
        <v>4260</v>
      </c>
      <c r="B58">
        <v>3906</v>
      </c>
      <c r="C58" t="s">
        <v>14</v>
      </c>
      <c r="D58" t="s">
        <v>309</v>
      </c>
      <c r="E58">
        <v>15</v>
      </c>
      <c r="F58" t="s">
        <v>298</v>
      </c>
      <c r="G58">
        <v>2</v>
      </c>
      <c r="H58">
        <v>2</v>
      </c>
      <c r="I58">
        <v>4</v>
      </c>
      <c r="J58">
        <v>2</v>
      </c>
      <c r="K58">
        <v>2</v>
      </c>
      <c r="L58">
        <v>0</v>
      </c>
      <c r="M58">
        <v>1</v>
      </c>
      <c r="N58">
        <v>0</v>
      </c>
      <c r="O58">
        <v>2</v>
      </c>
      <c r="P58" t="s">
        <v>299</v>
      </c>
    </row>
    <row r="59" spans="1:16" x14ac:dyDescent="0.25">
      <c r="A59" t="s">
        <v>200</v>
      </c>
      <c r="B59">
        <v>261</v>
      </c>
      <c r="C59" t="s">
        <v>23</v>
      </c>
      <c r="D59" t="s">
        <v>24</v>
      </c>
      <c r="E59">
        <v>1</v>
      </c>
      <c r="F59" t="s">
        <v>201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202</v>
      </c>
    </row>
    <row r="60" spans="1:16" x14ac:dyDescent="0.25">
      <c r="A60" t="s">
        <v>203</v>
      </c>
      <c r="B60">
        <v>1389</v>
      </c>
      <c r="C60" t="s">
        <v>9</v>
      </c>
      <c r="D60" t="s">
        <v>28</v>
      </c>
      <c r="E60">
        <v>2</v>
      </c>
      <c r="F60" t="s">
        <v>204</v>
      </c>
      <c r="G60">
        <v>0</v>
      </c>
      <c r="H60">
        <v>0</v>
      </c>
      <c r="I60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205</v>
      </c>
    </row>
    <row r="61" spans="1:16" x14ac:dyDescent="0.25">
      <c r="A61" t="s">
        <v>4349</v>
      </c>
      <c r="B61">
        <v>3906</v>
      </c>
      <c r="C61" t="s">
        <v>14</v>
      </c>
      <c r="D61" t="s">
        <v>261</v>
      </c>
      <c r="E61">
        <v>15</v>
      </c>
      <c r="F61" t="s">
        <v>1341</v>
      </c>
      <c r="G61">
        <v>2</v>
      </c>
      <c r="H61">
        <v>2</v>
      </c>
      <c r="I61">
        <v>4</v>
      </c>
      <c r="J61">
        <v>2</v>
      </c>
      <c r="K61">
        <v>2</v>
      </c>
      <c r="L61">
        <v>0</v>
      </c>
      <c r="M61">
        <v>1</v>
      </c>
      <c r="N61">
        <v>0</v>
      </c>
      <c r="O61">
        <v>2</v>
      </c>
      <c r="P61" t="s">
        <v>1342</v>
      </c>
    </row>
    <row r="62" spans="1:16" x14ac:dyDescent="0.25">
      <c r="A62" t="s">
        <v>4437</v>
      </c>
      <c r="B62">
        <v>3906</v>
      </c>
      <c r="C62" t="s">
        <v>14</v>
      </c>
      <c r="D62" t="s">
        <v>19</v>
      </c>
      <c r="E62">
        <v>15</v>
      </c>
      <c r="F62" t="s">
        <v>3714</v>
      </c>
      <c r="G62">
        <v>2</v>
      </c>
      <c r="H62">
        <v>2</v>
      </c>
      <c r="I62">
        <v>4</v>
      </c>
      <c r="J62">
        <v>2</v>
      </c>
      <c r="K62">
        <v>2</v>
      </c>
      <c r="L62">
        <v>0</v>
      </c>
      <c r="M62">
        <v>1</v>
      </c>
      <c r="N62">
        <v>0</v>
      </c>
      <c r="O62">
        <v>2</v>
      </c>
      <c r="P62" t="s">
        <v>3715</v>
      </c>
    </row>
    <row r="63" spans="1:16" x14ac:dyDescent="0.25">
      <c r="A63" t="s">
        <v>212</v>
      </c>
      <c r="B63">
        <v>390</v>
      </c>
      <c r="C63" t="s">
        <v>23</v>
      </c>
      <c r="D63" t="s">
        <v>24</v>
      </c>
      <c r="E63">
        <v>2</v>
      </c>
      <c r="F63" t="s">
        <v>213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214</v>
      </c>
    </row>
    <row r="64" spans="1:16" x14ac:dyDescent="0.25">
      <c r="A64" t="s">
        <v>4448</v>
      </c>
      <c r="B64">
        <v>3906</v>
      </c>
      <c r="C64" t="s">
        <v>14</v>
      </c>
      <c r="D64" t="s">
        <v>1263</v>
      </c>
      <c r="E64">
        <v>15</v>
      </c>
      <c r="F64" t="s">
        <v>1341</v>
      </c>
      <c r="G64">
        <v>2</v>
      </c>
      <c r="H64">
        <v>2</v>
      </c>
      <c r="I64">
        <v>4</v>
      </c>
      <c r="J64">
        <v>2</v>
      </c>
      <c r="K64">
        <v>2</v>
      </c>
      <c r="L64">
        <v>0</v>
      </c>
      <c r="M64">
        <v>1</v>
      </c>
      <c r="N64">
        <v>0</v>
      </c>
      <c r="O64">
        <v>2</v>
      </c>
      <c r="P64" t="s">
        <v>2253</v>
      </c>
    </row>
    <row r="65" spans="1:16" x14ac:dyDescent="0.25">
      <c r="A65" t="s">
        <v>219</v>
      </c>
      <c r="B65">
        <v>245</v>
      </c>
      <c r="C65" t="s">
        <v>23</v>
      </c>
      <c r="D65" t="s">
        <v>50</v>
      </c>
      <c r="E65">
        <v>2</v>
      </c>
      <c r="F65" t="s">
        <v>51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52</v>
      </c>
    </row>
    <row r="66" spans="1:16" x14ac:dyDescent="0.25">
      <c r="A66" t="s">
        <v>4602</v>
      </c>
      <c r="B66">
        <v>3906</v>
      </c>
      <c r="C66" t="s">
        <v>14</v>
      </c>
      <c r="D66" t="s">
        <v>372</v>
      </c>
      <c r="E66">
        <v>15</v>
      </c>
      <c r="F66" t="s">
        <v>931</v>
      </c>
      <c r="G66">
        <v>2</v>
      </c>
      <c r="H66">
        <v>2</v>
      </c>
      <c r="I66">
        <v>4</v>
      </c>
      <c r="J66">
        <v>2</v>
      </c>
      <c r="K66">
        <v>2</v>
      </c>
      <c r="L66">
        <v>0</v>
      </c>
      <c r="M66">
        <v>1</v>
      </c>
      <c r="N66">
        <v>0</v>
      </c>
      <c r="O66">
        <v>2</v>
      </c>
      <c r="P66" t="s">
        <v>932</v>
      </c>
    </row>
    <row r="67" spans="1:16" x14ac:dyDescent="0.25">
      <c r="A67" t="s">
        <v>222</v>
      </c>
      <c r="B67">
        <v>392</v>
      </c>
      <c r="C67" t="s">
        <v>23</v>
      </c>
      <c r="D67" t="s">
        <v>223</v>
      </c>
      <c r="E67">
        <v>2</v>
      </c>
      <c r="F67" t="s">
        <v>224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225</v>
      </c>
    </row>
    <row r="68" spans="1:16" x14ac:dyDescent="0.25">
      <c r="A68" t="s">
        <v>226</v>
      </c>
      <c r="B68">
        <v>257</v>
      </c>
      <c r="C68" t="s">
        <v>23</v>
      </c>
      <c r="D68" t="s">
        <v>223</v>
      </c>
      <c r="E68">
        <v>2</v>
      </c>
      <c r="F68" t="s">
        <v>227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228</v>
      </c>
    </row>
    <row r="69" spans="1:16" x14ac:dyDescent="0.25">
      <c r="A69" t="s">
        <v>229</v>
      </c>
      <c r="B69">
        <v>245</v>
      </c>
      <c r="C69" t="s">
        <v>23</v>
      </c>
      <c r="D69" t="s">
        <v>50</v>
      </c>
      <c r="E69">
        <v>2</v>
      </c>
      <c r="F69" t="s">
        <v>51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52</v>
      </c>
    </row>
    <row r="70" spans="1:16" x14ac:dyDescent="0.25">
      <c r="A70" t="s">
        <v>4712</v>
      </c>
      <c r="B70">
        <v>3906</v>
      </c>
      <c r="C70" t="s">
        <v>14</v>
      </c>
      <c r="D70" t="s">
        <v>848</v>
      </c>
      <c r="E70">
        <v>15</v>
      </c>
      <c r="F70" t="s">
        <v>931</v>
      </c>
      <c r="G70">
        <v>2</v>
      </c>
      <c r="H70">
        <v>2</v>
      </c>
      <c r="I70">
        <v>4</v>
      </c>
      <c r="J70">
        <v>2</v>
      </c>
      <c r="K70">
        <v>2</v>
      </c>
      <c r="L70">
        <v>0</v>
      </c>
      <c r="M70">
        <v>1</v>
      </c>
      <c r="N70">
        <v>0</v>
      </c>
      <c r="O70">
        <v>2</v>
      </c>
      <c r="P70" t="s">
        <v>932</v>
      </c>
    </row>
    <row r="71" spans="1:16" x14ac:dyDescent="0.25">
      <c r="A71" t="s">
        <v>4915</v>
      </c>
      <c r="B71">
        <v>3906</v>
      </c>
      <c r="C71" t="s">
        <v>14</v>
      </c>
      <c r="D71" t="s">
        <v>1621</v>
      </c>
      <c r="E71">
        <v>15</v>
      </c>
      <c r="F71" t="s">
        <v>1341</v>
      </c>
      <c r="G71">
        <v>2</v>
      </c>
      <c r="H71">
        <v>2</v>
      </c>
      <c r="I71">
        <v>4</v>
      </c>
      <c r="J71">
        <v>2</v>
      </c>
      <c r="K71">
        <v>2</v>
      </c>
      <c r="L71">
        <v>0</v>
      </c>
      <c r="M71">
        <v>1</v>
      </c>
      <c r="N71">
        <v>0</v>
      </c>
      <c r="O71">
        <v>2</v>
      </c>
      <c r="P71" t="s">
        <v>2253</v>
      </c>
    </row>
    <row r="72" spans="1:16" x14ac:dyDescent="0.25">
      <c r="A72" t="s">
        <v>236</v>
      </c>
      <c r="B72">
        <v>389</v>
      </c>
      <c r="C72" t="s">
        <v>23</v>
      </c>
      <c r="D72" t="s">
        <v>237</v>
      </c>
      <c r="E72">
        <v>2</v>
      </c>
      <c r="F72" t="s">
        <v>238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239</v>
      </c>
    </row>
    <row r="73" spans="1:16" x14ac:dyDescent="0.25">
      <c r="A73" t="s">
        <v>240</v>
      </c>
      <c r="B73">
        <v>996</v>
      </c>
      <c r="C73" t="s">
        <v>9</v>
      </c>
      <c r="D73" t="s">
        <v>164</v>
      </c>
      <c r="E73">
        <v>2</v>
      </c>
      <c r="F73" t="s">
        <v>241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242</v>
      </c>
    </row>
    <row r="74" spans="1:16" x14ac:dyDescent="0.25">
      <c r="A74" t="s">
        <v>243</v>
      </c>
      <c r="B74">
        <v>245</v>
      </c>
      <c r="C74" t="s">
        <v>23</v>
      </c>
      <c r="D74" t="s">
        <v>50</v>
      </c>
      <c r="E74">
        <v>2</v>
      </c>
      <c r="F74" t="s">
        <v>51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141</v>
      </c>
    </row>
    <row r="75" spans="1:16" x14ac:dyDescent="0.25">
      <c r="A75" t="s">
        <v>244</v>
      </c>
      <c r="B75">
        <v>9048</v>
      </c>
      <c r="C75" t="s">
        <v>245</v>
      </c>
      <c r="D75" t="s">
        <v>246</v>
      </c>
      <c r="E75">
        <v>33</v>
      </c>
      <c r="F75" t="s">
        <v>247</v>
      </c>
      <c r="G75">
        <v>0</v>
      </c>
      <c r="H75">
        <v>12</v>
      </c>
      <c r="I75">
        <v>12</v>
      </c>
      <c r="J75">
        <v>6</v>
      </c>
      <c r="K75">
        <v>1</v>
      </c>
      <c r="L75">
        <v>0</v>
      </c>
      <c r="M75">
        <v>0</v>
      </c>
      <c r="N75">
        <v>0</v>
      </c>
      <c r="O75">
        <v>12</v>
      </c>
      <c r="P75" t="s">
        <v>248</v>
      </c>
    </row>
    <row r="76" spans="1:16" x14ac:dyDescent="0.25">
      <c r="A76" t="s">
        <v>4984</v>
      </c>
      <c r="B76">
        <v>3906</v>
      </c>
      <c r="C76" t="s">
        <v>14</v>
      </c>
      <c r="D76" t="s">
        <v>1306</v>
      </c>
      <c r="E76">
        <v>15</v>
      </c>
      <c r="F76" t="s">
        <v>3968</v>
      </c>
      <c r="G76">
        <v>2</v>
      </c>
      <c r="H76">
        <v>2</v>
      </c>
      <c r="I76">
        <v>4</v>
      </c>
      <c r="J76">
        <v>2</v>
      </c>
      <c r="K76">
        <v>2</v>
      </c>
      <c r="L76">
        <v>0</v>
      </c>
      <c r="M76">
        <v>1</v>
      </c>
      <c r="N76">
        <v>0</v>
      </c>
      <c r="O76">
        <v>2</v>
      </c>
      <c r="P76" t="s">
        <v>3969</v>
      </c>
    </row>
    <row r="77" spans="1:16" x14ac:dyDescent="0.25">
      <c r="A77" t="s">
        <v>5379</v>
      </c>
      <c r="B77">
        <v>3906</v>
      </c>
      <c r="C77" t="s">
        <v>14</v>
      </c>
      <c r="D77" t="s">
        <v>19</v>
      </c>
      <c r="E77">
        <v>15</v>
      </c>
      <c r="F77" t="s">
        <v>1518</v>
      </c>
      <c r="G77">
        <v>2</v>
      </c>
      <c r="H77">
        <v>2</v>
      </c>
      <c r="I77">
        <v>4</v>
      </c>
      <c r="J77">
        <v>2</v>
      </c>
      <c r="K77">
        <v>2</v>
      </c>
      <c r="L77">
        <v>0</v>
      </c>
      <c r="M77">
        <v>1</v>
      </c>
      <c r="N77">
        <v>0</v>
      </c>
      <c r="O77">
        <v>2</v>
      </c>
      <c r="P77" t="s">
        <v>1519</v>
      </c>
    </row>
    <row r="78" spans="1:16" x14ac:dyDescent="0.25">
      <c r="A78" t="s">
        <v>5431</v>
      </c>
      <c r="B78">
        <v>3906</v>
      </c>
      <c r="C78" t="s">
        <v>14</v>
      </c>
      <c r="D78" t="s">
        <v>1418</v>
      </c>
      <c r="E78">
        <v>15</v>
      </c>
      <c r="F78" t="s">
        <v>931</v>
      </c>
      <c r="G78">
        <v>2</v>
      </c>
      <c r="H78">
        <v>2</v>
      </c>
      <c r="I78">
        <v>4</v>
      </c>
      <c r="J78">
        <v>2</v>
      </c>
      <c r="K78">
        <v>2</v>
      </c>
      <c r="L78">
        <v>0</v>
      </c>
      <c r="M78">
        <v>1</v>
      </c>
      <c r="N78">
        <v>0</v>
      </c>
      <c r="O78">
        <v>2</v>
      </c>
      <c r="P78" t="s">
        <v>932</v>
      </c>
    </row>
    <row r="79" spans="1:16" x14ac:dyDescent="0.25">
      <c r="A79" t="s">
        <v>259</v>
      </c>
      <c r="B79">
        <v>245</v>
      </c>
      <c r="C79" t="s">
        <v>23</v>
      </c>
      <c r="D79" t="s">
        <v>50</v>
      </c>
      <c r="E79">
        <v>2</v>
      </c>
      <c r="F79" t="s">
        <v>51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52</v>
      </c>
    </row>
    <row r="80" spans="1:16" x14ac:dyDescent="0.25">
      <c r="A80" t="s">
        <v>5527</v>
      </c>
      <c r="B80">
        <v>3906</v>
      </c>
      <c r="C80" t="s">
        <v>14</v>
      </c>
      <c r="D80" t="s">
        <v>216</v>
      </c>
      <c r="E80">
        <v>15</v>
      </c>
      <c r="F80" t="s">
        <v>931</v>
      </c>
      <c r="G80">
        <v>2</v>
      </c>
      <c r="H80">
        <v>2</v>
      </c>
      <c r="I80">
        <v>4</v>
      </c>
      <c r="J80">
        <v>2</v>
      </c>
      <c r="K80">
        <v>2</v>
      </c>
      <c r="L80">
        <v>0</v>
      </c>
      <c r="M80">
        <v>1</v>
      </c>
      <c r="N80">
        <v>0</v>
      </c>
      <c r="O80">
        <v>2</v>
      </c>
      <c r="P80" t="s">
        <v>932</v>
      </c>
    </row>
    <row r="81" spans="1:16" x14ac:dyDescent="0.25">
      <c r="A81" t="s">
        <v>264</v>
      </c>
      <c r="B81">
        <v>478</v>
      </c>
      <c r="C81" t="s">
        <v>23</v>
      </c>
      <c r="D81" t="s">
        <v>24</v>
      </c>
      <c r="E81">
        <v>2</v>
      </c>
      <c r="F81" t="s">
        <v>265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266</v>
      </c>
    </row>
    <row r="82" spans="1:16" x14ac:dyDescent="0.25">
      <c r="A82" t="s">
        <v>267</v>
      </c>
      <c r="B82">
        <v>464</v>
      </c>
      <c r="C82" t="s">
        <v>23</v>
      </c>
      <c r="D82" t="s">
        <v>24</v>
      </c>
      <c r="E82">
        <v>2</v>
      </c>
      <c r="F82" t="s">
        <v>268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269</v>
      </c>
    </row>
    <row r="83" spans="1:16" x14ac:dyDescent="0.25">
      <c r="A83" t="s">
        <v>270</v>
      </c>
      <c r="B83">
        <v>226</v>
      </c>
      <c r="C83" t="s">
        <v>133</v>
      </c>
      <c r="D83" t="s">
        <v>134</v>
      </c>
      <c r="E83">
        <v>2</v>
      </c>
      <c r="F83" t="s">
        <v>271</v>
      </c>
      <c r="G83">
        <v>0</v>
      </c>
      <c r="H83">
        <v>0</v>
      </c>
      <c r="I83">
        <v>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272</v>
      </c>
    </row>
    <row r="84" spans="1:16" x14ac:dyDescent="0.25">
      <c r="A84" t="s">
        <v>5683</v>
      </c>
      <c r="B84">
        <v>3906</v>
      </c>
      <c r="C84" t="s">
        <v>14</v>
      </c>
      <c r="D84" t="s">
        <v>2299</v>
      </c>
      <c r="E84">
        <v>15</v>
      </c>
      <c r="F84" t="s">
        <v>1518</v>
      </c>
      <c r="G84">
        <v>2</v>
      </c>
      <c r="H84">
        <v>2</v>
      </c>
      <c r="I84">
        <v>4</v>
      </c>
      <c r="J84">
        <v>2</v>
      </c>
      <c r="K84">
        <v>2</v>
      </c>
      <c r="L84">
        <v>0</v>
      </c>
      <c r="M84">
        <v>1</v>
      </c>
      <c r="N84">
        <v>0</v>
      </c>
      <c r="O84">
        <v>2</v>
      </c>
      <c r="P84" t="s">
        <v>3794</v>
      </c>
    </row>
    <row r="85" spans="1:16" x14ac:dyDescent="0.25">
      <c r="A85" t="s">
        <v>277</v>
      </c>
      <c r="B85">
        <v>607</v>
      </c>
      <c r="C85" t="s">
        <v>9</v>
      </c>
      <c r="D85" t="s">
        <v>32</v>
      </c>
      <c r="E85">
        <v>1</v>
      </c>
      <c r="F85" t="s">
        <v>278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279</v>
      </c>
    </row>
    <row r="86" spans="1:16" x14ac:dyDescent="0.25">
      <c r="A86" t="s">
        <v>280</v>
      </c>
      <c r="B86">
        <v>245</v>
      </c>
      <c r="C86" t="s">
        <v>23</v>
      </c>
      <c r="D86" t="s">
        <v>50</v>
      </c>
      <c r="E86">
        <v>2</v>
      </c>
      <c r="F86" t="s">
        <v>51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141</v>
      </c>
    </row>
    <row r="87" spans="1:16" x14ac:dyDescent="0.25">
      <c r="A87" t="s">
        <v>281</v>
      </c>
      <c r="B87">
        <v>713</v>
      </c>
      <c r="C87" t="s">
        <v>9</v>
      </c>
      <c r="D87" t="s">
        <v>32</v>
      </c>
      <c r="E87">
        <v>3</v>
      </c>
      <c r="F87" t="s">
        <v>282</v>
      </c>
      <c r="G87">
        <v>0</v>
      </c>
      <c r="H87">
        <v>1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 t="s">
        <v>283</v>
      </c>
    </row>
    <row r="88" spans="1:16" x14ac:dyDescent="0.25">
      <c r="A88" t="s">
        <v>284</v>
      </c>
      <c r="B88">
        <v>1228</v>
      </c>
      <c r="C88" t="s">
        <v>9</v>
      </c>
      <c r="D88" t="s">
        <v>10</v>
      </c>
      <c r="E88">
        <v>2</v>
      </c>
      <c r="F88" t="s">
        <v>285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286</v>
      </c>
    </row>
    <row r="89" spans="1:16" x14ac:dyDescent="0.25">
      <c r="A89" t="s">
        <v>287</v>
      </c>
      <c r="B89">
        <v>492</v>
      </c>
      <c r="C89" t="s">
        <v>23</v>
      </c>
      <c r="D89" t="s">
        <v>24</v>
      </c>
      <c r="E89">
        <v>2</v>
      </c>
      <c r="F89" t="s">
        <v>288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289</v>
      </c>
    </row>
    <row r="90" spans="1:16" x14ac:dyDescent="0.25">
      <c r="A90" t="s">
        <v>1299</v>
      </c>
      <c r="B90">
        <v>3905</v>
      </c>
      <c r="C90" t="s">
        <v>14</v>
      </c>
      <c r="D90" t="s">
        <v>793</v>
      </c>
      <c r="E90">
        <v>15</v>
      </c>
      <c r="F90" t="s">
        <v>1300</v>
      </c>
      <c r="G90">
        <v>2</v>
      </c>
      <c r="H90">
        <v>2</v>
      </c>
      <c r="I90">
        <v>4</v>
      </c>
      <c r="J90">
        <v>2</v>
      </c>
      <c r="K90">
        <v>2</v>
      </c>
      <c r="L90">
        <v>0</v>
      </c>
      <c r="M90">
        <v>1</v>
      </c>
      <c r="N90">
        <v>0</v>
      </c>
      <c r="O90">
        <v>2</v>
      </c>
      <c r="P90" t="s">
        <v>1301</v>
      </c>
    </row>
    <row r="91" spans="1:16" x14ac:dyDescent="0.25">
      <c r="A91" t="s">
        <v>1537</v>
      </c>
      <c r="B91">
        <v>3905</v>
      </c>
      <c r="C91" t="s">
        <v>14</v>
      </c>
      <c r="D91" t="s">
        <v>1538</v>
      </c>
      <c r="E91">
        <v>15</v>
      </c>
      <c r="F91" t="s">
        <v>1300</v>
      </c>
      <c r="G91">
        <v>2</v>
      </c>
      <c r="H91">
        <v>2</v>
      </c>
      <c r="I91">
        <v>4</v>
      </c>
      <c r="J91">
        <v>2</v>
      </c>
      <c r="K91">
        <v>2</v>
      </c>
      <c r="L91">
        <v>0</v>
      </c>
      <c r="M91">
        <v>1</v>
      </c>
      <c r="N91">
        <v>0</v>
      </c>
      <c r="O91">
        <v>2</v>
      </c>
      <c r="P91" t="s">
        <v>1301</v>
      </c>
    </row>
    <row r="92" spans="1:16" x14ac:dyDescent="0.25">
      <c r="A92" t="s">
        <v>2256</v>
      </c>
      <c r="B92">
        <v>3905</v>
      </c>
      <c r="C92" t="s">
        <v>14</v>
      </c>
      <c r="D92" t="s">
        <v>19</v>
      </c>
      <c r="E92">
        <v>15</v>
      </c>
      <c r="F92" t="s">
        <v>1300</v>
      </c>
      <c r="G92">
        <v>2</v>
      </c>
      <c r="H92">
        <v>2</v>
      </c>
      <c r="I92">
        <v>4</v>
      </c>
      <c r="J92">
        <v>2</v>
      </c>
      <c r="K92">
        <v>2</v>
      </c>
      <c r="L92">
        <v>0</v>
      </c>
      <c r="M92">
        <v>1</v>
      </c>
      <c r="N92">
        <v>0</v>
      </c>
      <c r="O92">
        <v>2</v>
      </c>
      <c r="P92" t="s">
        <v>2257</v>
      </c>
    </row>
    <row r="93" spans="1:16" x14ac:dyDescent="0.25">
      <c r="A93" t="s">
        <v>4904</v>
      </c>
      <c r="B93">
        <v>3905</v>
      </c>
      <c r="C93" t="s">
        <v>14</v>
      </c>
      <c r="D93" t="s">
        <v>1655</v>
      </c>
      <c r="E93">
        <v>15</v>
      </c>
      <c r="F93" t="s">
        <v>1300</v>
      </c>
      <c r="G93">
        <v>2</v>
      </c>
      <c r="H93">
        <v>2</v>
      </c>
      <c r="I93">
        <v>4</v>
      </c>
      <c r="J93">
        <v>2</v>
      </c>
      <c r="K93">
        <v>2</v>
      </c>
      <c r="L93">
        <v>0</v>
      </c>
      <c r="M93">
        <v>1</v>
      </c>
      <c r="N93">
        <v>0</v>
      </c>
      <c r="O93">
        <v>2</v>
      </c>
      <c r="P93" t="s">
        <v>2257</v>
      </c>
    </row>
    <row r="94" spans="1:16" x14ac:dyDescent="0.25">
      <c r="A94" t="s">
        <v>192</v>
      </c>
      <c r="B94">
        <v>3901</v>
      </c>
      <c r="C94" t="s">
        <v>14</v>
      </c>
      <c r="D94" t="s">
        <v>193</v>
      </c>
      <c r="E94">
        <v>15</v>
      </c>
      <c r="F94" t="s">
        <v>194</v>
      </c>
      <c r="G94">
        <v>2</v>
      </c>
      <c r="H94">
        <v>2</v>
      </c>
      <c r="I94">
        <v>4</v>
      </c>
      <c r="J94">
        <v>2</v>
      </c>
      <c r="K94">
        <v>2</v>
      </c>
      <c r="L94">
        <v>0</v>
      </c>
      <c r="M94">
        <v>1</v>
      </c>
      <c r="N94">
        <v>0</v>
      </c>
      <c r="O94">
        <v>2</v>
      </c>
      <c r="P94" t="s">
        <v>195</v>
      </c>
    </row>
    <row r="95" spans="1:16" x14ac:dyDescent="0.25">
      <c r="A95" t="s">
        <v>197</v>
      </c>
      <c r="B95">
        <v>3901</v>
      </c>
      <c r="C95" t="s">
        <v>14</v>
      </c>
      <c r="D95" t="s">
        <v>198</v>
      </c>
      <c r="E95">
        <v>15</v>
      </c>
      <c r="F95" t="s">
        <v>194</v>
      </c>
      <c r="G95">
        <v>2</v>
      </c>
      <c r="H95">
        <v>2</v>
      </c>
      <c r="I95">
        <v>4</v>
      </c>
      <c r="J95">
        <v>2</v>
      </c>
      <c r="K95">
        <v>2</v>
      </c>
      <c r="L95">
        <v>0</v>
      </c>
      <c r="M95">
        <v>1</v>
      </c>
      <c r="N95">
        <v>0</v>
      </c>
      <c r="O95">
        <v>2</v>
      </c>
      <c r="P95" t="s">
        <v>199</v>
      </c>
    </row>
    <row r="96" spans="1:16" x14ac:dyDescent="0.25">
      <c r="A96" t="s">
        <v>427</v>
      </c>
      <c r="B96">
        <v>3901</v>
      </c>
      <c r="C96" t="s">
        <v>14</v>
      </c>
      <c r="D96" t="s">
        <v>113</v>
      </c>
      <c r="E96">
        <v>15</v>
      </c>
      <c r="F96" t="s">
        <v>194</v>
      </c>
      <c r="G96">
        <v>2</v>
      </c>
      <c r="H96">
        <v>2</v>
      </c>
      <c r="I96">
        <v>4</v>
      </c>
      <c r="J96">
        <v>2</v>
      </c>
      <c r="K96">
        <v>2</v>
      </c>
      <c r="L96">
        <v>0</v>
      </c>
      <c r="M96">
        <v>1</v>
      </c>
      <c r="N96">
        <v>0</v>
      </c>
      <c r="O96">
        <v>2</v>
      </c>
      <c r="P96" t="s">
        <v>428</v>
      </c>
    </row>
    <row r="97" spans="1:16" x14ac:dyDescent="0.25">
      <c r="A97" t="s">
        <v>488</v>
      </c>
      <c r="B97">
        <v>3901</v>
      </c>
      <c r="C97" t="s">
        <v>14</v>
      </c>
      <c r="D97" t="s">
        <v>19</v>
      </c>
      <c r="E97">
        <v>15</v>
      </c>
      <c r="F97" t="s">
        <v>489</v>
      </c>
      <c r="G97">
        <v>2</v>
      </c>
      <c r="H97">
        <v>2</v>
      </c>
      <c r="I97">
        <v>4</v>
      </c>
      <c r="J97">
        <v>2</v>
      </c>
      <c r="K97">
        <v>2</v>
      </c>
      <c r="L97">
        <v>0</v>
      </c>
      <c r="M97">
        <v>1</v>
      </c>
      <c r="N97">
        <v>0</v>
      </c>
      <c r="O97">
        <v>2</v>
      </c>
      <c r="P97" t="s">
        <v>490</v>
      </c>
    </row>
    <row r="98" spans="1:16" x14ac:dyDescent="0.25">
      <c r="A98" t="s">
        <v>933</v>
      </c>
      <c r="B98">
        <v>3901</v>
      </c>
      <c r="C98" t="s">
        <v>14</v>
      </c>
      <c r="D98" t="s">
        <v>934</v>
      </c>
      <c r="E98">
        <v>15</v>
      </c>
      <c r="F98" t="s">
        <v>489</v>
      </c>
      <c r="G98">
        <v>2</v>
      </c>
      <c r="H98">
        <v>2</v>
      </c>
      <c r="I98">
        <v>4</v>
      </c>
      <c r="J98">
        <v>2</v>
      </c>
      <c r="K98">
        <v>2</v>
      </c>
      <c r="L98">
        <v>0</v>
      </c>
      <c r="M98">
        <v>1</v>
      </c>
      <c r="N98">
        <v>0</v>
      </c>
      <c r="O98">
        <v>2</v>
      </c>
      <c r="P98" t="s">
        <v>490</v>
      </c>
    </row>
    <row r="99" spans="1:16" x14ac:dyDescent="0.25">
      <c r="A99" t="s">
        <v>322</v>
      </c>
      <c r="B99">
        <v>396</v>
      </c>
      <c r="C99" t="s">
        <v>23</v>
      </c>
      <c r="D99" t="s">
        <v>50</v>
      </c>
      <c r="E99">
        <v>2</v>
      </c>
      <c r="F99" t="s">
        <v>323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324</v>
      </c>
    </row>
    <row r="100" spans="1:16" x14ac:dyDescent="0.25">
      <c r="A100" t="s">
        <v>1399</v>
      </c>
      <c r="B100">
        <v>3901</v>
      </c>
      <c r="C100" t="s">
        <v>14</v>
      </c>
      <c r="D100" t="s">
        <v>336</v>
      </c>
      <c r="E100">
        <v>15</v>
      </c>
      <c r="F100" t="s">
        <v>489</v>
      </c>
      <c r="G100">
        <v>2</v>
      </c>
      <c r="H100">
        <v>2</v>
      </c>
      <c r="I100">
        <v>4</v>
      </c>
      <c r="J100">
        <v>2</v>
      </c>
      <c r="K100">
        <v>2</v>
      </c>
      <c r="L100">
        <v>0</v>
      </c>
      <c r="M100">
        <v>1</v>
      </c>
      <c r="N100">
        <v>0</v>
      </c>
      <c r="O100">
        <v>2</v>
      </c>
      <c r="P100" t="s">
        <v>1400</v>
      </c>
    </row>
    <row r="101" spans="1:16" x14ac:dyDescent="0.25">
      <c r="A101" t="s">
        <v>2313</v>
      </c>
      <c r="B101">
        <v>3901</v>
      </c>
      <c r="C101" t="s">
        <v>14</v>
      </c>
      <c r="D101" t="s">
        <v>19</v>
      </c>
      <c r="E101">
        <v>15</v>
      </c>
      <c r="F101" t="s">
        <v>194</v>
      </c>
      <c r="G101">
        <v>2</v>
      </c>
      <c r="H101">
        <v>2</v>
      </c>
      <c r="I101">
        <v>4</v>
      </c>
      <c r="J101">
        <v>2</v>
      </c>
      <c r="K101">
        <v>2</v>
      </c>
      <c r="L101">
        <v>0</v>
      </c>
      <c r="M101">
        <v>1</v>
      </c>
      <c r="N101">
        <v>0</v>
      </c>
      <c r="O101">
        <v>2</v>
      </c>
      <c r="P101" t="s">
        <v>2314</v>
      </c>
    </row>
    <row r="102" spans="1:16" x14ac:dyDescent="0.25">
      <c r="A102" t="s">
        <v>2512</v>
      </c>
      <c r="B102">
        <v>3901</v>
      </c>
      <c r="C102" t="s">
        <v>14</v>
      </c>
      <c r="D102" t="s">
        <v>2513</v>
      </c>
      <c r="E102">
        <v>15</v>
      </c>
      <c r="F102" t="s">
        <v>489</v>
      </c>
      <c r="G102">
        <v>2</v>
      </c>
      <c r="H102">
        <v>2</v>
      </c>
      <c r="I102">
        <v>4</v>
      </c>
      <c r="J102">
        <v>2</v>
      </c>
      <c r="K102">
        <v>2</v>
      </c>
      <c r="L102">
        <v>0</v>
      </c>
      <c r="M102">
        <v>1</v>
      </c>
      <c r="N102">
        <v>0</v>
      </c>
      <c r="O102">
        <v>2</v>
      </c>
      <c r="P102" t="s">
        <v>490</v>
      </c>
    </row>
    <row r="103" spans="1:16" x14ac:dyDescent="0.25">
      <c r="A103" t="s">
        <v>2769</v>
      </c>
      <c r="B103">
        <v>3901</v>
      </c>
      <c r="C103" t="s">
        <v>14</v>
      </c>
      <c r="D103" t="s">
        <v>2770</v>
      </c>
      <c r="E103">
        <v>15</v>
      </c>
      <c r="F103" t="s">
        <v>194</v>
      </c>
      <c r="G103">
        <v>2</v>
      </c>
      <c r="H103">
        <v>2</v>
      </c>
      <c r="I103">
        <v>4</v>
      </c>
      <c r="J103">
        <v>2</v>
      </c>
      <c r="K103">
        <v>2</v>
      </c>
      <c r="L103">
        <v>0</v>
      </c>
      <c r="M103">
        <v>1</v>
      </c>
      <c r="N103">
        <v>0</v>
      </c>
      <c r="O103">
        <v>2</v>
      </c>
      <c r="P103" t="s">
        <v>195</v>
      </c>
    </row>
    <row r="104" spans="1:16" x14ac:dyDescent="0.25">
      <c r="A104" t="s">
        <v>339</v>
      </c>
      <c r="B104">
        <v>245</v>
      </c>
      <c r="C104" t="s">
        <v>23</v>
      </c>
      <c r="D104" t="s">
        <v>50</v>
      </c>
      <c r="E104">
        <v>2</v>
      </c>
      <c r="F104" t="s">
        <v>51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52</v>
      </c>
    </row>
    <row r="105" spans="1:16" x14ac:dyDescent="0.25">
      <c r="A105" t="s">
        <v>2912</v>
      </c>
      <c r="B105">
        <v>3901</v>
      </c>
      <c r="C105" t="s">
        <v>14</v>
      </c>
      <c r="D105" t="s">
        <v>890</v>
      </c>
      <c r="E105">
        <v>15</v>
      </c>
      <c r="F105" t="s">
        <v>489</v>
      </c>
      <c r="G105">
        <v>2</v>
      </c>
      <c r="H105">
        <v>2</v>
      </c>
      <c r="I105">
        <v>4</v>
      </c>
      <c r="J105">
        <v>2</v>
      </c>
      <c r="K105">
        <v>2</v>
      </c>
      <c r="L105">
        <v>0</v>
      </c>
      <c r="M105">
        <v>1</v>
      </c>
      <c r="N105">
        <v>0</v>
      </c>
      <c r="O105">
        <v>2</v>
      </c>
      <c r="P105" t="s">
        <v>2913</v>
      </c>
    </row>
    <row r="106" spans="1:16" x14ac:dyDescent="0.25">
      <c r="A106" t="s">
        <v>2915</v>
      </c>
      <c r="B106">
        <v>3901</v>
      </c>
      <c r="C106" t="s">
        <v>14</v>
      </c>
      <c r="D106" t="s">
        <v>461</v>
      </c>
      <c r="E106">
        <v>15</v>
      </c>
      <c r="F106" t="s">
        <v>2916</v>
      </c>
      <c r="G106">
        <v>2</v>
      </c>
      <c r="H106">
        <v>2</v>
      </c>
      <c r="I106">
        <v>4</v>
      </c>
      <c r="J106">
        <v>2</v>
      </c>
      <c r="K106">
        <v>2</v>
      </c>
      <c r="L106">
        <v>0</v>
      </c>
      <c r="M106">
        <v>1</v>
      </c>
      <c r="N106">
        <v>0</v>
      </c>
      <c r="O106">
        <v>2</v>
      </c>
      <c r="P106" t="s">
        <v>2917</v>
      </c>
    </row>
    <row r="107" spans="1:16" x14ac:dyDescent="0.25">
      <c r="A107" t="s">
        <v>3528</v>
      </c>
      <c r="B107">
        <v>3901</v>
      </c>
      <c r="C107" t="s">
        <v>14</v>
      </c>
      <c r="D107" t="s">
        <v>75</v>
      </c>
      <c r="E107">
        <v>15</v>
      </c>
      <c r="F107" t="s">
        <v>194</v>
      </c>
      <c r="G107">
        <v>2</v>
      </c>
      <c r="H107">
        <v>2</v>
      </c>
      <c r="I107">
        <v>4</v>
      </c>
      <c r="J107">
        <v>2</v>
      </c>
      <c r="K107">
        <v>2</v>
      </c>
      <c r="L107">
        <v>0</v>
      </c>
      <c r="M107">
        <v>1</v>
      </c>
      <c r="N107">
        <v>0</v>
      </c>
      <c r="O107">
        <v>2</v>
      </c>
      <c r="P107" t="s">
        <v>2314</v>
      </c>
    </row>
    <row r="108" spans="1:16" x14ac:dyDescent="0.25">
      <c r="A108" t="s">
        <v>351</v>
      </c>
      <c r="B108">
        <v>12936</v>
      </c>
      <c r="C108" t="s">
        <v>352</v>
      </c>
      <c r="D108" t="s">
        <v>353</v>
      </c>
      <c r="E108">
        <v>46</v>
      </c>
      <c r="F108" t="s">
        <v>354</v>
      </c>
      <c r="G108">
        <v>0</v>
      </c>
      <c r="H108">
        <v>8</v>
      </c>
      <c r="I108">
        <v>14</v>
      </c>
      <c r="J108">
        <v>7</v>
      </c>
      <c r="K108">
        <v>5</v>
      </c>
      <c r="L108">
        <v>0</v>
      </c>
      <c r="M108">
        <v>3</v>
      </c>
      <c r="N108">
        <v>1</v>
      </c>
      <c r="O108">
        <v>8</v>
      </c>
      <c r="P108" t="s">
        <v>355</v>
      </c>
    </row>
    <row r="109" spans="1:16" x14ac:dyDescent="0.25">
      <c r="A109" t="s">
        <v>3759</v>
      </c>
      <c r="B109">
        <v>3901</v>
      </c>
      <c r="C109" t="s">
        <v>14</v>
      </c>
      <c r="D109" t="s">
        <v>274</v>
      </c>
      <c r="E109">
        <v>15</v>
      </c>
      <c r="F109" t="s">
        <v>194</v>
      </c>
      <c r="G109">
        <v>2</v>
      </c>
      <c r="H109">
        <v>2</v>
      </c>
      <c r="I109">
        <v>4</v>
      </c>
      <c r="J109">
        <v>2</v>
      </c>
      <c r="K109">
        <v>2</v>
      </c>
      <c r="L109">
        <v>0</v>
      </c>
      <c r="M109">
        <v>1</v>
      </c>
      <c r="N109">
        <v>0</v>
      </c>
      <c r="O109">
        <v>2</v>
      </c>
      <c r="P109" t="s">
        <v>3760</v>
      </c>
    </row>
    <row r="110" spans="1:16" x14ac:dyDescent="0.25">
      <c r="A110" t="s">
        <v>4046</v>
      </c>
      <c r="B110">
        <v>3901</v>
      </c>
      <c r="C110" t="s">
        <v>14</v>
      </c>
      <c r="D110" t="s">
        <v>155</v>
      </c>
      <c r="E110">
        <v>15</v>
      </c>
      <c r="F110" t="s">
        <v>4047</v>
      </c>
      <c r="G110">
        <v>2</v>
      </c>
      <c r="H110">
        <v>2</v>
      </c>
      <c r="I110">
        <v>4</v>
      </c>
      <c r="J110">
        <v>2</v>
      </c>
      <c r="K110">
        <v>2</v>
      </c>
      <c r="L110">
        <v>0</v>
      </c>
      <c r="M110">
        <v>1</v>
      </c>
      <c r="N110">
        <v>0</v>
      </c>
      <c r="O110">
        <v>2</v>
      </c>
      <c r="P110" t="s">
        <v>4048</v>
      </c>
    </row>
    <row r="111" spans="1:16" x14ac:dyDescent="0.25">
      <c r="A111" t="s">
        <v>4059</v>
      </c>
      <c r="B111">
        <v>3901</v>
      </c>
      <c r="C111" t="s">
        <v>14</v>
      </c>
      <c r="D111" t="s">
        <v>498</v>
      </c>
      <c r="E111">
        <v>15</v>
      </c>
      <c r="F111" t="s">
        <v>194</v>
      </c>
      <c r="G111">
        <v>2</v>
      </c>
      <c r="H111">
        <v>2</v>
      </c>
      <c r="I111">
        <v>4</v>
      </c>
      <c r="J111">
        <v>2</v>
      </c>
      <c r="K111">
        <v>2</v>
      </c>
      <c r="L111">
        <v>0</v>
      </c>
      <c r="M111">
        <v>1</v>
      </c>
      <c r="N111">
        <v>0</v>
      </c>
      <c r="O111">
        <v>2</v>
      </c>
      <c r="P111" t="s">
        <v>4060</v>
      </c>
    </row>
    <row r="112" spans="1:16" x14ac:dyDescent="0.25">
      <c r="A112" t="s">
        <v>4213</v>
      </c>
      <c r="B112">
        <v>3901</v>
      </c>
      <c r="C112" t="s">
        <v>14</v>
      </c>
      <c r="D112" t="s">
        <v>4214</v>
      </c>
      <c r="E112">
        <v>15</v>
      </c>
      <c r="F112" t="s">
        <v>489</v>
      </c>
      <c r="G112">
        <v>2</v>
      </c>
      <c r="H112">
        <v>2</v>
      </c>
      <c r="I112">
        <v>4</v>
      </c>
      <c r="J112">
        <v>2</v>
      </c>
      <c r="K112">
        <v>2</v>
      </c>
      <c r="L112">
        <v>0</v>
      </c>
      <c r="M112">
        <v>1</v>
      </c>
      <c r="N112">
        <v>0</v>
      </c>
      <c r="O112">
        <v>2</v>
      </c>
      <c r="P112" t="s">
        <v>490</v>
      </c>
    </row>
    <row r="113" spans="1:16" x14ac:dyDescent="0.25">
      <c r="A113" t="s">
        <v>4410</v>
      </c>
      <c r="B113">
        <v>3901</v>
      </c>
      <c r="C113" t="s">
        <v>14</v>
      </c>
      <c r="D113" t="s">
        <v>1126</v>
      </c>
      <c r="E113">
        <v>15</v>
      </c>
      <c r="F113" t="s">
        <v>489</v>
      </c>
      <c r="G113">
        <v>2</v>
      </c>
      <c r="H113">
        <v>2</v>
      </c>
      <c r="I113">
        <v>4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2</v>
      </c>
      <c r="P113" t="s">
        <v>4411</v>
      </c>
    </row>
    <row r="114" spans="1:16" x14ac:dyDescent="0.25">
      <c r="A114" t="s">
        <v>4649</v>
      </c>
      <c r="B114">
        <v>3901</v>
      </c>
      <c r="C114" t="s">
        <v>14</v>
      </c>
      <c r="D114" t="s">
        <v>1259</v>
      </c>
      <c r="E114">
        <v>15</v>
      </c>
      <c r="F114" t="s">
        <v>194</v>
      </c>
      <c r="G114">
        <v>2</v>
      </c>
      <c r="H114">
        <v>2</v>
      </c>
      <c r="I114">
        <v>4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2</v>
      </c>
      <c r="P114" t="s">
        <v>4650</v>
      </c>
    </row>
    <row r="115" spans="1:16" x14ac:dyDescent="0.25">
      <c r="A115" t="s">
        <v>374</v>
      </c>
      <c r="B115">
        <v>245</v>
      </c>
      <c r="C115" t="s">
        <v>23</v>
      </c>
      <c r="D115" t="s">
        <v>50</v>
      </c>
      <c r="E115">
        <v>2</v>
      </c>
      <c r="F115" t="s">
        <v>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52</v>
      </c>
    </row>
    <row r="116" spans="1:16" x14ac:dyDescent="0.25">
      <c r="A116" t="s">
        <v>4856</v>
      </c>
      <c r="B116">
        <v>3901</v>
      </c>
      <c r="C116" t="s">
        <v>14</v>
      </c>
      <c r="D116" t="s">
        <v>19</v>
      </c>
      <c r="E116">
        <v>15</v>
      </c>
      <c r="F116" t="s">
        <v>194</v>
      </c>
      <c r="G116">
        <v>2</v>
      </c>
      <c r="H116">
        <v>2</v>
      </c>
      <c r="I116">
        <v>4</v>
      </c>
      <c r="J116">
        <v>2</v>
      </c>
      <c r="K116">
        <v>2</v>
      </c>
      <c r="L116">
        <v>0</v>
      </c>
      <c r="M116">
        <v>1</v>
      </c>
      <c r="N116">
        <v>0</v>
      </c>
      <c r="O116">
        <v>2</v>
      </c>
      <c r="P116" t="s">
        <v>4857</v>
      </c>
    </row>
    <row r="117" spans="1:16" x14ac:dyDescent="0.25">
      <c r="A117" t="s">
        <v>4908</v>
      </c>
      <c r="B117">
        <v>3901</v>
      </c>
      <c r="C117" t="s">
        <v>14</v>
      </c>
      <c r="D117" t="s">
        <v>19</v>
      </c>
      <c r="E117">
        <v>15</v>
      </c>
      <c r="F117" t="s">
        <v>489</v>
      </c>
      <c r="G117">
        <v>2</v>
      </c>
      <c r="H117">
        <v>2</v>
      </c>
      <c r="I117">
        <v>4</v>
      </c>
      <c r="J117">
        <v>2</v>
      </c>
      <c r="K117">
        <v>2</v>
      </c>
      <c r="L117">
        <v>0</v>
      </c>
      <c r="M117">
        <v>1</v>
      </c>
      <c r="N117">
        <v>0</v>
      </c>
      <c r="O117">
        <v>2</v>
      </c>
      <c r="P117" t="s">
        <v>1400</v>
      </c>
    </row>
    <row r="118" spans="1:16" x14ac:dyDescent="0.25">
      <c r="A118" t="s">
        <v>4934</v>
      </c>
      <c r="B118">
        <v>3901</v>
      </c>
      <c r="C118" t="s">
        <v>14</v>
      </c>
      <c r="D118" t="s">
        <v>718</v>
      </c>
      <c r="E118">
        <v>15</v>
      </c>
      <c r="F118" t="s">
        <v>194</v>
      </c>
      <c r="G118">
        <v>2</v>
      </c>
      <c r="H118">
        <v>2</v>
      </c>
      <c r="I118">
        <v>4</v>
      </c>
      <c r="J118">
        <v>2</v>
      </c>
      <c r="K118">
        <v>2</v>
      </c>
      <c r="L118">
        <v>0</v>
      </c>
      <c r="M118">
        <v>1</v>
      </c>
      <c r="N118">
        <v>0</v>
      </c>
      <c r="O118">
        <v>2</v>
      </c>
      <c r="P118" t="s">
        <v>199</v>
      </c>
    </row>
    <row r="119" spans="1:16" x14ac:dyDescent="0.25">
      <c r="A119" t="s">
        <v>385</v>
      </c>
      <c r="B119">
        <v>245</v>
      </c>
      <c r="C119" t="s">
        <v>23</v>
      </c>
      <c r="D119" t="s">
        <v>50</v>
      </c>
      <c r="E119">
        <v>2</v>
      </c>
      <c r="F119" t="s">
        <v>51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52</v>
      </c>
    </row>
    <row r="120" spans="1:16" x14ac:dyDescent="0.25">
      <c r="A120" t="s">
        <v>5580</v>
      </c>
      <c r="B120">
        <v>3901</v>
      </c>
      <c r="C120" t="s">
        <v>14</v>
      </c>
      <c r="D120" t="s">
        <v>509</v>
      </c>
      <c r="E120">
        <v>15</v>
      </c>
      <c r="F120" t="s">
        <v>194</v>
      </c>
      <c r="G120">
        <v>2</v>
      </c>
      <c r="H120">
        <v>2</v>
      </c>
      <c r="I120">
        <v>4</v>
      </c>
      <c r="J120">
        <v>2</v>
      </c>
      <c r="K120">
        <v>2</v>
      </c>
      <c r="L120">
        <v>0</v>
      </c>
      <c r="M120">
        <v>1</v>
      </c>
      <c r="N120">
        <v>0</v>
      </c>
      <c r="O120">
        <v>2</v>
      </c>
      <c r="P120" t="s">
        <v>428</v>
      </c>
    </row>
    <row r="121" spans="1:16" x14ac:dyDescent="0.25">
      <c r="A121" t="s">
        <v>390</v>
      </c>
      <c r="B121">
        <v>245</v>
      </c>
      <c r="C121" t="s">
        <v>23</v>
      </c>
      <c r="D121" t="s">
        <v>50</v>
      </c>
      <c r="E121">
        <v>2</v>
      </c>
      <c r="F121" t="s">
        <v>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52</v>
      </c>
    </row>
    <row r="122" spans="1:16" x14ac:dyDescent="0.25">
      <c r="A122" t="s">
        <v>5672</v>
      </c>
      <c r="B122">
        <v>3901</v>
      </c>
      <c r="C122" t="s">
        <v>14</v>
      </c>
      <c r="D122" t="s">
        <v>3393</v>
      </c>
      <c r="E122">
        <v>15</v>
      </c>
      <c r="F122" t="s">
        <v>194</v>
      </c>
      <c r="G122">
        <v>2</v>
      </c>
      <c r="H122">
        <v>2</v>
      </c>
      <c r="I122">
        <v>4</v>
      </c>
      <c r="J122">
        <v>2</v>
      </c>
      <c r="K122">
        <v>2</v>
      </c>
      <c r="L122">
        <v>0</v>
      </c>
      <c r="M122">
        <v>1</v>
      </c>
      <c r="N122">
        <v>0</v>
      </c>
      <c r="O122">
        <v>2</v>
      </c>
      <c r="P122" t="s">
        <v>195</v>
      </c>
    </row>
    <row r="123" spans="1:16" x14ac:dyDescent="0.25">
      <c r="A123" t="s">
        <v>1028</v>
      </c>
      <c r="B123">
        <v>3869</v>
      </c>
      <c r="C123" t="s">
        <v>14</v>
      </c>
      <c r="D123" t="s">
        <v>15</v>
      </c>
      <c r="E123">
        <v>15</v>
      </c>
      <c r="F123" t="s">
        <v>1029</v>
      </c>
      <c r="G123">
        <v>2</v>
      </c>
      <c r="H123">
        <v>2</v>
      </c>
      <c r="I123">
        <v>4</v>
      </c>
      <c r="J123">
        <v>2</v>
      </c>
      <c r="K123">
        <v>2</v>
      </c>
      <c r="L123">
        <v>0</v>
      </c>
      <c r="M123">
        <v>1</v>
      </c>
      <c r="N123">
        <v>0</v>
      </c>
      <c r="O123">
        <v>2</v>
      </c>
      <c r="P123" t="s">
        <v>1030</v>
      </c>
    </row>
    <row r="124" spans="1:16" x14ac:dyDescent="0.25">
      <c r="A124" t="s">
        <v>397</v>
      </c>
      <c r="B124">
        <v>2780</v>
      </c>
      <c r="C124" t="s">
        <v>9</v>
      </c>
      <c r="D124" t="s">
        <v>180</v>
      </c>
      <c r="E124">
        <v>6</v>
      </c>
      <c r="F124" t="s">
        <v>398</v>
      </c>
      <c r="G124">
        <v>0</v>
      </c>
      <c r="H124">
        <v>0</v>
      </c>
      <c r="I124">
        <v>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399</v>
      </c>
    </row>
    <row r="125" spans="1:16" x14ac:dyDescent="0.25">
      <c r="A125" t="s">
        <v>1207</v>
      </c>
      <c r="B125">
        <v>3869</v>
      </c>
      <c r="C125" t="s">
        <v>14</v>
      </c>
      <c r="D125" t="s">
        <v>15</v>
      </c>
      <c r="E125">
        <v>15</v>
      </c>
      <c r="F125" t="s">
        <v>1029</v>
      </c>
      <c r="G125">
        <v>2</v>
      </c>
      <c r="H125">
        <v>2</v>
      </c>
      <c r="I125">
        <v>4</v>
      </c>
      <c r="J125">
        <v>2</v>
      </c>
      <c r="K125">
        <v>2</v>
      </c>
      <c r="L125">
        <v>0</v>
      </c>
      <c r="M125">
        <v>1</v>
      </c>
      <c r="N125">
        <v>0</v>
      </c>
      <c r="O125">
        <v>2</v>
      </c>
      <c r="P125" t="s">
        <v>1030</v>
      </c>
    </row>
    <row r="126" spans="1:16" x14ac:dyDescent="0.25">
      <c r="A126" t="s">
        <v>1354</v>
      </c>
      <c r="B126">
        <v>3869</v>
      </c>
      <c r="C126" t="s">
        <v>14</v>
      </c>
      <c r="D126" t="s">
        <v>15</v>
      </c>
      <c r="E126">
        <v>15</v>
      </c>
      <c r="F126" t="s">
        <v>1029</v>
      </c>
      <c r="G126">
        <v>2</v>
      </c>
      <c r="H126">
        <v>2</v>
      </c>
      <c r="I126">
        <v>4</v>
      </c>
      <c r="J126">
        <v>2</v>
      </c>
      <c r="K126">
        <v>2</v>
      </c>
      <c r="L126">
        <v>0</v>
      </c>
      <c r="M126">
        <v>1</v>
      </c>
      <c r="N126">
        <v>0</v>
      </c>
      <c r="O126">
        <v>2</v>
      </c>
      <c r="P126" t="s">
        <v>1030</v>
      </c>
    </row>
    <row r="127" spans="1:16" x14ac:dyDescent="0.25">
      <c r="A127" t="s">
        <v>3931</v>
      </c>
      <c r="B127">
        <v>3869</v>
      </c>
      <c r="C127" t="s">
        <v>14</v>
      </c>
      <c r="D127" t="s">
        <v>15</v>
      </c>
      <c r="E127">
        <v>15</v>
      </c>
      <c r="F127" t="s">
        <v>1029</v>
      </c>
      <c r="G127">
        <v>2</v>
      </c>
      <c r="H127">
        <v>2</v>
      </c>
      <c r="I127">
        <v>4</v>
      </c>
      <c r="J127">
        <v>2</v>
      </c>
      <c r="K127">
        <v>2</v>
      </c>
      <c r="L127">
        <v>0</v>
      </c>
      <c r="M127">
        <v>1</v>
      </c>
      <c r="N127">
        <v>0</v>
      </c>
      <c r="O127">
        <v>2</v>
      </c>
      <c r="P127" t="s">
        <v>1030</v>
      </c>
    </row>
    <row r="128" spans="1:16" x14ac:dyDescent="0.25">
      <c r="A128" t="s">
        <v>905</v>
      </c>
      <c r="B128">
        <v>3645</v>
      </c>
      <c r="C128" t="s">
        <v>14</v>
      </c>
      <c r="D128" t="s">
        <v>15</v>
      </c>
      <c r="E128">
        <v>12</v>
      </c>
      <c r="F128" t="s">
        <v>906</v>
      </c>
      <c r="G128">
        <v>0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 t="s">
        <v>907</v>
      </c>
    </row>
    <row r="129" spans="1:16" x14ac:dyDescent="0.25">
      <c r="A129" t="s">
        <v>413</v>
      </c>
      <c r="B129">
        <v>937</v>
      </c>
      <c r="C129" t="s">
        <v>9</v>
      </c>
      <c r="D129" t="s">
        <v>32</v>
      </c>
      <c r="E129">
        <v>2</v>
      </c>
      <c r="F129" t="s">
        <v>414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415</v>
      </c>
    </row>
    <row r="130" spans="1:16" x14ac:dyDescent="0.25">
      <c r="A130" t="s">
        <v>416</v>
      </c>
      <c r="B130">
        <v>1175</v>
      </c>
      <c r="C130" t="s">
        <v>9</v>
      </c>
      <c r="D130" t="s">
        <v>10</v>
      </c>
      <c r="E130">
        <v>2</v>
      </c>
      <c r="F130" t="s">
        <v>417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418</v>
      </c>
    </row>
    <row r="131" spans="1:16" x14ac:dyDescent="0.25">
      <c r="A131" t="s">
        <v>4809</v>
      </c>
      <c r="B131">
        <v>3645</v>
      </c>
      <c r="C131" t="s">
        <v>14</v>
      </c>
      <c r="D131" t="s">
        <v>15</v>
      </c>
      <c r="E131">
        <v>12</v>
      </c>
      <c r="F131" t="s">
        <v>906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</v>
      </c>
      <c r="P131" t="s">
        <v>907</v>
      </c>
    </row>
    <row r="132" spans="1:16" x14ac:dyDescent="0.25">
      <c r="A132" t="s">
        <v>422</v>
      </c>
      <c r="B132">
        <v>233</v>
      </c>
      <c r="C132" t="s">
        <v>245</v>
      </c>
      <c r="D132" t="s">
        <v>423</v>
      </c>
      <c r="E132">
        <v>2</v>
      </c>
      <c r="F132" t="s">
        <v>424</v>
      </c>
      <c r="G132">
        <v>0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425</v>
      </c>
    </row>
    <row r="133" spans="1:16" x14ac:dyDescent="0.25">
      <c r="A133" t="s">
        <v>426</v>
      </c>
      <c r="B133">
        <v>245</v>
      </c>
      <c r="C133" t="s">
        <v>23</v>
      </c>
      <c r="D133" t="s">
        <v>50</v>
      </c>
      <c r="E133">
        <v>2</v>
      </c>
      <c r="F133" t="s">
        <v>51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52</v>
      </c>
    </row>
    <row r="134" spans="1:16" x14ac:dyDescent="0.25">
      <c r="A134" t="s">
        <v>3775</v>
      </c>
      <c r="B134">
        <v>3502</v>
      </c>
      <c r="C134" t="s">
        <v>14</v>
      </c>
      <c r="D134" t="s">
        <v>336</v>
      </c>
      <c r="E134">
        <v>13</v>
      </c>
      <c r="F134" t="s">
        <v>3776</v>
      </c>
      <c r="G134">
        <v>0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3</v>
      </c>
      <c r="P134" t="s">
        <v>3777</v>
      </c>
    </row>
    <row r="135" spans="1:16" x14ac:dyDescent="0.25">
      <c r="A135" t="s">
        <v>5053</v>
      </c>
      <c r="B135">
        <v>3502</v>
      </c>
      <c r="C135" t="s">
        <v>14</v>
      </c>
      <c r="D135" t="s">
        <v>19</v>
      </c>
      <c r="E135">
        <v>13</v>
      </c>
      <c r="F135" t="s">
        <v>3776</v>
      </c>
      <c r="G135">
        <v>0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3</v>
      </c>
      <c r="P135" t="s">
        <v>3777</v>
      </c>
    </row>
    <row r="136" spans="1:16" x14ac:dyDescent="0.25">
      <c r="A136" t="s">
        <v>433</v>
      </c>
      <c r="B136">
        <v>396</v>
      </c>
      <c r="C136" t="s">
        <v>23</v>
      </c>
      <c r="D136" t="s">
        <v>434</v>
      </c>
      <c r="E136">
        <v>2</v>
      </c>
      <c r="F136" t="s">
        <v>323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435</v>
      </c>
    </row>
    <row r="137" spans="1:16" x14ac:dyDescent="0.25">
      <c r="A137" t="s">
        <v>5260</v>
      </c>
      <c r="B137">
        <v>3488</v>
      </c>
      <c r="C137" t="s">
        <v>14</v>
      </c>
      <c r="D137" t="s">
        <v>437</v>
      </c>
      <c r="E137">
        <v>11</v>
      </c>
      <c r="F137" t="s">
        <v>5261</v>
      </c>
      <c r="G137">
        <v>1</v>
      </c>
      <c r="H137">
        <v>2</v>
      </c>
      <c r="I137">
        <v>2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2</v>
      </c>
      <c r="P137" t="s">
        <v>5262</v>
      </c>
    </row>
    <row r="138" spans="1:16" x14ac:dyDescent="0.25">
      <c r="A138" t="s">
        <v>440</v>
      </c>
      <c r="B138">
        <v>245</v>
      </c>
      <c r="C138" t="s">
        <v>23</v>
      </c>
      <c r="D138" t="s">
        <v>50</v>
      </c>
      <c r="E138">
        <v>2</v>
      </c>
      <c r="F138" t="s">
        <v>51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52</v>
      </c>
    </row>
    <row r="139" spans="1:16" x14ac:dyDescent="0.25">
      <c r="A139" t="s">
        <v>183</v>
      </c>
      <c r="B139">
        <v>3487</v>
      </c>
      <c r="C139" t="s">
        <v>14</v>
      </c>
      <c r="D139" t="s">
        <v>19</v>
      </c>
      <c r="E139">
        <v>11</v>
      </c>
      <c r="F139" t="s">
        <v>184</v>
      </c>
      <c r="G139">
        <v>1</v>
      </c>
      <c r="H139">
        <v>2</v>
      </c>
      <c r="I139">
        <v>2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2</v>
      </c>
      <c r="P139" t="s">
        <v>185</v>
      </c>
    </row>
    <row r="140" spans="1:16" x14ac:dyDescent="0.25">
      <c r="A140" t="s">
        <v>445</v>
      </c>
      <c r="B140">
        <v>253</v>
      </c>
      <c r="C140" t="s">
        <v>245</v>
      </c>
      <c r="D140" t="s">
        <v>423</v>
      </c>
      <c r="E140">
        <v>2</v>
      </c>
      <c r="F140" t="s">
        <v>446</v>
      </c>
      <c r="G140">
        <v>0</v>
      </c>
      <c r="H140">
        <v>0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447</v>
      </c>
    </row>
    <row r="141" spans="1:16" x14ac:dyDescent="0.25">
      <c r="A141" t="s">
        <v>335</v>
      </c>
      <c r="B141">
        <v>3487</v>
      </c>
      <c r="C141" t="s">
        <v>14</v>
      </c>
      <c r="D141" t="s">
        <v>336</v>
      </c>
      <c r="E141">
        <v>11</v>
      </c>
      <c r="F141" t="s">
        <v>337</v>
      </c>
      <c r="G141">
        <v>1</v>
      </c>
      <c r="H141">
        <v>2</v>
      </c>
      <c r="I141">
        <v>2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2</v>
      </c>
      <c r="P141" t="s">
        <v>338</v>
      </c>
    </row>
    <row r="142" spans="1:16" x14ac:dyDescent="0.25">
      <c r="A142" t="s">
        <v>451</v>
      </c>
      <c r="B142">
        <v>245</v>
      </c>
      <c r="C142" t="s">
        <v>23</v>
      </c>
      <c r="D142" t="s">
        <v>50</v>
      </c>
      <c r="E142">
        <v>2</v>
      </c>
      <c r="F142" t="s">
        <v>51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141</v>
      </c>
    </row>
    <row r="143" spans="1:16" x14ac:dyDescent="0.25">
      <c r="A143" t="s">
        <v>452</v>
      </c>
      <c r="B143">
        <v>245</v>
      </c>
      <c r="C143" t="s">
        <v>23</v>
      </c>
      <c r="D143" t="s">
        <v>50</v>
      </c>
      <c r="E143">
        <v>2</v>
      </c>
      <c r="F143" t="s">
        <v>51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52</v>
      </c>
    </row>
    <row r="144" spans="1:16" x14ac:dyDescent="0.25">
      <c r="A144" t="s">
        <v>393</v>
      </c>
      <c r="B144">
        <v>3487</v>
      </c>
      <c r="C144" t="s">
        <v>14</v>
      </c>
      <c r="D144" t="s">
        <v>394</v>
      </c>
      <c r="E144">
        <v>11</v>
      </c>
      <c r="F144" t="s">
        <v>395</v>
      </c>
      <c r="G144">
        <v>1</v>
      </c>
      <c r="H144">
        <v>2</v>
      </c>
      <c r="I144">
        <v>2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2</v>
      </c>
      <c r="P144" t="s">
        <v>396</v>
      </c>
    </row>
    <row r="145" spans="1:16" x14ac:dyDescent="0.25">
      <c r="A145" t="s">
        <v>482</v>
      </c>
      <c r="B145">
        <v>3487</v>
      </c>
      <c r="C145" t="s">
        <v>14</v>
      </c>
      <c r="D145" t="s">
        <v>75</v>
      </c>
      <c r="E145">
        <v>11</v>
      </c>
      <c r="F145" t="s">
        <v>483</v>
      </c>
      <c r="G145">
        <v>1</v>
      </c>
      <c r="H145">
        <v>2</v>
      </c>
      <c r="I145">
        <v>2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2</v>
      </c>
      <c r="P145" t="s">
        <v>484</v>
      </c>
    </row>
    <row r="146" spans="1:16" x14ac:dyDescent="0.25">
      <c r="A146" t="s">
        <v>686</v>
      </c>
      <c r="B146">
        <v>3487</v>
      </c>
      <c r="C146" t="s">
        <v>14</v>
      </c>
      <c r="D146" t="s">
        <v>687</v>
      </c>
      <c r="E146">
        <v>11</v>
      </c>
      <c r="F146" t="s">
        <v>184</v>
      </c>
      <c r="G146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2</v>
      </c>
      <c r="P146" t="s">
        <v>688</v>
      </c>
    </row>
    <row r="147" spans="1:16" x14ac:dyDescent="0.25">
      <c r="A147" t="s">
        <v>1015</v>
      </c>
      <c r="B147">
        <v>3487</v>
      </c>
      <c r="C147" t="s">
        <v>14</v>
      </c>
      <c r="D147" t="s">
        <v>216</v>
      </c>
      <c r="E147">
        <v>11</v>
      </c>
      <c r="F147" t="s">
        <v>1016</v>
      </c>
      <c r="G147">
        <v>1</v>
      </c>
      <c r="H147">
        <v>2</v>
      </c>
      <c r="I147">
        <v>2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2</v>
      </c>
      <c r="P147" t="s">
        <v>1017</v>
      </c>
    </row>
    <row r="148" spans="1:16" x14ac:dyDescent="0.25">
      <c r="A148" t="s">
        <v>1135</v>
      </c>
      <c r="B148">
        <v>3487</v>
      </c>
      <c r="C148" t="s">
        <v>14</v>
      </c>
      <c r="D148" t="s">
        <v>876</v>
      </c>
      <c r="E148">
        <v>11</v>
      </c>
      <c r="F148" t="s">
        <v>1136</v>
      </c>
      <c r="G148">
        <v>1</v>
      </c>
      <c r="H148">
        <v>2</v>
      </c>
      <c r="I148">
        <v>2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2</v>
      </c>
      <c r="P148" t="s">
        <v>1137</v>
      </c>
    </row>
    <row r="149" spans="1:16" x14ac:dyDescent="0.25">
      <c r="A149" t="s">
        <v>1159</v>
      </c>
      <c r="B149">
        <v>3487</v>
      </c>
      <c r="C149" t="s">
        <v>14</v>
      </c>
      <c r="D149" t="s">
        <v>19</v>
      </c>
      <c r="E149">
        <v>11</v>
      </c>
      <c r="F149" t="s">
        <v>483</v>
      </c>
      <c r="G149">
        <v>1</v>
      </c>
      <c r="H149">
        <v>2</v>
      </c>
      <c r="I149">
        <v>2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2</v>
      </c>
      <c r="P149" t="s">
        <v>1160</v>
      </c>
    </row>
    <row r="150" spans="1:16" x14ac:dyDescent="0.25">
      <c r="A150" t="s">
        <v>1254</v>
      </c>
      <c r="B150">
        <v>3487</v>
      </c>
      <c r="C150" t="s">
        <v>14</v>
      </c>
      <c r="D150" t="s">
        <v>19</v>
      </c>
      <c r="E150">
        <v>11</v>
      </c>
      <c r="F150" t="s">
        <v>1136</v>
      </c>
      <c r="G150">
        <v>1</v>
      </c>
      <c r="H150">
        <v>2</v>
      </c>
      <c r="I150">
        <v>2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2</v>
      </c>
      <c r="P150" t="s">
        <v>1255</v>
      </c>
    </row>
    <row r="151" spans="1:16" x14ac:dyDescent="0.25">
      <c r="A151" t="s">
        <v>1529</v>
      </c>
      <c r="B151">
        <v>3487</v>
      </c>
      <c r="C151" t="s">
        <v>14</v>
      </c>
      <c r="D151" t="s">
        <v>793</v>
      </c>
      <c r="E151">
        <v>11</v>
      </c>
      <c r="F151" t="s">
        <v>1136</v>
      </c>
      <c r="G151">
        <v>1</v>
      </c>
      <c r="H151">
        <v>2</v>
      </c>
      <c r="I151">
        <v>2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2</v>
      </c>
      <c r="P151" t="s">
        <v>1530</v>
      </c>
    </row>
    <row r="152" spans="1:16" x14ac:dyDescent="0.25">
      <c r="A152" t="s">
        <v>1579</v>
      </c>
      <c r="B152">
        <v>3487</v>
      </c>
      <c r="C152" t="s">
        <v>14</v>
      </c>
      <c r="D152" t="s">
        <v>718</v>
      </c>
      <c r="E152">
        <v>11</v>
      </c>
      <c r="F152" t="s">
        <v>483</v>
      </c>
      <c r="G152">
        <v>1</v>
      </c>
      <c r="H152">
        <v>2</v>
      </c>
      <c r="I152">
        <v>2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2</v>
      </c>
      <c r="P152" t="s">
        <v>1580</v>
      </c>
    </row>
    <row r="153" spans="1:16" x14ac:dyDescent="0.25">
      <c r="A153" t="s">
        <v>479</v>
      </c>
      <c r="B153">
        <v>219</v>
      </c>
      <c r="C153" t="s">
        <v>352</v>
      </c>
      <c r="D153" t="s">
        <v>353</v>
      </c>
      <c r="E153">
        <v>2</v>
      </c>
      <c r="F153" t="s">
        <v>480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481</v>
      </c>
    </row>
    <row r="154" spans="1:16" x14ac:dyDescent="0.25">
      <c r="A154" t="s">
        <v>1603</v>
      </c>
      <c r="B154">
        <v>3487</v>
      </c>
      <c r="C154" t="s">
        <v>14</v>
      </c>
      <c r="D154" t="s">
        <v>1564</v>
      </c>
      <c r="E154">
        <v>11</v>
      </c>
      <c r="F154" t="s">
        <v>1016</v>
      </c>
      <c r="G154">
        <v>1</v>
      </c>
      <c r="H154">
        <v>2</v>
      </c>
      <c r="I154">
        <v>2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2</v>
      </c>
      <c r="P154" t="s">
        <v>1017</v>
      </c>
    </row>
    <row r="155" spans="1:16" x14ac:dyDescent="0.25">
      <c r="A155" t="s">
        <v>2054</v>
      </c>
      <c r="B155">
        <v>3487</v>
      </c>
      <c r="C155" t="s">
        <v>14</v>
      </c>
      <c r="D155" t="s">
        <v>1512</v>
      </c>
      <c r="E155">
        <v>11</v>
      </c>
      <c r="F155" t="s">
        <v>184</v>
      </c>
      <c r="G155">
        <v>1</v>
      </c>
      <c r="H155">
        <v>2</v>
      </c>
      <c r="I155">
        <v>2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2</v>
      </c>
      <c r="P155" t="s">
        <v>185</v>
      </c>
    </row>
    <row r="156" spans="1:16" x14ac:dyDescent="0.25">
      <c r="A156" t="s">
        <v>2123</v>
      </c>
      <c r="B156">
        <v>3487</v>
      </c>
      <c r="C156" t="s">
        <v>14</v>
      </c>
      <c r="D156" t="s">
        <v>1150</v>
      </c>
      <c r="E156">
        <v>11</v>
      </c>
      <c r="F156" t="s">
        <v>1016</v>
      </c>
      <c r="G156">
        <v>1</v>
      </c>
      <c r="H156">
        <v>2</v>
      </c>
      <c r="I156">
        <v>2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2</v>
      </c>
      <c r="P156" t="s">
        <v>1017</v>
      </c>
    </row>
    <row r="157" spans="1:16" x14ac:dyDescent="0.25">
      <c r="A157" t="s">
        <v>491</v>
      </c>
      <c r="B157">
        <v>837</v>
      </c>
      <c r="C157" t="s">
        <v>9</v>
      </c>
      <c r="D157" t="s">
        <v>492</v>
      </c>
      <c r="E157">
        <v>3</v>
      </c>
      <c r="F157" t="s">
        <v>493</v>
      </c>
      <c r="G157">
        <v>0</v>
      </c>
      <c r="H157">
        <v>0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494</v>
      </c>
    </row>
    <row r="158" spans="1:16" x14ac:dyDescent="0.25">
      <c r="A158" t="s">
        <v>2233</v>
      </c>
      <c r="B158">
        <v>3487</v>
      </c>
      <c r="C158" t="s">
        <v>14</v>
      </c>
      <c r="D158" t="s">
        <v>1306</v>
      </c>
      <c r="E158">
        <v>11</v>
      </c>
      <c r="F158" t="s">
        <v>2234</v>
      </c>
      <c r="G158">
        <v>1</v>
      </c>
      <c r="H158">
        <v>2</v>
      </c>
      <c r="I158">
        <v>2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2</v>
      </c>
      <c r="P158" t="s">
        <v>2235</v>
      </c>
    </row>
    <row r="159" spans="1:16" x14ac:dyDescent="0.25">
      <c r="A159" t="s">
        <v>2259</v>
      </c>
      <c r="B159">
        <v>3487</v>
      </c>
      <c r="C159" t="s">
        <v>14</v>
      </c>
      <c r="D159" t="s">
        <v>19</v>
      </c>
      <c r="E159">
        <v>11</v>
      </c>
      <c r="F159" t="s">
        <v>483</v>
      </c>
      <c r="G159">
        <v>1</v>
      </c>
      <c r="H159">
        <v>2</v>
      </c>
      <c r="I159">
        <v>2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2</v>
      </c>
      <c r="P159" t="s">
        <v>484</v>
      </c>
    </row>
    <row r="160" spans="1:16" x14ac:dyDescent="0.25">
      <c r="A160" t="s">
        <v>501</v>
      </c>
      <c r="B160">
        <v>245</v>
      </c>
      <c r="C160" t="s">
        <v>23</v>
      </c>
      <c r="D160" t="s">
        <v>50</v>
      </c>
      <c r="E160">
        <v>2</v>
      </c>
      <c r="F160" t="s">
        <v>51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52</v>
      </c>
    </row>
    <row r="161" spans="1:16" x14ac:dyDescent="0.25">
      <c r="A161" t="s">
        <v>502</v>
      </c>
      <c r="B161">
        <v>245</v>
      </c>
      <c r="C161" t="s">
        <v>23</v>
      </c>
      <c r="D161" t="s">
        <v>50</v>
      </c>
      <c r="E161">
        <v>2</v>
      </c>
      <c r="F161" t="s">
        <v>51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52</v>
      </c>
    </row>
    <row r="162" spans="1:16" x14ac:dyDescent="0.25">
      <c r="A162" t="s">
        <v>503</v>
      </c>
      <c r="B162">
        <v>367</v>
      </c>
      <c r="C162" t="s">
        <v>23</v>
      </c>
      <c r="D162" t="s">
        <v>504</v>
      </c>
      <c r="E162">
        <v>2</v>
      </c>
      <c r="F162" t="s">
        <v>505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506</v>
      </c>
    </row>
    <row r="163" spans="1:16" x14ac:dyDescent="0.25">
      <c r="A163" t="s">
        <v>507</v>
      </c>
      <c r="B163">
        <v>245</v>
      </c>
      <c r="C163" t="s">
        <v>23</v>
      </c>
      <c r="D163" t="s">
        <v>50</v>
      </c>
      <c r="E163">
        <v>2</v>
      </c>
      <c r="F163" t="s">
        <v>51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52</v>
      </c>
    </row>
    <row r="164" spans="1:16" x14ac:dyDescent="0.25">
      <c r="A164" t="s">
        <v>2315</v>
      </c>
      <c r="B164">
        <v>3487</v>
      </c>
      <c r="C164" t="s">
        <v>14</v>
      </c>
      <c r="D164" t="s">
        <v>437</v>
      </c>
      <c r="E164">
        <v>11</v>
      </c>
      <c r="F164" t="s">
        <v>1136</v>
      </c>
      <c r="G164">
        <v>1</v>
      </c>
      <c r="H164">
        <v>2</v>
      </c>
      <c r="I164">
        <v>2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2</v>
      </c>
      <c r="P164" t="s">
        <v>1137</v>
      </c>
    </row>
    <row r="165" spans="1:16" x14ac:dyDescent="0.25">
      <c r="A165" t="s">
        <v>2387</v>
      </c>
      <c r="B165">
        <v>3487</v>
      </c>
      <c r="C165" t="s">
        <v>14</v>
      </c>
      <c r="D165" t="s">
        <v>498</v>
      </c>
      <c r="E165">
        <v>11</v>
      </c>
      <c r="F165" t="s">
        <v>184</v>
      </c>
      <c r="G165">
        <v>1</v>
      </c>
      <c r="H165">
        <v>2</v>
      </c>
      <c r="I165">
        <v>2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2</v>
      </c>
      <c r="P165" t="s">
        <v>2388</v>
      </c>
    </row>
    <row r="166" spans="1:16" x14ac:dyDescent="0.25">
      <c r="A166" t="s">
        <v>515</v>
      </c>
      <c r="B166">
        <v>228</v>
      </c>
      <c r="C166" t="s">
        <v>245</v>
      </c>
      <c r="D166" t="s">
        <v>516</v>
      </c>
      <c r="E166">
        <v>2</v>
      </c>
      <c r="F166" t="s">
        <v>517</v>
      </c>
      <c r="G166">
        <v>0</v>
      </c>
      <c r="H166">
        <v>0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518</v>
      </c>
    </row>
    <row r="167" spans="1:16" x14ac:dyDescent="0.25">
      <c r="A167" t="s">
        <v>519</v>
      </c>
      <c r="B167">
        <v>8270</v>
      </c>
      <c r="C167" t="s">
        <v>9</v>
      </c>
      <c r="D167" t="s">
        <v>180</v>
      </c>
      <c r="E167">
        <v>17</v>
      </c>
      <c r="F167" t="s">
        <v>520</v>
      </c>
      <c r="G167">
        <v>1</v>
      </c>
      <c r="H167">
        <v>2</v>
      </c>
      <c r="I167">
        <v>5</v>
      </c>
      <c r="J167">
        <v>2</v>
      </c>
      <c r="K167">
        <v>2</v>
      </c>
      <c r="L167">
        <v>0</v>
      </c>
      <c r="M167">
        <v>0</v>
      </c>
      <c r="N167">
        <v>0</v>
      </c>
      <c r="O167">
        <v>2</v>
      </c>
      <c r="P167" t="s">
        <v>521</v>
      </c>
    </row>
    <row r="168" spans="1:16" x14ac:dyDescent="0.25">
      <c r="A168" t="s">
        <v>522</v>
      </c>
      <c r="B168">
        <v>245</v>
      </c>
      <c r="C168" t="s">
        <v>23</v>
      </c>
      <c r="D168" t="s">
        <v>50</v>
      </c>
      <c r="E168">
        <v>2</v>
      </c>
      <c r="F168" t="s">
        <v>51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52</v>
      </c>
    </row>
    <row r="169" spans="1:16" x14ac:dyDescent="0.25">
      <c r="A169" t="s">
        <v>523</v>
      </c>
      <c r="B169">
        <v>1052</v>
      </c>
      <c r="C169" t="s">
        <v>9</v>
      </c>
      <c r="D169" t="s">
        <v>32</v>
      </c>
      <c r="E169">
        <v>2</v>
      </c>
      <c r="F169" t="s">
        <v>524</v>
      </c>
      <c r="G169">
        <v>0</v>
      </c>
      <c r="H169">
        <v>0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525</v>
      </c>
    </row>
    <row r="170" spans="1:16" x14ac:dyDescent="0.25">
      <c r="A170" t="s">
        <v>526</v>
      </c>
      <c r="B170">
        <v>206</v>
      </c>
      <c r="C170" t="s">
        <v>245</v>
      </c>
      <c r="D170" t="s">
        <v>516</v>
      </c>
      <c r="E170">
        <v>2</v>
      </c>
      <c r="F170" t="s">
        <v>527</v>
      </c>
      <c r="G170">
        <v>0</v>
      </c>
      <c r="H170">
        <v>0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528</v>
      </c>
    </row>
    <row r="171" spans="1:16" x14ac:dyDescent="0.25">
      <c r="A171" t="s">
        <v>2620</v>
      </c>
      <c r="B171">
        <v>3487</v>
      </c>
      <c r="C171" t="s">
        <v>14</v>
      </c>
      <c r="D171" t="s">
        <v>19</v>
      </c>
      <c r="E171">
        <v>11</v>
      </c>
      <c r="F171" t="s">
        <v>184</v>
      </c>
      <c r="G171">
        <v>1</v>
      </c>
      <c r="H171">
        <v>2</v>
      </c>
      <c r="I171">
        <v>2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2</v>
      </c>
      <c r="P171" t="s">
        <v>2621</v>
      </c>
    </row>
    <row r="172" spans="1:16" x14ac:dyDescent="0.25">
      <c r="A172" t="s">
        <v>2671</v>
      </c>
      <c r="B172">
        <v>3487</v>
      </c>
      <c r="C172" t="s">
        <v>14</v>
      </c>
      <c r="D172" t="s">
        <v>2513</v>
      </c>
      <c r="E172">
        <v>11</v>
      </c>
      <c r="F172" t="s">
        <v>483</v>
      </c>
      <c r="G172">
        <v>1</v>
      </c>
      <c r="H172">
        <v>2</v>
      </c>
      <c r="I172">
        <v>2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2</v>
      </c>
      <c r="P172" t="s">
        <v>1160</v>
      </c>
    </row>
    <row r="173" spans="1:16" x14ac:dyDescent="0.25">
      <c r="A173" t="s">
        <v>532</v>
      </c>
      <c r="B173">
        <v>950</v>
      </c>
      <c r="C173" t="s">
        <v>9</v>
      </c>
      <c r="D173" t="s">
        <v>10</v>
      </c>
      <c r="E173">
        <v>2</v>
      </c>
      <c r="F173" t="s">
        <v>533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534</v>
      </c>
    </row>
    <row r="174" spans="1:16" x14ac:dyDescent="0.25">
      <c r="A174" t="s">
        <v>535</v>
      </c>
      <c r="B174">
        <v>464</v>
      </c>
      <c r="C174" t="s">
        <v>23</v>
      </c>
      <c r="D174" t="s">
        <v>24</v>
      </c>
      <c r="E174">
        <v>2</v>
      </c>
      <c r="F174" t="s">
        <v>268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536</v>
      </c>
    </row>
    <row r="175" spans="1:16" x14ac:dyDescent="0.25">
      <c r="A175" t="s">
        <v>2782</v>
      </c>
      <c r="B175">
        <v>3487</v>
      </c>
      <c r="C175" t="s">
        <v>14</v>
      </c>
      <c r="D175" t="s">
        <v>2299</v>
      </c>
      <c r="E175">
        <v>11</v>
      </c>
      <c r="F175" t="s">
        <v>483</v>
      </c>
      <c r="G175">
        <v>1</v>
      </c>
      <c r="H175">
        <v>2</v>
      </c>
      <c r="I175">
        <v>2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2</v>
      </c>
      <c r="P175" t="s">
        <v>2783</v>
      </c>
    </row>
    <row r="176" spans="1:16" x14ac:dyDescent="0.25">
      <c r="A176" t="s">
        <v>541</v>
      </c>
      <c r="B176">
        <v>392</v>
      </c>
      <c r="C176" t="s">
        <v>23</v>
      </c>
      <c r="D176" t="s">
        <v>237</v>
      </c>
      <c r="E176">
        <v>2</v>
      </c>
      <c r="F176" t="s">
        <v>542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543</v>
      </c>
    </row>
    <row r="177" spans="1:16" x14ac:dyDescent="0.25">
      <c r="A177" t="s">
        <v>544</v>
      </c>
      <c r="B177">
        <v>245</v>
      </c>
      <c r="C177" t="s">
        <v>23</v>
      </c>
      <c r="D177" t="s">
        <v>50</v>
      </c>
      <c r="E177">
        <v>2</v>
      </c>
      <c r="F177" t="s">
        <v>51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52</v>
      </c>
    </row>
    <row r="178" spans="1:16" x14ac:dyDescent="0.25">
      <c r="A178" t="s">
        <v>545</v>
      </c>
      <c r="B178">
        <v>391</v>
      </c>
      <c r="C178" t="s">
        <v>23</v>
      </c>
      <c r="D178" t="s">
        <v>50</v>
      </c>
      <c r="E178">
        <v>2</v>
      </c>
      <c r="F178" t="s">
        <v>546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547</v>
      </c>
    </row>
    <row r="179" spans="1:16" x14ac:dyDescent="0.25">
      <c r="A179" t="s">
        <v>2787</v>
      </c>
      <c r="B179">
        <v>3487</v>
      </c>
      <c r="C179" t="s">
        <v>14</v>
      </c>
      <c r="D179" t="s">
        <v>19</v>
      </c>
      <c r="E179">
        <v>11</v>
      </c>
      <c r="F179" t="s">
        <v>483</v>
      </c>
      <c r="G179">
        <v>1</v>
      </c>
      <c r="H179">
        <v>2</v>
      </c>
      <c r="I179">
        <v>2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2</v>
      </c>
      <c r="P179" t="s">
        <v>2783</v>
      </c>
    </row>
    <row r="180" spans="1:16" x14ac:dyDescent="0.25">
      <c r="A180" t="s">
        <v>551</v>
      </c>
      <c r="B180">
        <v>476</v>
      </c>
      <c r="C180" t="s">
        <v>23</v>
      </c>
      <c r="D180" t="s">
        <v>24</v>
      </c>
      <c r="E180">
        <v>2</v>
      </c>
      <c r="F180" t="s">
        <v>552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553</v>
      </c>
    </row>
    <row r="181" spans="1:16" x14ac:dyDescent="0.25">
      <c r="A181" t="s">
        <v>554</v>
      </c>
      <c r="B181">
        <v>948</v>
      </c>
      <c r="C181" t="s">
        <v>9</v>
      </c>
      <c r="D181" t="s">
        <v>492</v>
      </c>
      <c r="E181">
        <v>2</v>
      </c>
      <c r="F181" t="s">
        <v>555</v>
      </c>
      <c r="G181">
        <v>0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556</v>
      </c>
    </row>
    <row r="182" spans="1:16" x14ac:dyDescent="0.25">
      <c r="A182" t="s">
        <v>2993</v>
      </c>
      <c r="B182">
        <v>3487</v>
      </c>
      <c r="C182" t="s">
        <v>14</v>
      </c>
      <c r="D182" t="s">
        <v>19</v>
      </c>
      <c r="E182">
        <v>11</v>
      </c>
      <c r="F182" t="s">
        <v>395</v>
      </c>
      <c r="G182">
        <v>1</v>
      </c>
      <c r="H182">
        <v>2</v>
      </c>
      <c r="I182">
        <v>2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2</v>
      </c>
      <c r="P182" t="s">
        <v>396</v>
      </c>
    </row>
    <row r="183" spans="1:16" x14ac:dyDescent="0.25">
      <c r="A183" t="s">
        <v>3052</v>
      </c>
      <c r="B183">
        <v>3487</v>
      </c>
      <c r="C183" t="s">
        <v>14</v>
      </c>
      <c r="D183" t="s">
        <v>1538</v>
      </c>
      <c r="E183">
        <v>11</v>
      </c>
      <c r="F183" t="s">
        <v>1136</v>
      </c>
      <c r="G183">
        <v>1</v>
      </c>
      <c r="H183">
        <v>2</v>
      </c>
      <c r="I183">
        <v>2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2</v>
      </c>
      <c r="P183" t="s">
        <v>1530</v>
      </c>
    </row>
    <row r="184" spans="1:16" x14ac:dyDescent="0.25">
      <c r="A184" t="s">
        <v>565</v>
      </c>
      <c r="B184">
        <v>245</v>
      </c>
      <c r="C184" t="s">
        <v>23</v>
      </c>
      <c r="D184" t="s">
        <v>50</v>
      </c>
      <c r="E184">
        <v>2</v>
      </c>
      <c r="F184" t="s">
        <v>51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566</v>
      </c>
    </row>
    <row r="185" spans="1:16" x14ac:dyDescent="0.25">
      <c r="A185" t="s">
        <v>3102</v>
      </c>
      <c r="B185">
        <v>3487</v>
      </c>
      <c r="C185" t="s">
        <v>14</v>
      </c>
      <c r="D185" t="s">
        <v>848</v>
      </c>
      <c r="E185">
        <v>11</v>
      </c>
      <c r="F185" t="s">
        <v>1016</v>
      </c>
      <c r="G185">
        <v>1</v>
      </c>
      <c r="H185">
        <v>2</v>
      </c>
      <c r="I185">
        <v>2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2</v>
      </c>
      <c r="P185" t="s">
        <v>1017</v>
      </c>
    </row>
    <row r="186" spans="1:16" x14ac:dyDescent="0.25">
      <c r="A186" t="s">
        <v>3137</v>
      </c>
      <c r="B186">
        <v>3487</v>
      </c>
      <c r="C186" t="s">
        <v>14</v>
      </c>
      <c r="D186" t="s">
        <v>474</v>
      </c>
      <c r="E186">
        <v>11</v>
      </c>
      <c r="F186" t="s">
        <v>184</v>
      </c>
      <c r="G186">
        <v>1</v>
      </c>
      <c r="H186">
        <v>2</v>
      </c>
      <c r="I186">
        <v>2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2</v>
      </c>
      <c r="P186" t="s">
        <v>3138</v>
      </c>
    </row>
    <row r="187" spans="1:16" x14ac:dyDescent="0.25">
      <c r="A187" t="s">
        <v>574</v>
      </c>
      <c r="B187">
        <v>245</v>
      </c>
      <c r="C187" t="s">
        <v>23</v>
      </c>
      <c r="D187" t="s">
        <v>50</v>
      </c>
      <c r="E187">
        <v>2</v>
      </c>
      <c r="F187" t="s">
        <v>51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52</v>
      </c>
    </row>
    <row r="188" spans="1:16" x14ac:dyDescent="0.25">
      <c r="A188" t="s">
        <v>3201</v>
      </c>
      <c r="B188">
        <v>3487</v>
      </c>
      <c r="C188" t="s">
        <v>14</v>
      </c>
      <c r="D188" t="s">
        <v>19</v>
      </c>
      <c r="E188">
        <v>11</v>
      </c>
      <c r="F188" t="s">
        <v>395</v>
      </c>
      <c r="G188">
        <v>1</v>
      </c>
      <c r="H188">
        <v>2</v>
      </c>
      <c r="I188">
        <v>2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2</v>
      </c>
      <c r="P188" t="s">
        <v>3202</v>
      </c>
    </row>
    <row r="189" spans="1:16" x14ac:dyDescent="0.25">
      <c r="A189" t="s">
        <v>578</v>
      </c>
      <c r="B189">
        <v>366</v>
      </c>
      <c r="C189" t="s">
        <v>245</v>
      </c>
      <c r="D189" t="s">
        <v>423</v>
      </c>
      <c r="E189">
        <v>2</v>
      </c>
      <c r="F189" t="s">
        <v>579</v>
      </c>
      <c r="G189">
        <v>0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580</v>
      </c>
    </row>
    <row r="190" spans="1:16" x14ac:dyDescent="0.25">
      <c r="A190" t="s">
        <v>581</v>
      </c>
      <c r="B190">
        <v>317</v>
      </c>
      <c r="C190" t="s">
        <v>23</v>
      </c>
      <c r="D190" t="s">
        <v>24</v>
      </c>
      <c r="E190">
        <v>1</v>
      </c>
      <c r="F190" t="s">
        <v>582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583</v>
      </c>
    </row>
    <row r="191" spans="1:16" x14ac:dyDescent="0.25">
      <c r="A191" t="s">
        <v>584</v>
      </c>
      <c r="B191">
        <v>560</v>
      </c>
      <c r="C191" t="s">
        <v>352</v>
      </c>
      <c r="D191" t="s">
        <v>353</v>
      </c>
      <c r="E191">
        <v>2</v>
      </c>
      <c r="F191" t="s">
        <v>585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586</v>
      </c>
    </row>
    <row r="192" spans="1:16" x14ac:dyDescent="0.25">
      <c r="A192" t="s">
        <v>3267</v>
      </c>
      <c r="B192">
        <v>3487</v>
      </c>
      <c r="C192" t="s">
        <v>14</v>
      </c>
      <c r="D192" t="s">
        <v>19</v>
      </c>
      <c r="E192">
        <v>11</v>
      </c>
      <c r="F192" t="s">
        <v>184</v>
      </c>
      <c r="G192">
        <v>1</v>
      </c>
      <c r="H192">
        <v>2</v>
      </c>
      <c r="I192">
        <v>2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2</v>
      </c>
      <c r="P192" t="s">
        <v>688</v>
      </c>
    </row>
    <row r="193" spans="1:16" x14ac:dyDescent="0.25">
      <c r="A193" t="s">
        <v>590</v>
      </c>
      <c r="B193">
        <v>1263</v>
      </c>
      <c r="C193" t="s">
        <v>9</v>
      </c>
      <c r="D193" t="s">
        <v>28</v>
      </c>
      <c r="E193">
        <v>2</v>
      </c>
      <c r="F193" t="s">
        <v>591</v>
      </c>
      <c r="G193">
        <v>0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592</v>
      </c>
    </row>
    <row r="194" spans="1:16" x14ac:dyDescent="0.25">
      <c r="A194" t="s">
        <v>3353</v>
      </c>
      <c r="B194">
        <v>3487</v>
      </c>
      <c r="C194" t="s">
        <v>14</v>
      </c>
      <c r="D194" t="s">
        <v>3354</v>
      </c>
      <c r="E194">
        <v>11</v>
      </c>
      <c r="F194" t="s">
        <v>184</v>
      </c>
      <c r="G194">
        <v>1</v>
      </c>
      <c r="H194">
        <v>2</v>
      </c>
      <c r="I194">
        <v>2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2</v>
      </c>
      <c r="P194" t="s">
        <v>3355</v>
      </c>
    </row>
    <row r="195" spans="1:16" x14ac:dyDescent="0.25">
      <c r="A195" t="s">
        <v>596</v>
      </c>
      <c r="B195">
        <v>245</v>
      </c>
      <c r="C195" t="s">
        <v>23</v>
      </c>
      <c r="D195" t="s">
        <v>50</v>
      </c>
      <c r="E195">
        <v>2</v>
      </c>
      <c r="F195" t="s">
        <v>51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566</v>
      </c>
    </row>
    <row r="196" spans="1:16" x14ac:dyDescent="0.25">
      <c r="A196" t="s">
        <v>3468</v>
      </c>
      <c r="B196">
        <v>3487</v>
      </c>
      <c r="C196" t="s">
        <v>14</v>
      </c>
      <c r="D196" t="s">
        <v>309</v>
      </c>
      <c r="E196">
        <v>11</v>
      </c>
      <c r="F196" t="s">
        <v>184</v>
      </c>
      <c r="G196">
        <v>1</v>
      </c>
      <c r="H196">
        <v>2</v>
      </c>
      <c r="I196">
        <v>2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2</v>
      </c>
      <c r="P196" t="s">
        <v>3469</v>
      </c>
    </row>
    <row r="197" spans="1:16" x14ac:dyDescent="0.25">
      <c r="A197" t="s">
        <v>3492</v>
      </c>
      <c r="B197">
        <v>3487</v>
      </c>
      <c r="C197" t="s">
        <v>14</v>
      </c>
      <c r="D197" t="s">
        <v>538</v>
      </c>
      <c r="E197">
        <v>11</v>
      </c>
      <c r="F197" t="s">
        <v>1016</v>
      </c>
      <c r="G197">
        <v>1</v>
      </c>
      <c r="H197">
        <v>2</v>
      </c>
      <c r="I197">
        <v>2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2</v>
      </c>
      <c r="P197" t="s">
        <v>1017</v>
      </c>
    </row>
    <row r="198" spans="1:16" x14ac:dyDescent="0.25">
      <c r="A198" t="s">
        <v>3561</v>
      </c>
      <c r="B198">
        <v>3487</v>
      </c>
      <c r="C198" t="s">
        <v>14</v>
      </c>
      <c r="D198" t="s">
        <v>19</v>
      </c>
      <c r="E198">
        <v>11</v>
      </c>
      <c r="F198" t="s">
        <v>483</v>
      </c>
      <c r="G198">
        <v>1</v>
      </c>
      <c r="H198">
        <v>2</v>
      </c>
      <c r="I198">
        <v>2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2</v>
      </c>
      <c r="P198" t="s">
        <v>3562</v>
      </c>
    </row>
    <row r="199" spans="1:16" x14ac:dyDescent="0.25">
      <c r="A199" t="s">
        <v>3615</v>
      </c>
      <c r="B199">
        <v>3487</v>
      </c>
      <c r="C199" t="s">
        <v>14</v>
      </c>
      <c r="D199" t="s">
        <v>1263</v>
      </c>
      <c r="E199">
        <v>11</v>
      </c>
      <c r="F199" t="s">
        <v>1136</v>
      </c>
      <c r="G199">
        <v>1</v>
      </c>
      <c r="H199">
        <v>2</v>
      </c>
      <c r="I199">
        <v>2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2</v>
      </c>
      <c r="P199" t="s">
        <v>1137</v>
      </c>
    </row>
    <row r="200" spans="1:16" x14ac:dyDescent="0.25">
      <c r="A200" t="s">
        <v>3634</v>
      </c>
      <c r="B200">
        <v>3487</v>
      </c>
      <c r="C200" t="s">
        <v>14</v>
      </c>
      <c r="D200" t="s">
        <v>2143</v>
      </c>
      <c r="E200">
        <v>11</v>
      </c>
      <c r="F200" t="s">
        <v>2234</v>
      </c>
      <c r="G200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2</v>
      </c>
      <c r="P200" t="s">
        <v>2235</v>
      </c>
    </row>
    <row r="201" spans="1:16" x14ac:dyDescent="0.25">
      <c r="A201" t="s">
        <v>3699</v>
      </c>
      <c r="B201">
        <v>3487</v>
      </c>
      <c r="C201" t="s">
        <v>14</v>
      </c>
      <c r="D201" t="s">
        <v>1324</v>
      </c>
      <c r="E201">
        <v>11</v>
      </c>
      <c r="F201" t="s">
        <v>184</v>
      </c>
      <c r="G201">
        <v>1</v>
      </c>
      <c r="H201">
        <v>2</v>
      </c>
      <c r="I201">
        <v>2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2</v>
      </c>
      <c r="P201" t="s">
        <v>2621</v>
      </c>
    </row>
    <row r="202" spans="1:16" x14ac:dyDescent="0.25">
      <c r="A202" t="s">
        <v>612</v>
      </c>
      <c r="B202">
        <v>464</v>
      </c>
      <c r="C202" t="s">
        <v>23</v>
      </c>
      <c r="D202" t="s">
        <v>24</v>
      </c>
      <c r="E202">
        <v>2</v>
      </c>
      <c r="F202" t="s">
        <v>613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614</v>
      </c>
    </row>
    <row r="203" spans="1:16" x14ac:dyDescent="0.25">
      <c r="A203" t="s">
        <v>3740</v>
      </c>
      <c r="B203">
        <v>3487</v>
      </c>
      <c r="C203" t="s">
        <v>14</v>
      </c>
      <c r="D203" t="s">
        <v>1621</v>
      </c>
      <c r="E203">
        <v>11</v>
      </c>
      <c r="F203" t="s">
        <v>1136</v>
      </c>
      <c r="G203">
        <v>1</v>
      </c>
      <c r="H203">
        <v>2</v>
      </c>
      <c r="I203">
        <v>2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2</v>
      </c>
      <c r="P203" t="s">
        <v>1137</v>
      </c>
    </row>
    <row r="204" spans="1:16" x14ac:dyDescent="0.25">
      <c r="A204" t="s">
        <v>619</v>
      </c>
      <c r="B204">
        <v>332</v>
      </c>
      <c r="C204" t="s">
        <v>9</v>
      </c>
      <c r="D204" t="s">
        <v>32</v>
      </c>
      <c r="E204">
        <v>1</v>
      </c>
      <c r="F204" t="s">
        <v>620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621</v>
      </c>
    </row>
    <row r="205" spans="1:16" x14ac:dyDescent="0.25">
      <c r="A205" t="s">
        <v>622</v>
      </c>
      <c r="B205">
        <v>964</v>
      </c>
      <c r="C205" t="s">
        <v>9</v>
      </c>
      <c r="D205" t="s">
        <v>32</v>
      </c>
      <c r="E205">
        <v>2</v>
      </c>
      <c r="F205" t="s">
        <v>623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624</v>
      </c>
    </row>
    <row r="206" spans="1:16" x14ac:dyDescent="0.25">
      <c r="A206" t="s">
        <v>625</v>
      </c>
      <c r="B206">
        <v>1165</v>
      </c>
      <c r="C206" t="s">
        <v>9</v>
      </c>
      <c r="D206" t="s">
        <v>32</v>
      </c>
      <c r="E206">
        <v>2</v>
      </c>
      <c r="F206" t="s">
        <v>626</v>
      </c>
      <c r="G206">
        <v>0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627</v>
      </c>
    </row>
    <row r="207" spans="1:16" x14ac:dyDescent="0.25">
      <c r="A207" t="s">
        <v>4003</v>
      </c>
      <c r="B207">
        <v>3487</v>
      </c>
      <c r="C207" t="s">
        <v>14</v>
      </c>
      <c r="D207" t="s">
        <v>372</v>
      </c>
      <c r="E207">
        <v>11</v>
      </c>
      <c r="F207" t="s">
        <v>1016</v>
      </c>
      <c r="G207">
        <v>1</v>
      </c>
      <c r="H207">
        <v>2</v>
      </c>
      <c r="I207">
        <v>2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2</v>
      </c>
      <c r="P207" t="s">
        <v>1017</v>
      </c>
    </row>
    <row r="208" spans="1:16" x14ac:dyDescent="0.25">
      <c r="A208" t="s">
        <v>631</v>
      </c>
      <c r="B208">
        <v>550</v>
      </c>
      <c r="C208" t="s">
        <v>23</v>
      </c>
      <c r="D208" t="s">
        <v>24</v>
      </c>
      <c r="E208">
        <v>2</v>
      </c>
      <c r="F208" t="s">
        <v>632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633</v>
      </c>
    </row>
    <row r="209" spans="1:16" x14ac:dyDescent="0.25">
      <c r="A209" t="s">
        <v>634</v>
      </c>
      <c r="B209">
        <v>297</v>
      </c>
      <c r="C209" t="s">
        <v>23</v>
      </c>
      <c r="D209" t="s">
        <v>24</v>
      </c>
      <c r="E209">
        <v>2</v>
      </c>
      <c r="F209" t="s">
        <v>635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636</v>
      </c>
    </row>
    <row r="210" spans="1:16" x14ac:dyDescent="0.25">
      <c r="A210" t="s">
        <v>4146</v>
      </c>
      <c r="B210">
        <v>3487</v>
      </c>
      <c r="C210" t="s">
        <v>14</v>
      </c>
      <c r="D210" t="s">
        <v>1655</v>
      </c>
      <c r="E210">
        <v>11</v>
      </c>
      <c r="F210" t="s">
        <v>1136</v>
      </c>
      <c r="G210">
        <v>1</v>
      </c>
      <c r="H210">
        <v>2</v>
      </c>
      <c r="I210">
        <v>2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2</v>
      </c>
      <c r="P210" t="s">
        <v>1255</v>
      </c>
    </row>
    <row r="211" spans="1:16" x14ac:dyDescent="0.25">
      <c r="A211" t="s">
        <v>641</v>
      </c>
      <c r="B211">
        <v>787</v>
      </c>
      <c r="C211" t="s">
        <v>9</v>
      </c>
      <c r="D211" t="s">
        <v>32</v>
      </c>
      <c r="E211">
        <v>3</v>
      </c>
      <c r="F211" t="s">
        <v>642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643</v>
      </c>
    </row>
    <row r="212" spans="1:16" x14ac:dyDescent="0.25">
      <c r="A212" t="s">
        <v>4192</v>
      </c>
      <c r="B212">
        <v>3487</v>
      </c>
      <c r="C212" t="s">
        <v>14</v>
      </c>
      <c r="D212" t="s">
        <v>934</v>
      </c>
      <c r="E212">
        <v>11</v>
      </c>
      <c r="F212" t="s">
        <v>483</v>
      </c>
      <c r="G212">
        <v>1</v>
      </c>
      <c r="H212">
        <v>2</v>
      </c>
      <c r="I212">
        <v>2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2</v>
      </c>
      <c r="P212" t="s">
        <v>1160</v>
      </c>
    </row>
    <row r="213" spans="1:16" x14ac:dyDescent="0.25">
      <c r="A213" t="s">
        <v>647</v>
      </c>
      <c r="B213">
        <v>389</v>
      </c>
      <c r="C213" t="s">
        <v>23</v>
      </c>
      <c r="D213" t="s">
        <v>237</v>
      </c>
      <c r="E213">
        <v>2</v>
      </c>
      <c r="F213" t="s">
        <v>238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239</v>
      </c>
    </row>
    <row r="214" spans="1:16" x14ac:dyDescent="0.25">
      <c r="A214" t="s">
        <v>648</v>
      </c>
      <c r="B214">
        <v>390</v>
      </c>
      <c r="C214" t="s">
        <v>23</v>
      </c>
      <c r="D214" t="s">
        <v>24</v>
      </c>
      <c r="E214">
        <v>2</v>
      </c>
      <c r="F214" t="s">
        <v>213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214</v>
      </c>
    </row>
    <row r="215" spans="1:16" x14ac:dyDescent="0.25">
      <c r="A215" t="s">
        <v>649</v>
      </c>
      <c r="B215">
        <v>228</v>
      </c>
      <c r="C215" t="s">
        <v>9</v>
      </c>
      <c r="D215" t="s">
        <v>650</v>
      </c>
      <c r="E215">
        <v>2</v>
      </c>
      <c r="F215" t="s">
        <v>651</v>
      </c>
      <c r="G215">
        <v>0</v>
      </c>
      <c r="H215">
        <v>0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652</v>
      </c>
    </row>
    <row r="216" spans="1:16" x14ac:dyDescent="0.25">
      <c r="A216" t="s">
        <v>4215</v>
      </c>
      <c r="B216">
        <v>3487</v>
      </c>
      <c r="C216" t="s">
        <v>14</v>
      </c>
      <c r="D216" t="s">
        <v>198</v>
      </c>
      <c r="E216">
        <v>11</v>
      </c>
      <c r="F216" t="s">
        <v>483</v>
      </c>
      <c r="G216">
        <v>1</v>
      </c>
      <c r="H216">
        <v>2</v>
      </c>
      <c r="I216">
        <v>2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2</v>
      </c>
      <c r="P216" t="s">
        <v>1580</v>
      </c>
    </row>
    <row r="217" spans="1:16" x14ac:dyDescent="0.25">
      <c r="A217" t="s">
        <v>655</v>
      </c>
      <c r="B217">
        <v>1216</v>
      </c>
      <c r="C217" t="s">
        <v>9</v>
      </c>
      <c r="D217" t="s">
        <v>10</v>
      </c>
      <c r="E217">
        <v>2</v>
      </c>
      <c r="F217" t="s">
        <v>656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657</v>
      </c>
    </row>
    <row r="218" spans="1:16" x14ac:dyDescent="0.25">
      <c r="A218" t="s">
        <v>658</v>
      </c>
      <c r="B218">
        <v>1186</v>
      </c>
      <c r="C218" t="s">
        <v>9</v>
      </c>
      <c r="D218" t="s">
        <v>28</v>
      </c>
      <c r="E218">
        <v>2</v>
      </c>
      <c r="F218" t="s">
        <v>659</v>
      </c>
      <c r="G218">
        <v>0</v>
      </c>
      <c r="H218">
        <v>0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660</v>
      </c>
    </row>
    <row r="219" spans="1:16" x14ac:dyDescent="0.25">
      <c r="A219" t="s">
        <v>661</v>
      </c>
      <c r="B219">
        <v>1249</v>
      </c>
      <c r="C219" t="s">
        <v>9</v>
      </c>
      <c r="D219" t="s">
        <v>28</v>
      </c>
      <c r="E219">
        <v>2</v>
      </c>
      <c r="F219" t="s">
        <v>241</v>
      </c>
      <c r="G219">
        <v>0</v>
      </c>
      <c r="H219">
        <v>0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662</v>
      </c>
    </row>
    <row r="220" spans="1:16" x14ac:dyDescent="0.25">
      <c r="A220" t="s">
        <v>4449</v>
      </c>
      <c r="B220">
        <v>3487</v>
      </c>
      <c r="C220" t="s">
        <v>14</v>
      </c>
      <c r="D220" t="s">
        <v>4450</v>
      </c>
      <c r="E220">
        <v>11</v>
      </c>
      <c r="F220" t="s">
        <v>184</v>
      </c>
      <c r="G220">
        <v>1</v>
      </c>
      <c r="H220">
        <v>2</v>
      </c>
      <c r="I220">
        <v>2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2</v>
      </c>
      <c r="P220" t="s">
        <v>4451</v>
      </c>
    </row>
    <row r="221" spans="1:16" x14ac:dyDescent="0.25">
      <c r="A221" t="s">
        <v>4454</v>
      </c>
      <c r="B221">
        <v>3487</v>
      </c>
      <c r="C221" t="s">
        <v>14</v>
      </c>
      <c r="D221" t="s">
        <v>2370</v>
      </c>
      <c r="E221">
        <v>11</v>
      </c>
      <c r="F221" t="s">
        <v>184</v>
      </c>
      <c r="G221">
        <v>1</v>
      </c>
      <c r="H221">
        <v>2</v>
      </c>
      <c r="I221">
        <v>2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2</v>
      </c>
      <c r="P221" t="s">
        <v>4455</v>
      </c>
    </row>
    <row r="222" spans="1:16" x14ac:dyDescent="0.25">
      <c r="A222" t="s">
        <v>4899</v>
      </c>
      <c r="B222">
        <v>3487</v>
      </c>
      <c r="C222" t="s">
        <v>14</v>
      </c>
      <c r="D222" t="s">
        <v>19</v>
      </c>
      <c r="E222">
        <v>11</v>
      </c>
      <c r="F222" t="s">
        <v>184</v>
      </c>
      <c r="G222">
        <v>1</v>
      </c>
      <c r="H222">
        <v>2</v>
      </c>
      <c r="I222">
        <v>2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2</v>
      </c>
      <c r="P222" t="s">
        <v>3469</v>
      </c>
    </row>
    <row r="223" spans="1:16" x14ac:dyDescent="0.25">
      <c r="A223" t="s">
        <v>670</v>
      </c>
      <c r="B223">
        <v>1690</v>
      </c>
      <c r="C223" t="s">
        <v>9</v>
      </c>
      <c r="D223" t="s">
        <v>10</v>
      </c>
      <c r="E223">
        <v>6</v>
      </c>
      <c r="F223" t="s">
        <v>671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1</v>
      </c>
      <c r="P223" t="s">
        <v>672</v>
      </c>
    </row>
    <row r="224" spans="1:16" x14ac:dyDescent="0.25">
      <c r="A224" t="s">
        <v>4958</v>
      </c>
      <c r="B224">
        <v>3487</v>
      </c>
      <c r="C224" t="s">
        <v>14</v>
      </c>
      <c r="D224" t="s">
        <v>19</v>
      </c>
      <c r="E224">
        <v>11</v>
      </c>
      <c r="F224" t="s">
        <v>1136</v>
      </c>
      <c r="G224">
        <v>1</v>
      </c>
      <c r="H224">
        <v>2</v>
      </c>
      <c r="I224">
        <v>2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2</v>
      </c>
      <c r="P224" t="s">
        <v>1137</v>
      </c>
    </row>
    <row r="225" spans="1:16" x14ac:dyDescent="0.25">
      <c r="A225" t="s">
        <v>5167</v>
      </c>
      <c r="B225">
        <v>3487</v>
      </c>
      <c r="C225" t="s">
        <v>14</v>
      </c>
      <c r="D225" t="s">
        <v>1418</v>
      </c>
      <c r="E225">
        <v>11</v>
      </c>
      <c r="F225" t="s">
        <v>1016</v>
      </c>
      <c r="G225">
        <v>1</v>
      </c>
      <c r="H225">
        <v>2</v>
      </c>
      <c r="I225">
        <v>2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2</v>
      </c>
      <c r="P225" t="s">
        <v>1017</v>
      </c>
    </row>
    <row r="226" spans="1:16" x14ac:dyDescent="0.25">
      <c r="A226" t="s">
        <v>680</v>
      </c>
      <c r="B226">
        <v>219</v>
      </c>
      <c r="C226" t="s">
        <v>245</v>
      </c>
      <c r="D226" t="s">
        <v>516</v>
      </c>
      <c r="E226">
        <v>2</v>
      </c>
      <c r="F226" t="s">
        <v>681</v>
      </c>
      <c r="G226">
        <v>0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682</v>
      </c>
    </row>
    <row r="227" spans="1:16" x14ac:dyDescent="0.25">
      <c r="A227" t="s">
        <v>683</v>
      </c>
      <c r="B227">
        <v>954</v>
      </c>
      <c r="C227" t="s">
        <v>9</v>
      </c>
      <c r="D227" t="s">
        <v>28</v>
      </c>
      <c r="E227">
        <v>2</v>
      </c>
      <c r="F227" t="s">
        <v>684</v>
      </c>
      <c r="G227">
        <v>0</v>
      </c>
      <c r="H227">
        <v>0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685</v>
      </c>
    </row>
    <row r="228" spans="1:16" x14ac:dyDescent="0.25">
      <c r="A228" t="s">
        <v>5199</v>
      </c>
      <c r="B228">
        <v>3487</v>
      </c>
      <c r="C228" t="s">
        <v>14</v>
      </c>
      <c r="D228" t="s">
        <v>19</v>
      </c>
      <c r="E228">
        <v>11</v>
      </c>
      <c r="F228" t="s">
        <v>337</v>
      </c>
      <c r="G228">
        <v>1</v>
      </c>
      <c r="H228">
        <v>2</v>
      </c>
      <c r="I228">
        <v>2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2</v>
      </c>
      <c r="P228" t="s">
        <v>338</v>
      </c>
    </row>
    <row r="229" spans="1:16" x14ac:dyDescent="0.25">
      <c r="A229" t="s">
        <v>5237</v>
      </c>
      <c r="B229">
        <v>3487</v>
      </c>
      <c r="C229" t="s">
        <v>14</v>
      </c>
      <c r="D229" t="s">
        <v>1235</v>
      </c>
      <c r="E229">
        <v>11</v>
      </c>
      <c r="F229" t="s">
        <v>184</v>
      </c>
      <c r="G229">
        <v>1</v>
      </c>
      <c r="H229">
        <v>2</v>
      </c>
      <c r="I229">
        <v>2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2</v>
      </c>
      <c r="P229" t="s">
        <v>4455</v>
      </c>
    </row>
    <row r="230" spans="1:16" x14ac:dyDescent="0.25">
      <c r="A230" t="s">
        <v>5290</v>
      </c>
      <c r="B230">
        <v>3487</v>
      </c>
      <c r="C230" t="s">
        <v>14</v>
      </c>
      <c r="D230" t="s">
        <v>19</v>
      </c>
      <c r="E230">
        <v>11</v>
      </c>
      <c r="F230" t="s">
        <v>337</v>
      </c>
      <c r="G230">
        <v>1</v>
      </c>
      <c r="H230">
        <v>2</v>
      </c>
      <c r="I230">
        <v>2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2</v>
      </c>
      <c r="P230" t="s">
        <v>5291</v>
      </c>
    </row>
    <row r="231" spans="1:16" x14ac:dyDescent="0.25">
      <c r="A231" t="s">
        <v>5338</v>
      </c>
      <c r="B231">
        <v>3487</v>
      </c>
      <c r="C231" t="s">
        <v>14</v>
      </c>
      <c r="D231" t="s">
        <v>930</v>
      </c>
      <c r="E231">
        <v>11</v>
      </c>
      <c r="F231" t="s">
        <v>1016</v>
      </c>
      <c r="G231">
        <v>1</v>
      </c>
      <c r="H231">
        <v>2</v>
      </c>
      <c r="I231">
        <v>2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2</v>
      </c>
      <c r="P231" t="s">
        <v>1017</v>
      </c>
    </row>
    <row r="232" spans="1:16" x14ac:dyDescent="0.25">
      <c r="A232" t="s">
        <v>5583</v>
      </c>
      <c r="B232">
        <v>3487</v>
      </c>
      <c r="C232" t="s">
        <v>14</v>
      </c>
      <c r="D232" t="s">
        <v>4214</v>
      </c>
      <c r="E232">
        <v>11</v>
      </c>
      <c r="F232" t="s">
        <v>483</v>
      </c>
      <c r="G232">
        <v>1</v>
      </c>
      <c r="H232">
        <v>2</v>
      </c>
      <c r="I232">
        <v>2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2</v>
      </c>
      <c r="P232" t="s">
        <v>1160</v>
      </c>
    </row>
    <row r="233" spans="1:16" x14ac:dyDescent="0.25">
      <c r="A233" t="s">
        <v>5614</v>
      </c>
      <c r="B233">
        <v>3487</v>
      </c>
      <c r="C233" t="s">
        <v>14</v>
      </c>
      <c r="D233" t="s">
        <v>155</v>
      </c>
      <c r="E233">
        <v>11</v>
      </c>
      <c r="F233" t="s">
        <v>483</v>
      </c>
      <c r="G233">
        <v>1</v>
      </c>
      <c r="H233">
        <v>2</v>
      </c>
      <c r="I233">
        <v>2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2</v>
      </c>
      <c r="P233" t="s">
        <v>5615</v>
      </c>
    </row>
    <row r="234" spans="1:16" x14ac:dyDescent="0.25">
      <c r="A234" t="s">
        <v>701</v>
      </c>
      <c r="B234">
        <v>226</v>
      </c>
      <c r="C234" t="s">
        <v>9</v>
      </c>
      <c r="D234" t="s">
        <v>702</v>
      </c>
      <c r="E234">
        <v>2</v>
      </c>
      <c r="F234" t="s">
        <v>703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704</v>
      </c>
    </row>
    <row r="235" spans="1:16" x14ac:dyDescent="0.25">
      <c r="A235" t="s">
        <v>1011</v>
      </c>
      <c r="B235">
        <v>3485</v>
      </c>
      <c r="C235" t="s">
        <v>14</v>
      </c>
      <c r="D235" t="s">
        <v>509</v>
      </c>
      <c r="E235">
        <v>11</v>
      </c>
      <c r="F235" t="s">
        <v>1012</v>
      </c>
      <c r="G235">
        <v>1</v>
      </c>
      <c r="H235">
        <v>2</v>
      </c>
      <c r="I235">
        <v>2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2</v>
      </c>
      <c r="P235" t="s">
        <v>1013</v>
      </c>
    </row>
    <row r="236" spans="1:16" x14ac:dyDescent="0.25">
      <c r="A236" t="s">
        <v>707</v>
      </c>
      <c r="B236">
        <v>1165</v>
      </c>
      <c r="C236" t="s">
        <v>9</v>
      </c>
      <c r="D236" t="s">
        <v>32</v>
      </c>
      <c r="E236">
        <v>2</v>
      </c>
      <c r="F236" t="s">
        <v>708</v>
      </c>
      <c r="G236">
        <v>0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709</v>
      </c>
    </row>
    <row r="237" spans="1:16" x14ac:dyDescent="0.25">
      <c r="A237" t="s">
        <v>3132</v>
      </c>
      <c r="B237">
        <v>3485</v>
      </c>
      <c r="C237" t="s">
        <v>14</v>
      </c>
      <c r="D237" t="s">
        <v>113</v>
      </c>
      <c r="E237">
        <v>11</v>
      </c>
      <c r="F237" t="s">
        <v>1012</v>
      </c>
      <c r="G237">
        <v>1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2</v>
      </c>
      <c r="P237" t="s">
        <v>1013</v>
      </c>
    </row>
    <row r="238" spans="1:16" x14ac:dyDescent="0.25">
      <c r="A238" t="s">
        <v>3189</v>
      </c>
      <c r="B238">
        <v>3485</v>
      </c>
      <c r="C238" t="s">
        <v>14</v>
      </c>
      <c r="D238" t="s">
        <v>2770</v>
      </c>
      <c r="E238">
        <v>11</v>
      </c>
      <c r="F238" t="s">
        <v>3190</v>
      </c>
      <c r="G238">
        <v>1</v>
      </c>
      <c r="H238">
        <v>2</v>
      </c>
      <c r="I238">
        <v>2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2</v>
      </c>
      <c r="P238" t="s">
        <v>3191</v>
      </c>
    </row>
    <row r="239" spans="1:16" x14ac:dyDescent="0.25">
      <c r="A239" t="s">
        <v>3824</v>
      </c>
      <c r="B239">
        <v>3485</v>
      </c>
      <c r="C239" t="s">
        <v>14</v>
      </c>
      <c r="D239" t="s">
        <v>274</v>
      </c>
      <c r="E239">
        <v>11</v>
      </c>
      <c r="F239" t="s">
        <v>3190</v>
      </c>
      <c r="G239">
        <v>1</v>
      </c>
      <c r="H239">
        <v>2</v>
      </c>
      <c r="I239">
        <v>2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2</v>
      </c>
      <c r="P239" t="s">
        <v>3825</v>
      </c>
    </row>
    <row r="240" spans="1:16" x14ac:dyDescent="0.25">
      <c r="A240" t="s">
        <v>719</v>
      </c>
      <c r="B240">
        <v>391</v>
      </c>
      <c r="C240" t="s">
        <v>23</v>
      </c>
      <c r="D240" t="s">
        <v>434</v>
      </c>
      <c r="E240">
        <v>2</v>
      </c>
      <c r="F240" t="s">
        <v>546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720</v>
      </c>
    </row>
    <row r="241" spans="1:16" x14ac:dyDescent="0.25">
      <c r="A241" t="s">
        <v>4325</v>
      </c>
      <c r="B241">
        <v>3485</v>
      </c>
      <c r="C241" t="s">
        <v>14</v>
      </c>
      <c r="D241" t="s">
        <v>3393</v>
      </c>
      <c r="E241">
        <v>11</v>
      </c>
      <c r="F241" t="s">
        <v>3190</v>
      </c>
      <c r="G241">
        <v>1</v>
      </c>
      <c r="H241">
        <v>2</v>
      </c>
      <c r="I241">
        <v>2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2</v>
      </c>
      <c r="P241" t="s">
        <v>3191</v>
      </c>
    </row>
    <row r="242" spans="1:16" x14ac:dyDescent="0.25">
      <c r="A242" t="s">
        <v>725</v>
      </c>
      <c r="B242">
        <v>391</v>
      </c>
      <c r="C242" t="s">
        <v>23</v>
      </c>
      <c r="D242" t="s">
        <v>24</v>
      </c>
      <c r="E242">
        <v>2</v>
      </c>
      <c r="F242" t="s">
        <v>726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727</v>
      </c>
    </row>
    <row r="243" spans="1:16" x14ac:dyDescent="0.25">
      <c r="A243" t="s">
        <v>5264</v>
      </c>
      <c r="B243">
        <v>3485</v>
      </c>
      <c r="C243" t="s">
        <v>14</v>
      </c>
      <c r="D243" t="s">
        <v>461</v>
      </c>
      <c r="E243">
        <v>11</v>
      </c>
      <c r="F243" t="s">
        <v>3190</v>
      </c>
      <c r="G243">
        <v>1</v>
      </c>
      <c r="H243">
        <v>2</v>
      </c>
      <c r="I243">
        <v>2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2</v>
      </c>
      <c r="P243" t="s">
        <v>5265</v>
      </c>
    </row>
    <row r="244" spans="1:16" x14ac:dyDescent="0.25">
      <c r="A244" t="s">
        <v>731</v>
      </c>
      <c r="B244">
        <v>947</v>
      </c>
      <c r="C244" t="s">
        <v>9</v>
      </c>
      <c r="D244" t="s">
        <v>28</v>
      </c>
      <c r="E244">
        <v>2</v>
      </c>
      <c r="F244" t="s">
        <v>165</v>
      </c>
      <c r="G244">
        <v>0</v>
      </c>
      <c r="H244">
        <v>0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732</v>
      </c>
    </row>
    <row r="245" spans="1:16" x14ac:dyDescent="0.25">
      <c r="A245" t="s">
        <v>5370</v>
      </c>
      <c r="B245">
        <v>3485</v>
      </c>
      <c r="C245" t="s">
        <v>14</v>
      </c>
      <c r="D245" t="s">
        <v>193</v>
      </c>
      <c r="E245">
        <v>11</v>
      </c>
      <c r="F245" t="s">
        <v>3190</v>
      </c>
      <c r="G245">
        <v>1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2</v>
      </c>
      <c r="P245" t="s">
        <v>3191</v>
      </c>
    </row>
    <row r="246" spans="1:16" x14ac:dyDescent="0.25">
      <c r="A246" t="s">
        <v>1503</v>
      </c>
      <c r="B246">
        <v>3482</v>
      </c>
      <c r="C246" t="s">
        <v>14</v>
      </c>
      <c r="D246" t="s">
        <v>15</v>
      </c>
      <c r="E246">
        <v>11</v>
      </c>
      <c r="F246" t="s">
        <v>1504</v>
      </c>
      <c r="G246">
        <v>1</v>
      </c>
      <c r="H246">
        <v>2</v>
      </c>
      <c r="I246">
        <v>2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2</v>
      </c>
      <c r="P246" t="s">
        <v>1505</v>
      </c>
    </row>
    <row r="247" spans="1:16" x14ac:dyDescent="0.25">
      <c r="A247" t="s">
        <v>2533</v>
      </c>
      <c r="B247">
        <v>3482</v>
      </c>
      <c r="C247" t="s">
        <v>14</v>
      </c>
      <c r="D247" t="s">
        <v>15</v>
      </c>
      <c r="E247">
        <v>11</v>
      </c>
      <c r="F247" t="s">
        <v>1504</v>
      </c>
      <c r="G247">
        <v>1</v>
      </c>
      <c r="H247">
        <v>2</v>
      </c>
      <c r="I247">
        <v>2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2</v>
      </c>
      <c r="P247" t="s">
        <v>2534</v>
      </c>
    </row>
    <row r="248" spans="1:16" x14ac:dyDescent="0.25">
      <c r="A248" t="s">
        <v>4177</v>
      </c>
      <c r="B248">
        <v>3482</v>
      </c>
      <c r="C248" t="s">
        <v>14</v>
      </c>
      <c r="D248" t="s">
        <v>15</v>
      </c>
      <c r="E248">
        <v>11</v>
      </c>
      <c r="F248" t="s">
        <v>1504</v>
      </c>
      <c r="G248">
        <v>1</v>
      </c>
      <c r="H248">
        <v>2</v>
      </c>
      <c r="I248">
        <v>2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2</v>
      </c>
      <c r="P248" t="s">
        <v>1505</v>
      </c>
    </row>
    <row r="249" spans="1:16" x14ac:dyDescent="0.25">
      <c r="A249" t="s">
        <v>744</v>
      </c>
      <c r="B249">
        <v>186</v>
      </c>
      <c r="C249" t="s">
        <v>133</v>
      </c>
      <c r="D249" t="s">
        <v>134</v>
      </c>
      <c r="E249">
        <v>1</v>
      </c>
      <c r="F249" t="s">
        <v>745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746</v>
      </c>
    </row>
    <row r="250" spans="1:16" x14ac:dyDescent="0.25">
      <c r="A250" t="s">
        <v>747</v>
      </c>
      <c r="B250">
        <v>256</v>
      </c>
      <c r="C250" t="s">
        <v>133</v>
      </c>
      <c r="D250" t="s">
        <v>134</v>
      </c>
      <c r="E250">
        <v>2</v>
      </c>
      <c r="F250" t="s">
        <v>748</v>
      </c>
      <c r="G250">
        <v>0</v>
      </c>
      <c r="H250">
        <v>0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749</v>
      </c>
    </row>
    <row r="251" spans="1:16" x14ac:dyDescent="0.25">
      <c r="A251" t="s">
        <v>750</v>
      </c>
      <c r="B251">
        <v>391</v>
      </c>
      <c r="C251" t="s">
        <v>23</v>
      </c>
      <c r="D251" t="s">
        <v>434</v>
      </c>
      <c r="E251">
        <v>2</v>
      </c>
      <c r="F251" t="s">
        <v>546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720</v>
      </c>
    </row>
    <row r="252" spans="1:16" x14ac:dyDescent="0.25">
      <c r="A252" t="s">
        <v>751</v>
      </c>
      <c r="B252">
        <v>506</v>
      </c>
      <c r="C252" t="s">
        <v>9</v>
      </c>
      <c r="D252" t="s">
        <v>164</v>
      </c>
      <c r="E252">
        <v>2</v>
      </c>
      <c r="F252" t="s">
        <v>752</v>
      </c>
      <c r="G252">
        <v>0</v>
      </c>
      <c r="H252">
        <v>0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753</v>
      </c>
    </row>
    <row r="253" spans="1:16" x14ac:dyDescent="0.25">
      <c r="A253" t="s">
        <v>754</v>
      </c>
      <c r="B253">
        <v>20899</v>
      </c>
      <c r="C253" t="s">
        <v>352</v>
      </c>
      <c r="D253" t="s">
        <v>353</v>
      </c>
      <c r="E253">
        <v>74</v>
      </c>
      <c r="F253" t="s">
        <v>755</v>
      </c>
      <c r="G253">
        <v>1</v>
      </c>
      <c r="H253">
        <v>14</v>
      </c>
      <c r="I253">
        <v>26</v>
      </c>
      <c r="J253">
        <v>10</v>
      </c>
      <c r="K253">
        <v>5</v>
      </c>
      <c r="L253">
        <v>0</v>
      </c>
      <c r="M253">
        <v>0</v>
      </c>
      <c r="N253">
        <v>1</v>
      </c>
      <c r="O253">
        <v>14</v>
      </c>
      <c r="P253" t="s">
        <v>756</v>
      </c>
    </row>
    <row r="254" spans="1:16" x14ac:dyDescent="0.25">
      <c r="A254" t="s">
        <v>757</v>
      </c>
      <c r="B254">
        <v>257</v>
      </c>
      <c r="C254" t="s">
        <v>23</v>
      </c>
      <c r="D254" t="s">
        <v>223</v>
      </c>
      <c r="E254">
        <v>2</v>
      </c>
      <c r="F254" t="s">
        <v>227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228</v>
      </c>
    </row>
    <row r="255" spans="1:16" x14ac:dyDescent="0.25">
      <c r="A255" t="s">
        <v>5503</v>
      </c>
      <c r="B255">
        <v>3482</v>
      </c>
      <c r="C255" t="s">
        <v>14</v>
      </c>
      <c r="D255" t="s">
        <v>15</v>
      </c>
      <c r="E255">
        <v>11</v>
      </c>
      <c r="F255" t="s">
        <v>1504</v>
      </c>
      <c r="G255">
        <v>1</v>
      </c>
      <c r="H255">
        <v>2</v>
      </c>
      <c r="I255">
        <v>2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2</v>
      </c>
      <c r="P255" t="s">
        <v>2534</v>
      </c>
    </row>
    <row r="256" spans="1:16" x14ac:dyDescent="0.25">
      <c r="A256" t="s">
        <v>762</v>
      </c>
      <c r="B256">
        <v>245</v>
      </c>
      <c r="C256" t="s">
        <v>23</v>
      </c>
      <c r="D256" t="s">
        <v>50</v>
      </c>
      <c r="E256">
        <v>2</v>
      </c>
      <c r="F256" t="s">
        <v>51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52</v>
      </c>
    </row>
    <row r="257" spans="1:16" x14ac:dyDescent="0.25">
      <c r="A257" t="s">
        <v>4266</v>
      </c>
      <c r="B257">
        <v>3467</v>
      </c>
      <c r="C257" t="s">
        <v>14</v>
      </c>
      <c r="D257" t="s">
        <v>1259</v>
      </c>
      <c r="E257">
        <v>11</v>
      </c>
      <c r="F257" t="s">
        <v>4267</v>
      </c>
      <c r="G257">
        <v>1</v>
      </c>
      <c r="H257">
        <v>2</v>
      </c>
      <c r="I257">
        <v>2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2</v>
      </c>
      <c r="P257" t="s">
        <v>4268</v>
      </c>
    </row>
    <row r="258" spans="1:16" x14ac:dyDescent="0.25">
      <c r="A258" t="s">
        <v>4279</v>
      </c>
      <c r="B258">
        <v>3276</v>
      </c>
      <c r="C258" t="s">
        <v>14</v>
      </c>
      <c r="D258" t="s">
        <v>129</v>
      </c>
      <c r="E258">
        <v>13</v>
      </c>
      <c r="F258" t="s">
        <v>4280</v>
      </c>
      <c r="G258">
        <v>0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3</v>
      </c>
      <c r="P258" t="s">
        <v>4281</v>
      </c>
    </row>
    <row r="259" spans="1:16" x14ac:dyDescent="0.25">
      <c r="A259" t="s">
        <v>67</v>
      </c>
      <c r="B259">
        <v>3215</v>
      </c>
      <c r="C259" t="s">
        <v>14</v>
      </c>
      <c r="D259" t="s">
        <v>68</v>
      </c>
      <c r="E259">
        <v>11</v>
      </c>
      <c r="F259" t="s">
        <v>69</v>
      </c>
      <c r="G259">
        <v>1</v>
      </c>
      <c r="H259">
        <v>2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 t="s">
        <v>70</v>
      </c>
    </row>
    <row r="260" spans="1:16" x14ac:dyDescent="0.25">
      <c r="A260" t="s">
        <v>356</v>
      </c>
      <c r="B260">
        <v>3215</v>
      </c>
      <c r="C260" t="s">
        <v>14</v>
      </c>
      <c r="D260" t="s">
        <v>357</v>
      </c>
      <c r="E260">
        <v>11</v>
      </c>
      <c r="F260" t="s">
        <v>69</v>
      </c>
      <c r="G260">
        <v>1</v>
      </c>
      <c r="H260">
        <v>2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 t="s">
        <v>70</v>
      </c>
    </row>
    <row r="261" spans="1:16" x14ac:dyDescent="0.25">
      <c r="A261" t="s">
        <v>773</v>
      </c>
      <c r="B261">
        <v>623</v>
      </c>
      <c r="C261" t="s">
        <v>9</v>
      </c>
      <c r="D261" t="s">
        <v>32</v>
      </c>
      <c r="E261">
        <v>1</v>
      </c>
      <c r="F261" t="s">
        <v>774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775</v>
      </c>
    </row>
    <row r="262" spans="1:16" x14ac:dyDescent="0.25">
      <c r="A262" t="s">
        <v>776</v>
      </c>
      <c r="B262">
        <v>390</v>
      </c>
      <c r="C262" t="s">
        <v>23</v>
      </c>
      <c r="D262" t="s">
        <v>24</v>
      </c>
      <c r="E262">
        <v>2</v>
      </c>
      <c r="F262" t="s">
        <v>213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214</v>
      </c>
    </row>
    <row r="263" spans="1:16" x14ac:dyDescent="0.25">
      <c r="A263" t="s">
        <v>2726</v>
      </c>
      <c r="B263">
        <v>3215</v>
      </c>
      <c r="C263" t="s">
        <v>14</v>
      </c>
      <c r="D263" t="s">
        <v>1800</v>
      </c>
      <c r="E263">
        <v>11</v>
      </c>
      <c r="F263" t="s">
        <v>69</v>
      </c>
      <c r="G263">
        <v>1</v>
      </c>
      <c r="H263">
        <v>2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 t="s">
        <v>70</v>
      </c>
    </row>
    <row r="264" spans="1:16" x14ac:dyDescent="0.25">
      <c r="A264" t="s">
        <v>2976</v>
      </c>
      <c r="B264">
        <v>3215</v>
      </c>
      <c r="C264" t="s">
        <v>14</v>
      </c>
      <c r="D264" t="s">
        <v>401</v>
      </c>
      <c r="E264">
        <v>11</v>
      </c>
      <c r="F264" t="s">
        <v>69</v>
      </c>
      <c r="G264">
        <v>1</v>
      </c>
      <c r="H264">
        <v>2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 t="s">
        <v>70</v>
      </c>
    </row>
    <row r="265" spans="1:16" x14ac:dyDescent="0.25">
      <c r="A265" t="s">
        <v>784</v>
      </c>
      <c r="B265">
        <v>245</v>
      </c>
      <c r="C265" t="s">
        <v>23</v>
      </c>
      <c r="D265" t="s">
        <v>50</v>
      </c>
      <c r="E265">
        <v>2</v>
      </c>
      <c r="F265" t="s">
        <v>51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52</v>
      </c>
    </row>
    <row r="266" spans="1:16" x14ac:dyDescent="0.25">
      <c r="A266" t="s">
        <v>785</v>
      </c>
      <c r="B266">
        <v>945</v>
      </c>
      <c r="C266" t="s">
        <v>9</v>
      </c>
      <c r="D266" t="s">
        <v>32</v>
      </c>
      <c r="E266">
        <v>2</v>
      </c>
      <c r="F266" t="s">
        <v>786</v>
      </c>
      <c r="G266">
        <v>0</v>
      </c>
      <c r="H266">
        <v>0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787</v>
      </c>
    </row>
    <row r="267" spans="1:16" x14ac:dyDescent="0.25">
      <c r="A267" t="s">
        <v>3642</v>
      </c>
      <c r="B267">
        <v>3215</v>
      </c>
      <c r="C267" t="s">
        <v>14</v>
      </c>
      <c r="D267" t="s">
        <v>1688</v>
      </c>
      <c r="E267">
        <v>11</v>
      </c>
      <c r="F267" t="s">
        <v>69</v>
      </c>
      <c r="G267">
        <v>1</v>
      </c>
      <c r="H267">
        <v>2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 t="s">
        <v>70</v>
      </c>
    </row>
    <row r="268" spans="1:16" x14ac:dyDescent="0.25">
      <c r="A268" t="s">
        <v>3966</v>
      </c>
      <c r="B268">
        <v>3215</v>
      </c>
      <c r="C268" t="s">
        <v>14</v>
      </c>
      <c r="D268" t="s">
        <v>894</v>
      </c>
      <c r="E268">
        <v>11</v>
      </c>
      <c r="F268" t="s">
        <v>69</v>
      </c>
      <c r="G268">
        <v>1</v>
      </c>
      <c r="H268">
        <v>2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 t="s">
        <v>70</v>
      </c>
    </row>
    <row r="269" spans="1:16" x14ac:dyDescent="0.25">
      <c r="A269" t="s">
        <v>794</v>
      </c>
      <c r="B269">
        <v>245</v>
      </c>
      <c r="C269" t="s">
        <v>23</v>
      </c>
      <c r="D269" t="s">
        <v>50</v>
      </c>
      <c r="E269">
        <v>2</v>
      </c>
      <c r="F269" t="s">
        <v>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141</v>
      </c>
    </row>
    <row r="270" spans="1:16" x14ac:dyDescent="0.25">
      <c r="A270" t="s">
        <v>795</v>
      </c>
      <c r="B270">
        <v>1029</v>
      </c>
      <c r="C270" t="s">
        <v>9</v>
      </c>
      <c r="D270" t="s">
        <v>28</v>
      </c>
      <c r="E270">
        <v>2</v>
      </c>
      <c r="F270" t="s">
        <v>796</v>
      </c>
      <c r="G270">
        <v>0</v>
      </c>
      <c r="H270">
        <v>0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797</v>
      </c>
    </row>
    <row r="271" spans="1:16" x14ac:dyDescent="0.25">
      <c r="A271" t="s">
        <v>2267</v>
      </c>
      <c r="B271">
        <v>3174</v>
      </c>
      <c r="C271" t="s">
        <v>14</v>
      </c>
      <c r="D271" t="s">
        <v>329</v>
      </c>
      <c r="E271">
        <v>11</v>
      </c>
      <c r="F271" t="s">
        <v>2268</v>
      </c>
      <c r="G271">
        <v>1</v>
      </c>
      <c r="H271">
        <v>2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 t="s">
        <v>2269</v>
      </c>
    </row>
    <row r="272" spans="1:16" x14ac:dyDescent="0.25">
      <c r="A272" t="s">
        <v>801</v>
      </c>
      <c r="B272">
        <v>245</v>
      </c>
      <c r="C272" t="s">
        <v>23</v>
      </c>
      <c r="D272" t="s">
        <v>50</v>
      </c>
      <c r="E272">
        <v>2</v>
      </c>
      <c r="F272" t="s">
        <v>51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52</v>
      </c>
    </row>
    <row r="273" spans="1:16" x14ac:dyDescent="0.25">
      <c r="A273" t="s">
        <v>802</v>
      </c>
      <c r="B273">
        <v>1718</v>
      </c>
      <c r="C273" t="s">
        <v>9</v>
      </c>
      <c r="D273" t="s">
        <v>180</v>
      </c>
      <c r="E273">
        <v>4</v>
      </c>
      <c r="F273" t="s">
        <v>803</v>
      </c>
      <c r="G273">
        <v>0</v>
      </c>
      <c r="H273">
        <v>0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 t="s">
        <v>804</v>
      </c>
    </row>
    <row r="274" spans="1:16" x14ac:dyDescent="0.25">
      <c r="A274" t="s">
        <v>805</v>
      </c>
      <c r="B274">
        <v>1955</v>
      </c>
      <c r="C274" t="s">
        <v>9</v>
      </c>
      <c r="D274" t="s">
        <v>10</v>
      </c>
      <c r="E274">
        <v>1</v>
      </c>
      <c r="F274" t="s">
        <v>806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807</v>
      </c>
    </row>
    <row r="275" spans="1:16" x14ac:dyDescent="0.25">
      <c r="A275" t="s">
        <v>808</v>
      </c>
      <c r="B275">
        <v>464</v>
      </c>
      <c r="C275" t="s">
        <v>23</v>
      </c>
      <c r="D275" t="s">
        <v>24</v>
      </c>
      <c r="E275">
        <v>2</v>
      </c>
      <c r="F275" t="s">
        <v>268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536</v>
      </c>
    </row>
    <row r="276" spans="1:16" x14ac:dyDescent="0.25">
      <c r="A276" t="s">
        <v>2353</v>
      </c>
      <c r="B276">
        <v>3174</v>
      </c>
      <c r="C276" t="s">
        <v>14</v>
      </c>
      <c r="D276" t="s">
        <v>19</v>
      </c>
      <c r="E276">
        <v>11</v>
      </c>
      <c r="F276" t="s">
        <v>2268</v>
      </c>
      <c r="G276">
        <v>1</v>
      </c>
      <c r="H276">
        <v>2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 t="s">
        <v>2269</v>
      </c>
    </row>
    <row r="277" spans="1:16" x14ac:dyDescent="0.25">
      <c r="A277" t="s">
        <v>3142</v>
      </c>
      <c r="B277">
        <v>3174</v>
      </c>
      <c r="C277" t="s">
        <v>14</v>
      </c>
      <c r="D277" t="s">
        <v>985</v>
      </c>
      <c r="E277">
        <v>11</v>
      </c>
      <c r="F277" t="s">
        <v>2268</v>
      </c>
      <c r="G277">
        <v>1</v>
      </c>
      <c r="H277">
        <v>2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 t="s">
        <v>2269</v>
      </c>
    </row>
    <row r="278" spans="1:16" x14ac:dyDescent="0.25">
      <c r="A278" t="s">
        <v>816</v>
      </c>
      <c r="B278">
        <v>245</v>
      </c>
      <c r="C278" t="s">
        <v>23</v>
      </c>
      <c r="D278" t="s">
        <v>24</v>
      </c>
      <c r="E278">
        <v>2</v>
      </c>
      <c r="F278" t="s">
        <v>51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143</v>
      </c>
    </row>
    <row r="279" spans="1:16" x14ac:dyDescent="0.25">
      <c r="A279" t="s">
        <v>817</v>
      </c>
      <c r="B279">
        <v>664</v>
      </c>
      <c r="C279" t="s">
        <v>9</v>
      </c>
      <c r="D279" t="s">
        <v>32</v>
      </c>
      <c r="E279">
        <v>1</v>
      </c>
      <c r="F279" t="s">
        <v>818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819</v>
      </c>
    </row>
    <row r="280" spans="1:16" x14ac:dyDescent="0.25">
      <c r="A280" t="s">
        <v>820</v>
      </c>
      <c r="B280">
        <v>543</v>
      </c>
      <c r="C280" t="s">
        <v>23</v>
      </c>
      <c r="D280" t="s">
        <v>821</v>
      </c>
      <c r="E280">
        <v>2</v>
      </c>
      <c r="F280" t="s">
        <v>822</v>
      </c>
      <c r="G280">
        <v>0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823</v>
      </c>
    </row>
    <row r="281" spans="1:16" x14ac:dyDescent="0.25">
      <c r="A281" t="s">
        <v>1514</v>
      </c>
      <c r="B281">
        <v>3123</v>
      </c>
      <c r="C281" t="s">
        <v>14</v>
      </c>
      <c r="D281" t="s">
        <v>261</v>
      </c>
      <c r="E281">
        <v>11</v>
      </c>
      <c r="F281" t="s">
        <v>1515</v>
      </c>
      <c r="G281">
        <v>1</v>
      </c>
      <c r="H281">
        <v>2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 t="s">
        <v>1516</v>
      </c>
    </row>
    <row r="282" spans="1:16" x14ac:dyDescent="0.25">
      <c r="A282" t="s">
        <v>827</v>
      </c>
      <c r="B282">
        <v>476</v>
      </c>
      <c r="C282" t="s">
        <v>23</v>
      </c>
      <c r="D282" t="s">
        <v>24</v>
      </c>
      <c r="E282">
        <v>2</v>
      </c>
      <c r="F282" t="s">
        <v>190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828</v>
      </c>
    </row>
    <row r="283" spans="1:16" x14ac:dyDescent="0.25">
      <c r="A283" t="s">
        <v>829</v>
      </c>
      <c r="B283">
        <v>213</v>
      </c>
      <c r="C283" t="s">
        <v>9</v>
      </c>
      <c r="D283" t="s">
        <v>830</v>
      </c>
      <c r="E283">
        <v>2</v>
      </c>
      <c r="F283" t="s">
        <v>831</v>
      </c>
      <c r="G283">
        <v>0</v>
      </c>
      <c r="H283">
        <v>0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832</v>
      </c>
    </row>
    <row r="284" spans="1:16" x14ac:dyDescent="0.25">
      <c r="A284" t="s">
        <v>3847</v>
      </c>
      <c r="B284">
        <v>3123</v>
      </c>
      <c r="C284" t="s">
        <v>14</v>
      </c>
      <c r="D284" t="s">
        <v>19</v>
      </c>
      <c r="E284">
        <v>11</v>
      </c>
      <c r="F284" t="s">
        <v>1515</v>
      </c>
      <c r="G284">
        <v>1</v>
      </c>
      <c r="H284">
        <v>2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 t="s">
        <v>1516</v>
      </c>
    </row>
    <row r="285" spans="1:16" x14ac:dyDescent="0.25">
      <c r="A285" t="s">
        <v>4249</v>
      </c>
      <c r="B285">
        <v>3107</v>
      </c>
      <c r="C285" t="s">
        <v>14</v>
      </c>
      <c r="D285" t="s">
        <v>19</v>
      </c>
      <c r="E285">
        <v>11</v>
      </c>
      <c r="F285" t="s">
        <v>4250</v>
      </c>
      <c r="G285">
        <v>1</v>
      </c>
      <c r="H285">
        <v>2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 t="s">
        <v>4251</v>
      </c>
    </row>
    <row r="286" spans="1:16" x14ac:dyDescent="0.25">
      <c r="A286" t="s">
        <v>53</v>
      </c>
      <c r="B286">
        <v>3099</v>
      </c>
      <c r="C286" t="s">
        <v>14</v>
      </c>
      <c r="D286" t="s">
        <v>19</v>
      </c>
      <c r="E286">
        <v>11</v>
      </c>
      <c r="F286" t="s">
        <v>54</v>
      </c>
      <c r="G286">
        <v>1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 t="s">
        <v>55</v>
      </c>
    </row>
    <row r="287" spans="1:16" x14ac:dyDescent="0.25">
      <c r="A287" t="s">
        <v>843</v>
      </c>
      <c r="B287">
        <v>1055</v>
      </c>
      <c r="C287" t="s">
        <v>9</v>
      </c>
      <c r="D287" t="s">
        <v>164</v>
      </c>
      <c r="E287">
        <v>2</v>
      </c>
      <c r="F287" t="s">
        <v>844</v>
      </c>
      <c r="G287">
        <v>0</v>
      </c>
      <c r="H287">
        <v>0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845</v>
      </c>
    </row>
    <row r="288" spans="1:16" x14ac:dyDescent="0.25">
      <c r="A288" t="s">
        <v>846</v>
      </c>
      <c r="B288">
        <v>245</v>
      </c>
      <c r="C288" t="s">
        <v>23</v>
      </c>
      <c r="D288" t="s">
        <v>50</v>
      </c>
      <c r="E288">
        <v>2</v>
      </c>
      <c r="F288" t="s">
        <v>51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566</v>
      </c>
    </row>
    <row r="289" spans="1:16" x14ac:dyDescent="0.25">
      <c r="A289" t="s">
        <v>986</v>
      </c>
      <c r="B289">
        <v>3090</v>
      </c>
      <c r="C289" t="s">
        <v>14</v>
      </c>
      <c r="D289" t="s">
        <v>60</v>
      </c>
      <c r="E289">
        <v>11</v>
      </c>
      <c r="F289" t="s">
        <v>987</v>
      </c>
      <c r="G289">
        <v>1</v>
      </c>
      <c r="H289">
        <v>2</v>
      </c>
      <c r="I289">
        <v>4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2</v>
      </c>
      <c r="P289" t="s">
        <v>988</v>
      </c>
    </row>
    <row r="290" spans="1:16" x14ac:dyDescent="0.25">
      <c r="A290" t="s">
        <v>849</v>
      </c>
      <c r="B290">
        <v>8881</v>
      </c>
      <c r="C290" t="s">
        <v>245</v>
      </c>
      <c r="D290" t="s">
        <v>850</v>
      </c>
      <c r="E290">
        <v>31</v>
      </c>
      <c r="F290" t="s">
        <v>851</v>
      </c>
      <c r="G290">
        <v>0</v>
      </c>
      <c r="H290">
        <v>9</v>
      </c>
      <c r="I290">
        <v>10</v>
      </c>
      <c r="J290">
        <v>4</v>
      </c>
      <c r="K290">
        <v>4</v>
      </c>
      <c r="L290">
        <v>0</v>
      </c>
      <c r="M290">
        <v>0</v>
      </c>
      <c r="N290">
        <v>0</v>
      </c>
      <c r="O290">
        <v>9</v>
      </c>
      <c r="P290" t="s">
        <v>852</v>
      </c>
    </row>
    <row r="291" spans="1:16" x14ac:dyDescent="0.25">
      <c r="A291" t="s">
        <v>1623</v>
      </c>
      <c r="B291">
        <v>3090</v>
      </c>
      <c r="C291" t="s">
        <v>14</v>
      </c>
      <c r="D291" t="s">
        <v>86</v>
      </c>
      <c r="E291">
        <v>11</v>
      </c>
      <c r="F291" t="s">
        <v>987</v>
      </c>
      <c r="G291">
        <v>1</v>
      </c>
      <c r="H291">
        <v>2</v>
      </c>
      <c r="I291">
        <v>4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2</v>
      </c>
      <c r="P291" t="s">
        <v>988</v>
      </c>
    </row>
    <row r="292" spans="1:16" x14ac:dyDescent="0.25">
      <c r="A292" t="s">
        <v>857</v>
      </c>
      <c r="B292">
        <v>1036</v>
      </c>
      <c r="C292" t="s">
        <v>9</v>
      </c>
      <c r="D292" t="s">
        <v>10</v>
      </c>
      <c r="E292">
        <v>2</v>
      </c>
      <c r="F292" t="s">
        <v>858</v>
      </c>
      <c r="G292">
        <v>0</v>
      </c>
      <c r="H292">
        <v>0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859</v>
      </c>
    </row>
    <row r="293" spans="1:16" x14ac:dyDescent="0.25">
      <c r="A293" t="s">
        <v>860</v>
      </c>
      <c r="B293">
        <v>396</v>
      </c>
      <c r="C293" t="s">
        <v>23</v>
      </c>
      <c r="D293" t="s">
        <v>223</v>
      </c>
      <c r="E293">
        <v>2</v>
      </c>
      <c r="F293" t="s">
        <v>323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861</v>
      </c>
    </row>
    <row r="294" spans="1:16" x14ac:dyDescent="0.25">
      <c r="A294" t="s">
        <v>5075</v>
      </c>
      <c r="B294">
        <v>3090</v>
      </c>
      <c r="C294" t="s">
        <v>14</v>
      </c>
      <c r="D294" t="s">
        <v>86</v>
      </c>
      <c r="E294">
        <v>11</v>
      </c>
      <c r="F294" t="s">
        <v>987</v>
      </c>
      <c r="G294">
        <v>1</v>
      </c>
      <c r="H294">
        <v>2</v>
      </c>
      <c r="I294">
        <v>4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2</v>
      </c>
      <c r="P294" t="s">
        <v>988</v>
      </c>
    </row>
    <row r="295" spans="1:16" x14ac:dyDescent="0.25">
      <c r="A295" t="s">
        <v>866</v>
      </c>
      <c r="B295">
        <v>245</v>
      </c>
      <c r="C295" t="s">
        <v>23</v>
      </c>
      <c r="D295" t="s">
        <v>24</v>
      </c>
      <c r="E295">
        <v>2</v>
      </c>
      <c r="F295" t="s">
        <v>51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143</v>
      </c>
    </row>
    <row r="296" spans="1:16" x14ac:dyDescent="0.25">
      <c r="A296" t="s">
        <v>4286</v>
      </c>
      <c r="B296">
        <v>2935</v>
      </c>
      <c r="C296" t="s">
        <v>14</v>
      </c>
      <c r="D296" t="s">
        <v>1126</v>
      </c>
      <c r="E296">
        <v>11</v>
      </c>
      <c r="F296" t="s">
        <v>4287</v>
      </c>
      <c r="G296">
        <v>1</v>
      </c>
      <c r="H296">
        <v>2</v>
      </c>
      <c r="I296">
        <v>2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2</v>
      </c>
      <c r="P296" t="s">
        <v>4288</v>
      </c>
    </row>
    <row r="297" spans="1:16" x14ac:dyDescent="0.25">
      <c r="A297" t="s">
        <v>870</v>
      </c>
      <c r="B297">
        <v>245</v>
      </c>
      <c r="C297" t="s">
        <v>23</v>
      </c>
      <c r="D297" t="s">
        <v>50</v>
      </c>
      <c r="E297">
        <v>2</v>
      </c>
      <c r="F297" t="s">
        <v>51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52</v>
      </c>
    </row>
    <row r="298" spans="1:16" x14ac:dyDescent="0.25">
      <c r="A298" t="s">
        <v>871</v>
      </c>
      <c r="B298">
        <v>830</v>
      </c>
      <c r="C298" t="s">
        <v>9</v>
      </c>
      <c r="D298" t="s">
        <v>872</v>
      </c>
      <c r="E298">
        <v>3</v>
      </c>
      <c r="F298" t="s">
        <v>873</v>
      </c>
      <c r="G298">
        <v>0</v>
      </c>
      <c r="H298">
        <v>0</v>
      </c>
      <c r="I298">
        <v>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874</v>
      </c>
    </row>
    <row r="299" spans="1:16" x14ac:dyDescent="0.25">
      <c r="A299" t="s">
        <v>304</v>
      </c>
      <c r="B299">
        <v>2933</v>
      </c>
      <c r="C299" t="s">
        <v>14</v>
      </c>
      <c r="D299" t="s">
        <v>305</v>
      </c>
      <c r="E299">
        <v>11</v>
      </c>
      <c r="F299" t="s">
        <v>306</v>
      </c>
      <c r="G299">
        <v>1</v>
      </c>
      <c r="H299">
        <v>2</v>
      </c>
      <c r="I299">
        <v>2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2</v>
      </c>
      <c r="P299" t="s">
        <v>307</v>
      </c>
    </row>
    <row r="300" spans="1:16" x14ac:dyDescent="0.25">
      <c r="A300" t="s">
        <v>404</v>
      </c>
      <c r="B300">
        <v>2933</v>
      </c>
      <c r="C300" t="s">
        <v>14</v>
      </c>
      <c r="D300" t="s">
        <v>19</v>
      </c>
      <c r="E300">
        <v>11</v>
      </c>
      <c r="F300" t="s">
        <v>306</v>
      </c>
      <c r="G300">
        <v>1</v>
      </c>
      <c r="H300">
        <v>2</v>
      </c>
      <c r="I300">
        <v>2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2</v>
      </c>
      <c r="P300" t="s">
        <v>405</v>
      </c>
    </row>
    <row r="301" spans="1:16" x14ac:dyDescent="0.25">
      <c r="A301" t="s">
        <v>1068</v>
      </c>
      <c r="B301">
        <v>2933</v>
      </c>
      <c r="C301" t="s">
        <v>14</v>
      </c>
      <c r="D301" t="s">
        <v>19</v>
      </c>
      <c r="E301">
        <v>11</v>
      </c>
      <c r="F301" t="s">
        <v>306</v>
      </c>
      <c r="G301">
        <v>1</v>
      </c>
      <c r="H301">
        <v>2</v>
      </c>
      <c r="I301">
        <v>2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2</v>
      </c>
      <c r="P301" t="s">
        <v>307</v>
      </c>
    </row>
    <row r="302" spans="1:16" x14ac:dyDescent="0.25">
      <c r="A302" t="s">
        <v>1194</v>
      </c>
      <c r="B302">
        <v>2933</v>
      </c>
      <c r="C302" t="s">
        <v>14</v>
      </c>
      <c r="D302" t="s">
        <v>209</v>
      </c>
      <c r="E302">
        <v>11</v>
      </c>
      <c r="F302" t="s">
        <v>306</v>
      </c>
      <c r="G302">
        <v>1</v>
      </c>
      <c r="H302">
        <v>2</v>
      </c>
      <c r="I302">
        <v>2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2</v>
      </c>
      <c r="P302" t="s">
        <v>307</v>
      </c>
    </row>
    <row r="303" spans="1:16" x14ac:dyDescent="0.25">
      <c r="A303" t="s">
        <v>886</v>
      </c>
      <c r="B303">
        <v>1259</v>
      </c>
      <c r="C303" t="s">
        <v>9</v>
      </c>
      <c r="D303" t="s">
        <v>32</v>
      </c>
      <c r="E303">
        <v>2</v>
      </c>
      <c r="F303" t="s">
        <v>887</v>
      </c>
      <c r="G303">
        <v>0</v>
      </c>
      <c r="H303">
        <v>0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888</v>
      </c>
    </row>
    <row r="304" spans="1:16" x14ac:dyDescent="0.25">
      <c r="A304" t="s">
        <v>1449</v>
      </c>
      <c r="B304">
        <v>2933</v>
      </c>
      <c r="C304" t="s">
        <v>14</v>
      </c>
      <c r="D304" t="s">
        <v>781</v>
      </c>
      <c r="E304">
        <v>11</v>
      </c>
      <c r="F304" t="s">
        <v>306</v>
      </c>
      <c r="G304">
        <v>1</v>
      </c>
      <c r="H304">
        <v>2</v>
      </c>
      <c r="I304">
        <v>2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2</v>
      </c>
      <c r="P304" t="s">
        <v>1450</v>
      </c>
    </row>
    <row r="305" spans="1:16" x14ac:dyDescent="0.25">
      <c r="A305" t="s">
        <v>892</v>
      </c>
      <c r="B305">
        <v>245</v>
      </c>
      <c r="C305" t="s">
        <v>23</v>
      </c>
      <c r="D305" t="s">
        <v>50</v>
      </c>
      <c r="E305">
        <v>2</v>
      </c>
      <c r="F305" t="s">
        <v>51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52</v>
      </c>
    </row>
    <row r="306" spans="1:16" x14ac:dyDescent="0.25">
      <c r="A306" t="s">
        <v>2375</v>
      </c>
      <c r="B306">
        <v>2933</v>
      </c>
      <c r="C306" t="s">
        <v>14</v>
      </c>
      <c r="D306" t="s">
        <v>687</v>
      </c>
      <c r="E306">
        <v>11</v>
      </c>
      <c r="F306" t="s">
        <v>306</v>
      </c>
      <c r="G306">
        <v>1</v>
      </c>
      <c r="H306">
        <v>2</v>
      </c>
      <c r="I306">
        <v>2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2</v>
      </c>
      <c r="P306" t="s">
        <v>405</v>
      </c>
    </row>
    <row r="307" spans="1:16" x14ac:dyDescent="0.25">
      <c r="A307" t="s">
        <v>2554</v>
      </c>
      <c r="B307">
        <v>2933</v>
      </c>
      <c r="C307" t="s">
        <v>14</v>
      </c>
      <c r="D307" t="s">
        <v>498</v>
      </c>
      <c r="E307">
        <v>11</v>
      </c>
      <c r="F307" t="s">
        <v>306</v>
      </c>
      <c r="G307">
        <v>1</v>
      </c>
      <c r="H307">
        <v>2</v>
      </c>
      <c r="I307">
        <v>2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2</v>
      </c>
      <c r="P307" t="s">
        <v>2555</v>
      </c>
    </row>
    <row r="308" spans="1:16" x14ac:dyDescent="0.25">
      <c r="A308" t="s">
        <v>900</v>
      </c>
      <c r="B308">
        <v>245</v>
      </c>
      <c r="C308" t="s">
        <v>23</v>
      </c>
      <c r="D308" t="s">
        <v>50</v>
      </c>
      <c r="E308">
        <v>2</v>
      </c>
      <c r="F308" t="s">
        <v>51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52</v>
      </c>
    </row>
    <row r="309" spans="1:16" x14ac:dyDescent="0.25">
      <c r="A309" t="s">
        <v>2562</v>
      </c>
      <c r="B309">
        <v>2933</v>
      </c>
      <c r="C309" t="s">
        <v>14</v>
      </c>
      <c r="D309" t="s">
        <v>19</v>
      </c>
      <c r="E309">
        <v>11</v>
      </c>
      <c r="F309" t="s">
        <v>306</v>
      </c>
      <c r="G309">
        <v>1</v>
      </c>
      <c r="H309">
        <v>2</v>
      </c>
      <c r="I309">
        <v>2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2</v>
      </c>
      <c r="P309" t="s">
        <v>2563</v>
      </c>
    </row>
    <row r="310" spans="1:16" x14ac:dyDescent="0.25">
      <c r="A310" t="s">
        <v>3544</v>
      </c>
      <c r="B310">
        <v>2933</v>
      </c>
      <c r="C310" t="s">
        <v>14</v>
      </c>
      <c r="D310" t="s">
        <v>394</v>
      </c>
      <c r="E310">
        <v>11</v>
      </c>
      <c r="F310" t="s">
        <v>306</v>
      </c>
      <c r="G310">
        <v>1</v>
      </c>
      <c r="H310">
        <v>2</v>
      </c>
      <c r="I310">
        <v>2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2</v>
      </c>
      <c r="P310" t="s">
        <v>2563</v>
      </c>
    </row>
    <row r="311" spans="1:16" x14ac:dyDescent="0.25">
      <c r="A311" t="s">
        <v>3610</v>
      </c>
      <c r="B311">
        <v>2933</v>
      </c>
      <c r="C311" t="s">
        <v>14</v>
      </c>
      <c r="D311" t="s">
        <v>2108</v>
      </c>
      <c r="E311">
        <v>11</v>
      </c>
      <c r="F311" t="s">
        <v>306</v>
      </c>
      <c r="G311">
        <v>1</v>
      </c>
      <c r="H311">
        <v>2</v>
      </c>
      <c r="I311">
        <v>2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2</v>
      </c>
      <c r="P311" t="s">
        <v>307</v>
      </c>
    </row>
    <row r="312" spans="1:16" x14ac:dyDescent="0.25">
      <c r="A312" t="s">
        <v>908</v>
      </c>
      <c r="B312">
        <v>389</v>
      </c>
      <c r="C312" t="s">
        <v>23</v>
      </c>
      <c r="D312" t="s">
        <v>909</v>
      </c>
      <c r="E312">
        <v>2</v>
      </c>
      <c r="F312" t="s">
        <v>238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910</v>
      </c>
    </row>
    <row r="313" spans="1:16" x14ac:dyDescent="0.25">
      <c r="A313" t="s">
        <v>911</v>
      </c>
      <c r="B313">
        <v>245</v>
      </c>
      <c r="C313" t="s">
        <v>23</v>
      </c>
      <c r="D313" t="s">
        <v>50</v>
      </c>
      <c r="E313">
        <v>2</v>
      </c>
      <c r="F313" t="s">
        <v>51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141</v>
      </c>
    </row>
    <row r="314" spans="1:16" x14ac:dyDescent="0.25">
      <c r="A314" t="s">
        <v>912</v>
      </c>
      <c r="B314">
        <v>245</v>
      </c>
      <c r="C314" t="s">
        <v>23</v>
      </c>
      <c r="D314" t="s">
        <v>50</v>
      </c>
      <c r="E314">
        <v>2</v>
      </c>
      <c r="F314" t="s">
        <v>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141</v>
      </c>
    </row>
    <row r="315" spans="1:16" x14ac:dyDescent="0.25">
      <c r="A315" t="s">
        <v>913</v>
      </c>
      <c r="B315">
        <v>528</v>
      </c>
      <c r="C315" t="s">
        <v>23</v>
      </c>
      <c r="D315" t="s">
        <v>24</v>
      </c>
      <c r="E315">
        <v>2</v>
      </c>
      <c r="F315" t="s">
        <v>914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915</v>
      </c>
    </row>
    <row r="316" spans="1:16" x14ac:dyDescent="0.25">
      <c r="A316" t="s">
        <v>4598</v>
      </c>
      <c r="B316">
        <v>2933</v>
      </c>
      <c r="C316" t="s">
        <v>14</v>
      </c>
      <c r="D316" t="s">
        <v>394</v>
      </c>
      <c r="E316">
        <v>11</v>
      </c>
      <c r="F316" t="s">
        <v>306</v>
      </c>
      <c r="G316">
        <v>1</v>
      </c>
      <c r="H316">
        <v>2</v>
      </c>
      <c r="I316">
        <v>2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2</v>
      </c>
      <c r="P316" t="s">
        <v>2563</v>
      </c>
    </row>
    <row r="317" spans="1:16" x14ac:dyDescent="0.25">
      <c r="A317" t="s">
        <v>918</v>
      </c>
      <c r="B317">
        <v>245</v>
      </c>
      <c r="C317" t="s">
        <v>23</v>
      </c>
      <c r="D317" t="s">
        <v>50</v>
      </c>
      <c r="E317">
        <v>2</v>
      </c>
      <c r="F317" t="s">
        <v>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52</v>
      </c>
    </row>
    <row r="318" spans="1:16" x14ac:dyDescent="0.25">
      <c r="A318" t="s">
        <v>919</v>
      </c>
      <c r="B318">
        <v>963</v>
      </c>
      <c r="C318" t="s">
        <v>9</v>
      </c>
      <c r="D318" t="s">
        <v>180</v>
      </c>
      <c r="E318">
        <v>2</v>
      </c>
      <c r="F318" t="s">
        <v>920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 t="s">
        <v>921</v>
      </c>
    </row>
    <row r="319" spans="1:16" x14ac:dyDescent="0.25">
      <c r="A319" t="s">
        <v>4624</v>
      </c>
      <c r="B319">
        <v>2933</v>
      </c>
      <c r="C319" t="s">
        <v>14</v>
      </c>
      <c r="D319" t="s">
        <v>394</v>
      </c>
      <c r="E319">
        <v>11</v>
      </c>
      <c r="F319" t="s">
        <v>306</v>
      </c>
      <c r="G319">
        <v>1</v>
      </c>
      <c r="H319">
        <v>2</v>
      </c>
      <c r="I319">
        <v>2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2</v>
      </c>
      <c r="P319" t="s">
        <v>2563</v>
      </c>
    </row>
    <row r="320" spans="1:16" x14ac:dyDescent="0.25">
      <c r="A320" t="s">
        <v>924</v>
      </c>
      <c r="B320">
        <v>992</v>
      </c>
      <c r="C320" t="s">
        <v>9</v>
      </c>
      <c r="D320" t="s">
        <v>28</v>
      </c>
      <c r="E320">
        <v>2</v>
      </c>
      <c r="F320" t="s">
        <v>925</v>
      </c>
      <c r="G320">
        <v>0</v>
      </c>
      <c r="H320">
        <v>0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926</v>
      </c>
    </row>
    <row r="321" spans="1:16" x14ac:dyDescent="0.25">
      <c r="A321" t="s">
        <v>927</v>
      </c>
      <c r="B321">
        <v>245</v>
      </c>
      <c r="C321" t="s">
        <v>23</v>
      </c>
      <c r="D321" t="s">
        <v>50</v>
      </c>
      <c r="E321">
        <v>2</v>
      </c>
      <c r="F321" t="s">
        <v>51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141</v>
      </c>
    </row>
    <row r="322" spans="1:16" x14ac:dyDescent="0.25">
      <c r="A322" t="s">
        <v>5100</v>
      </c>
      <c r="B322">
        <v>2933</v>
      </c>
      <c r="C322" t="s">
        <v>14</v>
      </c>
      <c r="D322" t="s">
        <v>603</v>
      </c>
      <c r="E322">
        <v>11</v>
      </c>
      <c r="F322" t="s">
        <v>306</v>
      </c>
      <c r="G322">
        <v>1</v>
      </c>
      <c r="H322">
        <v>2</v>
      </c>
      <c r="I322">
        <v>2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2</v>
      </c>
      <c r="P322" t="s">
        <v>5101</v>
      </c>
    </row>
    <row r="323" spans="1:16" x14ac:dyDescent="0.25">
      <c r="A323" t="s">
        <v>5143</v>
      </c>
      <c r="B323">
        <v>2933</v>
      </c>
      <c r="C323" t="s">
        <v>14</v>
      </c>
      <c r="D323" t="s">
        <v>4654</v>
      </c>
      <c r="E323">
        <v>11</v>
      </c>
      <c r="F323" t="s">
        <v>306</v>
      </c>
      <c r="G323">
        <v>1</v>
      </c>
      <c r="H323">
        <v>2</v>
      </c>
      <c r="I323">
        <v>2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2</v>
      </c>
      <c r="P323" t="s">
        <v>307</v>
      </c>
    </row>
    <row r="324" spans="1:16" x14ac:dyDescent="0.25">
      <c r="A324" t="s">
        <v>5471</v>
      </c>
      <c r="B324">
        <v>2933</v>
      </c>
      <c r="C324" t="s">
        <v>14</v>
      </c>
      <c r="D324" t="s">
        <v>19</v>
      </c>
      <c r="E324">
        <v>11</v>
      </c>
      <c r="F324" t="s">
        <v>306</v>
      </c>
      <c r="G324">
        <v>1</v>
      </c>
      <c r="H324">
        <v>2</v>
      </c>
      <c r="I324">
        <v>2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2</v>
      </c>
      <c r="P324" t="s">
        <v>1450</v>
      </c>
    </row>
    <row r="325" spans="1:16" x14ac:dyDescent="0.25">
      <c r="A325" t="s">
        <v>935</v>
      </c>
      <c r="B325">
        <v>1022</v>
      </c>
      <c r="C325" t="s">
        <v>9</v>
      </c>
      <c r="D325" t="s">
        <v>10</v>
      </c>
      <c r="E325">
        <v>2</v>
      </c>
      <c r="F325" t="s">
        <v>936</v>
      </c>
      <c r="G325">
        <v>0</v>
      </c>
      <c r="H325">
        <v>0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937</v>
      </c>
    </row>
    <row r="326" spans="1:16" x14ac:dyDescent="0.25">
      <c r="A326" t="s">
        <v>938</v>
      </c>
      <c r="B326">
        <v>245</v>
      </c>
      <c r="C326" t="s">
        <v>23</v>
      </c>
      <c r="D326" t="s">
        <v>50</v>
      </c>
      <c r="E326">
        <v>2</v>
      </c>
      <c r="F326" t="s">
        <v>51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52</v>
      </c>
    </row>
    <row r="327" spans="1:16" x14ac:dyDescent="0.25">
      <c r="A327" t="s">
        <v>2170</v>
      </c>
      <c r="B327">
        <v>2928</v>
      </c>
      <c r="C327" t="s">
        <v>14</v>
      </c>
      <c r="D327" t="s">
        <v>86</v>
      </c>
      <c r="E327">
        <v>11</v>
      </c>
      <c r="F327" t="s">
        <v>2171</v>
      </c>
      <c r="G327">
        <v>0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</v>
      </c>
      <c r="P327" t="s">
        <v>2172</v>
      </c>
    </row>
    <row r="328" spans="1:16" x14ac:dyDescent="0.25">
      <c r="A328" t="s">
        <v>942</v>
      </c>
      <c r="B328">
        <v>257</v>
      </c>
      <c r="C328" t="s">
        <v>23</v>
      </c>
      <c r="D328" t="s">
        <v>223</v>
      </c>
      <c r="E328">
        <v>2</v>
      </c>
      <c r="F328" t="s">
        <v>227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943</v>
      </c>
    </row>
    <row r="329" spans="1:16" x14ac:dyDescent="0.25">
      <c r="A329" t="s">
        <v>419</v>
      </c>
      <c r="B329">
        <v>2901</v>
      </c>
      <c r="C329" t="s">
        <v>14</v>
      </c>
      <c r="D329" t="s">
        <v>209</v>
      </c>
      <c r="E329">
        <v>12</v>
      </c>
      <c r="F329" t="s">
        <v>420</v>
      </c>
      <c r="G329">
        <v>2</v>
      </c>
      <c r="H329">
        <v>1</v>
      </c>
      <c r="I329">
        <v>4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1</v>
      </c>
      <c r="P329" t="s">
        <v>421</v>
      </c>
    </row>
    <row r="330" spans="1:16" x14ac:dyDescent="0.25">
      <c r="A330" t="s">
        <v>1308</v>
      </c>
      <c r="B330">
        <v>2873</v>
      </c>
      <c r="C330" t="s">
        <v>14</v>
      </c>
      <c r="D330" t="s">
        <v>341</v>
      </c>
      <c r="E330">
        <v>10</v>
      </c>
      <c r="F330" t="s">
        <v>1309</v>
      </c>
      <c r="G330">
        <v>0</v>
      </c>
      <c r="H330">
        <v>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 t="s">
        <v>1310</v>
      </c>
    </row>
    <row r="331" spans="1:16" x14ac:dyDescent="0.25">
      <c r="A331" t="s">
        <v>950</v>
      </c>
      <c r="B331">
        <v>364</v>
      </c>
      <c r="C331" t="s">
        <v>23</v>
      </c>
      <c r="D331" t="s">
        <v>821</v>
      </c>
      <c r="E331">
        <v>2</v>
      </c>
      <c r="F331" t="s">
        <v>951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952</v>
      </c>
    </row>
    <row r="332" spans="1:16" x14ac:dyDescent="0.25">
      <c r="A332" t="s">
        <v>953</v>
      </c>
      <c r="B332">
        <v>487</v>
      </c>
      <c r="C332" t="s">
        <v>23</v>
      </c>
      <c r="D332" t="s">
        <v>24</v>
      </c>
      <c r="E332">
        <v>2</v>
      </c>
      <c r="F332" t="s">
        <v>954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955</v>
      </c>
    </row>
    <row r="333" spans="1:16" x14ac:dyDescent="0.25">
      <c r="A333" t="s">
        <v>956</v>
      </c>
      <c r="B333">
        <v>257</v>
      </c>
      <c r="C333" t="s">
        <v>23</v>
      </c>
      <c r="D333" t="s">
        <v>223</v>
      </c>
      <c r="E333">
        <v>2</v>
      </c>
      <c r="F333" t="s">
        <v>227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943</v>
      </c>
    </row>
    <row r="334" spans="1:16" x14ac:dyDescent="0.25">
      <c r="A334" t="s">
        <v>957</v>
      </c>
      <c r="B334">
        <v>245</v>
      </c>
      <c r="C334" t="s">
        <v>23</v>
      </c>
      <c r="D334" t="s">
        <v>50</v>
      </c>
      <c r="E334">
        <v>2</v>
      </c>
      <c r="F334" t="s">
        <v>51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141</v>
      </c>
    </row>
    <row r="335" spans="1:16" x14ac:dyDescent="0.25">
      <c r="A335" t="s">
        <v>5518</v>
      </c>
      <c r="B335">
        <v>2867</v>
      </c>
      <c r="C335" t="s">
        <v>14</v>
      </c>
      <c r="D335" t="s">
        <v>64</v>
      </c>
      <c r="E335">
        <v>9</v>
      </c>
      <c r="F335" t="s">
        <v>5519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2</v>
      </c>
      <c r="P335" t="s">
        <v>5520</v>
      </c>
    </row>
    <row r="336" spans="1:16" x14ac:dyDescent="0.25">
      <c r="A336" t="s">
        <v>2359</v>
      </c>
      <c r="B336">
        <v>2848</v>
      </c>
      <c r="C336" t="s">
        <v>14</v>
      </c>
      <c r="D336" t="s">
        <v>2360</v>
      </c>
      <c r="E336">
        <v>9</v>
      </c>
      <c r="F336" t="s">
        <v>2361</v>
      </c>
      <c r="G336">
        <v>0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2</v>
      </c>
      <c r="P336" t="s">
        <v>2362</v>
      </c>
    </row>
    <row r="337" spans="1:16" x14ac:dyDescent="0.25">
      <c r="A337" t="s">
        <v>966</v>
      </c>
      <c r="B337">
        <v>944</v>
      </c>
      <c r="C337" t="s">
        <v>9</v>
      </c>
      <c r="D337" t="s">
        <v>28</v>
      </c>
      <c r="E337">
        <v>2</v>
      </c>
      <c r="F337" t="s">
        <v>967</v>
      </c>
      <c r="G337">
        <v>0</v>
      </c>
      <c r="H337">
        <v>0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968</v>
      </c>
    </row>
    <row r="338" spans="1:16" x14ac:dyDescent="0.25">
      <c r="A338" t="s">
        <v>3926</v>
      </c>
      <c r="B338">
        <v>2848</v>
      </c>
      <c r="C338" t="s">
        <v>14</v>
      </c>
      <c r="D338" t="s">
        <v>15</v>
      </c>
      <c r="E338">
        <v>9</v>
      </c>
      <c r="F338" t="s">
        <v>2361</v>
      </c>
      <c r="G338">
        <v>0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2</v>
      </c>
      <c r="P338" t="s">
        <v>3927</v>
      </c>
    </row>
    <row r="339" spans="1:16" x14ac:dyDescent="0.25">
      <c r="A339" t="s">
        <v>973</v>
      </c>
      <c r="B339">
        <v>1081</v>
      </c>
      <c r="C339" t="s">
        <v>9</v>
      </c>
      <c r="D339" t="s">
        <v>28</v>
      </c>
      <c r="E339">
        <v>2</v>
      </c>
      <c r="F339" t="s">
        <v>974</v>
      </c>
      <c r="G339">
        <v>0</v>
      </c>
      <c r="H339">
        <v>0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975</v>
      </c>
    </row>
    <row r="340" spans="1:16" x14ac:dyDescent="0.25">
      <c r="A340" t="s">
        <v>5633</v>
      </c>
      <c r="B340">
        <v>2848</v>
      </c>
      <c r="C340" t="s">
        <v>14</v>
      </c>
      <c r="D340" t="s">
        <v>15</v>
      </c>
      <c r="E340">
        <v>9</v>
      </c>
      <c r="F340" t="s">
        <v>2361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2</v>
      </c>
      <c r="P340" t="s">
        <v>3927</v>
      </c>
    </row>
    <row r="341" spans="1:16" x14ac:dyDescent="0.25">
      <c r="A341" t="s">
        <v>979</v>
      </c>
      <c r="B341">
        <v>938</v>
      </c>
      <c r="C341" t="s">
        <v>9</v>
      </c>
      <c r="D341" t="s">
        <v>980</v>
      </c>
      <c r="E341">
        <v>2</v>
      </c>
      <c r="F341" t="s">
        <v>981</v>
      </c>
      <c r="G341">
        <v>0</v>
      </c>
      <c r="H341">
        <v>0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982</v>
      </c>
    </row>
    <row r="342" spans="1:16" x14ac:dyDescent="0.25">
      <c r="A342" t="s">
        <v>983</v>
      </c>
      <c r="B342">
        <v>245</v>
      </c>
      <c r="C342" t="s">
        <v>23</v>
      </c>
      <c r="D342" t="s">
        <v>50</v>
      </c>
      <c r="E342">
        <v>2</v>
      </c>
      <c r="F342" t="s">
        <v>51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52</v>
      </c>
    </row>
    <row r="343" spans="1:16" x14ac:dyDescent="0.25">
      <c r="A343" t="s">
        <v>4541</v>
      </c>
      <c r="B343">
        <v>2811</v>
      </c>
      <c r="C343" t="s">
        <v>14</v>
      </c>
      <c r="D343" t="s">
        <v>129</v>
      </c>
      <c r="E343">
        <v>10</v>
      </c>
      <c r="F343" t="s">
        <v>4542</v>
      </c>
      <c r="G343">
        <v>0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2</v>
      </c>
      <c r="P343" t="s">
        <v>4543</v>
      </c>
    </row>
    <row r="344" spans="1:16" x14ac:dyDescent="0.25">
      <c r="A344" t="s">
        <v>1302</v>
      </c>
      <c r="B344">
        <v>2792</v>
      </c>
      <c r="C344" t="s">
        <v>14</v>
      </c>
      <c r="D344" t="s">
        <v>19</v>
      </c>
      <c r="E344">
        <v>11</v>
      </c>
      <c r="F344" t="s">
        <v>1303</v>
      </c>
      <c r="G344">
        <v>1</v>
      </c>
      <c r="H344">
        <v>2</v>
      </c>
      <c r="I344">
        <v>2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2</v>
      </c>
      <c r="P344" t="s">
        <v>1304</v>
      </c>
    </row>
    <row r="345" spans="1:16" x14ac:dyDescent="0.25">
      <c r="A345" t="s">
        <v>989</v>
      </c>
      <c r="B345">
        <v>464</v>
      </c>
      <c r="C345" t="s">
        <v>23</v>
      </c>
      <c r="D345" t="s">
        <v>24</v>
      </c>
      <c r="E345">
        <v>2</v>
      </c>
      <c r="F345" t="s">
        <v>613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614</v>
      </c>
    </row>
    <row r="346" spans="1:16" x14ac:dyDescent="0.25">
      <c r="A346" t="s">
        <v>990</v>
      </c>
      <c r="B346">
        <v>481</v>
      </c>
      <c r="C346" t="s">
        <v>23</v>
      </c>
      <c r="D346" t="s">
        <v>24</v>
      </c>
      <c r="E346">
        <v>2</v>
      </c>
      <c r="F346" t="s">
        <v>991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992</v>
      </c>
    </row>
    <row r="347" spans="1:16" x14ac:dyDescent="0.25">
      <c r="A347" t="s">
        <v>993</v>
      </c>
      <c r="B347">
        <v>367</v>
      </c>
      <c r="C347" t="s">
        <v>23</v>
      </c>
      <c r="D347" t="s">
        <v>994</v>
      </c>
      <c r="E347">
        <v>2</v>
      </c>
      <c r="F347" t="s">
        <v>505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995</v>
      </c>
    </row>
    <row r="348" spans="1:16" x14ac:dyDescent="0.25">
      <c r="A348" t="s">
        <v>1761</v>
      </c>
      <c r="B348">
        <v>2792</v>
      </c>
      <c r="C348" t="s">
        <v>14</v>
      </c>
      <c r="D348" t="s">
        <v>19</v>
      </c>
      <c r="E348">
        <v>11</v>
      </c>
      <c r="F348" t="s">
        <v>1762</v>
      </c>
      <c r="G348">
        <v>1</v>
      </c>
      <c r="H348">
        <v>2</v>
      </c>
      <c r="I348">
        <v>2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2</v>
      </c>
      <c r="P348" t="s">
        <v>1763</v>
      </c>
    </row>
    <row r="349" spans="1:16" x14ac:dyDescent="0.25">
      <c r="A349" t="s">
        <v>998</v>
      </c>
      <c r="B349">
        <v>989</v>
      </c>
      <c r="C349" t="s">
        <v>9</v>
      </c>
      <c r="D349" t="s">
        <v>164</v>
      </c>
      <c r="E349">
        <v>2</v>
      </c>
      <c r="F349" t="s">
        <v>999</v>
      </c>
      <c r="G349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1000</v>
      </c>
    </row>
    <row r="350" spans="1:16" x14ac:dyDescent="0.25">
      <c r="A350" t="s">
        <v>1001</v>
      </c>
      <c r="B350">
        <v>245</v>
      </c>
      <c r="C350" t="s">
        <v>23</v>
      </c>
      <c r="D350" t="s">
        <v>50</v>
      </c>
      <c r="E350">
        <v>2</v>
      </c>
      <c r="F350" t="s">
        <v>51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52</v>
      </c>
    </row>
    <row r="351" spans="1:16" x14ac:dyDescent="0.25">
      <c r="A351" t="s">
        <v>4072</v>
      </c>
      <c r="B351">
        <v>2792</v>
      </c>
      <c r="C351" t="s">
        <v>14</v>
      </c>
      <c r="D351" t="s">
        <v>60</v>
      </c>
      <c r="E351">
        <v>11</v>
      </c>
      <c r="F351" t="s">
        <v>4073</v>
      </c>
      <c r="G351">
        <v>0</v>
      </c>
      <c r="H351">
        <v>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2</v>
      </c>
      <c r="P351" t="s">
        <v>4074</v>
      </c>
    </row>
    <row r="352" spans="1:16" x14ac:dyDescent="0.25">
      <c r="A352" t="s">
        <v>1005</v>
      </c>
      <c r="B352">
        <v>528</v>
      </c>
      <c r="C352" t="s">
        <v>23</v>
      </c>
      <c r="D352" t="s">
        <v>24</v>
      </c>
      <c r="E352">
        <v>2</v>
      </c>
      <c r="F352" t="s">
        <v>1006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1007</v>
      </c>
    </row>
    <row r="353" spans="1:16" x14ac:dyDescent="0.25">
      <c r="A353" t="s">
        <v>2465</v>
      </c>
      <c r="B353">
        <v>2740</v>
      </c>
      <c r="C353" t="s">
        <v>14</v>
      </c>
      <c r="D353" t="s">
        <v>36</v>
      </c>
      <c r="E353">
        <v>8</v>
      </c>
      <c r="F353" t="s">
        <v>2466</v>
      </c>
      <c r="G353">
        <v>0</v>
      </c>
      <c r="H353">
        <v>2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2</v>
      </c>
      <c r="P353" t="s">
        <v>2467</v>
      </c>
    </row>
    <row r="354" spans="1:16" x14ac:dyDescent="0.25">
      <c r="A354" t="s">
        <v>2509</v>
      </c>
      <c r="B354">
        <v>2718</v>
      </c>
      <c r="C354" t="s">
        <v>14</v>
      </c>
      <c r="D354" t="s">
        <v>36</v>
      </c>
      <c r="E354">
        <v>8</v>
      </c>
      <c r="F354" t="s">
        <v>2510</v>
      </c>
      <c r="G354">
        <v>0</v>
      </c>
      <c r="H354">
        <v>2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2</v>
      </c>
      <c r="P354" t="s">
        <v>2511</v>
      </c>
    </row>
    <row r="355" spans="1:16" x14ac:dyDescent="0.25">
      <c r="A355" t="s">
        <v>1014</v>
      </c>
      <c r="B355">
        <v>245</v>
      </c>
      <c r="C355" t="s">
        <v>23</v>
      </c>
      <c r="D355" t="s">
        <v>50</v>
      </c>
      <c r="E355">
        <v>2</v>
      </c>
      <c r="F355" t="s">
        <v>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52</v>
      </c>
    </row>
    <row r="356" spans="1:16" x14ac:dyDescent="0.25">
      <c r="A356" t="s">
        <v>2633</v>
      </c>
      <c r="B356">
        <v>2708</v>
      </c>
      <c r="C356" t="s">
        <v>14</v>
      </c>
      <c r="D356" t="s">
        <v>19</v>
      </c>
      <c r="E356">
        <v>10</v>
      </c>
      <c r="F356" t="s">
        <v>2634</v>
      </c>
      <c r="G356">
        <v>1</v>
      </c>
      <c r="H356">
        <v>2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 t="s">
        <v>2635</v>
      </c>
    </row>
    <row r="357" spans="1:16" x14ac:dyDescent="0.25">
      <c r="A357" t="s">
        <v>1018</v>
      </c>
      <c r="B357">
        <v>1217</v>
      </c>
      <c r="C357" t="s">
        <v>9</v>
      </c>
      <c r="D357" t="s">
        <v>164</v>
      </c>
      <c r="E357">
        <v>2</v>
      </c>
      <c r="F357" t="s">
        <v>1019</v>
      </c>
      <c r="G357">
        <v>0</v>
      </c>
      <c r="H357">
        <v>0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1020</v>
      </c>
    </row>
    <row r="358" spans="1:16" x14ac:dyDescent="0.25">
      <c r="A358" t="s">
        <v>677</v>
      </c>
      <c r="B358">
        <v>2671</v>
      </c>
      <c r="C358" t="s">
        <v>14</v>
      </c>
      <c r="D358" t="s">
        <v>86</v>
      </c>
      <c r="E358">
        <v>10</v>
      </c>
      <c r="F358" t="s">
        <v>678</v>
      </c>
      <c r="G358">
        <v>0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 t="s">
        <v>679</v>
      </c>
    </row>
    <row r="359" spans="1:16" x14ac:dyDescent="0.25">
      <c r="A359" t="s">
        <v>1025</v>
      </c>
      <c r="B359">
        <v>955</v>
      </c>
      <c r="C359" t="s">
        <v>9</v>
      </c>
      <c r="D359" t="s">
        <v>28</v>
      </c>
      <c r="E359">
        <v>2</v>
      </c>
      <c r="F359" t="s">
        <v>1026</v>
      </c>
      <c r="G359">
        <v>0</v>
      </c>
      <c r="H359">
        <v>0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1027</v>
      </c>
    </row>
    <row r="360" spans="1:16" x14ac:dyDescent="0.25">
      <c r="A360" t="s">
        <v>3982</v>
      </c>
      <c r="B360">
        <v>2651</v>
      </c>
      <c r="C360" t="s">
        <v>14</v>
      </c>
      <c r="D360" t="s">
        <v>387</v>
      </c>
      <c r="E360">
        <v>9</v>
      </c>
      <c r="F360" t="s">
        <v>3983</v>
      </c>
      <c r="G360">
        <v>1</v>
      </c>
      <c r="H360">
        <v>1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 t="s">
        <v>3984</v>
      </c>
    </row>
    <row r="361" spans="1:16" x14ac:dyDescent="0.25">
      <c r="A361" t="s">
        <v>1031</v>
      </c>
      <c r="B361">
        <v>1031</v>
      </c>
      <c r="C361" t="s">
        <v>9</v>
      </c>
      <c r="D361" t="s">
        <v>28</v>
      </c>
      <c r="E361">
        <v>2</v>
      </c>
      <c r="F361" t="s">
        <v>1032</v>
      </c>
      <c r="G361">
        <v>0</v>
      </c>
      <c r="H361">
        <v>0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1033</v>
      </c>
    </row>
    <row r="362" spans="1:16" x14ac:dyDescent="0.25">
      <c r="A362" t="s">
        <v>252</v>
      </c>
      <c r="B362">
        <v>2635</v>
      </c>
      <c r="C362" t="s">
        <v>14</v>
      </c>
      <c r="D362" t="s">
        <v>15</v>
      </c>
      <c r="E362">
        <v>9</v>
      </c>
      <c r="F362" t="s">
        <v>253</v>
      </c>
      <c r="G362">
        <v>1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2</v>
      </c>
      <c r="P362" t="s">
        <v>254</v>
      </c>
    </row>
    <row r="363" spans="1:16" x14ac:dyDescent="0.25">
      <c r="A363" t="s">
        <v>1037</v>
      </c>
      <c r="B363">
        <v>245</v>
      </c>
      <c r="C363" t="s">
        <v>23</v>
      </c>
      <c r="D363" t="s">
        <v>50</v>
      </c>
      <c r="E363">
        <v>2</v>
      </c>
      <c r="F363" t="s">
        <v>51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52</v>
      </c>
    </row>
    <row r="364" spans="1:16" x14ac:dyDescent="0.25">
      <c r="A364" t="s">
        <v>1177</v>
      </c>
      <c r="B364">
        <v>2635</v>
      </c>
      <c r="C364" t="s">
        <v>14</v>
      </c>
      <c r="D364" t="s">
        <v>15</v>
      </c>
      <c r="E364">
        <v>9</v>
      </c>
      <c r="F364" t="s">
        <v>253</v>
      </c>
      <c r="G364">
        <v>1</v>
      </c>
      <c r="H364">
        <v>2</v>
      </c>
      <c r="I364">
        <v>2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2</v>
      </c>
      <c r="P364" t="s">
        <v>254</v>
      </c>
    </row>
    <row r="365" spans="1:16" x14ac:dyDescent="0.25">
      <c r="A365" t="s">
        <v>2258</v>
      </c>
      <c r="B365">
        <v>2635</v>
      </c>
      <c r="C365" t="s">
        <v>14</v>
      </c>
      <c r="D365" t="s">
        <v>15</v>
      </c>
      <c r="E365">
        <v>9</v>
      </c>
      <c r="F365" t="s">
        <v>253</v>
      </c>
      <c r="G365">
        <v>1</v>
      </c>
      <c r="H365">
        <v>2</v>
      </c>
      <c r="I365">
        <v>2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2</v>
      </c>
      <c r="P365" t="s">
        <v>254</v>
      </c>
    </row>
    <row r="366" spans="1:16" x14ac:dyDescent="0.25">
      <c r="A366" t="s">
        <v>1043</v>
      </c>
      <c r="B366">
        <v>1172</v>
      </c>
      <c r="C366" t="s">
        <v>9</v>
      </c>
      <c r="D366" t="s">
        <v>10</v>
      </c>
      <c r="E366">
        <v>2</v>
      </c>
      <c r="F366" t="s">
        <v>1044</v>
      </c>
      <c r="G366">
        <v>0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1045</v>
      </c>
    </row>
    <row r="367" spans="1:16" x14ac:dyDescent="0.25">
      <c r="A367" t="s">
        <v>3053</v>
      </c>
      <c r="B367">
        <v>2635</v>
      </c>
      <c r="C367" t="s">
        <v>14</v>
      </c>
      <c r="D367" t="s">
        <v>15</v>
      </c>
      <c r="E367">
        <v>9</v>
      </c>
      <c r="F367" t="s">
        <v>253</v>
      </c>
      <c r="G367">
        <v>1</v>
      </c>
      <c r="H367">
        <v>2</v>
      </c>
      <c r="I367">
        <v>2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2</v>
      </c>
      <c r="P367" t="s">
        <v>254</v>
      </c>
    </row>
    <row r="368" spans="1:16" x14ac:dyDescent="0.25">
      <c r="A368" t="s">
        <v>1049</v>
      </c>
      <c r="B368">
        <v>948</v>
      </c>
      <c r="C368" t="s">
        <v>9</v>
      </c>
      <c r="D368" t="s">
        <v>10</v>
      </c>
      <c r="E368">
        <v>2</v>
      </c>
      <c r="F368" t="s">
        <v>1050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1051</v>
      </c>
    </row>
    <row r="369" spans="1:16" x14ac:dyDescent="0.25">
      <c r="A369" t="s">
        <v>46</v>
      </c>
      <c r="B369">
        <v>2632</v>
      </c>
      <c r="C369" t="s">
        <v>14</v>
      </c>
      <c r="D369" t="s">
        <v>19</v>
      </c>
      <c r="E369">
        <v>9</v>
      </c>
      <c r="F369" t="s">
        <v>47</v>
      </c>
      <c r="G369">
        <v>1</v>
      </c>
      <c r="H369">
        <v>2</v>
      </c>
      <c r="I369">
        <v>2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2</v>
      </c>
      <c r="P369" t="s">
        <v>48</v>
      </c>
    </row>
    <row r="370" spans="1:16" x14ac:dyDescent="0.25">
      <c r="A370" t="s">
        <v>1054</v>
      </c>
      <c r="B370">
        <v>1021</v>
      </c>
      <c r="C370" t="s">
        <v>9</v>
      </c>
      <c r="D370" t="s">
        <v>10</v>
      </c>
      <c r="E370">
        <v>1</v>
      </c>
      <c r="F370" t="s">
        <v>1055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 t="s">
        <v>1056</v>
      </c>
    </row>
    <row r="371" spans="1:16" x14ac:dyDescent="0.25">
      <c r="A371" t="s">
        <v>1057</v>
      </c>
      <c r="B371">
        <v>492</v>
      </c>
      <c r="C371" t="s">
        <v>23</v>
      </c>
      <c r="D371" t="s">
        <v>24</v>
      </c>
      <c r="E371">
        <v>2</v>
      </c>
      <c r="F371" t="s">
        <v>1058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1059</v>
      </c>
    </row>
    <row r="372" spans="1:16" x14ac:dyDescent="0.25">
      <c r="A372" t="s">
        <v>1060</v>
      </c>
      <c r="B372">
        <v>825</v>
      </c>
      <c r="C372" t="s">
        <v>9</v>
      </c>
      <c r="D372" t="s">
        <v>10</v>
      </c>
      <c r="E372">
        <v>2</v>
      </c>
      <c r="F372" t="s">
        <v>1061</v>
      </c>
      <c r="G372">
        <v>0</v>
      </c>
      <c r="H372">
        <v>0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1062</v>
      </c>
    </row>
    <row r="373" spans="1:16" x14ac:dyDescent="0.25">
      <c r="A373" t="s">
        <v>610</v>
      </c>
      <c r="B373">
        <v>2632</v>
      </c>
      <c r="C373" t="s">
        <v>14</v>
      </c>
      <c r="D373" t="s">
        <v>19</v>
      </c>
      <c r="E373">
        <v>9</v>
      </c>
      <c r="F373" t="s">
        <v>47</v>
      </c>
      <c r="G373">
        <v>1</v>
      </c>
      <c r="H373">
        <v>2</v>
      </c>
      <c r="I373">
        <v>2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2</v>
      </c>
      <c r="P373" t="s">
        <v>611</v>
      </c>
    </row>
    <row r="374" spans="1:16" x14ac:dyDescent="0.25">
      <c r="A374" t="s">
        <v>1213</v>
      </c>
      <c r="B374">
        <v>2632</v>
      </c>
      <c r="C374" t="s">
        <v>14</v>
      </c>
      <c r="D374" t="s">
        <v>1214</v>
      </c>
      <c r="E374">
        <v>9</v>
      </c>
      <c r="F374" t="s">
        <v>1215</v>
      </c>
      <c r="G374">
        <v>1</v>
      </c>
      <c r="H374">
        <v>2</v>
      </c>
      <c r="I374">
        <v>2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2</v>
      </c>
      <c r="P374" t="s">
        <v>1216</v>
      </c>
    </row>
    <row r="375" spans="1:16" x14ac:dyDescent="0.25">
      <c r="A375" t="s">
        <v>1275</v>
      </c>
      <c r="B375">
        <v>2632</v>
      </c>
      <c r="C375" t="s">
        <v>14</v>
      </c>
      <c r="D375" t="s">
        <v>498</v>
      </c>
      <c r="E375">
        <v>9</v>
      </c>
      <c r="F375" t="s">
        <v>47</v>
      </c>
      <c r="G375">
        <v>1</v>
      </c>
      <c r="H375">
        <v>2</v>
      </c>
      <c r="I375">
        <v>2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2</v>
      </c>
      <c r="P375" t="s">
        <v>1276</v>
      </c>
    </row>
    <row r="376" spans="1:16" x14ac:dyDescent="0.25">
      <c r="A376" t="s">
        <v>1069</v>
      </c>
      <c r="B376">
        <v>245</v>
      </c>
      <c r="C376" t="s">
        <v>23</v>
      </c>
      <c r="D376" t="s">
        <v>50</v>
      </c>
      <c r="E376">
        <v>2</v>
      </c>
      <c r="F376" t="s">
        <v>51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141</v>
      </c>
    </row>
    <row r="377" spans="1:16" x14ac:dyDescent="0.25">
      <c r="A377" t="s">
        <v>1070</v>
      </c>
      <c r="B377">
        <v>392</v>
      </c>
      <c r="C377" t="s">
        <v>23</v>
      </c>
      <c r="D377" t="s">
        <v>223</v>
      </c>
      <c r="E377">
        <v>2</v>
      </c>
      <c r="F377" t="s">
        <v>224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1071</v>
      </c>
    </row>
    <row r="378" spans="1:16" x14ac:dyDescent="0.25">
      <c r="A378" t="s">
        <v>1072</v>
      </c>
      <c r="B378">
        <v>473</v>
      </c>
      <c r="C378" t="s">
        <v>23</v>
      </c>
      <c r="D378" t="s">
        <v>24</v>
      </c>
      <c r="E378">
        <v>2</v>
      </c>
      <c r="F378" t="s">
        <v>1073</v>
      </c>
      <c r="G378">
        <v>0</v>
      </c>
      <c r="H378">
        <v>0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1074</v>
      </c>
    </row>
    <row r="379" spans="1:16" x14ac:dyDescent="0.25">
      <c r="A379" t="s">
        <v>1075</v>
      </c>
      <c r="B379">
        <v>492</v>
      </c>
      <c r="C379" t="s">
        <v>23</v>
      </c>
      <c r="D379" t="s">
        <v>24</v>
      </c>
      <c r="E379">
        <v>2</v>
      </c>
      <c r="F379" t="s">
        <v>288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1076</v>
      </c>
    </row>
    <row r="380" spans="1:16" x14ac:dyDescent="0.25">
      <c r="A380" t="s">
        <v>1776</v>
      </c>
      <c r="B380">
        <v>2632</v>
      </c>
      <c r="C380" t="s">
        <v>14</v>
      </c>
      <c r="D380" t="s">
        <v>19</v>
      </c>
      <c r="E380">
        <v>9</v>
      </c>
      <c r="F380" t="s">
        <v>47</v>
      </c>
      <c r="G380">
        <v>1</v>
      </c>
      <c r="H380">
        <v>2</v>
      </c>
      <c r="I380">
        <v>2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2</v>
      </c>
      <c r="P380" t="s">
        <v>1777</v>
      </c>
    </row>
    <row r="381" spans="1:16" x14ac:dyDescent="0.25">
      <c r="A381" t="s">
        <v>1079</v>
      </c>
      <c r="B381">
        <v>245</v>
      </c>
      <c r="C381" t="s">
        <v>23</v>
      </c>
      <c r="D381" t="s">
        <v>50</v>
      </c>
      <c r="E381">
        <v>2</v>
      </c>
      <c r="F381" t="s">
        <v>51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52</v>
      </c>
    </row>
    <row r="382" spans="1:16" x14ac:dyDescent="0.25">
      <c r="A382" t="s">
        <v>1080</v>
      </c>
      <c r="B382">
        <v>392</v>
      </c>
      <c r="C382" t="s">
        <v>23</v>
      </c>
      <c r="D382" t="s">
        <v>24</v>
      </c>
      <c r="E382">
        <v>2</v>
      </c>
      <c r="F382" t="s">
        <v>1081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1082</v>
      </c>
    </row>
    <row r="383" spans="1:16" x14ac:dyDescent="0.25">
      <c r="A383" t="s">
        <v>1083</v>
      </c>
      <c r="B383">
        <v>227</v>
      </c>
      <c r="C383" t="s">
        <v>1084</v>
      </c>
      <c r="D383" t="s">
        <v>1085</v>
      </c>
      <c r="E383">
        <v>2</v>
      </c>
      <c r="F383" t="s">
        <v>1086</v>
      </c>
      <c r="G383">
        <v>0</v>
      </c>
      <c r="H383">
        <v>0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1087</v>
      </c>
    </row>
    <row r="384" spans="1:16" x14ac:dyDescent="0.25">
      <c r="A384" t="s">
        <v>1958</v>
      </c>
      <c r="B384">
        <v>2632</v>
      </c>
      <c r="C384" t="s">
        <v>14</v>
      </c>
      <c r="D384" t="s">
        <v>394</v>
      </c>
      <c r="E384">
        <v>9</v>
      </c>
      <c r="F384" t="s">
        <v>47</v>
      </c>
      <c r="G384">
        <v>1</v>
      </c>
      <c r="H384">
        <v>2</v>
      </c>
      <c r="I384">
        <v>2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2</v>
      </c>
      <c r="P384" t="s">
        <v>1959</v>
      </c>
    </row>
    <row r="385" spans="1:16" x14ac:dyDescent="0.25">
      <c r="A385" t="s">
        <v>2020</v>
      </c>
      <c r="B385">
        <v>2632</v>
      </c>
      <c r="C385" t="s">
        <v>14</v>
      </c>
      <c r="D385" t="s">
        <v>1306</v>
      </c>
      <c r="E385">
        <v>9</v>
      </c>
      <c r="F385" t="s">
        <v>47</v>
      </c>
      <c r="G385">
        <v>1</v>
      </c>
      <c r="H385">
        <v>2</v>
      </c>
      <c r="I385">
        <v>2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2</v>
      </c>
      <c r="P385" t="s">
        <v>2021</v>
      </c>
    </row>
    <row r="386" spans="1:16" x14ac:dyDescent="0.25">
      <c r="A386" t="s">
        <v>1092</v>
      </c>
      <c r="B386">
        <v>257</v>
      </c>
      <c r="C386" t="s">
        <v>23</v>
      </c>
      <c r="D386" t="s">
        <v>223</v>
      </c>
      <c r="E386">
        <v>2</v>
      </c>
      <c r="F386" t="s">
        <v>227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943</v>
      </c>
    </row>
    <row r="387" spans="1:16" x14ac:dyDescent="0.25">
      <c r="A387" t="s">
        <v>1093</v>
      </c>
      <c r="B387">
        <v>975</v>
      </c>
      <c r="C387" t="s">
        <v>9</v>
      </c>
      <c r="D387" t="s">
        <v>32</v>
      </c>
      <c r="E387">
        <v>2</v>
      </c>
      <c r="F387" t="s">
        <v>1094</v>
      </c>
      <c r="G387">
        <v>0</v>
      </c>
      <c r="H387">
        <v>0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1095</v>
      </c>
    </row>
    <row r="388" spans="1:16" x14ac:dyDescent="0.25">
      <c r="A388" t="s">
        <v>1096</v>
      </c>
      <c r="B388">
        <v>393</v>
      </c>
      <c r="C388" t="s">
        <v>23</v>
      </c>
      <c r="D388" t="s">
        <v>24</v>
      </c>
      <c r="E388">
        <v>2</v>
      </c>
      <c r="F388" t="s">
        <v>1097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1098</v>
      </c>
    </row>
    <row r="389" spans="1:16" x14ac:dyDescent="0.25">
      <c r="A389" t="s">
        <v>1099</v>
      </c>
      <c r="B389">
        <v>2015</v>
      </c>
      <c r="C389" t="s">
        <v>9</v>
      </c>
      <c r="D389" t="s">
        <v>180</v>
      </c>
      <c r="E389">
        <v>4</v>
      </c>
      <c r="F389" t="s">
        <v>1100</v>
      </c>
      <c r="G389">
        <v>0</v>
      </c>
      <c r="H389">
        <v>0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1101</v>
      </c>
    </row>
    <row r="390" spans="1:16" x14ac:dyDescent="0.25">
      <c r="A390" t="s">
        <v>1102</v>
      </c>
      <c r="B390">
        <v>497</v>
      </c>
      <c r="C390" t="s">
        <v>23</v>
      </c>
      <c r="D390" t="s">
        <v>24</v>
      </c>
      <c r="E390">
        <v>2</v>
      </c>
      <c r="F390" t="s">
        <v>1103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1104</v>
      </c>
    </row>
    <row r="391" spans="1:16" x14ac:dyDescent="0.25">
      <c r="A391" t="s">
        <v>3199</v>
      </c>
      <c r="B391">
        <v>2632</v>
      </c>
      <c r="C391" t="s">
        <v>14</v>
      </c>
      <c r="D391" t="s">
        <v>603</v>
      </c>
      <c r="E391">
        <v>9</v>
      </c>
      <c r="F391" t="s">
        <v>47</v>
      </c>
      <c r="G391">
        <v>1</v>
      </c>
      <c r="H391">
        <v>2</v>
      </c>
      <c r="I391">
        <v>2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2</v>
      </c>
      <c r="P391" t="s">
        <v>3200</v>
      </c>
    </row>
    <row r="392" spans="1:16" x14ac:dyDescent="0.25">
      <c r="A392" t="s">
        <v>1108</v>
      </c>
      <c r="B392">
        <v>7318</v>
      </c>
      <c r="C392" t="s">
        <v>352</v>
      </c>
      <c r="D392" t="s">
        <v>353</v>
      </c>
      <c r="E392">
        <v>23</v>
      </c>
      <c r="F392" t="s">
        <v>1109</v>
      </c>
      <c r="G392">
        <v>0</v>
      </c>
      <c r="H392">
        <v>5</v>
      </c>
      <c r="I392">
        <v>8</v>
      </c>
      <c r="J392">
        <v>4</v>
      </c>
      <c r="K392">
        <v>3</v>
      </c>
      <c r="L392">
        <v>0</v>
      </c>
      <c r="M392">
        <v>0</v>
      </c>
      <c r="N392">
        <v>1</v>
      </c>
      <c r="O392">
        <v>5</v>
      </c>
      <c r="P392" t="s">
        <v>1110</v>
      </c>
    </row>
    <row r="393" spans="1:16" x14ac:dyDescent="0.25">
      <c r="A393" t="s">
        <v>1111</v>
      </c>
      <c r="B393">
        <v>9048</v>
      </c>
      <c r="C393" t="s">
        <v>245</v>
      </c>
      <c r="D393" t="s">
        <v>246</v>
      </c>
      <c r="E393">
        <v>33</v>
      </c>
      <c r="F393" t="s">
        <v>247</v>
      </c>
      <c r="G393">
        <v>0</v>
      </c>
      <c r="H393">
        <v>12</v>
      </c>
      <c r="I393">
        <v>12</v>
      </c>
      <c r="J393">
        <v>6</v>
      </c>
      <c r="K393">
        <v>1</v>
      </c>
      <c r="L393">
        <v>0</v>
      </c>
      <c r="M393">
        <v>0</v>
      </c>
      <c r="N393">
        <v>0</v>
      </c>
      <c r="O393">
        <v>12</v>
      </c>
      <c r="P393" t="s">
        <v>248</v>
      </c>
    </row>
    <row r="394" spans="1:16" x14ac:dyDescent="0.25">
      <c r="A394" t="s">
        <v>1112</v>
      </c>
      <c r="B394">
        <v>487</v>
      </c>
      <c r="C394" t="s">
        <v>23</v>
      </c>
      <c r="D394" t="s">
        <v>237</v>
      </c>
      <c r="E394">
        <v>2</v>
      </c>
      <c r="F394" t="s">
        <v>954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1113</v>
      </c>
    </row>
    <row r="395" spans="1:16" x14ac:dyDescent="0.25">
      <c r="A395" t="s">
        <v>1114</v>
      </c>
      <c r="B395">
        <v>385</v>
      </c>
      <c r="C395" t="s">
        <v>23</v>
      </c>
      <c r="D395" t="s">
        <v>24</v>
      </c>
      <c r="E395">
        <v>2</v>
      </c>
      <c r="F395" t="s">
        <v>1115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1116</v>
      </c>
    </row>
    <row r="396" spans="1:16" x14ac:dyDescent="0.25">
      <c r="A396" t="s">
        <v>3400</v>
      </c>
      <c r="B396">
        <v>2632</v>
      </c>
      <c r="C396" t="s">
        <v>14</v>
      </c>
      <c r="D396" t="s">
        <v>687</v>
      </c>
      <c r="E396">
        <v>9</v>
      </c>
      <c r="F396" t="s">
        <v>47</v>
      </c>
      <c r="G396">
        <v>1</v>
      </c>
      <c r="H396">
        <v>2</v>
      </c>
      <c r="I396">
        <v>2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2</v>
      </c>
      <c r="P396" t="s">
        <v>611</v>
      </c>
    </row>
    <row r="397" spans="1:16" x14ac:dyDescent="0.25">
      <c r="A397" t="s">
        <v>1119</v>
      </c>
      <c r="B397">
        <v>1061</v>
      </c>
      <c r="C397" t="s">
        <v>9</v>
      </c>
      <c r="D397" t="s">
        <v>28</v>
      </c>
      <c r="E397">
        <v>2</v>
      </c>
      <c r="F397" t="s">
        <v>1120</v>
      </c>
      <c r="G397">
        <v>0</v>
      </c>
      <c r="H397">
        <v>0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1121</v>
      </c>
    </row>
    <row r="398" spans="1:16" x14ac:dyDescent="0.25">
      <c r="A398" t="s">
        <v>1122</v>
      </c>
      <c r="B398">
        <v>1016</v>
      </c>
      <c r="C398" t="s">
        <v>9</v>
      </c>
      <c r="D398" t="s">
        <v>650</v>
      </c>
      <c r="E398">
        <v>2</v>
      </c>
      <c r="F398" t="s">
        <v>1123</v>
      </c>
      <c r="G398">
        <v>0</v>
      </c>
      <c r="H398">
        <v>0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1124</v>
      </c>
    </row>
    <row r="399" spans="1:16" x14ac:dyDescent="0.25">
      <c r="A399" t="s">
        <v>3571</v>
      </c>
      <c r="B399">
        <v>2632</v>
      </c>
      <c r="C399" t="s">
        <v>14</v>
      </c>
      <c r="D399" t="s">
        <v>394</v>
      </c>
      <c r="E399">
        <v>9</v>
      </c>
      <c r="F399" t="s">
        <v>47</v>
      </c>
      <c r="G399">
        <v>1</v>
      </c>
      <c r="H399">
        <v>2</v>
      </c>
      <c r="I399">
        <v>2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2</v>
      </c>
      <c r="P399" t="s">
        <v>1959</v>
      </c>
    </row>
    <row r="400" spans="1:16" x14ac:dyDescent="0.25">
      <c r="A400" t="s">
        <v>1129</v>
      </c>
      <c r="B400">
        <v>245</v>
      </c>
      <c r="C400" t="s">
        <v>23</v>
      </c>
      <c r="D400" t="s">
        <v>50</v>
      </c>
      <c r="E400">
        <v>2</v>
      </c>
      <c r="F400" t="s">
        <v>51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52</v>
      </c>
    </row>
    <row r="401" spans="1:16" x14ac:dyDescent="0.25">
      <c r="A401" t="s">
        <v>3631</v>
      </c>
      <c r="B401">
        <v>2632</v>
      </c>
      <c r="C401" t="s">
        <v>14</v>
      </c>
      <c r="D401" t="s">
        <v>1259</v>
      </c>
      <c r="E401">
        <v>9</v>
      </c>
      <c r="F401" t="s">
        <v>217</v>
      </c>
      <c r="G401">
        <v>1</v>
      </c>
      <c r="H401">
        <v>2</v>
      </c>
      <c r="I401">
        <v>2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2</v>
      </c>
      <c r="P401" t="s">
        <v>3632</v>
      </c>
    </row>
    <row r="402" spans="1:16" x14ac:dyDescent="0.25">
      <c r="A402" t="s">
        <v>1132</v>
      </c>
      <c r="B402">
        <v>511</v>
      </c>
      <c r="C402" t="s">
        <v>23</v>
      </c>
      <c r="D402" t="s">
        <v>237</v>
      </c>
      <c r="E402">
        <v>2</v>
      </c>
      <c r="F402" t="s">
        <v>1133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1134</v>
      </c>
    </row>
    <row r="403" spans="1:16" x14ac:dyDescent="0.25">
      <c r="A403" t="s">
        <v>4637</v>
      </c>
      <c r="B403">
        <v>2632</v>
      </c>
      <c r="C403" t="s">
        <v>14</v>
      </c>
      <c r="D403" t="s">
        <v>19</v>
      </c>
      <c r="E403">
        <v>9</v>
      </c>
      <c r="F403" t="s">
        <v>47</v>
      </c>
      <c r="G403">
        <v>1</v>
      </c>
      <c r="H403">
        <v>2</v>
      </c>
      <c r="I403">
        <v>2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2</v>
      </c>
      <c r="P403" t="s">
        <v>4638</v>
      </c>
    </row>
    <row r="404" spans="1:16" x14ac:dyDescent="0.25">
      <c r="A404" t="s">
        <v>1138</v>
      </c>
      <c r="B404">
        <v>1033</v>
      </c>
      <c r="C404" t="s">
        <v>9</v>
      </c>
      <c r="D404" t="s">
        <v>32</v>
      </c>
      <c r="E404">
        <v>2</v>
      </c>
      <c r="F404" t="s">
        <v>1139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1140</v>
      </c>
    </row>
    <row r="405" spans="1:16" x14ac:dyDescent="0.25">
      <c r="A405" t="s">
        <v>4898</v>
      </c>
      <c r="B405">
        <v>2632</v>
      </c>
      <c r="C405" t="s">
        <v>14</v>
      </c>
      <c r="D405" t="s">
        <v>261</v>
      </c>
      <c r="E405">
        <v>9</v>
      </c>
      <c r="F405" t="s">
        <v>47</v>
      </c>
      <c r="G405">
        <v>1</v>
      </c>
      <c r="H405">
        <v>2</v>
      </c>
      <c r="I405">
        <v>2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2</v>
      </c>
      <c r="P405" t="s">
        <v>48</v>
      </c>
    </row>
    <row r="406" spans="1:16" x14ac:dyDescent="0.25">
      <c r="A406" t="s">
        <v>1142</v>
      </c>
      <c r="B406">
        <v>395</v>
      </c>
      <c r="C406" t="s">
        <v>23</v>
      </c>
      <c r="D406" t="s">
        <v>24</v>
      </c>
      <c r="E406">
        <v>2</v>
      </c>
      <c r="F406" t="s">
        <v>79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1143</v>
      </c>
    </row>
    <row r="407" spans="1:16" x14ac:dyDescent="0.25">
      <c r="A407" t="s">
        <v>5058</v>
      </c>
      <c r="B407">
        <v>2632</v>
      </c>
      <c r="C407" t="s">
        <v>14</v>
      </c>
      <c r="D407" t="s">
        <v>19</v>
      </c>
      <c r="E407">
        <v>9</v>
      </c>
      <c r="F407" t="s">
        <v>217</v>
      </c>
      <c r="G407">
        <v>1</v>
      </c>
      <c r="H407">
        <v>2</v>
      </c>
      <c r="I407">
        <v>2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2</v>
      </c>
      <c r="P407" t="s">
        <v>5059</v>
      </c>
    </row>
    <row r="408" spans="1:16" x14ac:dyDescent="0.25">
      <c r="A408" t="s">
        <v>5377</v>
      </c>
      <c r="B408">
        <v>2632</v>
      </c>
      <c r="C408" t="s">
        <v>14</v>
      </c>
      <c r="D408" t="s">
        <v>2143</v>
      </c>
      <c r="E408">
        <v>9</v>
      </c>
      <c r="F408" t="s">
        <v>47</v>
      </c>
      <c r="G408">
        <v>1</v>
      </c>
      <c r="H408">
        <v>2</v>
      </c>
      <c r="I408">
        <v>2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2</v>
      </c>
      <c r="P408" t="s">
        <v>2021</v>
      </c>
    </row>
    <row r="409" spans="1:16" x14ac:dyDescent="0.25">
      <c r="A409" t="s">
        <v>5436</v>
      </c>
      <c r="B409">
        <v>2632</v>
      </c>
      <c r="C409" t="s">
        <v>14</v>
      </c>
      <c r="D409" t="s">
        <v>1324</v>
      </c>
      <c r="E409">
        <v>9</v>
      </c>
      <c r="F409" t="s">
        <v>47</v>
      </c>
      <c r="G409">
        <v>1</v>
      </c>
      <c r="H409">
        <v>2</v>
      </c>
      <c r="I409">
        <v>2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2</v>
      </c>
      <c r="P409" t="s">
        <v>4638</v>
      </c>
    </row>
    <row r="410" spans="1:16" x14ac:dyDescent="0.25">
      <c r="A410" t="s">
        <v>1151</v>
      </c>
      <c r="B410">
        <v>245</v>
      </c>
      <c r="C410" t="s">
        <v>23</v>
      </c>
      <c r="D410" t="s">
        <v>50</v>
      </c>
      <c r="E410">
        <v>2</v>
      </c>
      <c r="F410" t="s">
        <v>51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52</v>
      </c>
    </row>
    <row r="411" spans="1:16" x14ac:dyDescent="0.25">
      <c r="A411" t="s">
        <v>1152</v>
      </c>
      <c r="B411">
        <v>245</v>
      </c>
      <c r="C411" t="s">
        <v>23</v>
      </c>
      <c r="D411" t="s">
        <v>50</v>
      </c>
      <c r="E411">
        <v>2</v>
      </c>
      <c r="F411" t="s">
        <v>51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52</v>
      </c>
    </row>
    <row r="412" spans="1:16" x14ac:dyDescent="0.25">
      <c r="A412" t="s">
        <v>5535</v>
      </c>
      <c r="B412">
        <v>2632</v>
      </c>
      <c r="C412" t="s">
        <v>14</v>
      </c>
      <c r="D412" t="s">
        <v>394</v>
      </c>
      <c r="E412">
        <v>9</v>
      </c>
      <c r="F412" t="s">
        <v>47</v>
      </c>
      <c r="G412">
        <v>1</v>
      </c>
      <c r="H412">
        <v>2</v>
      </c>
      <c r="I412">
        <v>2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2</v>
      </c>
      <c r="P412" t="s">
        <v>1959</v>
      </c>
    </row>
    <row r="413" spans="1:16" x14ac:dyDescent="0.25">
      <c r="A413" t="s">
        <v>5584</v>
      </c>
      <c r="B413">
        <v>2632</v>
      </c>
      <c r="C413" t="s">
        <v>14</v>
      </c>
      <c r="D413" t="s">
        <v>19</v>
      </c>
      <c r="E413">
        <v>9</v>
      </c>
      <c r="F413" t="s">
        <v>47</v>
      </c>
      <c r="G413">
        <v>1</v>
      </c>
      <c r="H413">
        <v>2</v>
      </c>
      <c r="I413">
        <v>2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2</v>
      </c>
      <c r="P413" t="s">
        <v>1959</v>
      </c>
    </row>
    <row r="414" spans="1:16" x14ac:dyDescent="0.25">
      <c r="A414" t="s">
        <v>215</v>
      </c>
      <c r="B414">
        <v>2631</v>
      </c>
      <c r="C414" t="s">
        <v>14</v>
      </c>
      <c r="D414" t="s">
        <v>216</v>
      </c>
      <c r="E414">
        <v>9</v>
      </c>
      <c r="F414" t="s">
        <v>217</v>
      </c>
      <c r="G414">
        <v>1</v>
      </c>
      <c r="H414">
        <v>2</v>
      </c>
      <c r="I414">
        <v>2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2</v>
      </c>
      <c r="P414" t="s">
        <v>218</v>
      </c>
    </row>
    <row r="415" spans="1:16" x14ac:dyDescent="0.25">
      <c r="A415" t="s">
        <v>1161</v>
      </c>
      <c r="B415">
        <v>489</v>
      </c>
      <c r="C415" t="s">
        <v>23</v>
      </c>
      <c r="D415" t="s">
        <v>24</v>
      </c>
      <c r="E415">
        <v>2</v>
      </c>
      <c r="F415" t="s">
        <v>1073</v>
      </c>
      <c r="G415">
        <v>0</v>
      </c>
      <c r="H415">
        <v>0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1162</v>
      </c>
    </row>
    <row r="416" spans="1:16" x14ac:dyDescent="0.25">
      <c r="A416" t="s">
        <v>841</v>
      </c>
      <c r="B416">
        <v>2631</v>
      </c>
      <c r="C416" t="s">
        <v>14</v>
      </c>
      <c r="D416" t="s">
        <v>387</v>
      </c>
      <c r="E416">
        <v>9</v>
      </c>
      <c r="F416" t="s">
        <v>47</v>
      </c>
      <c r="G416">
        <v>1</v>
      </c>
      <c r="H416">
        <v>2</v>
      </c>
      <c r="I416">
        <v>2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2</v>
      </c>
      <c r="P416" t="s">
        <v>842</v>
      </c>
    </row>
    <row r="417" spans="1:16" x14ac:dyDescent="0.25">
      <c r="A417" t="s">
        <v>847</v>
      </c>
      <c r="B417">
        <v>2631</v>
      </c>
      <c r="C417" t="s">
        <v>14</v>
      </c>
      <c r="D417" t="s">
        <v>848</v>
      </c>
      <c r="E417">
        <v>9</v>
      </c>
      <c r="F417" t="s">
        <v>217</v>
      </c>
      <c r="G417">
        <v>1</v>
      </c>
      <c r="H417">
        <v>2</v>
      </c>
      <c r="I417">
        <v>2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2</v>
      </c>
      <c r="P417" t="s">
        <v>218</v>
      </c>
    </row>
    <row r="418" spans="1:16" x14ac:dyDescent="0.25">
      <c r="A418" t="s">
        <v>1169</v>
      </c>
      <c r="B418">
        <v>392</v>
      </c>
      <c r="C418" t="s">
        <v>23</v>
      </c>
      <c r="D418" t="s">
        <v>24</v>
      </c>
      <c r="E418">
        <v>2</v>
      </c>
      <c r="F418" t="s">
        <v>1081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1170</v>
      </c>
    </row>
    <row r="419" spans="1:16" x14ac:dyDescent="0.25">
      <c r="A419" t="s">
        <v>889</v>
      </c>
      <c r="B419">
        <v>2631</v>
      </c>
      <c r="C419" t="s">
        <v>14</v>
      </c>
      <c r="D419" t="s">
        <v>890</v>
      </c>
      <c r="E419">
        <v>9</v>
      </c>
      <c r="F419" t="s">
        <v>47</v>
      </c>
      <c r="G419">
        <v>1</v>
      </c>
      <c r="H419">
        <v>2</v>
      </c>
      <c r="I419">
        <v>2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2</v>
      </c>
      <c r="P419" t="s">
        <v>891</v>
      </c>
    </row>
    <row r="420" spans="1:16" x14ac:dyDescent="0.25">
      <c r="A420" t="s">
        <v>1174</v>
      </c>
      <c r="B420">
        <v>6524</v>
      </c>
      <c r="C420" t="s">
        <v>9</v>
      </c>
      <c r="D420" t="s">
        <v>180</v>
      </c>
      <c r="E420">
        <v>21</v>
      </c>
      <c r="F420" t="s">
        <v>1175</v>
      </c>
      <c r="G420">
        <v>0</v>
      </c>
      <c r="H420">
        <v>5</v>
      </c>
      <c r="I420">
        <v>6</v>
      </c>
      <c r="J420">
        <v>4</v>
      </c>
      <c r="K420">
        <v>2</v>
      </c>
      <c r="L420">
        <v>0</v>
      </c>
      <c r="M420">
        <v>0</v>
      </c>
      <c r="N420">
        <v>1</v>
      </c>
      <c r="O420">
        <v>5</v>
      </c>
      <c r="P420" t="s">
        <v>1176</v>
      </c>
    </row>
    <row r="421" spans="1:16" x14ac:dyDescent="0.25">
      <c r="A421" t="s">
        <v>1066</v>
      </c>
      <c r="B421">
        <v>2631</v>
      </c>
      <c r="C421" t="s">
        <v>14</v>
      </c>
      <c r="D421" t="s">
        <v>113</v>
      </c>
      <c r="E421">
        <v>9</v>
      </c>
      <c r="F421" t="s">
        <v>47</v>
      </c>
      <c r="G421">
        <v>1</v>
      </c>
      <c r="H421">
        <v>2</v>
      </c>
      <c r="I421">
        <v>2</v>
      </c>
      <c r="J421">
        <v>1</v>
      </c>
      <c r="K421">
        <v>0</v>
      </c>
      <c r="L421">
        <v>0</v>
      </c>
      <c r="M421">
        <v>1</v>
      </c>
      <c r="N421">
        <v>0</v>
      </c>
      <c r="O421">
        <v>2</v>
      </c>
      <c r="P421" t="s">
        <v>1067</v>
      </c>
    </row>
    <row r="422" spans="1:16" x14ac:dyDescent="0.25">
      <c r="A422" t="s">
        <v>1178</v>
      </c>
      <c r="B422">
        <v>396</v>
      </c>
      <c r="C422" t="s">
        <v>23</v>
      </c>
      <c r="D422" t="s">
        <v>223</v>
      </c>
      <c r="E422">
        <v>2</v>
      </c>
      <c r="F422" t="s">
        <v>323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1179</v>
      </c>
    </row>
    <row r="423" spans="1:16" x14ac:dyDescent="0.25">
      <c r="A423" t="s">
        <v>1144</v>
      </c>
      <c r="B423">
        <v>2631</v>
      </c>
      <c r="C423" t="s">
        <v>14</v>
      </c>
      <c r="D423" t="s">
        <v>19</v>
      </c>
      <c r="E423">
        <v>9</v>
      </c>
      <c r="F423" t="s">
        <v>47</v>
      </c>
      <c r="G423">
        <v>1</v>
      </c>
      <c r="H423">
        <v>2</v>
      </c>
      <c r="I423">
        <v>2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2</v>
      </c>
      <c r="P423" t="s">
        <v>1145</v>
      </c>
    </row>
    <row r="424" spans="1:16" x14ac:dyDescent="0.25">
      <c r="A424" t="s">
        <v>1183</v>
      </c>
      <c r="B424">
        <v>1244</v>
      </c>
      <c r="C424" t="s">
        <v>9</v>
      </c>
      <c r="D424" t="s">
        <v>10</v>
      </c>
      <c r="E424">
        <v>2</v>
      </c>
      <c r="F424" t="s">
        <v>1184</v>
      </c>
      <c r="G424">
        <v>0</v>
      </c>
      <c r="H424">
        <v>0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t="s">
        <v>1185</v>
      </c>
    </row>
    <row r="425" spans="1:16" x14ac:dyDescent="0.25">
      <c r="A425" t="s">
        <v>1220</v>
      </c>
      <c r="B425">
        <v>2631</v>
      </c>
      <c r="C425" t="s">
        <v>14</v>
      </c>
      <c r="D425" t="s">
        <v>19</v>
      </c>
      <c r="E425">
        <v>9</v>
      </c>
      <c r="F425" t="s">
        <v>47</v>
      </c>
      <c r="G425">
        <v>1</v>
      </c>
      <c r="H425">
        <v>2</v>
      </c>
      <c r="I425">
        <v>2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2</v>
      </c>
      <c r="P425" t="s">
        <v>1221</v>
      </c>
    </row>
    <row r="426" spans="1:16" x14ac:dyDescent="0.25">
      <c r="A426" t="s">
        <v>1262</v>
      </c>
      <c r="B426">
        <v>2631</v>
      </c>
      <c r="C426" t="s">
        <v>14</v>
      </c>
      <c r="D426" t="s">
        <v>1263</v>
      </c>
      <c r="E426">
        <v>9</v>
      </c>
      <c r="F426" t="s">
        <v>217</v>
      </c>
      <c r="G426">
        <v>1</v>
      </c>
      <c r="H426">
        <v>2</v>
      </c>
      <c r="I426">
        <v>2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2</v>
      </c>
      <c r="P426" t="s">
        <v>1264</v>
      </c>
    </row>
    <row r="427" spans="1:16" x14ac:dyDescent="0.25">
      <c r="A427" t="s">
        <v>1191</v>
      </c>
      <c r="B427">
        <v>1292</v>
      </c>
      <c r="C427" t="s">
        <v>9</v>
      </c>
      <c r="D427" t="s">
        <v>10</v>
      </c>
      <c r="E427">
        <v>2</v>
      </c>
      <c r="F427" t="s">
        <v>1192</v>
      </c>
      <c r="G427">
        <v>0</v>
      </c>
      <c r="H427">
        <v>0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1193</v>
      </c>
    </row>
    <row r="428" spans="1:16" x14ac:dyDescent="0.25">
      <c r="A428" t="s">
        <v>1417</v>
      </c>
      <c r="B428">
        <v>2631</v>
      </c>
      <c r="C428" t="s">
        <v>14</v>
      </c>
      <c r="D428" t="s">
        <v>1418</v>
      </c>
      <c r="E428">
        <v>9</v>
      </c>
      <c r="F428" t="s">
        <v>217</v>
      </c>
      <c r="G428">
        <v>1</v>
      </c>
      <c r="H428">
        <v>2</v>
      </c>
      <c r="I428">
        <v>2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2</v>
      </c>
      <c r="P428" t="s">
        <v>218</v>
      </c>
    </row>
    <row r="429" spans="1:16" x14ac:dyDescent="0.25">
      <c r="A429" t="s">
        <v>1195</v>
      </c>
      <c r="B429">
        <v>233</v>
      </c>
      <c r="C429" t="s">
        <v>245</v>
      </c>
      <c r="D429" t="s">
        <v>423</v>
      </c>
      <c r="E429">
        <v>2</v>
      </c>
      <c r="F429" t="s">
        <v>424</v>
      </c>
      <c r="G429">
        <v>0</v>
      </c>
      <c r="H429">
        <v>0</v>
      </c>
      <c r="I429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425</v>
      </c>
    </row>
    <row r="430" spans="1:16" x14ac:dyDescent="0.25">
      <c r="A430" t="s">
        <v>1196</v>
      </c>
      <c r="B430">
        <v>219</v>
      </c>
      <c r="C430" t="s">
        <v>352</v>
      </c>
      <c r="D430" t="s">
        <v>353</v>
      </c>
      <c r="E430">
        <v>2</v>
      </c>
      <c r="F430" t="s">
        <v>480</v>
      </c>
      <c r="G430">
        <v>0</v>
      </c>
      <c r="H430">
        <v>0</v>
      </c>
      <c r="I430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481</v>
      </c>
    </row>
    <row r="431" spans="1:16" x14ac:dyDescent="0.25">
      <c r="A431" t="s">
        <v>1692</v>
      </c>
      <c r="B431">
        <v>2631</v>
      </c>
      <c r="C431" t="s">
        <v>14</v>
      </c>
      <c r="D431" t="s">
        <v>19</v>
      </c>
      <c r="E431">
        <v>9</v>
      </c>
      <c r="F431" t="s">
        <v>217</v>
      </c>
      <c r="G431">
        <v>1</v>
      </c>
      <c r="H431">
        <v>2</v>
      </c>
      <c r="I431">
        <v>2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2</v>
      </c>
      <c r="P431" t="s">
        <v>1693</v>
      </c>
    </row>
    <row r="432" spans="1:16" x14ac:dyDescent="0.25">
      <c r="A432" t="s">
        <v>1721</v>
      </c>
      <c r="B432">
        <v>2631</v>
      </c>
      <c r="C432" t="s">
        <v>14</v>
      </c>
      <c r="D432" t="s">
        <v>1150</v>
      </c>
      <c r="E432">
        <v>9</v>
      </c>
      <c r="F432" t="s">
        <v>217</v>
      </c>
      <c r="G432">
        <v>1</v>
      </c>
      <c r="H432">
        <v>2</v>
      </c>
      <c r="I432">
        <v>2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2</v>
      </c>
      <c r="P432" t="s">
        <v>218</v>
      </c>
    </row>
    <row r="433" spans="1:16" x14ac:dyDescent="0.25">
      <c r="A433" t="s">
        <v>1203</v>
      </c>
      <c r="B433">
        <v>245</v>
      </c>
      <c r="C433" t="s">
        <v>23</v>
      </c>
      <c r="D433" t="s">
        <v>50</v>
      </c>
      <c r="E433">
        <v>2</v>
      </c>
      <c r="F433" t="s">
        <v>51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52</v>
      </c>
    </row>
    <row r="434" spans="1:16" x14ac:dyDescent="0.25">
      <c r="A434" t="s">
        <v>1204</v>
      </c>
      <c r="B434">
        <v>1495</v>
      </c>
      <c r="C434" t="s">
        <v>9</v>
      </c>
      <c r="D434" t="s">
        <v>28</v>
      </c>
      <c r="E434">
        <v>6</v>
      </c>
      <c r="F434" t="s">
        <v>1205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 t="s">
        <v>1206</v>
      </c>
    </row>
    <row r="435" spans="1:16" x14ac:dyDescent="0.25">
      <c r="A435" t="s">
        <v>1722</v>
      </c>
      <c r="B435">
        <v>2631</v>
      </c>
      <c r="C435" t="s">
        <v>14</v>
      </c>
      <c r="D435" t="s">
        <v>461</v>
      </c>
      <c r="E435">
        <v>9</v>
      </c>
      <c r="F435" t="s">
        <v>47</v>
      </c>
      <c r="G435">
        <v>1</v>
      </c>
      <c r="H435">
        <v>2</v>
      </c>
      <c r="I435">
        <v>2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2</v>
      </c>
      <c r="P435" t="s">
        <v>1723</v>
      </c>
    </row>
    <row r="436" spans="1:16" x14ac:dyDescent="0.25">
      <c r="A436" t="s">
        <v>1806</v>
      </c>
      <c r="B436">
        <v>2631</v>
      </c>
      <c r="C436" t="s">
        <v>14</v>
      </c>
      <c r="D436" t="s">
        <v>1564</v>
      </c>
      <c r="E436">
        <v>9</v>
      </c>
      <c r="F436" t="s">
        <v>217</v>
      </c>
      <c r="G436">
        <v>1</v>
      </c>
      <c r="H436">
        <v>2</v>
      </c>
      <c r="I436">
        <v>2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2</v>
      </c>
      <c r="P436" t="s">
        <v>218</v>
      </c>
    </row>
    <row r="437" spans="1:16" x14ac:dyDescent="0.25">
      <c r="A437" t="s">
        <v>1881</v>
      </c>
      <c r="B437">
        <v>2631</v>
      </c>
      <c r="C437" t="s">
        <v>14</v>
      </c>
      <c r="D437" t="s">
        <v>930</v>
      </c>
      <c r="E437">
        <v>9</v>
      </c>
      <c r="F437" t="s">
        <v>217</v>
      </c>
      <c r="G437">
        <v>1</v>
      </c>
      <c r="H437">
        <v>2</v>
      </c>
      <c r="I437">
        <v>2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2</v>
      </c>
      <c r="P437" t="s">
        <v>218</v>
      </c>
    </row>
    <row r="438" spans="1:16" x14ac:dyDescent="0.25">
      <c r="A438" t="s">
        <v>1886</v>
      </c>
      <c r="B438">
        <v>2631</v>
      </c>
      <c r="C438" t="s">
        <v>14</v>
      </c>
      <c r="D438" t="s">
        <v>509</v>
      </c>
      <c r="E438">
        <v>9</v>
      </c>
      <c r="F438" t="s">
        <v>47</v>
      </c>
      <c r="G438">
        <v>1</v>
      </c>
      <c r="H438">
        <v>2</v>
      </c>
      <c r="I438">
        <v>2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2</v>
      </c>
      <c r="P438" t="s">
        <v>1067</v>
      </c>
    </row>
    <row r="439" spans="1:16" x14ac:dyDescent="0.25">
      <c r="A439" t="s">
        <v>2134</v>
      </c>
      <c r="B439">
        <v>2631</v>
      </c>
      <c r="C439" t="s">
        <v>14</v>
      </c>
      <c r="D439" t="s">
        <v>75</v>
      </c>
      <c r="E439">
        <v>9</v>
      </c>
      <c r="F439" t="s">
        <v>47</v>
      </c>
      <c r="G439">
        <v>1</v>
      </c>
      <c r="H439">
        <v>2</v>
      </c>
      <c r="I439">
        <v>2</v>
      </c>
      <c r="J439">
        <v>1</v>
      </c>
      <c r="K439">
        <v>0</v>
      </c>
      <c r="L439">
        <v>0</v>
      </c>
      <c r="M439">
        <v>1</v>
      </c>
      <c r="N439">
        <v>0</v>
      </c>
      <c r="O439">
        <v>2</v>
      </c>
      <c r="P439" t="s">
        <v>2135</v>
      </c>
    </row>
    <row r="440" spans="1:16" x14ac:dyDescent="0.25">
      <c r="A440" t="s">
        <v>2227</v>
      </c>
      <c r="B440">
        <v>2631</v>
      </c>
      <c r="C440" t="s">
        <v>14</v>
      </c>
      <c r="D440" t="s">
        <v>437</v>
      </c>
      <c r="E440">
        <v>9</v>
      </c>
      <c r="F440" t="s">
        <v>217</v>
      </c>
      <c r="G440">
        <v>1</v>
      </c>
      <c r="H440">
        <v>2</v>
      </c>
      <c r="I440">
        <v>2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2</v>
      </c>
      <c r="P440" t="s">
        <v>1264</v>
      </c>
    </row>
    <row r="441" spans="1:16" x14ac:dyDescent="0.25">
      <c r="A441" t="s">
        <v>2248</v>
      </c>
      <c r="B441">
        <v>2631</v>
      </c>
      <c r="C441" t="s">
        <v>14</v>
      </c>
      <c r="D441" t="s">
        <v>718</v>
      </c>
      <c r="E441">
        <v>9</v>
      </c>
      <c r="F441" t="s">
        <v>217</v>
      </c>
      <c r="G441">
        <v>1</v>
      </c>
      <c r="H441">
        <v>2</v>
      </c>
      <c r="I441">
        <v>2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2</v>
      </c>
      <c r="P441" t="s">
        <v>2249</v>
      </c>
    </row>
    <row r="442" spans="1:16" x14ac:dyDescent="0.25">
      <c r="A442" t="s">
        <v>1226</v>
      </c>
      <c r="B442">
        <v>520</v>
      </c>
      <c r="C442" t="s">
        <v>23</v>
      </c>
      <c r="D442" t="s">
        <v>24</v>
      </c>
      <c r="E442">
        <v>2</v>
      </c>
      <c r="F442" t="s">
        <v>1227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1228</v>
      </c>
    </row>
    <row r="443" spans="1:16" x14ac:dyDescent="0.25">
      <c r="A443" t="s">
        <v>1229</v>
      </c>
      <c r="B443">
        <v>492</v>
      </c>
      <c r="C443" t="s">
        <v>23</v>
      </c>
      <c r="D443" t="s">
        <v>24</v>
      </c>
      <c r="E443">
        <v>2</v>
      </c>
      <c r="F443" t="s">
        <v>288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289</v>
      </c>
    </row>
    <row r="444" spans="1:16" x14ac:dyDescent="0.25">
      <c r="A444" t="s">
        <v>2352</v>
      </c>
      <c r="B444">
        <v>2631</v>
      </c>
      <c r="C444" t="s">
        <v>14</v>
      </c>
      <c r="D444" t="s">
        <v>372</v>
      </c>
      <c r="E444">
        <v>9</v>
      </c>
      <c r="F444" t="s">
        <v>217</v>
      </c>
      <c r="G444">
        <v>1</v>
      </c>
      <c r="H444">
        <v>2</v>
      </c>
      <c r="I444">
        <v>2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2</v>
      </c>
      <c r="P444" t="s">
        <v>218</v>
      </c>
    </row>
    <row r="445" spans="1:16" x14ac:dyDescent="0.25">
      <c r="A445" t="s">
        <v>1233</v>
      </c>
      <c r="B445">
        <v>464</v>
      </c>
      <c r="C445" t="s">
        <v>23</v>
      </c>
      <c r="D445" t="s">
        <v>24</v>
      </c>
      <c r="E445">
        <v>2</v>
      </c>
      <c r="F445" t="s">
        <v>613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614</v>
      </c>
    </row>
    <row r="446" spans="1:16" x14ac:dyDescent="0.25">
      <c r="A446" t="s">
        <v>2494</v>
      </c>
      <c r="B446">
        <v>2631</v>
      </c>
      <c r="C446" t="s">
        <v>14</v>
      </c>
      <c r="D446" t="s">
        <v>793</v>
      </c>
      <c r="E446">
        <v>9</v>
      </c>
      <c r="F446" t="s">
        <v>47</v>
      </c>
      <c r="G446">
        <v>1</v>
      </c>
      <c r="H446">
        <v>2</v>
      </c>
      <c r="I446">
        <v>2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2</v>
      </c>
      <c r="P446" t="s">
        <v>2495</v>
      </c>
    </row>
    <row r="447" spans="1:16" x14ac:dyDescent="0.25">
      <c r="A447" t="s">
        <v>1236</v>
      </c>
      <c r="B447">
        <v>245</v>
      </c>
      <c r="C447" t="s">
        <v>23</v>
      </c>
      <c r="D447" t="s">
        <v>50</v>
      </c>
      <c r="E447">
        <v>2</v>
      </c>
      <c r="F447" t="s">
        <v>51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141</v>
      </c>
    </row>
    <row r="448" spans="1:16" x14ac:dyDescent="0.25">
      <c r="A448" t="s">
        <v>2623</v>
      </c>
      <c r="B448">
        <v>2631</v>
      </c>
      <c r="C448" t="s">
        <v>14</v>
      </c>
      <c r="D448" t="s">
        <v>336</v>
      </c>
      <c r="E448">
        <v>9</v>
      </c>
      <c r="F448" t="s">
        <v>47</v>
      </c>
      <c r="G448">
        <v>1</v>
      </c>
      <c r="H448">
        <v>2</v>
      </c>
      <c r="I448">
        <v>2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2</v>
      </c>
      <c r="P448" t="s">
        <v>1145</v>
      </c>
    </row>
    <row r="449" spans="1:16" x14ac:dyDescent="0.25">
      <c r="A449" t="s">
        <v>2881</v>
      </c>
      <c r="B449">
        <v>2631</v>
      </c>
      <c r="C449" t="s">
        <v>14</v>
      </c>
      <c r="D449" t="s">
        <v>155</v>
      </c>
      <c r="E449">
        <v>9</v>
      </c>
      <c r="F449" t="s">
        <v>217</v>
      </c>
      <c r="G449">
        <v>1</v>
      </c>
      <c r="H449">
        <v>2</v>
      </c>
      <c r="I449">
        <v>2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2</v>
      </c>
      <c r="P449" t="s">
        <v>2882</v>
      </c>
    </row>
    <row r="450" spans="1:16" x14ac:dyDescent="0.25">
      <c r="A450" t="s">
        <v>1242</v>
      </c>
      <c r="B450">
        <v>245</v>
      </c>
      <c r="C450" t="s">
        <v>23</v>
      </c>
      <c r="D450" t="s">
        <v>50</v>
      </c>
      <c r="E450">
        <v>2</v>
      </c>
      <c r="F450" t="s">
        <v>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141</v>
      </c>
    </row>
    <row r="451" spans="1:16" x14ac:dyDescent="0.25">
      <c r="A451" t="s">
        <v>1243</v>
      </c>
      <c r="B451">
        <v>1058</v>
      </c>
      <c r="C451" t="s">
        <v>9</v>
      </c>
      <c r="D451" t="s">
        <v>32</v>
      </c>
      <c r="E451">
        <v>2</v>
      </c>
      <c r="F451" t="s">
        <v>1244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t="s">
        <v>1245</v>
      </c>
    </row>
    <row r="452" spans="1:16" x14ac:dyDescent="0.25">
      <c r="A452" t="s">
        <v>1246</v>
      </c>
      <c r="B452">
        <v>1264</v>
      </c>
      <c r="C452" t="s">
        <v>9</v>
      </c>
      <c r="D452" t="s">
        <v>32</v>
      </c>
      <c r="E452">
        <v>2</v>
      </c>
      <c r="F452" t="s">
        <v>1247</v>
      </c>
      <c r="G452">
        <v>0</v>
      </c>
      <c r="H452">
        <v>0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1248</v>
      </c>
    </row>
    <row r="453" spans="1:16" x14ac:dyDescent="0.25">
      <c r="A453" t="s">
        <v>2927</v>
      </c>
      <c r="B453">
        <v>2631</v>
      </c>
      <c r="C453" t="s">
        <v>14</v>
      </c>
      <c r="D453" t="s">
        <v>2513</v>
      </c>
      <c r="E453">
        <v>9</v>
      </c>
      <c r="F453" t="s">
        <v>47</v>
      </c>
      <c r="G453">
        <v>1</v>
      </c>
      <c r="H453">
        <v>2</v>
      </c>
      <c r="I453">
        <v>2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2</v>
      </c>
      <c r="P453" t="s">
        <v>2928</v>
      </c>
    </row>
    <row r="454" spans="1:16" x14ac:dyDescent="0.25">
      <c r="A454" t="s">
        <v>1251</v>
      </c>
      <c r="B454">
        <v>524</v>
      </c>
      <c r="C454" t="s">
        <v>23</v>
      </c>
      <c r="D454" t="s">
        <v>237</v>
      </c>
      <c r="E454">
        <v>2</v>
      </c>
      <c r="F454" t="s">
        <v>1252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1253</v>
      </c>
    </row>
    <row r="455" spans="1:16" x14ac:dyDescent="0.25">
      <c r="A455" t="s">
        <v>2979</v>
      </c>
      <c r="B455">
        <v>2631</v>
      </c>
      <c r="C455" t="s">
        <v>14</v>
      </c>
      <c r="D455" t="s">
        <v>19</v>
      </c>
      <c r="E455">
        <v>9</v>
      </c>
      <c r="F455" t="s">
        <v>47</v>
      </c>
      <c r="G455">
        <v>1</v>
      </c>
      <c r="H455">
        <v>2</v>
      </c>
      <c r="I455">
        <v>2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2</v>
      </c>
      <c r="P455" t="s">
        <v>2980</v>
      </c>
    </row>
    <row r="456" spans="1:16" x14ac:dyDescent="0.25">
      <c r="A456" t="s">
        <v>3011</v>
      </c>
      <c r="B456">
        <v>2631</v>
      </c>
      <c r="C456" t="s">
        <v>14</v>
      </c>
      <c r="D456" t="s">
        <v>2299</v>
      </c>
      <c r="E456">
        <v>9</v>
      </c>
      <c r="F456" t="s">
        <v>47</v>
      </c>
      <c r="G456">
        <v>1</v>
      </c>
      <c r="H456">
        <v>2</v>
      </c>
      <c r="I456">
        <v>2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2</v>
      </c>
      <c r="P456" t="s">
        <v>1221</v>
      </c>
    </row>
    <row r="457" spans="1:16" x14ac:dyDescent="0.25">
      <c r="A457" t="s">
        <v>3050</v>
      </c>
      <c r="B457">
        <v>2631</v>
      </c>
      <c r="C457" t="s">
        <v>14</v>
      </c>
      <c r="D457" t="s">
        <v>437</v>
      </c>
      <c r="E457">
        <v>9</v>
      </c>
      <c r="F457" t="s">
        <v>217</v>
      </c>
      <c r="G457">
        <v>1</v>
      </c>
      <c r="H457">
        <v>2</v>
      </c>
      <c r="I457">
        <v>2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2</v>
      </c>
      <c r="P457" t="s">
        <v>3051</v>
      </c>
    </row>
    <row r="458" spans="1:16" x14ac:dyDescent="0.25">
      <c r="A458" t="s">
        <v>1260</v>
      </c>
      <c r="B458">
        <v>228</v>
      </c>
      <c r="C458" t="s">
        <v>9</v>
      </c>
      <c r="D458" t="s">
        <v>650</v>
      </c>
      <c r="E458">
        <v>2</v>
      </c>
      <c r="F458" t="s">
        <v>651</v>
      </c>
      <c r="G458">
        <v>0</v>
      </c>
      <c r="H458">
        <v>0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1261</v>
      </c>
    </row>
    <row r="459" spans="1:16" x14ac:dyDescent="0.25">
      <c r="A459" t="s">
        <v>3108</v>
      </c>
      <c r="B459">
        <v>2631</v>
      </c>
      <c r="C459" t="s">
        <v>14</v>
      </c>
      <c r="D459" t="s">
        <v>19</v>
      </c>
      <c r="E459">
        <v>9</v>
      </c>
      <c r="F459" t="s">
        <v>47</v>
      </c>
      <c r="G459">
        <v>1</v>
      </c>
      <c r="H459">
        <v>2</v>
      </c>
      <c r="I459">
        <v>2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2</v>
      </c>
      <c r="P459" t="s">
        <v>2135</v>
      </c>
    </row>
    <row r="460" spans="1:16" x14ac:dyDescent="0.25">
      <c r="A460" t="s">
        <v>1265</v>
      </c>
      <c r="B460">
        <v>1264</v>
      </c>
      <c r="C460" t="s">
        <v>9</v>
      </c>
      <c r="D460" t="s">
        <v>32</v>
      </c>
      <c r="E460">
        <v>2</v>
      </c>
      <c r="F460" t="s">
        <v>1266</v>
      </c>
      <c r="G460">
        <v>0</v>
      </c>
      <c r="H460">
        <v>0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1267</v>
      </c>
    </row>
    <row r="461" spans="1:16" x14ac:dyDescent="0.25">
      <c r="A461" t="s">
        <v>3176</v>
      </c>
      <c r="B461">
        <v>2631</v>
      </c>
      <c r="C461" t="s">
        <v>14</v>
      </c>
      <c r="D461" t="s">
        <v>198</v>
      </c>
      <c r="E461">
        <v>9</v>
      </c>
      <c r="F461" t="s">
        <v>217</v>
      </c>
      <c r="G461">
        <v>1</v>
      </c>
      <c r="H461">
        <v>2</v>
      </c>
      <c r="I461">
        <v>2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2</v>
      </c>
      <c r="P461" t="s">
        <v>2249</v>
      </c>
    </row>
    <row r="462" spans="1:16" x14ac:dyDescent="0.25">
      <c r="A462" t="s">
        <v>3231</v>
      </c>
      <c r="B462">
        <v>2631</v>
      </c>
      <c r="C462" t="s">
        <v>14</v>
      </c>
      <c r="D462" t="s">
        <v>193</v>
      </c>
      <c r="E462">
        <v>9</v>
      </c>
      <c r="F462" t="s">
        <v>47</v>
      </c>
      <c r="G462">
        <v>1</v>
      </c>
      <c r="H462">
        <v>2</v>
      </c>
      <c r="I462">
        <v>2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2</v>
      </c>
      <c r="P462" t="s">
        <v>3232</v>
      </c>
    </row>
    <row r="463" spans="1:16" x14ac:dyDescent="0.25">
      <c r="A463" t="s">
        <v>3357</v>
      </c>
      <c r="B463">
        <v>2631</v>
      </c>
      <c r="C463" t="s">
        <v>14</v>
      </c>
      <c r="D463" t="s">
        <v>19</v>
      </c>
      <c r="E463">
        <v>9</v>
      </c>
      <c r="F463" t="s">
        <v>47</v>
      </c>
      <c r="G463">
        <v>1</v>
      </c>
      <c r="H463">
        <v>2</v>
      </c>
      <c r="I463">
        <v>2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2</v>
      </c>
      <c r="P463" t="s">
        <v>2928</v>
      </c>
    </row>
    <row r="464" spans="1:16" x14ac:dyDescent="0.25">
      <c r="A464" t="s">
        <v>3700</v>
      </c>
      <c r="B464">
        <v>2631</v>
      </c>
      <c r="C464" t="s">
        <v>14</v>
      </c>
      <c r="D464" t="s">
        <v>1235</v>
      </c>
      <c r="E464">
        <v>9</v>
      </c>
      <c r="F464" t="s">
        <v>217</v>
      </c>
      <c r="G464">
        <v>1</v>
      </c>
      <c r="H464">
        <v>2</v>
      </c>
      <c r="I464">
        <v>2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2</v>
      </c>
      <c r="P464" t="s">
        <v>3701</v>
      </c>
    </row>
    <row r="465" spans="1:16" x14ac:dyDescent="0.25">
      <c r="A465" t="s">
        <v>3829</v>
      </c>
      <c r="B465">
        <v>2631</v>
      </c>
      <c r="C465" t="s">
        <v>14</v>
      </c>
      <c r="D465" t="s">
        <v>309</v>
      </c>
      <c r="E465">
        <v>9</v>
      </c>
      <c r="F465" t="s">
        <v>217</v>
      </c>
      <c r="G465">
        <v>1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2</v>
      </c>
      <c r="P465" t="s">
        <v>1693</v>
      </c>
    </row>
    <row r="466" spans="1:16" x14ac:dyDescent="0.25">
      <c r="A466" t="s">
        <v>1279</v>
      </c>
      <c r="B466">
        <v>245</v>
      </c>
      <c r="C466" t="s">
        <v>23</v>
      </c>
      <c r="D466" t="s">
        <v>50</v>
      </c>
      <c r="E466">
        <v>2</v>
      </c>
      <c r="F466" t="s">
        <v>51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52</v>
      </c>
    </row>
    <row r="467" spans="1:16" x14ac:dyDescent="0.25">
      <c r="A467" t="s">
        <v>3991</v>
      </c>
      <c r="B467">
        <v>2631</v>
      </c>
      <c r="C467" t="s">
        <v>14</v>
      </c>
      <c r="D467" t="s">
        <v>1538</v>
      </c>
      <c r="E467">
        <v>9</v>
      </c>
      <c r="F467" t="s">
        <v>47</v>
      </c>
      <c r="G467">
        <v>1</v>
      </c>
      <c r="H467">
        <v>2</v>
      </c>
      <c r="I467">
        <v>2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2</v>
      </c>
      <c r="P467" t="s">
        <v>2495</v>
      </c>
    </row>
    <row r="468" spans="1:16" x14ac:dyDescent="0.25">
      <c r="A468" t="s">
        <v>4095</v>
      </c>
      <c r="B468">
        <v>2631</v>
      </c>
      <c r="C468" t="s">
        <v>14</v>
      </c>
      <c r="D468" t="s">
        <v>2370</v>
      </c>
      <c r="E468">
        <v>9</v>
      </c>
      <c r="F468" t="s">
        <v>217</v>
      </c>
      <c r="G468">
        <v>1</v>
      </c>
      <c r="H468">
        <v>2</v>
      </c>
      <c r="I468">
        <v>2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2</v>
      </c>
      <c r="P468" t="s">
        <v>3701</v>
      </c>
    </row>
    <row r="469" spans="1:16" x14ac:dyDescent="0.25">
      <c r="A469" t="s">
        <v>1286</v>
      </c>
      <c r="B469">
        <v>245</v>
      </c>
      <c r="C469" t="s">
        <v>23</v>
      </c>
      <c r="D469" t="s">
        <v>50</v>
      </c>
      <c r="E469">
        <v>2</v>
      </c>
      <c r="F469" t="s">
        <v>51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566</v>
      </c>
    </row>
    <row r="470" spans="1:16" x14ac:dyDescent="0.25">
      <c r="A470" t="s">
        <v>1287</v>
      </c>
      <c r="B470">
        <v>959</v>
      </c>
      <c r="C470" t="s">
        <v>9</v>
      </c>
      <c r="D470" t="s">
        <v>28</v>
      </c>
      <c r="E470">
        <v>2</v>
      </c>
      <c r="F470" t="s">
        <v>1288</v>
      </c>
      <c r="G470">
        <v>0</v>
      </c>
      <c r="H470">
        <v>0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1289</v>
      </c>
    </row>
    <row r="471" spans="1:16" x14ac:dyDescent="0.25">
      <c r="A471" t="s">
        <v>1290</v>
      </c>
      <c r="B471">
        <v>375</v>
      </c>
      <c r="C471" t="s">
        <v>23</v>
      </c>
      <c r="D471" t="s">
        <v>24</v>
      </c>
      <c r="E471">
        <v>2</v>
      </c>
      <c r="F471" t="s">
        <v>1291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1292</v>
      </c>
    </row>
    <row r="472" spans="1:16" x14ac:dyDescent="0.25">
      <c r="A472" t="s">
        <v>4225</v>
      </c>
      <c r="B472">
        <v>2631</v>
      </c>
      <c r="C472" t="s">
        <v>14</v>
      </c>
      <c r="D472" t="s">
        <v>19</v>
      </c>
      <c r="E472">
        <v>9</v>
      </c>
      <c r="F472" t="s">
        <v>217</v>
      </c>
      <c r="G472">
        <v>1</v>
      </c>
      <c r="H472">
        <v>2</v>
      </c>
      <c r="I472">
        <v>2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2</v>
      </c>
      <c r="P472" t="s">
        <v>4226</v>
      </c>
    </row>
    <row r="473" spans="1:16" x14ac:dyDescent="0.25">
      <c r="A473" t="s">
        <v>4259</v>
      </c>
      <c r="B473">
        <v>2631</v>
      </c>
      <c r="C473" t="s">
        <v>14</v>
      </c>
      <c r="D473" t="s">
        <v>19</v>
      </c>
      <c r="E473">
        <v>9</v>
      </c>
      <c r="F473" t="s">
        <v>217</v>
      </c>
      <c r="G473">
        <v>1</v>
      </c>
      <c r="H473">
        <v>2</v>
      </c>
      <c r="I473">
        <v>2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2</v>
      </c>
      <c r="P473" t="s">
        <v>1264</v>
      </c>
    </row>
    <row r="474" spans="1:16" x14ac:dyDescent="0.25">
      <c r="A474" t="s">
        <v>4347</v>
      </c>
      <c r="B474">
        <v>2631</v>
      </c>
      <c r="C474" t="s">
        <v>14</v>
      </c>
      <c r="D474" t="s">
        <v>781</v>
      </c>
      <c r="E474">
        <v>9</v>
      </c>
      <c r="F474" t="s">
        <v>47</v>
      </c>
      <c r="G474">
        <v>1</v>
      </c>
      <c r="H474">
        <v>2</v>
      </c>
      <c r="I474">
        <v>2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2</v>
      </c>
      <c r="P474" t="s">
        <v>4348</v>
      </c>
    </row>
    <row r="475" spans="1:16" x14ac:dyDescent="0.25">
      <c r="A475" t="s">
        <v>4378</v>
      </c>
      <c r="B475">
        <v>2631</v>
      </c>
      <c r="C475" t="s">
        <v>14</v>
      </c>
      <c r="D475" t="s">
        <v>19</v>
      </c>
      <c r="E475">
        <v>9</v>
      </c>
      <c r="F475" t="s">
        <v>47</v>
      </c>
      <c r="G475">
        <v>1</v>
      </c>
      <c r="H475">
        <v>2</v>
      </c>
      <c r="I475">
        <v>2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2</v>
      </c>
      <c r="P475" t="s">
        <v>4348</v>
      </c>
    </row>
    <row r="476" spans="1:16" x14ac:dyDescent="0.25">
      <c r="A476" t="s">
        <v>4529</v>
      </c>
      <c r="B476">
        <v>2631</v>
      </c>
      <c r="C476" t="s">
        <v>14</v>
      </c>
      <c r="D476" t="s">
        <v>1655</v>
      </c>
      <c r="E476">
        <v>9</v>
      </c>
      <c r="F476" t="s">
        <v>47</v>
      </c>
      <c r="G476">
        <v>1</v>
      </c>
      <c r="H476">
        <v>2</v>
      </c>
      <c r="I476">
        <v>2</v>
      </c>
      <c r="J476">
        <v>1</v>
      </c>
      <c r="K476">
        <v>0</v>
      </c>
      <c r="L476">
        <v>0</v>
      </c>
      <c r="M476">
        <v>1</v>
      </c>
      <c r="N476">
        <v>0</v>
      </c>
      <c r="O476">
        <v>2</v>
      </c>
      <c r="P476" t="s">
        <v>2980</v>
      </c>
    </row>
    <row r="477" spans="1:16" x14ac:dyDescent="0.25">
      <c r="A477" t="s">
        <v>4547</v>
      </c>
      <c r="B477">
        <v>2631</v>
      </c>
      <c r="C477" t="s">
        <v>14</v>
      </c>
      <c r="D477" t="s">
        <v>2770</v>
      </c>
      <c r="E477">
        <v>9</v>
      </c>
      <c r="F477" t="s">
        <v>47</v>
      </c>
      <c r="G477">
        <v>1</v>
      </c>
      <c r="H477">
        <v>2</v>
      </c>
      <c r="I477">
        <v>2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2</v>
      </c>
      <c r="P477" t="s">
        <v>3232</v>
      </c>
    </row>
    <row r="478" spans="1:16" x14ac:dyDescent="0.25">
      <c r="A478" t="s">
        <v>1311</v>
      </c>
      <c r="B478">
        <v>543</v>
      </c>
      <c r="C478" t="s">
        <v>9</v>
      </c>
      <c r="D478" t="s">
        <v>164</v>
      </c>
      <c r="E478">
        <v>2</v>
      </c>
      <c r="F478" t="s">
        <v>1312</v>
      </c>
      <c r="G478">
        <v>0</v>
      </c>
      <c r="H478">
        <v>0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t="s">
        <v>1313</v>
      </c>
    </row>
    <row r="479" spans="1:16" x14ac:dyDescent="0.25">
      <c r="A479" t="s">
        <v>1314</v>
      </c>
      <c r="B479">
        <v>459</v>
      </c>
      <c r="C479" t="s">
        <v>23</v>
      </c>
      <c r="D479" t="s">
        <v>24</v>
      </c>
      <c r="E479">
        <v>2</v>
      </c>
      <c r="F479" t="s">
        <v>25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t="s">
        <v>26</v>
      </c>
    </row>
    <row r="480" spans="1:16" x14ac:dyDescent="0.25">
      <c r="A480" t="s">
        <v>1315</v>
      </c>
      <c r="B480">
        <v>245</v>
      </c>
      <c r="C480" t="s">
        <v>23</v>
      </c>
      <c r="D480" t="s">
        <v>50</v>
      </c>
      <c r="E480">
        <v>2</v>
      </c>
      <c r="F480" t="s">
        <v>51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566</v>
      </c>
    </row>
    <row r="481" spans="1:16" x14ac:dyDescent="0.25">
      <c r="A481" t="s">
        <v>4558</v>
      </c>
      <c r="B481">
        <v>2631</v>
      </c>
      <c r="C481" t="s">
        <v>14</v>
      </c>
      <c r="D481" t="s">
        <v>934</v>
      </c>
      <c r="E481">
        <v>9</v>
      </c>
      <c r="F481" t="s">
        <v>47</v>
      </c>
      <c r="G481">
        <v>1</v>
      </c>
      <c r="H481">
        <v>2</v>
      </c>
      <c r="I481">
        <v>2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2</v>
      </c>
      <c r="P481" t="s">
        <v>2928</v>
      </c>
    </row>
    <row r="482" spans="1:16" x14ac:dyDescent="0.25">
      <c r="A482" t="s">
        <v>1319</v>
      </c>
      <c r="B482">
        <v>1285</v>
      </c>
      <c r="C482" t="s">
        <v>9</v>
      </c>
      <c r="D482" t="s">
        <v>32</v>
      </c>
      <c r="E482">
        <v>2</v>
      </c>
      <c r="F482" t="s">
        <v>1320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1321</v>
      </c>
    </row>
    <row r="483" spans="1:16" x14ac:dyDescent="0.25">
      <c r="A483" t="s">
        <v>1322</v>
      </c>
      <c r="B483">
        <v>550</v>
      </c>
      <c r="C483" t="s">
        <v>23</v>
      </c>
      <c r="D483" t="s">
        <v>24</v>
      </c>
      <c r="E483">
        <v>2</v>
      </c>
      <c r="F483" t="s">
        <v>632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633</v>
      </c>
    </row>
    <row r="484" spans="1:16" x14ac:dyDescent="0.25">
      <c r="A484" t="s">
        <v>4604</v>
      </c>
      <c r="B484">
        <v>2631</v>
      </c>
      <c r="C484" t="s">
        <v>14</v>
      </c>
      <c r="D484" t="s">
        <v>274</v>
      </c>
      <c r="E484">
        <v>9</v>
      </c>
      <c r="F484" t="s">
        <v>47</v>
      </c>
      <c r="G484">
        <v>1</v>
      </c>
      <c r="H484">
        <v>2</v>
      </c>
      <c r="I484">
        <v>2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2</v>
      </c>
      <c r="P484" t="s">
        <v>4605</v>
      </c>
    </row>
    <row r="485" spans="1:16" x14ac:dyDescent="0.25">
      <c r="A485" t="s">
        <v>1326</v>
      </c>
      <c r="B485">
        <v>940</v>
      </c>
      <c r="C485" t="s">
        <v>9</v>
      </c>
      <c r="D485" t="s">
        <v>10</v>
      </c>
      <c r="E485">
        <v>1</v>
      </c>
      <c r="F485" t="s">
        <v>1327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1328</v>
      </c>
    </row>
    <row r="486" spans="1:16" x14ac:dyDescent="0.25">
      <c r="A486" t="s">
        <v>4750</v>
      </c>
      <c r="B486">
        <v>2631</v>
      </c>
      <c r="C486" t="s">
        <v>14</v>
      </c>
      <c r="D486" t="s">
        <v>1621</v>
      </c>
      <c r="E486">
        <v>9</v>
      </c>
      <c r="F486" t="s">
        <v>217</v>
      </c>
      <c r="G486">
        <v>1</v>
      </c>
      <c r="H486">
        <v>2</v>
      </c>
      <c r="I486">
        <v>2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2</v>
      </c>
      <c r="P486" t="s">
        <v>1264</v>
      </c>
    </row>
    <row r="487" spans="1:16" x14ac:dyDescent="0.25">
      <c r="A487" t="s">
        <v>4868</v>
      </c>
      <c r="B487">
        <v>2631</v>
      </c>
      <c r="C487" t="s">
        <v>14</v>
      </c>
      <c r="D487" t="s">
        <v>876</v>
      </c>
      <c r="E487">
        <v>9</v>
      </c>
      <c r="F487" t="s">
        <v>217</v>
      </c>
      <c r="G487">
        <v>1</v>
      </c>
      <c r="H487">
        <v>2</v>
      </c>
      <c r="I487">
        <v>2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2</v>
      </c>
      <c r="P487" t="s">
        <v>1264</v>
      </c>
    </row>
    <row r="488" spans="1:16" x14ac:dyDescent="0.25">
      <c r="A488" t="s">
        <v>4896</v>
      </c>
      <c r="B488">
        <v>2631</v>
      </c>
      <c r="C488" t="s">
        <v>14</v>
      </c>
      <c r="D488" t="s">
        <v>1512</v>
      </c>
      <c r="E488">
        <v>9</v>
      </c>
      <c r="F488" t="s">
        <v>217</v>
      </c>
      <c r="G488">
        <v>1</v>
      </c>
      <c r="H488">
        <v>2</v>
      </c>
      <c r="I488">
        <v>2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2</v>
      </c>
      <c r="P488" t="s">
        <v>4226</v>
      </c>
    </row>
    <row r="489" spans="1:16" x14ac:dyDescent="0.25">
      <c r="A489" t="s">
        <v>1336</v>
      </c>
      <c r="B489">
        <v>367</v>
      </c>
      <c r="C489" t="s">
        <v>23</v>
      </c>
      <c r="D489" t="s">
        <v>1337</v>
      </c>
      <c r="E489">
        <v>2</v>
      </c>
      <c r="F489" t="s">
        <v>505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506</v>
      </c>
    </row>
    <row r="490" spans="1:16" x14ac:dyDescent="0.25">
      <c r="A490" t="s">
        <v>1338</v>
      </c>
      <c r="B490">
        <v>245</v>
      </c>
      <c r="C490" t="s">
        <v>23</v>
      </c>
      <c r="D490" t="s">
        <v>24</v>
      </c>
      <c r="E490">
        <v>2</v>
      </c>
      <c r="F490" t="s">
        <v>51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143</v>
      </c>
    </row>
    <row r="491" spans="1:16" x14ac:dyDescent="0.25">
      <c r="A491" t="s">
        <v>1339</v>
      </c>
      <c r="B491">
        <v>245</v>
      </c>
      <c r="C491" t="s">
        <v>23</v>
      </c>
      <c r="D491" t="s">
        <v>50</v>
      </c>
      <c r="E491">
        <v>2</v>
      </c>
      <c r="F491" t="s">
        <v>51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52</v>
      </c>
    </row>
    <row r="492" spans="1:16" x14ac:dyDescent="0.25">
      <c r="A492" t="s">
        <v>5050</v>
      </c>
      <c r="B492">
        <v>2631</v>
      </c>
      <c r="C492" t="s">
        <v>14</v>
      </c>
      <c r="D492" t="s">
        <v>3393</v>
      </c>
      <c r="E492">
        <v>9</v>
      </c>
      <c r="F492" t="s">
        <v>47</v>
      </c>
      <c r="G492">
        <v>1</v>
      </c>
      <c r="H492">
        <v>2</v>
      </c>
      <c r="I492">
        <v>2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2</v>
      </c>
      <c r="P492" t="s">
        <v>3232</v>
      </c>
    </row>
    <row r="493" spans="1:16" x14ac:dyDescent="0.25">
      <c r="A493" t="s">
        <v>1343</v>
      </c>
      <c r="B493">
        <v>245</v>
      </c>
      <c r="C493" t="s">
        <v>23</v>
      </c>
      <c r="D493" t="s">
        <v>50</v>
      </c>
      <c r="E493">
        <v>2</v>
      </c>
      <c r="F493" t="s">
        <v>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52</v>
      </c>
    </row>
    <row r="494" spans="1:16" x14ac:dyDescent="0.25">
      <c r="A494" t="s">
        <v>1344</v>
      </c>
      <c r="B494">
        <v>505</v>
      </c>
      <c r="C494" t="s">
        <v>23</v>
      </c>
      <c r="D494" t="s">
        <v>1345</v>
      </c>
      <c r="E494">
        <v>2</v>
      </c>
      <c r="F494" t="s">
        <v>1346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1347</v>
      </c>
    </row>
    <row r="495" spans="1:16" x14ac:dyDescent="0.25">
      <c r="A495" t="s">
        <v>1348</v>
      </c>
      <c r="B495">
        <v>1037</v>
      </c>
      <c r="C495" t="s">
        <v>9</v>
      </c>
      <c r="D495" t="s">
        <v>10</v>
      </c>
      <c r="E495">
        <v>2</v>
      </c>
      <c r="F495" t="s">
        <v>1349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1350</v>
      </c>
    </row>
    <row r="496" spans="1:16" x14ac:dyDescent="0.25">
      <c r="A496" t="s">
        <v>5200</v>
      </c>
      <c r="B496">
        <v>2631</v>
      </c>
      <c r="C496" t="s">
        <v>14</v>
      </c>
      <c r="D496" t="s">
        <v>538</v>
      </c>
      <c r="E496">
        <v>9</v>
      </c>
      <c r="F496" t="s">
        <v>217</v>
      </c>
      <c r="G496">
        <v>1</v>
      </c>
      <c r="H496">
        <v>2</v>
      </c>
      <c r="I496">
        <v>2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2</v>
      </c>
      <c r="P496" t="s">
        <v>218</v>
      </c>
    </row>
    <row r="497" spans="1:16" x14ac:dyDescent="0.25">
      <c r="A497" t="s">
        <v>1353</v>
      </c>
      <c r="B497">
        <v>245</v>
      </c>
      <c r="C497" t="s">
        <v>23</v>
      </c>
      <c r="D497" t="s">
        <v>50</v>
      </c>
      <c r="E497">
        <v>2</v>
      </c>
      <c r="F497" t="s">
        <v>51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141</v>
      </c>
    </row>
    <row r="498" spans="1:16" x14ac:dyDescent="0.25">
      <c r="A498" t="s">
        <v>5244</v>
      </c>
      <c r="B498">
        <v>2631</v>
      </c>
      <c r="C498" t="s">
        <v>14</v>
      </c>
      <c r="D498" t="s">
        <v>4214</v>
      </c>
      <c r="E498">
        <v>9</v>
      </c>
      <c r="F498" t="s">
        <v>47</v>
      </c>
      <c r="G498">
        <v>1</v>
      </c>
      <c r="H498">
        <v>2</v>
      </c>
      <c r="I498">
        <v>2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2</v>
      </c>
      <c r="P498" t="s">
        <v>2928</v>
      </c>
    </row>
    <row r="499" spans="1:16" x14ac:dyDescent="0.25">
      <c r="A499" t="s">
        <v>1355</v>
      </c>
      <c r="B499">
        <v>234</v>
      </c>
      <c r="C499" t="s">
        <v>9</v>
      </c>
      <c r="D499" t="s">
        <v>702</v>
      </c>
      <c r="E499">
        <v>2</v>
      </c>
      <c r="F499" t="s">
        <v>1356</v>
      </c>
      <c r="G499">
        <v>0</v>
      </c>
      <c r="H499">
        <v>0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1357</v>
      </c>
    </row>
    <row r="500" spans="1:16" x14ac:dyDescent="0.25">
      <c r="A500" t="s">
        <v>5694</v>
      </c>
      <c r="B500">
        <v>2620</v>
      </c>
      <c r="C500" t="s">
        <v>14</v>
      </c>
      <c r="D500" t="s">
        <v>1126</v>
      </c>
      <c r="E500">
        <v>9</v>
      </c>
      <c r="F500" t="s">
        <v>5695</v>
      </c>
      <c r="G500">
        <v>1</v>
      </c>
      <c r="H500">
        <v>2</v>
      </c>
      <c r="I500">
        <v>2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2</v>
      </c>
      <c r="P500" t="s">
        <v>5696</v>
      </c>
    </row>
    <row r="501" spans="1:16" x14ac:dyDescent="0.25">
      <c r="A501" t="s">
        <v>2096</v>
      </c>
      <c r="B501">
        <v>2619</v>
      </c>
      <c r="C501" t="s">
        <v>14</v>
      </c>
      <c r="D501" t="s">
        <v>2097</v>
      </c>
      <c r="E501">
        <v>9</v>
      </c>
      <c r="F501" t="s">
        <v>2098</v>
      </c>
      <c r="G501">
        <v>1</v>
      </c>
      <c r="H501">
        <v>2</v>
      </c>
      <c r="I501">
        <v>2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2</v>
      </c>
      <c r="P501" t="s">
        <v>2099</v>
      </c>
    </row>
    <row r="502" spans="1:16" x14ac:dyDescent="0.25">
      <c r="A502" t="s">
        <v>537</v>
      </c>
      <c r="B502">
        <v>2584</v>
      </c>
      <c r="C502" t="s">
        <v>14</v>
      </c>
      <c r="D502" t="s">
        <v>538</v>
      </c>
      <c r="E502">
        <v>9</v>
      </c>
      <c r="F502" t="s">
        <v>539</v>
      </c>
      <c r="G502">
        <v>1</v>
      </c>
      <c r="H502">
        <v>2</v>
      </c>
      <c r="I502">
        <v>2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2</v>
      </c>
      <c r="P502" t="s">
        <v>540</v>
      </c>
    </row>
    <row r="503" spans="1:16" x14ac:dyDescent="0.25">
      <c r="A503" t="s">
        <v>1141</v>
      </c>
      <c r="B503">
        <v>2584</v>
      </c>
      <c r="C503" t="s">
        <v>14</v>
      </c>
      <c r="D503" t="s">
        <v>930</v>
      </c>
      <c r="E503">
        <v>9</v>
      </c>
      <c r="F503" t="s">
        <v>539</v>
      </c>
      <c r="G503">
        <v>1</v>
      </c>
      <c r="H503">
        <v>2</v>
      </c>
      <c r="I503">
        <v>2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2</v>
      </c>
      <c r="P503" t="s">
        <v>540</v>
      </c>
    </row>
    <row r="504" spans="1:16" x14ac:dyDescent="0.25">
      <c r="A504" t="s">
        <v>1973</v>
      </c>
      <c r="B504">
        <v>2584</v>
      </c>
      <c r="C504" t="s">
        <v>14</v>
      </c>
      <c r="D504" t="s">
        <v>1418</v>
      </c>
      <c r="E504">
        <v>9</v>
      </c>
      <c r="F504" t="s">
        <v>539</v>
      </c>
      <c r="G504">
        <v>1</v>
      </c>
      <c r="H504">
        <v>2</v>
      </c>
      <c r="I504">
        <v>2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2</v>
      </c>
      <c r="P504" t="s">
        <v>540</v>
      </c>
    </row>
    <row r="505" spans="1:16" x14ac:dyDescent="0.25">
      <c r="A505" t="s">
        <v>2209</v>
      </c>
      <c r="B505">
        <v>2584</v>
      </c>
      <c r="C505" t="s">
        <v>14</v>
      </c>
      <c r="D505" t="s">
        <v>216</v>
      </c>
      <c r="E505">
        <v>9</v>
      </c>
      <c r="F505" t="s">
        <v>539</v>
      </c>
      <c r="G505">
        <v>1</v>
      </c>
      <c r="H505">
        <v>2</v>
      </c>
      <c r="I505">
        <v>2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2</v>
      </c>
      <c r="P505" t="s">
        <v>540</v>
      </c>
    </row>
    <row r="506" spans="1:16" x14ac:dyDescent="0.25">
      <c r="A506" t="s">
        <v>1377</v>
      </c>
      <c r="B506">
        <v>966</v>
      </c>
      <c r="C506" t="s">
        <v>9</v>
      </c>
      <c r="D506" t="s">
        <v>10</v>
      </c>
      <c r="E506">
        <v>3</v>
      </c>
      <c r="F506" t="s">
        <v>1378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t="s">
        <v>1379</v>
      </c>
    </row>
    <row r="507" spans="1:16" x14ac:dyDescent="0.25">
      <c r="A507" t="s">
        <v>1380</v>
      </c>
      <c r="B507">
        <v>1239</v>
      </c>
      <c r="C507" t="s">
        <v>9</v>
      </c>
      <c r="D507" t="s">
        <v>32</v>
      </c>
      <c r="E507">
        <v>2</v>
      </c>
      <c r="F507" t="s">
        <v>1381</v>
      </c>
      <c r="G507">
        <v>0</v>
      </c>
      <c r="H507">
        <v>0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t="s">
        <v>1382</v>
      </c>
    </row>
    <row r="508" spans="1:16" x14ac:dyDescent="0.25">
      <c r="A508" t="s">
        <v>1383</v>
      </c>
      <c r="B508">
        <v>245</v>
      </c>
      <c r="C508" t="s">
        <v>23</v>
      </c>
      <c r="D508" t="s">
        <v>24</v>
      </c>
      <c r="E508">
        <v>2</v>
      </c>
      <c r="F508" t="s">
        <v>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t="s">
        <v>143</v>
      </c>
    </row>
    <row r="509" spans="1:16" x14ac:dyDescent="0.25">
      <c r="A509" t="s">
        <v>1384</v>
      </c>
      <c r="B509">
        <v>3261</v>
      </c>
      <c r="C509" t="s">
        <v>1385</v>
      </c>
      <c r="D509" t="s">
        <v>1386</v>
      </c>
      <c r="E509">
        <v>10</v>
      </c>
      <c r="F509" t="s">
        <v>1387</v>
      </c>
      <c r="G509">
        <v>0</v>
      </c>
      <c r="H509">
        <v>4</v>
      </c>
      <c r="I509">
        <v>4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4</v>
      </c>
      <c r="P509" t="s">
        <v>1388</v>
      </c>
    </row>
    <row r="510" spans="1:16" x14ac:dyDescent="0.25">
      <c r="A510" t="s">
        <v>1389</v>
      </c>
      <c r="B510">
        <v>996</v>
      </c>
      <c r="C510" t="s">
        <v>9</v>
      </c>
      <c r="D510" t="s">
        <v>32</v>
      </c>
      <c r="E510">
        <v>2</v>
      </c>
      <c r="F510" t="s">
        <v>1390</v>
      </c>
      <c r="G510">
        <v>0</v>
      </c>
      <c r="H510">
        <v>0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t="s">
        <v>1391</v>
      </c>
    </row>
    <row r="511" spans="1:16" x14ac:dyDescent="0.25">
      <c r="A511" t="s">
        <v>2369</v>
      </c>
      <c r="B511">
        <v>2584</v>
      </c>
      <c r="C511" t="s">
        <v>14</v>
      </c>
      <c r="D511" t="s">
        <v>2370</v>
      </c>
      <c r="E511">
        <v>9</v>
      </c>
      <c r="F511" t="s">
        <v>2371</v>
      </c>
      <c r="G511">
        <v>1</v>
      </c>
      <c r="H511">
        <v>2</v>
      </c>
      <c r="I511">
        <v>2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2</v>
      </c>
      <c r="P511" t="s">
        <v>2372</v>
      </c>
    </row>
    <row r="512" spans="1:16" x14ac:dyDescent="0.25">
      <c r="A512" t="s">
        <v>1395</v>
      </c>
      <c r="B512">
        <v>1226</v>
      </c>
      <c r="C512" t="s">
        <v>9</v>
      </c>
      <c r="D512" t="s">
        <v>10</v>
      </c>
      <c r="E512">
        <v>2</v>
      </c>
      <c r="F512" t="s">
        <v>1396</v>
      </c>
      <c r="G512">
        <v>0</v>
      </c>
      <c r="H512">
        <v>0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1397</v>
      </c>
    </row>
    <row r="513" spans="1:16" x14ac:dyDescent="0.25">
      <c r="A513" t="s">
        <v>1398</v>
      </c>
      <c r="B513">
        <v>459</v>
      </c>
      <c r="C513" t="s">
        <v>23</v>
      </c>
      <c r="D513" t="s">
        <v>24</v>
      </c>
      <c r="E513">
        <v>2</v>
      </c>
      <c r="F513" t="s">
        <v>25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26</v>
      </c>
    </row>
    <row r="514" spans="1:16" x14ac:dyDescent="0.25">
      <c r="A514" t="s">
        <v>2725</v>
      </c>
      <c r="B514">
        <v>2584</v>
      </c>
      <c r="C514" t="s">
        <v>14</v>
      </c>
      <c r="D514" t="s">
        <v>1564</v>
      </c>
      <c r="E514">
        <v>9</v>
      </c>
      <c r="F514" t="s">
        <v>539</v>
      </c>
      <c r="G514">
        <v>1</v>
      </c>
      <c r="H514">
        <v>2</v>
      </c>
      <c r="I514">
        <v>2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2</v>
      </c>
      <c r="P514" t="s">
        <v>540</v>
      </c>
    </row>
    <row r="515" spans="1:16" x14ac:dyDescent="0.25">
      <c r="A515" t="s">
        <v>1401</v>
      </c>
      <c r="B515">
        <v>375</v>
      </c>
      <c r="C515" t="s">
        <v>23</v>
      </c>
      <c r="D515" t="s">
        <v>1402</v>
      </c>
      <c r="E515">
        <v>2</v>
      </c>
      <c r="F515" t="s">
        <v>1291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1403</v>
      </c>
    </row>
    <row r="516" spans="1:16" x14ac:dyDescent="0.25">
      <c r="A516" t="s">
        <v>1404</v>
      </c>
      <c r="B516">
        <v>206</v>
      </c>
      <c r="C516" t="s">
        <v>9</v>
      </c>
      <c r="D516" t="s">
        <v>32</v>
      </c>
      <c r="E516">
        <v>1</v>
      </c>
      <c r="F516" t="s">
        <v>1405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1406</v>
      </c>
    </row>
    <row r="517" spans="1:16" x14ac:dyDescent="0.25">
      <c r="A517" t="s">
        <v>3408</v>
      </c>
      <c r="B517">
        <v>2584</v>
      </c>
      <c r="C517" t="s">
        <v>14</v>
      </c>
      <c r="D517" t="s">
        <v>1235</v>
      </c>
      <c r="E517">
        <v>9</v>
      </c>
      <c r="F517" t="s">
        <v>2371</v>
      </c>
      <c r="G517">
        <v>1</v>
      </c>
      <c r="H517">
        <v>2</v>
      </c>
      <c r="I517">
        <v>2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2</v>
      </c>
      <c r="P517" t="s">
        <v>2372</v>
      </c>
    </row>
    <row r="518" spans="1:16" x14ac:dyDescent="0.25">
      <c r="A518" t="s">
        <v>3545</v>
      </c>
      <c r="B518">
        <v>2584</v>
      </c>
      <c r="C518" t="s">
        <v>14</v>
      </c>
      <c r="D518" t="s">
        <v>970</v>
      </c>
      <c r="E518">
        <v>9</v>
      </c>
      <c r="F518" t="s">
        <v>2371</v>
      </c>
      <c r="G518">
        <v>1</v>
      </c>
      <c r="H518">
        <v>2</v>
      </c>
      <c r="I518">
        <v>2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2</v>
      </c>
      <c r="P518" t="s">
        <v>3546</v>
      </c>
    </row>
    <row r="519" spans="1:16" x14ac:dyDescent="0.25">
      <c r="A519" t="s">
        <v>1410</v>
      </c>
      <c r="B519">
        <v>245</v>
      </c>
      <c r="C519" t="s">
        <v>23</v>
      </c>
      <c r="D519" t="s">
        <v>50</v>
      </c>
      <c r="E519">
        <v>2</v>
      </c>
      <c r="F519" t="s">
        <v>51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52</v>
      </c>
    </row>
    <row r="520" spans="1:16" x14ac:dyDescent="0.25">
      <c r="A520" t="s">
        <v>1411</v>
      </c>
      <c r="B520">
        <v>1647</v>
      </c>
      <c r="C520" t="s">
        <v>9</v>
      </c>
      <c r="D520" t="s">
        <v>32</v>
      </c>
      <c r="E520">
        <v>2</v>
      </c>
      <c r="F520" t="s">
        <v>1412</v>
      </c>
      <c r="G520">
        <v>0</v>
      </c>
      <c r="H520">
        <v>0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1413</v>
      </c>
    </row>
    <row r="521" spans="1:16" x14ac:dyDescent="0.25">
      <c r="A521" t="s">
        <v>1414</v>
      </c>
      <c r="B521">
        <v>1238</v>
      </c>
      <c r="C521" t="s">
        <v>9</v>
      </c>
      <c r="D521" t="s">
        <v>32</v>
      </c>
      <c r="E521">
        <v>2</v>
      </c>
      <c r="F521" t="s">
        <v>1415</v>
      </c>
      <c r="G521">
        <v>0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1416</v>
      </c>
    </row>
    <row r="522" spans="1:16" x14ac:dyDescent="0.25">
      <c r="A522" t="s">
        <v>4031</v>
      </c>
      <c r="B522">
        <v>2584</v>
      </c>
      <c r="C522" t="s">
        <v>14</v>
      </c>
      <c r="D522" t="s">
        <v>1297</v>
      </c>
      <c r="E522">
        <v>9</v>
      </c>
      <c r="F522" t="s">
        <v>2371</v>
      </c>
      <c r="G522">
        <v>1</v>
      </c>
      <c r="H522">
        <v>2</v>
      </c>
      <c r="I522">
        <v>2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2</v>
      </c>
      <c r="P522" t="s">
        <v>3546</v>
      </c>
    </row>
    <row r="523" spans="1:16" x14ac:dyDescent="0.25">
      <c r="A523" t="s">
        <v>1419</v>
      </c>
      <c r="B523">
        <v>1165</v>
      </c>
      <c r="C523" t="s">
        <v>9</v>
      </c>
      <c r="D523" t="s">
        <v>28</v>
      </c>
      <c r="E523">
        <v>2</v>
      </c>
      <c r="F523" t="s">
        <v>1420</v>
      </c>
      <c r="G523">
        <v>0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1421</v>
      </c>
    </row>
    <row r="524" spans="1:16" x14ac:dyDescent="0.25">
      <c r="A524" t="s">
        <v>1422</v>
      </c>
      <c r="B524">
        <v>245</v>
      </c>
      <c r="C524" t="s">
        <v>23</v>
      </c>
      <c r="D524" t="s">
        <v>50</v>
      </c>
      <c r="E524">
        <v>2</v>
      </c>
      <c r="F524" t="s">
        <v>51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52</v>
      </c>
    </row>
    <row r="525" spans="1:16" x14ac:dyDescent="0.25">
      <c r="A525" t="s">
        <v>1423</v>
      </c>
      <c r="B525">
        <v>245</v>
      </c>
      <c r="C525" t="s">
        <v>23</v>
      </c>
      <c r="D525" t="s">
        <v>50</v>
      </c>
      <c r="E525">
        <v>2</v>
      </c>
      <c r="F525" t="s">
        <v>51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52</v>
      </c>
    </row>
    <row r="526" spans="1:16" x14ac:dyDescent="0.25">
      <c r="A526" t="s">
        <v>1424</v>
      </c>
      <c r="B526">
        <v>245</v>
      </c>
      <c r="C526" t="s">
        <v>23</v>
      </c>
      <c r="D526" t="s">
        <v>50</v>
      </c>
      <c r="E526">
        <v>2</v>
      </c>
      <c r="F526" t="s">
        <v>51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52</v>
      </c>
    </row>
    <row r="527" spans="1:16" x14ac:dyDescent="0.25">
      <c r="A527" t="s">
        <v>1425</v>
      </c>
      <c r="B527">
        <v>1539</v>
      </c>
      <c r="C527" t="s">
        <v>9</v>
      </c>
      <c r="D527" t="s">
        <v>650</v>
      </c>
      <c r="E527">
        <v>6</v>
      </c>
      <c r="F527" t="s">
        <v>1426</v>
      </c>
      <c r="G527">
        <v>1</v>
      </c>
      <c r="H527">
        <v>1</v>
      </c>
      <c r="I527">
        <v>2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 t="s">
        <v>1427</v>
      </c>
    </row>
    <row r="528" spans="1:16" x14ac:dyDescent="0.25">
      <c r="A528" t="s">
        <v>1428</v>
      </c>
      <c r="B528">
        <v>1299</v>
      </c>
      <c r="C528" t="s">
        <v>9</v>
      </c>
      <c r="D528" t="s">
        <v>10</v>
      </c>
      <c r="E528">
        <v>2</v>
      </c>
      <c r="F528" t="s">
        <v>1429</v>
      </c>
      <c r="G528">
        <v>0</v>
      </c>
      <c r="H528">
        <v>0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1430</v>
      </c>
    </row>
    <row r="529" spans="1:16" x14ac:dyDescent="0.25">
      <c r="A529" t="s">
        <v>4427</v>
      </c>
      <c r="B529">
        <v>2584</v>
      </c>
      <c r="C529" t="s">
        <v>14</v>
      </c>
      <c r="D529" t="s">
        <v>1150</v>
      </c>
      <c r="E529">
        <v>9</v>
      </c>
      <c r="F529" t="s">
        <v>539</v>
      </c>
      <c r="G529">
        <v>1</v>
      </c>
      <c r="H529">
        <v>2</v>
      </c>
      <c r="I529">
        <v>2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2</v>
      </c>
      <c r="P529" t="s">
        <v>540</v>
      </c>
    </row>
    <row r="530" spans="1:16" x14ac:dyDescent="0.25">
      <c r="A530" t="s">
        <v>4462</v>
      </c>
      <c r="B530">
        <v>2584</v>
      </c>
      <c r="C530" t="s">
        <v>14</v>
      </c>
      <c r="D530" t="s">
        <v>372</v>
      </c>
      <c r="E530">
        <v>9</v>
      </c>
      <c r="F530" t="s">
        <v>539</v>
      </c>
      <c r="G530">
        <v>1</v>
      </c>
      <c r="H530">
        <v>2</v>
      </c>
      <c r="I530">
        <v>2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2</v>
      </c>
      <c r="P530" t="s">
        <v>540</v>
      </c>
    </row>
    <row r="531" spans="1:16" x14ac:dyDescent="0.25">
      <c r="A531" t="s">
        <v>1436</v>
      </c>
      <c r="B531">
        <v>367</v>
      </c>
      <c r="C531" t="s">
        <v>23</v>
      </c>
      <c r="D531" t="s">
        <v>1337</v>
      </c>
      <c r="E531">
        <v>2</v>
      </c>
      <c r="F531" t="s">
        <v>505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1437</v>
      </c>
    </row>
    <row r="532" spans="1:16" x14ac:dyDescent="0.25">
      <c r="A532" t="s">
        <v>1438</v>
      </c>
      <c r="B532">
        <v>245</v>
      </c>
      <c r="C532" t="s">
        <v>23</v>
      </c>
      <c r="D532" t="s">
        <v>50</v>
      </c>
      <c r="E532">
        <v>2</v>
      </c>
      <c r="F532" t="s">
        <v>51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52</v>
      </c>
    </row>
    <row r="533" spans="1:16" x14ac:dyDescent="0.25">
      <c r="A533" t="s">
        <v>5256</v>
      </c>
      <c r="B533">
        <v>2584</v>
      </c>
      <c r="C533" t="s">
        <v>14</v>
      </c>
      <c r="D533" t="s">
        <v>1476</v>
      </c>
      <c r="E533">
        <v>9</v>
      </c>
      <c r="F533" t="s">
        <v>2371</v>
      </c>
      <c r="G533">
        <v>1</v>
      </c>
      <c r="H533">
        <v>2</v>
      </c>
      <c r="I533">
        <v>2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2</v>
      </c>
      <c r="P533" t="s">
        <v>3546</v>
      </c>
    </row>
    <row r="534" spans="1:16" x14ac:dyDescent="0.25">
      <c r="A534" t="s">
        <v>1442</v>
      </c>
      <c r="B534">
        <v>1304</v>
      </c>
      <c r="C534" t="s">
        <v>9</v>
      </c>
      <c r="D534" t="s">
        <v>164</v>
      </c>
      <c r="E534">
        <v>2</v>
      </c>
      <c r="F534" t="s">
        <v>1443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t="s">
        <v>1444</v>
      </c>
    </row>
    <row r="535" spans="1:16" x14ac:dyDescent="0.25">
      <c r="A535" t="s">
        <v>5651</v>
      </c>
      <c r="B535">
        <v>2584</v>
      </c>
      <c r="C535" t="s">
        <v>14</v>
      </c>
      <c r="D535" t="s">
        <v>848</v>
      </c>
      <c r="E535">
        <v>9</v>
      </c>
      <c r="F535" t="s">
        <v>539</v>
      </c>
      <c r="G535">
        <v>1</v>
      </c>
      <c r="H535">
        <v>2</v>
      </c>
      <c r="I535">
        <v>2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2</v>
      </c>
      <c r="P535" t="s">
        <v>540</v>
      </c>
    </row>
    <row r="536" spans="1:16" x14ac:dyDescent="0.25">
      <c r="A536" t="s">
        <v>1448</v>
      </c>
      <c r="B536">
        <v>392</v>
      </c>
      <c r="C536" t="s">
        <v>23</v>
      </c>
      <c r="D536" t="s">
        <v>24</v>
      </c>
      <c r="E536">
        <v>2</v>
      </c>
      <c r="F536" t="s">
        <v>1081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t="s">
        <v>1170</v>
      </c>
    </row>
    <row r="537" spans="1:16" x14ac:dyDescent="0.25">
      <c r="A537" t="s">
        <v>5660</v>
      </c>
      <c r="B537">
        <v>2584</v>
      </c>
      <c r="C537" t="s">
        <v>14</v>
      </c>
      <c r="D537" t="s">
        <v>2648</v>
      </c>
      <c r="E537">
        <v>9</v>
      </c>
      <c r="F537" t="s">
        <v>2371</v>
      </c>
      <c r="G537">
        <v>1</v>
      </c>
      <c r="H537">
        <v>2</v>
      </c>
      <c r="I537">
        <v>2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2</v>
      </c>
      <c r="P537" t="s">
        <v>3546</v>
      </c>
    </row>
    <row r="538" spans="1:16" x14ac:dyDescent="0.25">
      <c r="A538" t="s">
        <v>1366</v>
      </c>
      <c r="B538">
        <v>2581</v>
      </c>
      <c r="C538" t="s">
        <v>14</v>
      </c>
      <c r="D538" t="s">
        <v>82</v>
      </c>
      <c r="E538">
        <v>9</v>
      </c>
      <c r="F538" t="s">
        <v>1367</v>
      </c>
      <c r="G538">
        <v>1</v>
      </c>
      <c r="H538">
        <v>2</v>
      </c>
      <c r="I538">
        <v>2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2</v>
      </c>
      <c r="P538" t="s">
        <v>1368</v>
      </c>
    </row>
    <row r="539" spans="1:16" x14ac:dyDescent="0.25">
      <c r="A539" t="s">
        <v>2814</v>
      </c>
      <c r="B539">
        <v>2581</v>
      </c>
      <c r="C539" t="s">
        <v>14</v>
      </c>
      <c r="D539" t="s">
        <v>19</v>
      </c>
      <c r="E539">
        <v>9</v>
      </c>
      <c r="F539" t="s">
        <v>1367</v>
      </c>
      <c r="G539">
        <v>1</v>
      </c>
      <c r="H539">
        <v>2</v>
      </c>
      <c r="I539">
        <v>2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2</v>
      </c>
      <c r="P539" t="s">
        <v>2815</v>
      </c>
    </row>
    <row r="540" spans="1:16" x14ac:dyDescent="0.25">
      <c r="A540" t="s">
        <v>4717</v>
      </c>
      <c r="B540">
        <v>2581</v>
      </c>
      <c r="C540" t="s">
        <v>14</v>
      </c>
      <c r="D540" t="s">
        <v>294</v>
      </c>
      <c r="E540">
        <v>9</v>
      </c>
      <c r="F540" t="s">
        <v>1367</v>
      </c>
      <c r="G540">
        <v>1</v>
      </c>
      <c r="H540">
        <v>2</v>
      </c>
      <c r="I540">
        <v>2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2</v>
      </c>
      <c r="P540" t="s">
        <v>2815</v>
      </c>
    </row>
    <row r="541" spans="1:16" x14ac:dyDescent="0.25">
      <c r="A541" t="s">
        <v>4699</v>
      </c>
      <c r="B541">
        <v>2575</v>
      </c>
      <c r="C541" t="s">
        <v>14</v>
      </c>
      <c r="D541" t="s">
        <v>890</v>
      </c>
      <c r="E541">
        <v>9</v>
      </c>
      <c r="F541" t="s">
        <v>4700</v>
      </c>
      <c r="G541">
        <v>1</v>
      </c>
      <c r="H541">
        <v>2</v>
      </c>
      <c r="I541">
        <v>2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2</v>
      </c>
      <c r="P541" t="s">
        <v>4701</v>
      </c>
    </row>
    <row r="542" spans="1:16" x14ac:dyDescent="0.25">
      <c r="A542" t="s">
        <v>1464</v>
      </c>
      <c r="B542">
        <v>245</v>
      </c>
      <c r="C542" t="s">
        <v>23</v>
      </c>
      <c r="D542" t="s">
        <v>24</v>
      </c>
      <c r="E542">
        <v>2</v>
      </c>
      <c r="F542" t="s">
        <v>51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143</v>
      </c>
    </row>
    <row r="543" spans="1:16" x14ac:dyDescent="0.25">
      <c r="A543" t="s">
        <v>4766</v>
      </c>
      <c r="B543">
        <v>2575</v>
      </c>
      <c r="C543" t="s">
        <v>14</v>
      </c>
      <c r="D543" t="s">
        <v>19</v>
      </c>
      <c r="E543">
        <v>9</v>
      </c>
      <c r="F543" t="s">
        <v>4700</v>
      </c>
      <c r="G543">
        <v>1</v>
      </c>
      <c r="H543">
        <v>2</v>
      </c>
      <c r="I543">
        <v>2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2</v>
      </c>
      <c r="P543" t="s">
        <v>4767</v>
      </c>
    </row>
    <row r="544" spans="1:16" x14ac:dyDescent="0.25">
      <c r="A544" t="s">
        <v>1467</v>
      </c>
      <c r="B544">
        <v>330</v>
      </c>
      <c r="C544" t="s">
        <v>9</v>
      </c>
      <c r="D544" t="s">
        <v>32</v>
      </c>
      <c r="E544">
        <v>1</v>
      </c>
      <c r="F544" t="s">
        <v>1468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1469</v>
      </c>
    </row>
    <row r="545" spans="1:16" x14ac:dyDescent="0.25">
      <c r="A545" t="s">
        <v>5627</v>
      </c>
      <c r="B545">
        <v>2575</v>
      </c>
      <c r="C545" t="s">
        <v>14</v>
      </c>
      <c r="D545" t="s">
        <v>1512</v>
      </c>
      <c r="E545">
        <v>9</v>
      </c>
      <c r="F545" t="s">
        <v>4700</v>
      </c>
      <c r="G545">
        <v>1</v>
      </c>
      <c r="H545">
        <v>2</v>
      </c>
      <c r="I545">
        <v>2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2</v>
      </c>
      <c r="P545" t="s">
        <v>4767</v>
      </c>
    </row>
    <row r="546" spans="1:16" x14ac:dyDescent="0.25">
      <c r="A546" t="s">
        <v>1471</v>
      </c>
      <c r="B546">
        <v>400</v>
      </c>
      <c r="C546" t="s">
        <v>133</v>
      </c>
      <c r="D546" t="s">
        <v>134</v>
      </c>
      <c r="E546">
        <v>2</v>
      </c>
      <c r="F546" t="s">
        <v>1472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1473</v>
      </c>
    </row>
    <row r="547" spans="1:16" x14ac:dyDescent="0.25">
      <c r="A547" t="s">
        <v>1474</v>
      </c>
      <c r="B547">
        <v>245</v>
      </c>
      <c r="C547" t="s">
        <v>23</v>
      </c>
      <c r="D547" t="s">
        <v>50</v>
      </c>
      <c r="E547">
        <v>2</v>
      </c>
      <c r="F547" t="s">
        <v>51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141</v>
      </c>
    </row>
    <row r="548" spans="1:16" x14ac:dyDescent="0.25">
      <c r="A548" t="s">
        <v>1237</v>
      </c>
      <c r="B548">
        <v>2573</v>
      </c>
      <c r="C548" t="s">
        <v>14</v>
      </c>
      <c r="D548" t="s">
        <v>19</v>
      </c>
      <c r="E548">
        <v>9</v>
      </c>
      <c r="F548" t="s">
        <v>1238</v>
      </c>
      <c r="G548">
        <v>1</v>
      </c>
      <c r="H548">
        <v>2</v>
      </c>
      <c r="I548">
        <v>2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2</v>
      </c>
      <c r="P548" t="s">
        <v>1239</v>
      </c>
    </row>
    <row r="549" spans="1:16" x14ac:dyDescent="0.25">
      <c r="A549" t="s">
        <v>3120</v>
      </c>
      <c r="B549">
        <v>2573</v>
      </c>
      <c r="C549" t="s">
        <v>14</v>
      </c>
      <c r="D549" t="s">
        <v>2738</v>
      </c>
      <c r="E549">
        <v>9</v>
      </c>
      <c r="F549" t="s">
        <v>3121</v>
      </c>
      <c r="G549">
        <v>1</v>
      </c>
      <c r="H549">
        <v>2</v>
      </c>
      <c r="I549">
        <v>2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2</v>
      </c>
      <c r="P549" t="s">
        <v>3122</v>
      </c>
    </row>
    <row r="550" spans="1:16" x14ac:dyDescent="0.25">
      <c r="A550" t="s">
        <v>308</v>
      </c>
      <c r="B550">
        <v>2562</v>
      </c>
      <c r="C550" t="s">
        <v>14</v>
      </c>
      <c r="D550" t="s">
        <v>309</v>
      </c>
      <c r="E550">
        <v>6</v>
      </c>
      <c r="F550" t="s">
        <v>310</v>
      </c>
      <c r="G550">
        <v>1</v>
      </c>
      <c r="H550">
        <v>1</v>
      </c>
      <c r="I550">
        <v>2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1</v>
      </c>
      <c r="P550" t="s">
        <v>311</v>
      </c>
    </row>
    <row r="551" spans="1:16" x14ac:dyDescent="0.25">
      <c r="A551" t="s">
        <v>1576</v>
      </c>
      <c r="B551">
        <v>2562</v>
      </c>
      <c r="C551" t="s">
        <v>14</v>
      </c>
      <c r="D551" t="s">
        <v>209</v>
      </c>
      <c r="E551">
        <v>9</v>
      </c>
      <c r="F551" t="s">
        <v>1577</v>
      </c>
      <c r="G551">
        <v>1</v>
      </c>
      <c r="H551">
        <v>1</v>
      </c>
      <c r="I551">
        <v>2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 t="s">
        <v>1578</v>
      </c>
    </row>
    <row r="552" spans="1:16" x14ac:dyDescent="0.25">
      <c r="A552" t="s">
        <v>1484</v>
      </c>
      <c r="B552">
        <v>478</v>
      </c>
      <c r="C552" t="s">
        <v>23</v>
      </c>
      <c r="D552" t="s">
        <v>24</v>
      </c>
      <c r="E552">
        <v>2</v>
      </c>
      <c r="F552" t="s">
        <v>265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266</v>
      </c>
    </row>
    <row r="553" spans="1:16" x14ac:dyDescent="0.25">
      <c r="A553" t="s">
        <v>3313</v>
      </c>
      <c r="B553">
        <v>2562</v>
      </c>
      <c r="C553" t="s">
        <v>14</v>
      </c>
      <c r="D553" t="s">
        <v>19</v>
      </c>
      <c r="E553">
        <v>6</v>
      </c>
      <c r="F553" t="s">
        <v>310</v>
      </c>
      <c r="G553">
        <v>1</v>
      </c>
      <c r="H553">
        <v>1</v>
      </c>
      <c r="I553">
        <v>2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1</v>
      </c>
      <c r="P553" t="s">
        <v>311</v>
      </c>
    </row>
    <row r="554" spans="1:16" x14ac:dyDescent="0.25">
      <c r="A554" t="s">
        <v>1487</v>
      </c>
      <c r="B554">
        <v>257</v>
      </c>
      <c r="C554" t="s">
        <v>23</v>
      </c>
      <c r="D554" t="s">
        <v>223</v>
      </c>
      <c r="E554">
        <v>2</v>
      </c>
      <c r="F554" t="s">
        <v>227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943</v>
      </c>
    </row>
    <row r="555" spans="1:16" x14ac:dyDescent="0.25">
      <c r="A555" t="s">
        <v>1488</v>
      </c>
      <c r="B555">
        <v>245</v>
      </c>
      <c r="C555" t="s">
        <v>23</v>
      </c>
      <c r="D555" t="s">
        <v>50</v>
      </c>
      <c r="E555">
        <v>2</v>
      </c>
      <c r="F555" t="s">
        <v>51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52</v>
      </c>
    </row>
    <row r="556" spans="1:16" x14ac:dyDescent="0.25">
      <c r="A556" t="s">
        <v>2844</v>
      </c>
      <c r="B556">
        <v>2551</v>
      </c>
      <c r="C556" t="s">
        <v>14</v>
      </c>
      <c r="D556" t="s">
        <v>64</v>
      </c>
      <c r="E556">
        <v>9</v>
      </c>
      <c r="F556" t="s">
        <v>2845</v>
      </c>
      <c r="G556">
        <v>1</v>
      </c>
      <c r="H556">
        <v>1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1</v>
      </c>
      <c r="P556" t="s">
        <v>2846</v>
      </c>
    </row>
    <row r="557" spans="1:16" x14ac:dyDescent="0.25">
      <c r="A557" t="s">
        <v>4981</v>
      </c>
      <c r="B557">
        <v>2551</v>
      </c>
      <c r="C557" t="s">
        <v>14</v>
      </c>
      <c r="D557" t="s">
        <v>1022</v>
      </c>
      <c r="E557">
        <v>9</v>
      </c>
      <c r="F557" t="s">
        <v>4982</v>
      </c>
      <c r="G557">
        <v>1</v>
      </c>
      <c r="H557">
        <v>1</v>
      </c>
      <c r="I557">
        <v>2</v>
      </c>
      <c r="J557">
        <v>1</v>
      </c>
      <c r="K557">
        <v>1</v>
      </c>
      <c r="L557">
        <v>0</v>
      </c>
      <c r="M557">
        <v>1</v>
      </c>
      <c r="N557">
        <v>0</v>
      </c>
      <c r="O557">
        <v>1</v>
      </c>
      <c r="P557" t="s">
        <v>4983</v>
      </c>
    </row>
    <row r="558" spans="1:16" x14ac:dyDescent="0.25">
      <c r="A558" t="s">
        <v>5289</v>
      </c>
      <c r="B558">
        <v>2551</v>
      </c>
      <c r="C558" t="s">
        <v>14</v>
      </c>
      <c r="D558" t="s">
        <v>1359</v>
      </c>
      <c r="E558">
        <v>9</v>
      </c>
      <c r="F558" t="s">
        <v>4982</v>
      </c>
      <c r="G558">
        <v>1</v>
      </c>
      <c r="H558">
        <v>1</v>
      </c>
      <c r="I558">
        <v>2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1</v>
      </c>
      <c r="P558" t="s">
        <v>4983</v>
      </c>
    </row>
    <row r="559" spans="1:16" x14ac:dyDescent="0.25">
      <c r="A559" t="s">
        <v>1496</v>
      </c>
      <c r="B559">
        <v>162</v>
      </c>
      <c r="C559" t="s">
        <v>133</v>
      </c>
      <c r="D559" t="s">
        <v>134</v>
      </c>
      <c r="E559">
        <v>2</v>
      </c>
      <c r="F559" t="s">
        <v>1497</v>
      </c>
      <c r="G559">
        <v>0</v>
      </c>
      <c r="H559">
        <v>0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1498</v>
      </c>
    </row>
    <row r="560" spans="1:16" x14ac:dyDescent="0.25">
      <c r="A560" t="s">
        <v>4681</v>
      </c>
      <c r="B560">
        <v>2549</v>
      </c>
      <c r="C560" t="s">
        <v>14</v>
      </c>
      <c r="D560" t="s">
        <v>4682</v>
      </c>
      <c r="E560">
        <v>10</v>
      </c>
      <c r="F560" t="s">
        <v>4683</v>
      </c>
      <c r="G560">
        <v>1</v>
      </c>
      <c r="H560">
        <v>1</v>
      </c>
      <c r="I560">
        <v>2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1</v>
      </c>
      <c r="P560" t="s">
        <v>4684</v>
      </c>
    </row>
    <row r="561" spans="1:16" x14ac:dyDescent="0.25">
      <c r="A561" t="s">
        <v>4587</v>
      </c>
      <c r="B561">
        <v>2537</v>
      </c>
      <c r="C561" t="s">
        <v>14</v>
      </c>
      <c r="D561" t="s">
        <v>4588</v>
      </c>
      <c r="E561">
        <v>10</v>
      </c>
      <c r="F561" t="s">
        <v>4589</v>
      </c>
      <c r="G561">
        <v>1</v>
      </c>
      <c r="H561">
        <v>1</v>
      </c>
      <c r="I561">
        <v>2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1</v>
      </c>
      <c r="P561" t="s">
        <v>4590</v>
      </c>
    </row>
    <row r="562" spans="1:16" x14ac:dyDescent="0.25">
      <c r="A562" t="s">
        <v>5665</v>
      </c>
      <c r="B562">
        <v>2509</v>
      </c>
      <c r="C562" t="s">
        <v>14</v>
      </c>
      <c r="D562" t="s">
        <v>301</v>
      </c>
      <c r="E562">
        <v>9</v>
      </c>
      <c r="F562" t="s">
        <v>5666</v>
      </c>
      <c r="G562">
        <v>1</v>
      </c>
      <c r="H562">
        <v>1</v>
      </c>
      <c r="I562">
        <v>2</v>
      </c>
      <c r="J562">
        <v>1</v>
      </c>
      <c r="K562">
        <v>1</v>
      </c>
      <c r="L562">
        <v>0</v>
      </c>
      <c r="M562">
        <v>1</v>
      </c>
      <c r="N562">
        <v>0</v>
      </c>
      <c r="O562">
        <v>1</v>
      </c>
      <c r="P562" t="s">
        <v>5667</v>
      </c>
    </row>
    <row r="563" spans="1:16" x14ac:dyDescent="0.25">
      <c r="A563" t="s">
        <v>4889</v>
      </c>
      <c r="B563">
        <v>2502</v>
      </c>
      <c r="C563" t="s">
        <v>14</v>
      </c>
      <c r="D563" t="s">
        <v>4890</v>
      </c>
      <c r="E563">
        <v>9</v>
      </c>
      <c r="F563" t="s">
        <v>4891</v>
      </c>
      <c r="G563">
        <v>1</v>
      </c>
      <c r="H563">
        <v>1</v>
      </c>
      <c r="I563">
        <v>2</v>
      </c>
      <c r="J563">
        <v>1</v>
      </c>
      <c r="K563">
        <v>1</v>
      </c>
      <c r="L563">
        <v>0</v>
      </c>
      <c r="M563">
        <v>0</v>
      </c>
      <c r="N563">
        <v>1</v>
      </c>
      <c r="O563">
        <v>1</v>
      </c>
      <c r="P563" t="s">
        <v>4892</v>
      </c>
    </row>
    <row r="564" spans="1:16" x14ac:dyDescent="0.25">
      <c r="A564" t="s">
        <v>1507</v>
      </c>
      <c r="B564">
        <v>14149</v>
      </c>
      <c r="C564" t="s">
        <v>245</v>
      </c>
      <c r="D564" t="s">
        <v>1508</v>
      </c>
      <c r="E564">
        <v>39</v>
      </c>
      <c r="F564" t="s">
        <v>1509</v>
      </c>
      <c r="G564">
        <v>0</v>
      </c>
      <c r="H564">
        <v>9</v>
      </c>
      <c r="I564">
        <v>18</v>
      </c>
      <c r="J564">
        <v>8</v>
      </c>
      <c r="K564">
        <v>0</v>
      </c>
      <c r="L564">
        <v>0</v>
      </c>
      <c r="M564">
        <v>0</v>
      </c>
      <c r="N564">
        <v>0</v>
      </c>
      <c r="O564">
        <v>9</v>
      </c>
      <c r="P564" t="s">
        <v>1510</v>
      </c>
    </row>
    <row r="565" spans="1:16" x14ac:dyDescent="0.25">
      <c r="A565" t="s">
        <v>4747</v>
      </c>
      <c r="B565">
        <v>2487</v>
      </c>
      <c r="C565" t="s">
        <v>14</v>
      </c>
      <c r="D565" t="s">
        <v>838</v>
      </c>
      <c r="E565">
        <v>9</v>
      </c>
      <c r="F565" t="s">
        <v>4748</v>
      </c>
      <c r="G565">
        <v>1</v>
      </c>
      <c r="H565">
        <v>1</v>
      </c>
      <c r="I565">
        <v>2</v>
      </c>
      <c r="J565">
        <v>1</v>
      </c>
      <c r="K565">
        <v>1</v>
      </c>
      <c r="L565">
        <v>0</v>
      </c>
      <c r="M565">
        <v>0</v>
      </c>
      <c r="N565">
        <v>1</v>
      </c>
      <c r="O565">
        <v>1</v>
      </c>
      <c r="P565" t="s">
        <v>4749</v>
      </c>
    </row>
    <row r="566" spans="1:16" x14ac:dyDescent="0.25">
      <c r="A566" t="s">
        <v>1513</v>
      </c>
      <c r="B566">
        <v>245</v>
      </c>
      <c r="C566" t="s">
        <v>23</v>
      </c>
      <c r="D566" t="s">
        <v>50</v>
      </c>
      <c r="E566">
        <v>2</v>
      </c>
      <c r="F566" t="s">
        <v>51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52</v>
      </c>
    </row>
    <row r="567" spans="1:16" x14ac:dyDescent="0.25">
      <c r="A567" t="s">
        <v>2082</v>
      </c>
      <c r="B567">
        <v>2471</v>
      </c>
      <c r="C567" t="s">
        <v>14</v>
      </c>
      <c r="D567" t="s">
        <v>301</v>
      </c>
      <c r="E567">
        <v>10</v>
      </c>
      <c r="F567" t="s">
        <v>2083</v>
      </c>
      <c r="G567">
        <v>1</v>
      </c>
      <c r="H567">
        <v>1</v>
      </c>
      <c r="I567">
        <v>2</v>
      </c>
      <c r="J567">
        <v>1</v>
      </c>
      <c r="K567">
        <v>1</v>
      </c>
      <c r="L567">
        <v>0</v>
      </c>
      <c r="M567">
        <v>1</v>
      </c>
      <c r="N567">
        <v>0</v>
      </c>
      <c r="O567">
        <v>1</v>
      </c>
      <c r="P567" t="s">
        <v>2084</v>
      </c>
    </row>
    <row r="568" spans="1:16" x14ac:dyDescent="0.25">
      <c r="A568" t="s">
        <v>4306</v>
      </c>
      <c r="B568">
        <v>2470</v>
      </c>
      <c r="C568" t="s">
        <v>14</v>
      </c>
      <c r="D568" t="s">
        <v>19</v>
      </c>
      <c r="E568">
        <v>10</v>
      </c>
      <c r="F568" t="s">
        <v>4307</v>
      </c>
      <c r="G568">
        <v>0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2</v>
      </c>
      <c r="P568" t="s">
        <v>4308</v>
      </c>
    </row>
    <row r="569" spans="1:16" x14ac:dyDescent="0.25">
      <c r="A569" t="s">
        <v>1520</v>
      </c>
      <c r="B569">
        <v>492</v>
      </c>
      <c r="C569" t="s">
        <v>23</v>
      </c>
      <c r="D569" t="s">
        <v>24</v>
      </c>
      <c r="E569">
        <v>2</v>
      </c>
      <c r="F569" t="s">
        <v>1058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1059</v>
      </c>
    </row>
    <row r="570" spans="1:16" x14ac:dyDescent="0.25">
      <c r="A570" t="s">
        <v>1521</v>
      </c>
      <c r="B570">
        <v>297</v>
      </c>
      <c r="C570" t="s">
        <v>23</v>
      </c>
      <c r="D570" t="s">
        <v>24</v>
      </c>
      <c r="E570">
        <v>2</v>
      </c>
      <c r="F570" t="s">
        <v>635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636</v>
      </c>
    </row>
    <row r="571" spans="1:16" x14ac:dyDescent="0.25">
      <c r="A571" t="s">
        <v>2203</v>
      </c>
      <c r="B571">
        <v>2442</v>
      </c>
      <c r="C571" t="s">
        <v>14</v>
      </c>
      <c r="D571" t="s">
        <v>2204</v>
      </c>
      <c r="E571">
        <v>9</v>
      </c>
      <c r="F571" t="s">
        <v>2205</v>
      </c>
      <c r="G571">
        <v>0</v>
      </c>
      <c r="H571">
        <v>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2</v>
      </c>
      <c r="P571" t="s">
        <v>2206</v>
      </c>
    </row>
    <row r="572" spans="1:16" x14ac:dyDescent="0.25">
      <c r="A572" t="s">
        <v>1525</v>
      </c>
      <c r="B572">
        <v>169</v>
      </c>
      <c r="C572" t="s">
        <v>352</v>
      </c>
      <c r="D572" t="s">
        <v>353</v>
      </c>
      <c r="E572">
        <v>2</v>
      </c>
      <c r="F572" t="s">
        <v>1526</v>
      </c>
      <c r="G572">
        <v>0</v>
      </c>
      <c r="H572">
        <v>0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1527</v>
      </c>
    </row>
    <row r="573" spans="1:16" x14ac:dyDescent="0.25">
      <c r="A573" t="s">
        <v>1528</v>
      </c>
      <c r="B573">
        <v>245</v>
      </c>
      <c r="C573" t="s">
        <v>23</v>
      </c>
      <c r="D573" t="s">
        <v>50</v>
      </c>
      <c r="E573">
        <v>2</v>
      </c>
      <c r="F573" t="s">
        <v>51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52</v>
      </c>
    </row>
    <row r="574" spans="1:16" x14ac:dyDescent="0.25">
      <c r="A574" t="s">
        <v>473</v>
      </c>
      <c r="B574">
        <v>2384</v>
      </c>
      <c r="C574" t="s">
        <v>14</v>
      </c>
      <c r="D574" t="s">
        <v>474</v>
      </c>
      <c r="E574">
        <v>8</v>
      </c>
      <c r="F574" t="s">
        <v>475</v>
      </c>
      <c r="G574">
        <v>1</v>
      </c>
      <c r="H574">
        <v>1</v>
      </c>
      <c r="I574">
        <v>2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 t="s">
        <v>476</v>
      </c>
    </row>
    <row r="575" spans="1:16" x14ac:dyDescent="0.25">
      <c r="A575" t="s">
        <v>1323</v>
      </c>
      <c r="B575">
        <v>2384</v>
      </c>
      <c r="C575" t="s">
        <v>14</v>
      </c>
      <c r="D575" t="s">
        <v>1324</v>
      </c>
      <c r="E575">
        <v>8</v>
      </c>
      <c r="F575" t="s">
        <v>475</v>
      </c>
      <c r="G575">
        <v>1</v>
      </c>
      <c r="H575">
        <v>1</v>
      </c>
      <c r="I575">
        <v>2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 t="s">
        <v>1325</v>
      </c>
    </row>
    <row r="576" spans="1:16" x14ac:dyDescent="0.25">
      <c r="A576" t="s">
        <v>1534</v>
      </c>
      <c r="B576">
        <v>1187</v>
      </c>
      <c r="C576" t="s">
        <v>9</v>
      </c>
      <c r="D576" t="s">
        <v>32</v>
      </c>
      <c r="E576">
        <v>2</v>
      </c>
      <c r="F576" t="s">
        <v>1535</v>
      </c>
      <c r="G576">
        <v>0</v>
      </c>
      <c r="H576">
        <v>0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1536</v>
      </c>
    </row>
    <row r="577" spans="1:16" x14ac:dyDescent="0.25">
      <c r="A577" t="s">
        <v>2574</v>
      </c>
      <c r="B577">
        <v>2384</v>
      </c>
      <c r="C577" t="s">
        <v>14</v>
      </c>
      <c r="D577" t="s">
        <v>19</v>
      </c>
      <c r="E577">
        <v>8</v>
      </c>
      <c r="F577" t="s">
        <v>475</v>
      </c>
      <c r="G577">
        <v>1</v>
      </c>
      <c r="H577">
        <v>1</v>
      </c>
      <c r="I577">
        <v>2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 t="s">
        <v>2575</v>
      </c>
    </row>
    <row r="578" spans="1:16" x14ac:dyDescent="0.25">
      <c r="A578" t="s">
        <v>4140</v>
      </c>
      <c r="B578">
        <v>2384</v>
      </c>
      <c r="C578" t="s">
        <v>14</v>
      </c>
      <c r="D578" t="s">
        <v>498</v>
      </c>
      <c r="E578">
        <v>8</v>
      </c>
      <c r="F578" t="s">
        <v>475</v>
      </c>
      <c r="G578">
        <v>1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1</v>
      </c>
      <c r="P578" t="s">
        <v>4141</v>
      </c>
    </row>
    <row r="579" spans="1:16" x14ac:dyDescent="0.25">
      <c r="A579" t="s">
        <v>1541</v>
      </c>
      <c r="B579">
        <v>245</v>
      </c>
      <c r="C579" t="s">
        <v>23</v>
      </c>
      <c r="D579" t="s">
        <v>50</v>
      </c>
      <c r="E579">
        <v>2</v>
      </c>
      <c r="F579" t="s">
        <v>51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52</v>
      </c>
    </row>
    <row r="580" spans="1:16" x14ac:dyDescent="0.25">
      <c r="A580" t="s">
        <v>1542</v>
      </c>
      <c r="B580">
        <v>396</v>
      </c>
      <c r="C580" t="s">
        <v>23</v>
      </c>
      <c r="D580" t="s">
        <v>223</v>
      </c>
      <c r="E580">
        <v>2</v>
      </c>
      <c r="F580" t="s">
        <v>323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1543</v>
      </c>
    </row>
    <row r="581" spans="1:16" x14ac:dyDescent="0.25">
      <c r="A581" t="s">
        <v>1544</v>
      </c>
      <c r="B581">
        <v>1208</v>
      </c>
      <c r="C581" t="s">
        <v>9</v>
      </c>
      <c r="D581" t="s">
        <v>10</v>
      </c>
      <c r="E581">
        <v>2</v>
      </c>
      <c r="F581" t="s">
        <v>1545</v>
      </c>
      <c r="G581">
        <v>0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1546</v>
      </c>
    </row>
    <row r="582" spans="1:16" x14ac:dyDescent="0.25">
      <c r="A582" t="s">
        <v>4289</v>
      </c>
      <c r="B582">
        <v>2384</v>
      </c>
      <c r="C582" t="s">
        <v>14</v>
      </c>
      <c r="D582" t="s">
        <v>19</v>
      </c>
      <c r="E582">
        <v>8</v>
      </c>
      <c r="F582" t="s">
        <v>475</v>
      </c>
      <c r="G582">
        <v>1</v>
      </c>
      <c r="H582">
        <v>1</v>
      </c>
      <c r="I582">
        <v>2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 t="s">
        <v>1325</v>
      </c>
    </row>
    <row r="583" spans="1:16" x14ac:dyDescent="0.25">
      <c r="A583" t="s">
        <v>1549</v>
      </c>
      <c r="B583">
        <v>392</v>
      </c>
      <c r="C583" t="s">
        <v>23</v>
      </c>
      <c r="D583" t="s">
        <v>24</v>
      </c>
      <c r="E583">
        <v>2</v>
      </c>
      <c r="F583" t="s">
        <v>1081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1550</v>
      </c>
    </row>
    <row r="584" spans="1:16" x14ac:dyDescent="0.25">
      <c r="A584" t="s">
        <v>1008</v>
      </c>
      <c r="B584">
        <v>2338</v>
      </c>
      <c r="C584" t="s">
        <v>14</v>
      </c>
      <c r="D584" t="s">
        <v>129</v>
      </c>
      <c r="E584">
        <v>7</v>
      </c>
      <c r="F584" t="s">
        <v>1009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 t="s">
        <v>1010</v>
      </c>
    </row>
    <row r="585" spans="1:16" x14ac:dyDescent="0.25">
      <c r="A585" t="s">
        <v>1553</v>
      </c>
      <c r="B585">
        <v>245</v>
      </c>
      <c r="C585" t="s">
        <v>23</v>
      </c>
      <c r="D585" t="s">
        <v>24</v>
      </c>
      <c r="E585">
        <v>2</v>
      </c>
      <c r="F585" t="s">
        <v>51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143</v>
      </c>
    </row>
    <row r="586" spans="1:16" x14ac:dyDescent="0.25">
      <c r="A586" t="s">
        <v>1554</v>
      </c>
      <c r="B586">
        <v>944</v>
      </c>
      <c r="C586" t="s">
        <v>9</v>
      </c>
      <c r="D586" t="s">
        <v>10</v>
      </c>
      <c r="E586">
        <v>2</v>
      </c>
      <c r="F586" t="s">
        <v>1555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1556</v>
      </c>
    </row>
    <row r="587" spans="1:16" x14ac:dyDescent="0.25">
      <c r="A587" t="s">
        <v>319</v>
      </c>
      <c r="B587">
        <v>2316</v>
      </c>
      <c r="C587" t="s">
        <v>14</v>
      </c>
      <c r="D587" t="s">
        <v>86</v>
      </c>
      <c r="E587">
        <v>8</v>
      </c>
      <c r="F587" t="s">
        <v>320</v>
      </c>
      <c r="G587">
        <v>1</v>
      </c>
      <c r="H587">
        <v>2</v>
      </c>
      <c r="I587">
        <v>2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2</v>
      </c>
      <c r="P587" t="s">
        <v>321</v>
      </c>
    </row>
    <row r="588" spans="1:16" x14ac:dyDescent="0.25">
      <c r="A588" t="s">
        <v>1559</v>
      </c>
      <c r="B588">
        <v>1266</v>
      </c>
      <c r="C588" t="s">
        <v>9</v>
      </c>
      <c r="D588" t="s">
        <v>164</v>
      </c>
      <c r="E588">
        <v>2</v>
      </c>
      <c r="F588" t="s">
        <v>1560</v>
      </c>
      <c r="G588">
        <v>0</v>
      </c>
      <c r="H588">
        <v>0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1561</v>
      </c>
    </row>
    <row r="589" spans="1:16" x14ac:dyDescent="0.25">
      <c r="A589" t="s">
        <v>1562</v>
      </c>
      <c r="B589">
        <v>245</v>
      </c>
      <c r="C589" t="s">
        <v>23</v>
      </c>
      <c r="D589" t="s">
        <v>50</v>
      </c>
      <c r="E589">
        <v>2</v>
      </c>
      <c r="F589" t="s">
        <v>51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52</v>
      </c>
    </row>
    <row r="590" spans="1:16" x14ac:dyDescent="0.25">
      <c r="A590" t="s">
        <v>1893</v>
      </c>
      <c r="B590">
        <v>2316</v>
      </c>
      <c r="C590" t="s">
        <v>14</v>
      </c>
      <c r="D590" t="s">
        <v>60</v>
      </c>
      <c r="E590">
        <v>8</v>
      </c>
      <c r="F590" t="s">
        <v>320</v>
      </c>
      <c r="G590">
        <v>1</v>
      </c>
      <c r="H590">
        <v>2</v>
      </c>
      <c r="I590">
        <v>2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2</v>
      </c>
      <c r="P590" t="s">
        <v>321</v>
      </c>
    </row>
    <row r="591" spans="1:16" x14ac:dyDescent="0.25">
      <c r="A591" t="s">
        <v>1567</v>
      </c>
      <c r="B591">
        <v>1190</v>
      </c>
      <c r="C591" t="s">
        <v>9</v>
      </c>
      <c r="D591" t="s">
        <v>28</v>
      </c>
      <c r="E591">
        <v>2</v>
      </c>
      <c r="F591" t="s">
        <v>1568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t="s">
        <v>1569</v>
      </c>
    </row>
    <row r="592" spans="1:16" x14ac:dyDescent="0.25">
      <c r="A592" t="s">
        <v>1570</v>
      </c>
      <c r="B592">
        <v>1228</v>
      </c>
      <c r="C592" t="s">
        <v>9</v>
      </c>
      <c r="D592" t="s">
        <v>164</v>
      </c>
      <c r="E592">
        <v>3</v>
      </c>
      <c r="F592" t="s">
        <v>1571</v>
      </c>
      <c r="G592">
        <v>0</v>
      </c>
      <c r="H592">
        <v>0</v>
      </c>
      <c r="I592">
        <v>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1572</v>
      </c>
    </row>
    <row r="593" spans="1:16" x14ac:dyDescent="0.25">
      <c r="A593" t="s">
        <v>1573</v>
      </c>
      <c r="B593">
        <v>1169</v>
      </c>
      <c r="C593" t="s">
        <v>9</v>
      </c>
      <c r="D593" t="s">
        <v>28</v>
      </c>
      <c r="E593">
        <v>2</v>
      </c>
      <c r="F593" t="s">
        <v>1574</v>
      </c>
      <c r="G593">
        <v>0</v>
      </c>
      <c r="H593">
        <v>0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1575</v>
      </c>
    </row>
    <row r="594" spans="1:16" x14ac:dyDescent="0.25">
      <c r="A594" t="s">
        <v>128</v>
      </c>
      <c r="B594">
        <v>2315</v>
      </c>
      <c r="C594" t="s">
        <v>14</v>
      </c>
      <c r="D594" t="s">
        <v>129</v>
      </c>
      <c r="E594">
        <v>8</v>
      </c>
      <c r="F594" t="s">
        <v>130</v>
      </c>
      <c r="G594">
        <v>1</v>
      </c>
      <c r="H594">
        <v>2</v>
      </c>
      <c r="I594">
        <v>2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2</v>
      </c>
      <c r="P594" t="s">
        <v>131</v>
      </c>
    </row>
    <row r="595" spans="1:16" x14ac:dyDescent="0.25">
      <c r="A595" t="s">
        <v>1146</v>
      </c>
      <c r="B595">
        <v>2302</v>
      </c>
      <c r="C595" t="s">
        <v>14</v>
      </c>
      <c r="D595" t="s">
        <v>36</v>
      </c>
      <c r="E595">
        <v>7</v>
      </c>
      <c r="F595" t="s">
        <v>1147</v>
      </c>
      <c r="G595">
        <v>1</v>
      </c>
      <c r="H595">
        <v>1</v>
      </c>
      <c r="I595">
        <v>2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 t="s">
        <v>1148</v>
      </c>
    </row>
    <row r="596" spans="1:16" x14ac:dyDescent="0.25">
      <c r="A596" t="s">
        <v>1669</v>
      </c>
      <c r="B596">
        <v>2302</v>
      </c>
      <c r="C596" t="s">
        <v>14</v>
      </c>
      <c r="D596" t="s">
        <v>36</v>
      </c>
      <c r="E596">
        <v>7</v>
      </c>
      <c r="F596" t="s">
        <v>1147</v>
      </c>
      <c r="G596">
        <v>1</v>
      </c>
      <c r="H596">
        <v>1</v>
      </c>
      <c r="I596">
        <v>2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1</v>
      </c>
      <c r="P596" t="s">
        <v>1148</v>
      </c>
    </row>
    <row r="597" spans="1:16" x14ac:dyDescent="0.25">
      <c r="A597" t="s">
        <v>1897</v>
      </c>
      <c r="B597">
        <v>2269</v>
      </c>
      <c r="C597" t="s">
        <v>14</v>
      </c>
      <c r="D597" t="s">
        <v>1864</v>
      </c>
      <c r="E597">
        <v>8</v>
      </c>
      <c r="F597" t="s">
        <v>1898</v>
      </c>
      <c r="G597">
        <v>1</v>
      </c>
      <c r="H597">
        <v>1</v>
      </c>
      <c r="I597">
        <v>2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 t="s">
        <v>1899</v>
      </c>
    </row>
    <row r="598" spans="1:16" x14ac:dyDescent="0.25">
      <c r="A598" t="s">
        <v>2628</v>
      </c>
      <c r="B598">
        <v>2264</v>
      </c>
      <c r="C598" t="s">
        <v>14</v>
      </c>
      <c r="D598" t="s">
        <v>15</v>
      </c>
      <c r="E598">
        <v>7</v>
      </c>
      <c r="F598" t="s">
        <v>2629</v>
      </c>
      <c r="G598">
        <v>1</v>
      </c>
      <c r="H598">
        <v>1</v>
      </c>
      <c r="I598">
        <v>2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1</v>
      </c>
      <c r="P598" t="s">
        <v>2630</v>
      </c>
    </row>
    <row r="599" spans="1:16" x14ac:dyDescent="0.25">
      <c r="A599" t="s">
        <v>1587</v>
      </c>
      <c r="B599">
        <v>464</v>
      </c>
      <c r="C599" t="s">
        <v>23</v>
      </c>
      <c r="D599" t="s">
        <v>24</v>
      </c>
      <c r="E599">
        <v>2</v>
      </c>
      <c r="F599" t="s">
        <v>268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269</v>
      </c>
    </row>
    <row r="600" spans="1:16" x14ac:dyDescent="0.25">
      <c r="A600" t="s">
        <v>1588</v>
      </c>
      <c r="B600">
        <v>527</v>
      </c>
      <c r="C600" t="s">
        <v>245</v>
      </c>
      <c r="D600" t="s">
        <v>850</v>
      </c>
      <c r="E600">
        <v>2</v>
      </c>
      <c r="F600" t="s">
        <v>1589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1590</v>
      </c>
    </row>
    <row r="601" spans="1:16" x14ac:dyDescent="0.25">
      <c r="A601" t="s">
        <v>1591</v>
      </c>
      <c r="B601">
        <v>390</v>
      </c>
      <c r="C601" t="s">
        <v>23</v>
      </c>
      <c r="D601" t="s">
        <v>24</v>
      </c>
      <c r="E601">
        <v>2</v>
      </c>
      <c r="F601" t="s">
        <v>213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214</v>
      </c>
    </row>
    <row r="602" spans="1:16" x14ac:dyDescent="0.25">
      <c r="A602" t="s">
        <v>1581</v>
      </c>
      <c r="B602">
        <v>2262</v>
      </c>
      <c r="C602" t="s">
        <v>14</v>
      </c>
      <c r="D602" t="s">
        <v>15</v>
      </c>
      <c r="E602">
        <v>7</v>
      </c>
      <c r="F602" t="s">
        <v>1582</v>
      </c>
      <c r="G602">
        <v>1</v>
      </c>
      <c r="H602">
        <v>1</v>
      </c>
      <c r="I602">
        <v>2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1</v>
      </c>
      <c r="P602" t="s">
        <v>1583</v>
      </c>
    </row>
    <row r="603" spans="1:16" x14ac:dyDescent="0.25">
      <c r="A603" t="s">
        <v>4671</v>
      </c>
      <c r="B603">
        <v>2258</v>
      </c>
      <c r="C603" t="s">
        <v>14</v>
      </c>
      <c r="D603" t="s">
        <v>838</v>
      </c>
      <c r="E603">
        <v>7</v>
      </c>
      <c r="F603" t="s">
        <v>4672</v>
      </c>
      <c r="G603">
        <v>1</v>
      </c>
      <c r="H603">
        <v>1</v>
      </c>
      <c r="I603">
        <v>2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1</v>
      </c>
      <c r="P603" t="s">
        <v>4673</v>
      </c>
    </row>
    <row r="604" spans="1:16" x14ac:dyDescent="0.25">
      <c r="A604" t="s">
        <v>382</v>
      </c>
      <c r="B604">
        <v>2245</v>
      </c>
      <c r="C604" t="s">
        <v>14</v>
      </c>
      <c r="D604" t="s">
        <v>129</v>
      </c>
      <c r="E604">
        <v>8</v>
      </c>
      <c r="F604" t="s">
        <v>383</v>
      </c>
      <c r="G604">
        <v>1</v>
      </c>
      <c r="H604">
        <v>1</v>
      </c>
      <c r="I604">
        <v>2</v>
      </c>
      <c r="J604">
        <v>1</v>
      </c>
      <c r="K604">
        <v>1</v>
      </c>
      <c r="L604">
        <v>0</v>
      </c>
      <c r="M604">
        <v>1</v>
      </c>
      <c r="N604">
        <v>0</v>
      </c>
      <c r="O604">
        <v>1</v>
      </c>
      <c r="P604" t="s">
        <v>384</v>
      </c>
    </row>
    <row r="605" spans="1:16" x14ac:dyDescent="0.25">
      <c r="A605" t="s">
        <v>2061</v>
      </c>
      <c r="B605">
        <v>2228</v>
      </c>
      <c r="C605" t="s">
        <v>14</v>
      </c>
      <c r="D605" t="s">
        <v>1294</v>
      </c>
      <c r="E605">
        <v>8</v>
      </c>
      <c r="F605" t="s">
        <v>2062</v>
      </c>
      <c r="G605">
        <v>1</v>
      </c>
      <c r="H605">
        <v>2</v>
      </c>
      <c r="I605">
        <v>2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2</v>
      </c>
      <c r="P605" t="s">
        <v>2063</v>
      </c>
    </row>
    <row r="606" spans="1:16" x14ac:dyDescent="0.25">
      <c r="A606" t="s">
        <v>5269</v>
      </c>
      <c r="B606">
        <v>2228</v>
      </c>
      <c r="C606" t="s">
        <v>14</v>
      </c>
      <c r="D606" t="s">
        <v>722</v>
      </c>
      <c r="E606">
        <v>8</v>
      </c>
      <c r="F606" t="s">
        <v>2062</v>
      </c>
      <c r="G606">
        <v>1</v>
      </c>
      <c r="H606">
        <v>2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2</v>
      </c>
      <c r="P606" t="s">
        <v>5270</v>
      </c>
    </row>
    <row r="607" spans="1:16" x14ac:dyDescent="0.25">
      <c r="A607" t="s">
        <v>3192</v>
      </c>
      <c r="B607">
        <v>2178</v>
      </c>
      <c r="C607" t="s">
        <v>14</v>
      </c>
      <c r="D607" t="s">
        <v>86</v>
      </c>
      <c r="E607">
        <v>7</v>
      </c>
      <c r="F607" t="s">
        <v>3193</v>
      </c>
      <c r="G607">
        <v>1</v>
      </c>
      <c r="H607">
        <v>2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 t="s">
        <v>3194</v>
      </c>
    </row>
    <row r="608" spans="1:16" x14ac:dyDescent="0.25">
      <c r="A608" t="s">
        <v>3164</v>
      </c>
      <c r="B608">
        <v>2160</v>
      </c>
      <c r="C608" t="s">
        <v>14</v>
      </c>
      <c r="D608" t="s">
        <v>789</v>
      </c>
      <c r="E608">
        <v>9</v>
      </c>
      <c r="F608" t="s">
        <v>3165</v>
      </c>
      <c r="G608">
        <v>1</v>
      </c>
      <c r="H608">
        <v>1</v>
      </c>
      <c r="I608">
        <v>2</v>
      </c>
      <c r="J608">
        <v>2</v>
      </c>
      <c r="K608">
        <v>1</v>
      </c>
      <c r="L608">
        <v>0</v>
      </c>
      <c r="M608">
        <v>1</v>
      </c>
      <c r="N608">
        <v>0</v>
      </c>
      <c r="O608">
        <v>1</v>
      </c>
      <c r="P608" t="s">
        <v>3166</v>
      </c>
    </row>
    <row r="609" spans="1:16" x14ac:dyDescent="0.25">
      <c r="A609" t="s">
        <v>2730</v>
      </c>
      <c r="B609">
        <v>2146</v>
      </c>
      <c r="C609" t="s">
        <v>14</v>
      </c>
      <c r="D609" t="s">
        <v>36</v>
      </c>
      <c r="E609">
        <v>9</v>
      </c>
      <c r="F609" t="s">
        <v>2731</v>
      </c>
      <c r="G609">
        <v>1</v>
      </c>
      <c r="H609">
        <v>1</v>
      </c>
      <c r="I609">
        <v>2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1</v>
      </c>
      <c r="P609" t="s">
        <v>2732</v>
      </c>
    </row>
    <row r="610" spans="1:16" x14ac:dyDescent="0.25">
      <c r="A610" t="s">
        <v>1610</v>
      </c>
      <c r="B610">
        <v>1383</v>
      </c>
      <c r="C610" t="s">
        <v>9</v>
      </c>
      <c r="D610" t="s">
        <v>180</v>
      </c>
      <c r="E610">
        <v>4</v>
      </c>
      <c r="F610" t="s">
        <v>1611</v>
      </c>
      <c r="G610">
        <v>0</v>
      </c>
      <c r="H610">
        <v>0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1612</v>
      </c>
    </row>
    <row r="611" spans="1:16" x14ac:dyDescent="0.25">
      <c r="A611" t="s">
        <v>3054</v>
      </c>
      <c r="B611">
        <v>2146</v>
      </c>
      <c r="C611" t="s">
        <v>14</v>
      </c>
      <c r="D611" t="s">
        <v>1713</v>
      </c>
      <c r="E611">
        <v>9</v>
      </c>
      <c r="F611" t="s">
        <v>2731</v>
      </c>
      <c r="G611">
        <v>1</v>
      </c>
      <c r="H611">
        <v>1</v>
      </c>
      <c r="I611">
        <v>2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1</v>
      </c>
      <c r="P611" t="s">
        <v>3055</v>
      </c>
    </row>
    <row r="612" spans="1:16" x14ac:dyDescent="0.25">
      <c r="A612" t="s">
        <v>1616</v>
      </c>
      <c r="B612">
        <v>943</v>
      </c>
      <c r="C612" t="s">
        <v>9</v>
      </c>
      <c r="D612" t="s">
        <v>164</v>
      </c>
      <c r="E612">
        <v>2</v>
      </c>
      <c r="F612" t="s">
        <v>1617</v>
      </c>
      <c r="G612">
        <v>0</v>
      </c>
      <c r="H612">
        <v>0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1618</v>
      </c>
    </row>
    <row r="613" spans="1:16" x14ac:dyDescent="0.25">
      <c r="A613" t="s">
        <v>1619</v>
      </c>
      <c r="B613">
        <v>245</v>
      </c>
      <c r="C613" t="s">
        <v>23</v>
      </c>
      <c r="D613" t="s">
        <v>50</v>
      </c>
      <c r="E613">
        <v>2</v>
      </c>
      <c r="F613" t="s">
        <v>51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141</v>
      </c>
    </row>
    <row r="614" spans="1:16" x14ac:dyDescent="0.25">
      <c r="A614" t="s">
        <v>3523</v>
      </c>
      <c r="B614">
        <v>2146</v>
      </c>
      <c r="C614" t="s">
        <v>14</v>
      </c>
      <c r="D614" t="s">
        <v>1483</v>
      </c>
      <c r="E614">
        <v>9</v>
      </c>
      <c r="F614" t="s">
        <v>2731</v>
      </c>
      <c r="G614">
        <v>1</v>
      </c>
      <c r="H614">
        <v>1</v>
      </c>
      <c r="I614">
        <v>2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1</v>
      </c>
      <c r="P614" t="s">
        <v>3524</v>
      </c>
    </row>
    <row r="615" spans="1:16" x14ac:dyDescent="0.25">
      <c r="A615" t="s">
        <v>4096</v>
      </c>
      <c r="B615">
        <v>2146</v>
      </c>
      <c r="C615" t="s">
        <v>14</v>
      </c>
      <c r="D615" t="s">
        <v>36</v>
      </c>
      <c r="E615">
        <v>9</v>
      </c>
      <c r="F615" t="s">
        <v>2731</v>
      </c>
      <c r="G615">
        <v>1</v>
      </c>
      <c r="H615">
        <v>1</v>
      </c>
      <c r="I615">
        <v>2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1</v>
      </c>
      <c r="P615" t="s">
        <v>2732</v>
      </c>
    </row>
    <row r="616" spans="1:16" x14ac:dyDescent="0.25">
      <c r="A616" t="s">
        <v>1624</v>
      </c>
      <c r="B616">
        <v>1115</v>
      </c>
      <c r="C616" t="s">
        <v>9</v>
      </c>
      <c r="D616" t="s">
        <v>650</v>
      </c>
      <c r="E616">
        <v>3</v>
      </c>
      <c r="F616" t="s">
        <v>1625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 t="s">
        <v>1626</v>
      </c>
    </row>
    <row r="617" spans="1:16" x14ac:dyDescent="0.25">
      <c r="A617" t="s">
        <v>1063</v>
      </c>
      <c r="B617">
        <v>2108</v>
      </c>
      <c r="C617" t="s">
        <v>14</v>
      </c>
      <c r="D617" t="s">
        <v>19</v>
      </c>
      <c r="E617">
        <v>8</v>
      </c>
      <c r="F617" t="s">
        <v>1064</v>
      </c>
      <c r="G617">
        <v>1</v>
      </c>
      <c r="H617">
        <v>2</v>
      </c>
      <c r="I617">
        <v>2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2</v>
      </c>
      <c r="P617" t="s">
        <v>1065</v>
      </c>
    </row>
    <row r="618" spans="1:16" x14ac:dyDescent="0.25">
      <c r="A618" t="s">
        <v>5181</v>
      </c>
      <c r="B618">
        <v>2100</v>
      </c>
      <c r="C618" t="s">
        <v>14</v>
      </c>
      <c r="D618" t="s">
        <v>19</v>
      </c>
      <c r="E618">
        <v>7</v>
      </c>
      <c r="F618" t="s">
        <v>5182</v>
      </c>
      <c r="G618">
        <v>1</v>
      </c>
      <c r="H618">
        <v>1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 t="s">
        <v>5183</v>
      </c>
    </row>
    <row r="619" spans="1:16" x14ac:dyDescent="0.25">
      <c r="A619" t="s">
        <v>1631</v>
      </c>
      <c r="B619">
        <v>367</v>
      </c>
      <c r="C619" t="s">
        <v>23</v>
      </c>
      <c r="D619" t="s">
        <v>1632</v>
      </c>
      <c r="E619">
        <v>2</v>
      </c>
      <c r="F619" t="s">
        <v>505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506</v>
      </c>
    </row>
    <row r="620" spans="1:16" x14ac:dyDescent="0.25">
      <c r="A620" t="s">
        <v>230</v>
      </c>
      <c r="B620">
        <v>2095</v>
      </c>
      <c r="C620" t="s">
        <v>14</v>
      </c>
      <c r="D620" t="s">
        <v>19</v>
      </c>
      <c r="E620">
        <v>7</v>
      </c>
      <c r="F620" t="s">
        <v>231</v>
      </c>
      <c r="G620">
        <v>1</v>
      </c>
      <c r="H620">
        <v>1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 t="s">
        <v>232</v>
      </c>
    </row>
    <row r="621" spans="1:16" x14ac:dyDescent="0.25">
      <c r="A621" t="s">
        <v>4350</v>
      </c>
      <c r="B621">
        <v>2095</v>
      </c>
      <c r="C621" t="s">
        <v>14</v>
      </c>
      <c r="D621" t="s">
        <v>442</v>
      </c>
      <c r="E621">
        <v>8</v>
      </c>
      <c r="F621" t="s">
        <v>4351</v>
      </c>
      <c r="G621">
        <v>1</v>
      </c>
      <c r="H621">
        <v>2</v>
      </c>
      <c r="I621">
        <v>2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2</v>
      </c>
      <c r="P621" t="s">
        <v>4352</v>
      </c>
    </row>
    <row r="622" spans="1:16" x14ac:dyDescent="0.25">
      <c r="A622" t="s">
        <v>1640</v>
      </c>
      <c r="B622">
        <v>1282</v>
      </c>
      <c r="C622" t="s">
        <v>9</v>
      </c>
      <c r="D622" t="s">
        <v>164</v>
      </c>
      <c r="E622">
        <v>2</v>
      </c>
      <c r="F622" t="s">
        <v>1641</v>
      </c>
      <c r="G622">
        <v>0</v>
      </c>
      <c r="H622">
        <v>0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t="s">
        <v>1642</v>
      </c>
    </row>
    <row r="623" spans="1:16" x14ac:dyDescent="0.25">
      <c r="A623" t="s">
        <v>5554</v>
      </c>
      <c r="B623">
        <v>2095</v>
      </c>
      <c r="C623" t="s">
        <v>14</v>
      </c>
      <c r="D623" t="s">
        <v>687</v>
      </c>
      <c r="E623">
        <v>7</v>
      </c>
      <c r="F623" t="s">
        <v>231</v>
      </c>
      <c r="G623">
        <v>1</v>
      </c>
      <c r="H623">
        <v>1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 t="s">
        <v>232</v>
      </c>
    </row>
    <row r="624" spans="1:16" x14ac:dyDescent="0.25">
      <c r="A624" t="s">
        <v>1646</v>
      </c>
      <c r="B624">
        <v>1263</v>
      </c>
      <c r="C624" t="s">
        <v>9</v>
      </c>
      <c r="D624" t="s">
        <v>32</v>
      </c>
      <c r="E624">
        <v>2</v>
      </c>
      <c r="F624" t="s">
        <v>1647</v>
      </c>
      <c r="G624">
        <v>0</v>
      </c>
      <c r="H624">
        <v>0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1648</v>
      </c>
    </row>
    <row r="625" spans="1:16" x14ac:dyDescent="0.25">
      <c r="A625" t="s">
        <v>1649</v>
      </c>
      <c r="B625">
        <v>245</v>
      </c>
      <c r="C625" t="s">
        <v>23</v>
      </c>
      <c r="D625" t="s">
        <v>50</v>
      </c>
      <c r="E625">
        <v>2</v>
      </c>
      <c r="F625" t="s">
        <v>51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52</v>
      </c>
    </row>
    <row r="626" spans="1:16" x14ac:dyDescent="0.25">
      <c r="A626" t="s">
        <v>1531</v>
      </c>
      <c r="B626">
        <v>2091</v>
      </c>
      <c r="C626" t="s">
        <v>14</v>
      </c>
      <c r="D626" t="s">
        <v>878</v>
      </c>
      <c r="E626">
        <v>7</v>
      </c>
      <c r="F626" t="s">
        <v>1532</v>
      </c>
      <c r="G626">
        <v>1</v>
      </c>
      <c r="H626">
        <v>1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 t="s">
        <v>1533</v>
      </c>
    </row>
    <row r="627" spans="1:16" x14ac:dyDescent="0.25">
      <c r="A627" t="s">
        <v>5596</v>
      </c>
      <c r="B627">
        <v>2091</v>
      </c>
      <c r="C627" t="s">
        <v>14</v>
      </c>
      <c r="D627" t="s">
        <v>19</v>
      </c>
      <c r="E627">
        <v>7</v>
      </c>
      <c r="F627" t="s">
        <v>1532</v>
      </c>
      <c r="G627">
        <v>1</v>
      </c>
      <c r="H627">
        <v>1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 t="s">
        <v>1533</v>
      </c>
    </row>
    <row r="628" spans="1:16" x14ac:dyDescent="0.25">
      <c r="A628" t="s">
        <v>1657</v>
      </c>
      <c r="B628">
        <v>264</v>
      </c>
      <c r="C628" t="s">
        <v>23</v>
      </c>
      <c r="D628" t="s">
        <v>1402</v>
      </c>
      <c r="E628">
        <v>1</v>
      </c>
      <c r="F628" t="s">
        <v>1658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1659</v>
      </c>
    </row>
    <row r="629" spans="1:16" x14ac:dyDescent="0.25">
      <c r="A629" t="s">
        <v>4052</v>
      </c>
      <c r="B629">
        <v>2078</v>
      </c>
      <c r="C629" t="s">
        <v>14</v>
      </c>
      <c r="D629" t="s">
        <v>155</v>
      </c>
      <c r="E629">
        <v>7</v>
      </c>
      <c r="F629" t="s">
        <v>4053</v>
      </c>
      <c r="G629">
        <v>1</v>
      </c>
      <c r="H629">
        <v>1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 t="s">
        <v>4054</v>
      </c>
    </row>
    <row r="630" spans="1:16" x14ac:dyDescent="0.25">
      <c r="A630" t="s">
        <v>1663</v>
      </c>
      <c r="B630">
        <v>466</v>
      </c>
      <c r="C630" t="s">
        <v>23</v>
      </c>
      <c r="D630" t="s">
        <v>24</v>
      </c>
      <c r="E630">
        <v>2</v>
      </c>
      <c r="F630" t="s">
        <v>1664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1665</v>
      </c>
    </row>
    <row r="631" spans="1:16" x14ac:dyDescent="0.25">
      <c r="A631" t="s">
        <v>4599</v>
      </c>
      <c r="B631">
        <v>2022</v>
      </c>
      <c r="C631" t="s">
        <v>14</v>
      </c>
      <c r="D631" t="s">
        <v>75</v>
      </c>
      <c r="E631">
        <v>6</v>
      </c>
      <c r="F631" t="s">
        <v>4600</v>
      </c>
      <c r="G631">
        <v>1</v>
      </c>
      <c r="H631">
        <v>0</v>
      </c>
      <c r="I631">
        <v>2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 t="s">
        <v>4601</v>
      </c>
    </row>
    <row r="632" spans="1:16" x14ac:dyDescent="0.25">
      <c r="A632" t="s">
        <v>5275</v>
      </c>
      <c r="B632">
        <v>2006</v>
      </c>
      <c r="C632" t="s">
        <v>14</v>
      </c>
      <c r="D632" t="s">
        <v>209</v>
      </c>
      <c r="E632">
        <v>7</v>
      </c>
      <c r="F632" t="s">
        <v>5276</v>
      </c>
      <c r="G632">
        <v>1</v>
      </c>
      <c r="H632">
        <v>1</v>
      </c>
      <c r="I632">
        <v>2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1</v>
      </c>
      <c r="P632" t="s">
        <v>5277</v>
      </c>
    </row>
    <row r="633" spans="1:16" x14ac:dyDescent="0.25">
      <c r="A633" t="s">
        <v>1670</v>
      </c>
      <c r="B633">
        <v>253</v>
      </c>
      <c r="C633" t="s">
        <v>245</v>
      </c>
      <c r="D633" t="s">
        <v>423</v>
      </c>
      <c r="E633">
        <v>2</v>
      </c>
      <c r="F633" t="s">
        <v>446</v>
      </c>
      <c r="G633">
        <v>0</v>
      </c>
      <c r="H633">
        <v>0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447</v>
      </c>
    </row>
    <row r="634" spans="1:16" x14ac:dyDescent="0.25">
      <c r="A634" t="s">
        <v>42</v>
      </c>
      <c r="B634">
        <v>2001</v>
      </c>
      <c r="C634" t="s">
        <v>14</v>
      </c>
      <c r="D634" t="s">
        <v>43</v>
      </c>
      <c r="E634">
        <v>6</v>
      </c>
      <c r="F634" t="s">
        <v>44</v>
      </c>
      <c r="G634">
        <v>1</v>
      </c>
      <c r="H634">
        <v>1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 t="s">
        <v>45</v>
      </c>
    </row>
    <row r="635" spans="1:16" x14ac:dyDescent="0.25">
      <c r="A635" t="s">
        <v>996</v>
      </c>
      <c r="B635">
        <v>2001</v>
      </c>
      <c r="C635" t="s">
        <v>14</v>
      </c>
      <c r="D635" t="s">
        <v>997</v>
      </c>
      <c r="E635">
        <v>6</v>
      </c>
      <c r="F635" t="s">
        <v>44</v>
      </c>
      <c r="G635">
        <v>1</v>
      </c>
      <c r="H635">
        <v>1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 t="s">
        <v>45</v>
      </c>
    </row>
    <row r="636" spans="1:16" x14ac:dyDescent="0.25">
      <c r="A636" t="s">
        <v>453</v>
      </c>
      <c r="B636">
        <v>1999</v>
      </c>
      <c r="C636" t="s">
        <v>14</v>
      </c>
      <c r="D636" t="s">
        <v>19</v>
      </c>
      <c r="E636">
        <v>5</v>
      </c>
      <c r="F636" t="s">
        <v>454</v>
      </c>
      <c r="G636">
        <v>1</v>
      </c>
      <c r="H636">
        <v>0</v>
      </c>
      <c r="I636">
        <v>2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 t="s">
        <v>455</v>
      </c>
    </row>
    <row r="637" spans="1:16" x14ac:dyDescent="0.25">
      <c r="A637" t="s">
        <v>939</v>
      </c>
      <c r="B637">
        <v>1994</v>
      </c>
      <c r="C637" t="s">
        <v>14</v>
      </c>
      <c r="D637" t="s">
        <v>781</v>
      </c>
      <c r="E637">
        <v>5</v>
      </c>
      <c r="F637" t="s">
        <v>940</v>
      </c>
      <c r="G637">
        <v>1</v>
      </c>
      <c r="H637">
        <v>0</v>
      </c>
      <c r="I637">
        <v>2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 t="s">
        <v>941</v>
      </c>
    </row>
    <row r="638" spans="1:16" x14ac:dyDescent="0.25">
      <c r="A638" t="s">
        <v>1683</v>
      </c>
      <c r="B638">
        <v>1839</v>
      </c>
      <c r="C638" t="s">
        <v>9</v>
      </c>
      <c r="D638" t="s">
        <v>32</v>
      </c>
      <c r="E638">
        <v>2</v>
      </c>
      <c r="F638" t="s">
        <v>1684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 t="s">
        <v>1685</v>
      </c>
    </row>
    <row r="639" spans="1:16" x14ac:dyDescent="0.25">
      <c r="A639" t="s">
        <v>1686</v>
      </c>
      <c r="B639">
        <v>390</v>
      </c>
      <c r="C639" t="s">
        <v>23</v>
      </c>
      <c r="D639" t="s">
        <v>24</v>
      </c>
      <c r="E639">
        <v>2</v>
      </c>
      <c r="F639" t="s">
        <v>213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t="s">
        <v>214</v>
      </c>
    </row>
    <row r="640" spans="1:16" x14ac:dyDescent="0.25">
      <c r="A640" t="s">
        <v>599</v>
      </c>
      <c r="B640">
        <v>1986</v>
      </c>
      <c r="C640" t="s">
        <v>14</v>
      </c>
      <c r="D640" t="s">
        <v>19</v>
      </c>
      <c r="E640">
        <v>6</v>
      </c>
      <c r="F640" t="s">
        <v>600</v>
      </c>
      <c r="G640">
        <v>1</v>
      </c>
      <c r="H640">
        <v>0</v>
      </c>
      <c r="I640">
        <v>2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 t="s">
        <v>601</v>
      </c>
    </row>
    <row r="641" spans="1:16" x14ac:dyDescent="0.25">
      <c r="A641" t="s">
        <v>1689</v>
      </c>
      <c r="B641">
        <v>1186</v>
      </c>
      <c r="C641" t="s">
        <v>9</v>
      </c>
      <c r="D641" t="s">
        <v>28</v>
      </c>
      <c r="E641">
        <v>2</v>
      </c>
      <c r="F641" t="s">
        <v>1690</v>
      </c>
      <c r="G641">
        <v>0</v>
      </c>
      <c r="H641">
        <v>0</v>
      </c>
      <c r="I641">
        <v>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t="s">
        <v>1691</v>
      </c>
    </row>
    <row r="642" spans="1:16" x14ac:dyDescent="0.25">
      <c r="A642" t="s">
        <v>738</v>
      </c>
      <c r="B642">
        <v>1986</v>
      </c>
      <c r="C642" t="s">
        <v>14</v>
      </c>
      <c r="D642" t="s">
        <v>19</v>
      </c>
      <c r="E642">
        <v>6</v>
      </c>
      <c r="F642" t="s">
        <v>739</v>
      </c>
      <c r="G642">
        <v>1</v>
      </c>
      <c r="H642">
        <v>0</v>
      </c>
      <c r="I642">
        <v>2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 t="s">
        <v>740</v>
      </c>
    </row>
    <row r="643" spans="1:16" x14ac:dyDescent="0.25">
      <c r="A643" t="s">
        <v>881</v>
      </c>
      <c r="B643">
        <v>1986</v>
      </c>
      <c r="C643" t="s">
        <v>14</v>
      </c>
      <c r="D643" t="s">
        <v>19</v>
      </c>
      <c r="E643">
        <v>6</v>
      </c>
      <c r="F643" t="s">
        <v>739</v>
      </c>
      <c r="G643">
        <v>1</v>
      </c>
      <c r="H643">
        <v>0</v>
      </c>
      <c r="I643">
        <v>2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 t="s">
        <v>882</v>
      </c>
    </row>
    <row r="644" spans="1:16" x14ac:dyDescent="0.25">
      <c r="A644" t="s">
        <v>1283</v>
      </c>
      <c r="B644">
        <v>1986</v>
      </c>
      <c r="C644" t="s">
        <v>14</v>
      </c>
      <c r="D644" t="s">
        <v>718</v>
      </c>
      <c r="E644">
        <v>6</v>
      </c>
      <c r="F644" t="s">
        <v>1284</v>
      </c>
      <c r="G644">
        <v>1</v>
      </c>
      <c r="H644">
        <v>0</v>
      </c>
      <c r="I644">
        <v>2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 t="s">
        <v>1285</v>
      </c>
    </row>
    <row r="645" spans="1:16" x14ac:dyDescent="0.25">
      <c r="A645" t="s">
        <v>1698</v>
      </c>
      <c r="B645">
        <v>221</v>
      </c>
      <c r="C645" t="s">
        <v>245</v>
      </c>
      <c r="D645" t="s">
        <v>1699</v>
      </c>
      <c r="E645">
        <v>1</v>
      </c>
      <c r="F645" t="s">
        <v>1700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1701</v>
      </c>
    </row>
    <row r="646" spans="1:16" x14ac:dyDescent="0.25">
      <c r="A646" t="s">
        <v>1608</v>
      </c>
      <c r="B646">
        <v>1986</v>
      </c>
      <c r="C646" t="s">
        <v>14</v>
      </c>
      <c r="D646" t="s">
        <v>1609</v>
      </c>
      <c r="E646">
        <v>6</v>
      </c>
      <c r="F646" t="s">
        <v>739</v>
      </c>
      <c r="G646">
        <v>1</v>
      </c>
      <c r="H646">
        <v>0</v>
      </c>
      <c r="I646">
        <v>2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 t="s">
        <v>740</v>
      </c>
    </row>
    <row r="647" spans="1:16" x14ac:dyDescent="0.25">
      <c r="A647" t="s">
        <v>1734</v>
      </c>
      <c r="B647">
        <v>1986</v>
      </c>
      <c r="C647" t="s">
        <v>14</v>
      </c>
      <c r="D647" t="s">
        <v>125</v>
      </c>
      <c r="E647">
        <v>6</v>
      </c>
      <c r="F647" t="s">
        <v>1735</v>
      </c>
      <c r="G647">
        <v>1</v>
      </c>
      <c r="H647">
        <v>0</v>
      </c>
      <c r="I647">
        <v>2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 t="s">
        <v>1736</v>
      </c>
    </row>
    <row r="648" spans="1:16" x14ac:dyDescent="0.25">
      <c r="A648" t="s">
        <v>1706</v>
      </c>
      <c r="B648">
        <v>658</v>
      </c>
      <c r="C648" t="s">
        <v>9</v>
      </c>
      <c r="D648" t="s">
        <v>180</v>
      </c>
      <c r="E648">
        <v>1</v>
      </c>
      <c r="F648" t="s">
        <v>1707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1708</v>
      </c>
    </row>
    <row r="649" spans="1:16" x14ac:dyDescent="0.25">
      <c r="A649" t="s">
        <v>1709</v>
      </c>
      <c r="B649">
        <v>230</v>
      </c>
      <c r="C649" t="s">
        <v>9</v>
      </c>
      <c r="D649" t="s">
        <v>650</v>
      </c>
      <c r="E649">
        <v>2</v>
      </c>
      <c r="F649" t="s">
        <v>1710</v>
      </c>
      <c r="G649">
        <v>0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1711</v>
      </c>
    </row>
    <row r="650" spans="1:16" x14ac:dyDescent="0.25">
      <c r="A650" t="s">
        <v>1824</v>
      </c>
      <c r="B650">
        <v>1986</v>
      </c>
      <c r="C650" t="s">
        <v>14</v>
      </c>
      <c r="D650" t="s">
        <v>411</v>
      </c>
      <c r="E650">
        <v>6</v>
      </c>
      <c r="F650" t="s">
        <v>739</v>
      </c>
      <c r="G650">
        <v>1</v>
      </c>
      <c r="H650">
        <v>0</v>
      </c>
      <c r="I650">
        <v>2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 t="s">
        <v>1825</v>
      </c>
    </row>
    <row r="651" spans="1:16" x14ac:dyDescent="0.25">
      <c r="A651" t="s">
        <v>2178</v>
      </c>
      <c r="B651">
        <v>1986</v>
      </c>
      <c r="C651" t="s">
        <v>14</v>
      </c>
      <c r="D651" t="s">
        <v>19</v>
      </c>
      <c r="E651">
        <v>6</v>
      </c>
      <c r="F651" t="s">
        <v>1735</v>
      </c>
      <c r="G651">
        <v>1</v>
      </c>
      <c r="H651">
        <v>0</v>
      </c>
      <c r="I651">
        <v>2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 t="s">
        <v>1736</v>
      </c>
    </row>
    <row r="652" spans="1:16" x14ac:dyDescent="0.25">
      <c r="A652" t="s">
        <v>1718</v>
      </c>
      <c r="B652">
        <v>942</v>
      </c>
      <c r="C652" t="s">
        <v>9</v>
      </c>
      <c r="D652" t="s">
        <v>10</v>
      </c>
      <c r="E652">
        <v>2</v>
      </c>
      <c r="F652" t="s">
        <v>1719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1720</v>
      </c>
    </row>
    <row r="653" spans="1:16" x14ac:dyDescent="0.25">
      <c r="A653" t="s">
        <v>2290</v>
      </c>
      <c r="B653">
        <v>1986</v>
      </c>
      <c r="C653" t="s">
        <v>14</v>
      </c>
      <c r="D653" t="s">
        <v>1259</v>
      </c>
      <c r="E653">
        <v>6</v>
      </c>
      <c r="F653" t="s">
        <v>1284</v>
      </c>
      <c r="G653">
        <v>1</v>
      </c>
      <c r="H653">
        <v>0</v>
      </c>
      <c r="I653">
        <v>2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 t="s">
        <v>2291</v>
      </c>
    </row>
    <row r="654" spans="1:16" x14ac:dyDescent="0.25">
      <c r="A654" t="s">
        <v>2486</v>
      </c>
      <c r="B654">
        <v>1986</v>
      </c>
      <c r="C654" t="s">
        <v>14</v>
      </c>
      <c r="D654" t="s">
        <v>19</v>
      </c>
      <c r="E654">
        <v>6</v>
      </c>
      <c r="F654" t="s">
        <v>1735</v>
      </c>
      <c r="G654">
        <v>1</v>
      </c>
      <c r="H654">
        <v>0</v>
      </c>
      <c r="I654">
        <v>2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 t="s">
        <v>2487</v>
      </c>
    </row>
    <row r="655" spans="1:16" x14ac:dyDescent="0.25">
      <c r="A655" t="s">
        <v>1724</v>
      </c>
      <c r="B655">
        <v>476</v>
      </c>
      <c r="C655" t="s">
        <v>23</v>
      </c>
      <c r="D655" t="s">
        <v>24</v>
      </c>
      <c r="E655">
        <v>2</v>
      </c>
      <c r="F655" t="s">
        <v>190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1725</v>
      </c>
    </row>
    <row r="656" spans="1:16" x14ac:dyDescent="0.25">
      <c r="A656" t="s">
        <v>1726</v>
      </c>
      <c r="B656">
        <v>497</v>
      </c>
      <c r="C656" t="s">
        <v>23</v>
      </c>
      <c r="D656" t="s">
        <v>24</v>
      </c>
      <c r="E656">
        <v>2</v>
      </c>
      <c r="F656" t="s">
        <v>1103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1727</v>
      </c>
    </row>
    <row r="657" spans="1:16" x14ac:dyDescent="0.25">
      <c r="A657" t="s">
        <v>1728</v>
      </c>
      <c r="B657">
        <v>245</v>
      </c>
      <c r="C657" t="s">
        <v>23</v>
      </c>
      <c r="D657" t="s">
        <v>50</v>
      </c>
      <c r="E657">
        <v>2</v>
      </c>
      <c r="F657" t="s">
        <v>51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141</v>
      </c>
    </row>
    <row r="658" spans="1:16" x14ac:dyDescent="0.25">
      <c r="A658" t="s">
        <v>3067</v>
      </c>
      <c r="B658">
        <v>1986</v>
      </c>
      <c r="C658" t="s">
        <v>14</v>
      </c>
      <c r="D658" t="s">
        <v>19</v>
      </c>
      <c r="E658">
        <v>6</v>
      </c>
      <c r="F658" t="s">
        <v>3068</v>
      </c>
      <c r="G658">
        <v>1</v>
      </c>
      <c r="H658">
        <v>0</v>
      </c>
      <c r="I658">
        <v>2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 t="s">
        <v>3069</v>
      </c>
    </row>
    <row r="659" spans="1:16" x14ac:dyDescent="0.25">
      <c r="A659" t="s">
        <v>1730</v>
      </c>
      <c r="B659">
        <v>478</v>
      </c>
      <c r="C659" t="s">
        <v>23</v>
      </c>
      <c r="D659" t="s">
        <v>24</v>
      </c>
      <c r="E659">
        <v>2</v>
      </c>
      <c r="F659" t="s">
        <v>265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266</v>
      </c>
    </row>
    <row r="660" spans="1:16" x14ac:dyDescent="0.25">
      <c r="A660" t="s">
        <v>1731</v>
      </c>
      <c r="B660">
        <v>2153</v>
      </c>
      <c r="C660" t="s">
        <v>9</v>
      </c>
      <c r="D660" t="s">
        <v>10</v>
      </c>
      <c r="E660">
        <v>7</v>
      </c>
      <c r="F660" t="s">
        <v>1732</v>
      </c>
      <c r="G660">
        <v>1</v>
      </c>
      <c r="H660">
        <v>1</v>
      </c>
      <c r="I660">
        <v>2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1</v>
      </c>
      <c r="P660" t="s">
        <v>1733</v>
      </c>
    </row>
    <row r="661" spans="1:16" x14ac:dyDescent="0.25">
      <c r="A661" t="s">
        <v>3415</v>
      </c>
      <c r="B661">
        <v>1986</v>
      </c>
      <c r="C661" t="s">
        <v>14</v>
      </c>
      <c r="D661" t="s">
        <v>814</v>
      </c>
      <c r="E661">
        <v>6</v>
      </c>
      <c r="F661" t="s">
        <v>600</v>
      </c>
      <c r="G661">
        <v>1</v>
      </c>
      <c r="H661">
        <v>0</v>
      </c>
      <c r="I661">
        <v>2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 t="s">
        <v>601</v>
      </c>
    </row>
    <row r="662" spans="1:16" x14ac:dyDescent="0.25">
      <c r="A662" t="s">
        <v>3442</v>
      </c>
      <c r="B662">
        <v>1986</v>
      </c>
      <c r="C662" t="s">
        <v>14</v>
      </c>
      <c r="D662" t="s">
        <v>387</v>
      </c>
      <c r="E662">
        <v>6</v>
      </c>
      <c r="F662" t="s">
        <v>1735</v>
      </c>
      <c r="G662">
        <v>1</v>
      </c>
      <c r="H662">
        <v>0</v>
      </c>
      <c r="I662">
        <v>2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 t="s">
        <v>3443</v>
      </c>
    </row>
    <row r="663" spans="1:16" x14ac:dyDescent="0.25">
      <c r="A663" t="s">
        <v>1739</v>
      </c>
      <c r="B663">
        <v>245</v>
      </c>
      <c r="C663" t="s">
        <v>23</v>
      </c>
      <c r="D663" t="s">
        <v>50</v>
      </c>
      <c r="E663">
        <v>2</v>
      </c>
      <c r="F663" t="s">
        <v>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52</v>
      </c>
    </row>
    <row r="664" spans="1:16" x14ac:dyDescent="0.25">
      <c r="A664" t="s">
        <v>3529</v>
      </c>
      <c r="B664">
        <v>1986</v>
      </c>
      <c r="C664" t="s">
        <v>14</v>
      </c>
      <c r="D664" t="s">
        <v>562</v>
      </c>
      <c r="E664">
        <v>6</v>
      </c>
      <c r="F664" t="s">
        <v>739</v>
      </c>
      <c r="G664">
        <v>1</v>
      </c>
      <c r="H664">
        <v>0</v>
      </c>
      <c r="I664">
        <v>2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 t="s">
        <v>3530</v>
      </c>
    </row>
    <row r="665" spans="1:16" x14ac:dyDescent="0.25">
      <c r="A665" t="s">
        <v>3745</v>
      </c>
      <c r="B665">
        <v>1986</v>
      </c>
      <c r="C665" t="s">
        <v>14</v>
      </c>
      <c r="D665" t="s">
        <v>2541</v>
      </c>
      <c r="E665">
        <v>6</v>
      </c>
      <c r="F665" t="s">
        <v>739</v>
      </c>
      <c r="G665">
        <v>1</v>
      </c>
      <c r="H665">
        <v>0</v>
      </c>
      <c r="I665">
        <v>2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 t="s">
        <v>3746</v>
      </c>
    </row>
    <row r="666" spans="1:16" x14ac:dyDescent="0.25">
      <c r="A666" t="s">
        <v>1745</v>
      </c>
      <c r="B666">
        <v>396</v>
      </c>
      <c r="C666" t="s">
        <v>23</v>
      </c>
      <c r="D666" t="s">
        <v>237</v>
      </c>
      <c r="E666">
        <v>2</v>
      </c>
      <c r="F666" t="s">
        <v>323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1746</v>
      </c>
    </row>
    <row r="667" spans="1:16" x14ac:dyDescent="0.25">
      <c r="A667" t="s">
        <v>3798</v>
      </c>
      <c r="B667">
        <v>1986</v>
      </c>
      <c r="C667" t="s">
        <v>14</v>
      </c>
      <c r="D667" t="s">
        <v>19</v>
      </c>
      <c r="E667">
        <v>6</v>
      </c>
      <c r="F667" t="s">
        <v>1284</v>
      </c>
      <c r="G667">
        <v>1</v>
      </c>
      <c r="H667">
        <v>0</v>
      </c>
      <c r="I667">
        <v>2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 t="s">
        <v>2291</v>
      </c>
    </row>
    <row r="668" spans="1:16" x14ac:dyDescent="0.25">
      <c r="A668" t="s">
        <v>1748</v>
      </c>
      <c r="B668">
        <v>245</v>
      </c>
      <c r="C668" t="s">
        <v>23</v>
      </c>
      <c r="D668" t="s">
        <v>50</v>
      </c>
      <c r="E668">
        <v>2</v>
      </c>
      <c r="F668" t="s">
        <v>51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141</v>
      </c>
    </row>
    <row r="669" spans="1:16" x14ac:dyDescent="0.25">
      <c r="A669" t="s">
        <v>1749</v>
      </c>
      <c r="B669">
        <v>1253</v>
      </c>
      <c r="C669" t="s">
        <v>9</v>
      </c>
      <c r="D669" t="s">
        <v>10</v>
      </c>
      <c r="E669">
        <v>2</v>
      </c>
      <c r="F669" t="s">
        <v>1750</v>
      </c>
      <c r="G669">
        <v>0</v>
      </c>
      <c r="H669">
        <v>0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1751</v>
      </c>
    </row>
    <row r="670" spans="1:16" x14ac:dyDescent="0.25">
      <c r="A670" t="s">
        <v>1752</v>
      </c>
      <c r="B670">
        <v>447</v>
      </c>
      <c r="C670" t="s">
        <v>9</v>
      </c>
      <c r="D670" t="s">
        <v>32</v>
      </c>
      <c r="E670">
        <v>2</v>
      </c>
      <c r="F670" t="s">
        <v>1753</v>
      </c>
      <c r="G670">
        <v>0</v>
      </c>
      <c r="H670">
        <v>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1754</v>
      </c>
    </row>
    <row r="671" spans="1:16" x14ac:dyDescent="0.25">
      <c r="A671" t="s">
        <v>1755</v>
      </c>
      <c r="B671">
        <v>226</v>
      </c>
      <c r="C671" t="s">
        <v>9</v>
      </c>
      <c r="D671" t="s">
        <v>10</v>
      </c>
      <c r="E671">
        <v>2</v>
      </c>
      <c r="F671" t="s">
        <v>703</v>
      </c>
      <c r="G671">
        <v>0</v>
      </c>
      <c r="H671">
        <v>0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t="s">
        <v>1756</v>
      </c>
    </row>
    <row r="672" spans="1:16" x14ac:dyDescent="0.25">
      <c r="A672" t="s">
        <v>3851</v>
      </c>
      <c r="B672">
        <v>1986</v>
      </c>
      <c r="C672" t="s">
        <v>14</v>
      </c>
      <c r="D672" t="s">
        <v>781</v>
      </c>
      <c r="E672">
        <v>6</v>
      </c>
      <c r="F672" t="s">
        <v>1735</v>
      </c>
      <c r="G672">
        <v>1</v>
      </c>
      <c r="H672">
        <v>0</v>
      </c>
      <c r="I672">
        <v>2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 t="s">
        <v>2487</v>
      </c>
    </row>
    <row r="673" spans="1:16" x14ac:dyDescent="0.25">
      <c r="A673" t="s">
        <v>1758</v>
      </c>
      <c r="B673">
        <v>962</v>
      </c>
      <c r="C673" t="s">
        <v>9</v>
      </c>
      <c r="D673" t="s">
        <v>28</v>
      </c>
      <c r="E673">
        <v>2</v>
      </c>
      <c r="F673" t="s">
        <v>1759</v>
      </c>
      <c r="G673">
        <v>0</v>
      </c>
      <c r="H673">
        <v>0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t="s">
        <v>1760</v>
      </c>
    </row>
    <row r="674" spans="1:16" x14ac:dyDescent="0.25">
      <c r="A674" t="s">
        <v>4036</v>
      </c>
      <c r="B674">
        <v>1986</v>
      </c>
      <c r="C674" t="s">
        <v>14</v>
      </c>
      <c r="D674" t="s">
        <v>19</v>
      </c>
      <c r="E674">
        <v>6</v>
      </c>
      <c r="F674" t="s">
        <v>1735</v>
      </c>
      <c r="G674">
        <v>1</v>
      </c>
      <c r="H674">
        <v>0</v>
      </c>
      <c r="I674">
        <v>2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 t="s">
        <v>4037</v>
      </c>
    </row>
    <row r="675" spans="1:16" x14ac:dyDescent="0.25">
      <c r="A675" t="s">
        <v>4521</v>
      </c>
      <c r="B675">
        <v>1986</v>
      </c>
      <c r="C675" t="s">
        <v>14</v>
      </c>
      <c r="D675" t="s">
        <v>336</v>
      </c>
      <c r="E675">
        <v>6</v>
      </c>
      <c r="F675" t="s">
        <v>1735</v>
      </c>
      <c r="G675">
        <v>1</v>
      </c>
      <c r="H675">
        <v>0</v>
      </c>
      <c r="I675">
        <v>2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 t="s">
        <v>4037</v>
      </c>
    </row>
    <row r="676" spans="1:16" x14ac:dyDescent="0.25">
      <c r="A676" t="s">
        <v>1765</v>
      </c>
      <c r="B676">
        <v>389</v>
      </c>
      <c r="C676" t="s">
        <v>23</v>
      </c>
      <c r="D676" t="s">
        <v>504</v>
      </c>
      <c r="E676">
        <v>2</v>
      </c>
      <c r="F676" t="s">
        <v>238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910</v>
      </c>
    </row>
    <row r="677" spans="1:16" x14ac:dyDescent="0.25">
      <c r="A677" t="s">
        <v>1766</v>
      </c>
      <c r="B677">
        <v>424</v>
      </c>
      <c r="C677" t="s">
        <v>9</v>
      </c>
      <c r="D677" t="s">
        <v>32</v>
      </c>
      <c r="E677">
        <v>1</v>
      </c>
      <c r="F677" t="s">
        <v>1767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1768</v>
      </c>
    </row>
    <row r="678" spans="1:16" x14ac:dyDescent="0.25">
      <c r="A678" t="s">
        <v>4626</v>
      </c>
      <c r="B678">
        <v>1986</v>
      </c>
      <c r="C678" t="s">
        <v>14</v>
      </c>
      <c r="D678" t="s">
        <v>407</v>
      </c>
      <c r="E678">
        <v>6</v>
      </c>
      <c r="F678" t="s">
        <v>3068</v>
      </c>
      <c r="G678">
        <v>1</v>
      </c>
      <c r="H678">
        <v>0</v>
      </c>
      <c r="I678">
        <v>2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 t="s">
        <v>3069</v>
      </c>
    </row>
    <row r="679" spans="1:16" x14ac:dyDescent="0.25">
      <c r="A679" t="s">
        <v>1770</v>
      </c>
      <c r="B679">
        <v>245</v>
      </c>
      <c r="C679" t="s">
        <v>23</v>
      </c>
      <c r="D679" t="s">
        <v>50</v>
      </c>
      <c r="E679">
        <v>2</v>
      </c>
      <c r="F679" t="s">
        <v>51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52</v>
      </c>
    </row>
    <row r="680" spans="1:16" x14ac:dyDescent="0.25">
      <c r="A680" t="s">
        <v>1771</v>
      </c>
      <c r="B680">
        <v>4453</v>
      </c>
      <c r="C680" t="s">
        <v>352</v>
      </c>
      <c r="D680" t="s">
        <v>353</v>
      </c>
      <c r="E680">
        <v>14</v>
      </c>
      <c r="F680" t="s">
        <v>1772</v>
      </c>
      <c r="G680">
        <v>0</v>
      </c>
      <c r="H680">
        <v>3</v>
      </c>
      <c r="I680">
        <v>6</v>
      </c>
      <c r="J680">
        <v>2</v>
      </c>
      <c r="K680">
        <v>1</v>
      </c>
      <c r="L680">
        <v>0</v>
      </c>
      <c r="M680">
        <v>0</v>
      </c>
      <c r="N680">
        <v>1</v>
      </c>
      <c r="O680">
        <v>3</v>
      </c>
      <c r="P680" t="s">
        <v>1773</v>
      </c>
    </row>
    <row r="681" spans="1:16" x14ac:dyDescent="0.25">
      <c r="A681" t="s">
        <v>4669</v>
      </c>
      <c r="B681">
        <v>1986</v>
      </c>
      <c r="C681" t="s">
        <v>14</v>
      </c>
      <c r="D681" t="s">
        <v>19</v>
      </c>
      <c r="E681">
        <v>6</v>
      </c>
      <c r="F681" t="s">
        <v>739</v>
      </c>
      <c r="G681">
        <v>1</v>
      </c>
      <c r="H681">
        <v>0</v>
      </c>
      <c r="I681">
        <v>2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 t="s">
        <v>4670</v>
      </c>
    </row>
    <row r="682" spans="1:16" x14ac:dyDescent="0.25">
      <c r="A682" t="s">
        <v>4813</v>
      </c>
      <c r="B682">
        <v>1986</v>
      </c>
      <c r="C682" t="s">
        <v>14</v>
      </c>
      <c r="D682" t="s">
        <v>2541</v>
      </c>
      <c r="E682">
        <v>6</v>
      </c>
      <c r="F682" t="s">
        <v>739</v>
      </c>
      <c r="G682">
        <v>1</v>
      </c>
      <c r="H682">
        <v>0</v>
      </c>
      <c r="I682">
        <v>2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 t="s">
        <v>3746</v>
      </c>
    </row>
    <row r="683" spans="1:16" x14ac:dyDescent="0.25">
      <c r="A683" t="s">
        <v>1778</v>
      </c>
      <c r="B683">
        <v>528</v>
      </c>
      <c r="C683" t="s">
        <v>23</v>
      </c>
      <c r="D683" t="s">
        <v>237</v>
      </c>
      <c r="E683">
        <v>2</v>
      </c>
      <c r="F683" t="s">
        <v>914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1779</v>
      </c>
    </row>
    <row r="684" spans="1:16" x14ac:dyDescent="0.25">
      <c r="A684" t="s">
        <v>4820</v>
      </c>
      <c r="B684">
        <v>1986</v>
      </c>
      <c r="C684" t="s">
        <v>14</v>
      </c>
      <c r="D684" t="s">
        <v>198</v>
      </c>
      <c r="E684">
        <v>6</v>
      </c>
      <c r="F684" t="s">
        <v>1284</v>
      </c>
      <c r="G684">
        <v>1</v>
      </c>
      <c r="H684">
        <v>0</v>
      </c>
      <c r="I684">
        <v>2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 t="s">
        <v>1285</v>
      </c>
    </row>
    <row r="685" spans="1:16" x14ac:dyDescent="0.25">
      <c r="A685" t="s">
        <v>1782</v>
      </c>
      <c r="B685">
        <v>1196</v>
      </c>
      <c r="C685" t="s">
        <v>9</v>
      </c>
      <c r="D685" t="s">
        <v>10</v>
      </c>
      <c r="E685">
        <v>2</v>
      </c>
      <c r="F685" t="s">
        <v>1783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1784</v>
      </c>
    </row>
    <row r="686" spans="1:16" x14ac:dyDescent="0.25">
      <c r="A686" t="s">
        <v>1785</v>
      </c>
      <c r="B686">
        <v>245</v>
      </c>
      <c r="C686" t="s">
        <v>23</v>
      </c>
      <c r="D686" t="s">
        <v>50</v>
      </c>
      <c r="E686">
        <v>2</v>
      </c>
      <c r="F686" t="s">
        <v>51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52</v>
      </c>
    </row>
    <row r="687" spans="1:16" x14ac:dyDescent="0.25">
      <c r="A687" t="s">
        <v>1786</v>
      </c>
      <c r="B687">
        <v>245</v>
      </c>
      <c r="C687" t="s">
        <v>23</v>
      </c>
      <c r="D687" t="s">
        <v>24</v>
      </c>
      <c r="E687">
        <v>2</v>
      </c>
      <c r="F687" t="s">
        <v>51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143</v>
      </c>
    </row>
    <row r="688" spans="1:16" x14ac:dyDescent="0.25">
      <c r="A688" t="s">
        <v>1787</v>
      </c>
      <c r="B688">
        <v>7513</v>
      </c>
      <c r="C688" t="s">
        <v>245</v>
      </c>
      <c r="D688" t="s">
        <v>1508</v>
      </c>
      <c r="E688">
        <v>23</v>
      </c>
      <c r="F688" t="s">
        <v>1788</v>
      </c>
      <c r="G688">
        <v>0</v>
      </c>
      <c r="H688">
        <v>5</v>
      </c>
      <c r="I688">
        <v>10</v>
      </c>
      <c r="J688">
        <v>4</v>
      </c>
      <c r="K688">
        <v>1</v>
      </c>
      <c r="L688">
        <v>0</v>
      </c>
      <c r="M688">
        <v>0</v>
      </c>
      <c r="N688">
        <v>1</v>
      </c>
      <c r="O688">
        <v>5</v>
      </c>
      <c r="P688" t="s">
        <v>1789</v>
      </c>
    </row>
    <row r="689" spans="1:16" x14ac:dyDescent="0.25">
      <c r="A689" t="s">
        <v>1790</v>
      </c>
      <c r="B689">
        <v>245</v>
      </c>
      <c r="C689" t="s">
        <v>23</v>
      </c>
      <c r="D689" t="s">
        <v>50</v>
      </c>
      <c r="E689">
        <v>2</v>
      </c>
      <c r="F689" t="s">
        <v>51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52</v>
      </c>
    </row>
    <row r="690" spans="1:16" x14ac:dyDescent="0.25">
      <c r="A690" t="s">
        <v>4986</v>
      </c>
      <c r="B690">
        <v>1986</v>
      </c>
      <c r="C690" t="s">
        <v>14</v>
      </c>
      <c r="D690" t="s">
        <v>1512</v>
      </c>
      <c r="E690">
        <v>6</v>
      </c>
      <c r="F690" t="s">
        <v>739</v>
      </c>
      <c r="G690">
        <v>1</v>
      </c>
      <c r="H690">
        <v>0</v>
      </c>
      <c r="I690">
        <v>2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 t="s">
        <v>882</v>
      </c>
    </row>
    <row r="691" spans="1:16" x14ac:dyDescent="0.25">
      <c r="A691" t="s">
        <v>1794</v>
      </c>
      <c r="B691">
        <v>460</v>
      </c>
      <c r="C691" t="s">
        <v>23</v>
      </c>
      <c r="D691" t="s">
        <v>24</v>
      </c>
      <c r="E691">
        <v>2</v>
      </c>
      <c r="F691" t="s">
        <v>1795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1796</v>
      </c>
    </row>
    <row r="692" spans="1:16" x14ac:dyDescent="0.25">
      <c r="A692" t="s">
        <v>5474</v>
      </c>
      <c r="B692">
        <v>1986</v>
      </c>
      <c r="C692" t="s">
        <v>14</v>
      </c>
      <c r="D692" t="s">
        <v>1126</v>
      </c>
      <c r="E692">
        <v>6</v>
      </c>
      <c r="F692" t="s">
        <v>1735</v>
      </c>
      <c r="G692">
        <v>1</v>
      </c>
      <c r="H692">
        <v>0</v>
      </c>
      <c r="I692">
        <v>2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 t="s">
        <v>5475</v>
      </c>
    </row>
    <row r="693" spans="1:16" x14ac:dyDescent="0.25">
      <c r="A693" t="s">
        <v>5711</v>
      </c>
      <c r="B693">
        <v>1986</v>
      </c>
      <c r="C693" t="s">
        <v>14</v>
      </c>
      <c r="D693" t="s">
        <v>562</v>
      </c>
      <c r="E693">
        <v>6</v>
      </c>
      <c r="F693" t="s">
        <v>739</v>
      </c>
      <c r="G693">
        <v>1</v>
      </c>
      <c r="H693">
        <v>0</v>
      </c>
      <c r="I693">
        <v>2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 t="s">
        <v>3530</v>
      </c>
    </row>
    <row r="694" spans="1:16" x14ac:dyDescent="0.25">
      <c r="A694" t="s">
        <v>1431</v>
      </c>
      <c r="B694">
        <v>1979</v>
      </c>
      <c r="C694" t="s">
        <v>14</v>
      </c>
      <c r="D694" t="s">
        <v>19</v>
      </c>
      <c r="E694">
        <v>6</v>
      </c>
      <c r="F694" t="s">
        <v>1432</v>
      </c>
      <c r="G694">
        <v>1</v>
      </c>
      <c r="H694">
        <v>0</v>
      </c>
      <c r="I694">
        <v>2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 t="s">
        <v>1433</v>
      </c>
    </row>
    <row r="695" spans="1:16" x14ac:dyDescent="0.25">
      <c r="A695" t="s">
        <v>2830</v>
      </c>
      <c r="B695">
        <v>1979</v>
      </c>
      <c r="C695" t="s">
        <v>14</v>
      </c>
      <c r="D695" t="s">
        <v>19</v>
      </c>
      <c r="E695">
        <v>6</v>
      </c>
      <c r="F695" t="s">
        <v>1432</v>
      </c>
      <c r="G695">
        <v>1</v>
      </c>
      <c r="H695">
        <v>0</v>
      </c>
      <c r="I695">
        <v>2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 t="s">
        <v>2831</v>
      </c>
    </row>
    <row r="696" spans="1:16" x14ac:dyDescent="0.25">
      <c r="A696" t="s">
        <v>3503</v>
      </c>
      <c r="B696">
        <v>1979</v>
      </c>
      <c r="C696" t="s">
        <v>14</v>
      </c>
      <c r="D696" t="s">
        <v>19</v>
      </c>
      <c r="E696">
        <v>6</v>
      </c>
      <c r="F696" t="s">
        <v>1432</v>
      </c>
      <c r="G696">
        <v>1</v>
      </c>
      <c r="H696">
        <v>0</v>
      </c>
      <c r="I696">
        <v>2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 t="s">
        <v>2831</v>
      </c>
    </row>
    <row r="697" spans="1:16" x14ac:dyDescent="0.25">
      <c r="A697" t="s">
        <v>4134</v>
      </c>
      <c r="B697">
        <v>1979</v>
      </c>
      <c r="C697" t="s">
        <v>14</v>
      </c>
      <c r="D697" t="s">
        <v>1827</v>
      </c>
      <c r="E697">
        <v>6</v>
      </c>
      <c r="F697" t="s">
        <v>1432</v>
      </c>
      <c r="G697">
        <v>1</v>
      </c>
      <c r="H697">
        <v>0</v>
      </c>
      <c r="I697">
        <v>2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 t="s">
        <v>1433</v>
      </c>
    </row>
    <row r="698" spans="1:16" x14ac:dyDescent="0.25">
      <c r="A698" t="s">
        <v>4992</v>
      </c>
      <c r="B698">
        <v>1979</v>
      </c>
      <c r="C698" t="s">
        <v>14</v>
      </c>
      <c r="D698" t="s">
        <v>1655</v>
      </c>
      <c r="E698">
        <v>6</v>
      </c>
      <c r="F698" t="s">
        <v>1432</v>
      </c>
      <c r="G698">
        <v>1</v>
      </c>
      <c r="H698">
        <v>0</v>
      </c>
      <c r="I698">
        <v>2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 t="s">
        <v>2831</v>
      </c>
    </row>
    <row r="699" spans="1:16" x14ac:dyDescent="0.25">
      <c r="A699" t="s">
        <v>3484</v>
      </c>
      <c r="B699">
        <v>1973</v>
      </c>
      <c r="C699" t="s">
        <v>14</v>
      </c>
      <c r="D699" t="s">
        <v>934</v>
      </c>
      <c r="E699">
        <v>6</v>
      </c>
      <c r="F699" t="s">
        <v>3485</v>
      </c>
      <c r="G699">
        <v>1</v>
      </c>
      <c r="H699">
        <v>0</v>
      </c>
      <c r="I699">
        <v>2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 t="s">
        <v>3486</v>
      </c>
    </row>
    <row r="700" spans="1:16" x14ac:dyDescent="0.25">
      <c r="A700" t="s">
        <v>4830</v>
      </c>
      <c r="B700">
        <v>1973</v>
      </c>
      <c r="C700" t="s">
        <v>14</v>
      </c>
      <c r="D700" t="s">
        <v>19</v>
      </c>
      <c r="E700">
        <v>6</v>
      </c>
      <c r="F700" t="s">
        <v>3485</v>
      </c>
      <c r="G700">
        <v>1</v>
      </c>
      <c r="H700">
        <v>0</v>
      </c>
      <c r="I700">
        <v>2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 t="s">
        <v>3486</v>
      </c>
    </row>
    <row r="701" spans="1:16" x14ac:dyDescent="0.25">
      <c r="A701" t="s">
        <v>1818</v>
      </c>
      <c r="B701">
        <v>392</v>
      </c>
      <c r="C701" t="s">
        <v>23</v>
      </c>
      <c r="D701" t="s">
        <v>24</v>
      </c>
      <c r="E701">
        <v>2</v>
      </c>
      <c r="F701" t="s">
        <v>1081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1819</v>
      </c>
    </row>
    <row r="702" spans="1:16" x14ac:dyDescent="0.25">
      <c r="A702" t="s">
        <v>1820</v>
      </c>
      <c r="B702">
        <v>221</v>
      </c>
      <c r="C702" t="s">
        <v>9</v>
      </c>
      <c r="D702" t="s">
        <v>1821</v>
      </c>
      <c r="E702">
        <v>2</v>
      </c>
      <c r="F702" t="s">
        <v>1822</v>
      </c>
      <c r="G702">
        <v>0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t="s">
        <v>1823</v>
      </c>
    </row>
    <row r="703" spans="1:16" x14ac:dyDescent="0.25">
      <c r="A703" t="s">
        <v>255</v>
      </c>
      <c r="B703">
        <v>1971</v>
      </c>
      <c r="C703" t="s">
        <v>14</v>
      </c>
      <c r="D703" t="s">
        <v>256</v>
      </c>
      <c r="E703">
        <v>5</v>
      </c>
      <c r="F703" t="s">
        <v>257</v>
      </c>
      <c r="G703">
        <v>1</v>
      </c>
      <c r="H703">
        <v>1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 t="s">
        <v>258</v>
      </c>
    </row>
    <row r="704" spans="1:16" x14ac:dyDescent="0.25">
      <c r="A704" t="s">
        <v>1522</v>
      </c>
      <c r="B704">
        <v>1971</v>
      </c>
      <c r="C704" t="s">
        <v>14</v>
      </c>
      <c r="D704" t="s">
        <v>19</v>
      </c>
      <c r="E704">
        <v>5</v>
      </c>
      <c r="F704" t="s">
        <v>1523</v>
      </c>
      <c r="G704">
        <v>1</v>
      </c>
      <c r="H704">
        <v>1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 t="s">
        <v>1524</v>
      </c>
    </row>
    <row r="705" spans="1:16" x14ac:dyDescent="0.25">
      <c r="A705" t="s">
        <v>1593</v>
      </c>
      <c r="B705">
        <v>1971</v>
      </c>
      <c r="C705" t="s">
        <v>14</v>
      </c>
      <c r="D705" t="s">
        <v>19</v>
      </c>
      <c r="E705">
        <v>5</v>
      </c>
      <c r="F705" t="s">
        <v>1523</v>
      </c>
      <c r="G705">
        <v>1</v>
      </c>
      <c r="H705">
        <v>1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 t="s">
        <v>1594</v>
      </c>
    </row>
    <row r="706" spans="1:16" x14ac:dyDescent="0.25">
      <c r="A706" t="s">
        <v>1832</v>
      </c>
      <c r="B706">
        <v>451</v>
      </c>
      <c r="C706" t="s">
        <v>23</v>
      </c>
      <c r="D706" t="s">
        <v>24</v>
      </c>
      <c r="E706">
        <v>2</v>
      </c>
      <c r="F706" t="s">
        <v>1833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t="s">
        <v>1834</v>
      </c>
    </row>
    <row r="707" spans="1:16" x14ac:dyDescent="0.25">
      <c r="A707" t="s">
        <v>1835</v>
      </c>
      <c r="B707">
        <v>245</v>
      </c>
      <c r="C707" t="s">
        <v>23</v>
      </c>
      <c r="D707" t="s">
        <v>50</v>
      </c>
      <c r="E707">
        <v>2</v>
      </c>
      <c r="F707" t="s">
        <v>51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t="s">
        <v>52</v>
      </c>
    </row>
    <row r="708" spans="1:16" x14ac:dyDescent="0.25">
      <c r="A708" t="s">
        <v>1774</v>
      </c>
      <c r="B708">
        <v>1971</v>
      </c>
      <c r="C708" t="s">
        <v>14</v>
      </c>
      <c r="D708" t="s">
        <v>19</v>
      </c>
      <c r="E708">
        <v>5</v>
      </c>
      <c r="F708" t="s">
        <v>1523</v>
      </c>
      <c r="G708">
        <v>1</v>
      </c>
      <c r="H708">
        <v>1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 t="s">
        <v>1775</v>
      </c>
    </row>
    <row r="709" spans="1:16" x14ac:dyDescent="0.25">
      <c r="A709" t="s">
        <v>1839</v>
      </c>
      <c r="B709">
        <v>1248</v>
      </c>
      <c r="C709" t="s">
        <v>9</v>
      </c>
      <c r="D709" t="s">
        <v>10</v>
      </c>
      <c r="E709">
        <v>2</v>
      </c>
      <c r="F709" t="s">
        <v>1840</v>
      </c>
      <c r="G709">
        <v>0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1841</v>
      </c>
    </row>
    <row r="710" spans="1:16" x14ac:dyDescent="0.25">
      <c r="A710" t="s">
        <v>2029</v>
      </c>
      <c r="B710">
        <v>1971</v>
      </c>
      <c r="C710" t="s">
        <v>14</v>
      </c>
      <c r="D710" t="s">
        <v>332</v>
      </c>
      <c r="E710">
        <v>5</v>
      </c>
      <c r="F710" t="s">
        <v>1523</v>
      </c>
      <c r="G710">
        <v>1</v>
      </c>
      <c r="H710">
        <v>1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 t="s">
        <v>1524</v>
      </c>
    </row>
    <row r="711" spans="1:16" x14ac:dyDescent="0.25">
      <c r="A711" t="s">
        <v>1845</v>
      </c>
      <c r="B711">
        <v>1207</v>
      </c>
      <c r="C711" t="s">
        <v>9</v>
      </c>
      <c r="D711" t="s">
        <v>10</v>
      </c>
      <c r="E711">
        <v>2</v>
      </c>
      <c r="F711" t="s">
        <v>1846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1847</v>
      </c>
    </row>
    <row r="712" spans="1:16" x14ac:dyDescent="0.25">
      <c r="A712" t="s">
        <v>1848</v>
      </c>
      <c r="B712">
        <v>245</v>
      </c>
      <c r="C712" t="s">
        <v>23</v>
      </c>
      <c r="D712" t="s">
        <v>50</v>
      </c>
      <c r="E712">
        <v>2</v>
      </c>
      <c r="F712" t="s">
        <v>51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52</v>
      </c>
    </row>
    <row r="713" spans="1:16" x14ac:dyDescent="0.25">
      <c r="A713" t="s">
        <v>1849</v>
      </c>
      <c r="B713">
        <v>882</v>
      </c>
      <c r="C713" t="s">
        <v>9</v>
      </c>
      <c r="D713" t="s">
        <v>32</v>
      </c>
      <c r="E713">
        <v>2</v>
      </c>
      <c r="F713" t="s">
        <v>1850</v>
      </c>
      <c r="G713">
        <v>0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1851</v>
      </c>
    </row>
    <row r="714" spans="1:16" x14ac:dyDescent="0.25">
      <c r="A714" t="s">
        <v>1852</v>
      </c>
      <c r="B714">
        <v>4198</v>
      </c>
      <c r="C714" t="s">
        <v>1853</v>
      </c>
      <c r="D714" t="s">
        <v>1854</v>
      </c>
      <c r="E714">
        <v>10</v>
      </c>
      <c r="F714" t="s">
        <v>1855</v>
      </c>
      <c r="G714">
        <v>1</v>
      </c>
      <c r="H714">
        <v>1</v>
      </c>
      <c r="I714">
        <v>2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 t="s">
        <v>1856</v>
      </c>
    </row>
    <row r="715" spans="1:16" x14ac:dyDescent="0.25">
      <c r="A715" t="s">
        <v>1857</v>
      </c>
      <c r="B715">
        <v>245</v>
      </c>
      <c r="C715" t="s">
        <v>23</v>
      </c>
      <c r="D715" t="s">
        <v>50</v>
      </c>
      <c r="E715">
        <v>2</v>
      </c>
      <c r="F715" t="s">
        <v>51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52</v>
      </c>
    </row>
    <row r="716" spans="1:16" x14ac:dyDescent="0.25">
      <c r="A716" t="s">
        <v>1858</v>
      </c>
      <c r="B716">
        <v>385</v>
      </c>
      <c r="C716" t="s">
        <v>23</v>
      </c>
      <c r="D716" t="s">
        <v>24</v>
      </c>
      <c r="E716">
        <v>2</v>
      </c>
      <c r="F716" t="s">
        <v>1115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1859</v>
      </c>
    </row>
    <row r="717" spans="1:16" x14ac:dyDescent="0.25">
      <c r="A717" t="s">
        <v>2879</v>
      </c>
      <c r="B717">
        <v>1971</v>
      </c>
      <c r="C717" t="s">
        <v>14</v>
      </c>
      <c r="D717" t="s">
        <v>1651</v>
      </c>
      <c r="E717">
        <v>5</v>
      </c>
      <c r="F717" t="s">
        <v>1523</v>
      </c>
      <c r="G717">
        <v>1</v>
      </c>
      <c r="H717">
        <v>1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 t="s">
        <v>2880</v>
      </c>
    </row>
    <row r="718" spans="1:16" x14ac:dyDescent="0.25">
      <c r="A718" t="s">
        <v>3110</v>
      </c>
      <c r="B718">
        <v>1971</v>
      </c>
      <c r="C718" t="s">
        <v>14</v>
      </c>
      <c r="D718" t="s">
        <v>3111</v>
      </c>
      <c r="E718">
        <v>5</v>
      </c>
      <c r="F718" t="s">
        <v>1523</v>
      </c>
      <c r="G718">
        <v>1</v>
      </c>
      <c r="H718">
        <v>1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 t="s">
        <v>3112</v>
      </c>
    </row>
    <row r="719" spans="1:16" x14ac:dyDescent="0.25">
      <c r="A719" t="s">
        <v>1867</v>
      </c>
      <c r="B719">
        <v>245</v>
      </c>
      <c r="C719" t="s">
        <v>23</v>
      </c>
      <c r="D719" t="s">
        <v>50</v>
      </c>
      <c r="E719">
        <v>2</v>
      </c>
      <c r="F719" t="s">
        <v>51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t="s">
        <v>1868</v>
      </c>
    </row>
    <row r="720" spans="1:16" x14ac:dyDescent="0.25">
      <c r="A720" t="s">
        <v>3703</v>
      </c>
      <c r="B720">
        <v>1971</v>
      </c>
      <c r="C720" t="s">
        <v>14</v>
      </c>
      <c r="D720" t="s">
        <v>19</v>
      </c>
      <c r="E720">
        <v>5</v>
      </c>
      <c r="F720" t="s">
        <v>1523</v>
      </c>
      <c r="G720">
        <v>1</v>
      </c>
      <c r="H720">
        <v>1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 t="s">
        <v>3704</v>
      </c>
    </row>
    <row r="721" spans="1:16" x14ac:dyDescent="0.25">
      <c r="A721" t="s">
        <v>1872</v>
      </c>
      <c r="B721">
        <v>245</v>
      </c>
      <c r="C721" t="s">
        <v>23</v>
      </c>
      <c r="D721" t="s">
        <v>50</v>
      </c>
      <c r="E721">
        <v>2</v>
      </c>
      <c r="F721" t="s">
        <v>51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t="s">
        <v>52</v>
      </c>
    </row>
    <row r="722" spans="1:16" x14ac:dyDescent="0.25">
      <c r="A722" t="s">
        <v>1873</v>
      </c>
      <c r="B722">
        <v>215</v>
      </c>
      <c r="C722" t="s">
        <v>352</v>
      </c>
      <c r="D722" t="s">
        <v>353</v>
      </c>
      <c r="E722">
        <v>2</v>
      </c>
      <c r="F722" t="s">
        <v>1874</v>
      </c>
      <c r="G722">
        <v>0</v>
      </c>
      <c r="H722">
        <v>0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t="s">
        <v>1875</v>
      </c>
    </row>
    <row r="723" spans="1:16" x14ac:dyDescent="0.25">
      <c r="A723" t="s">
        <v>3781</v>
      </c>
      <c r="B723">
        <v>1971</v>
      </c>
      <c r="C723" t="s">
        <v>14</v>
      </c>
      <c r="D723" t="s">
        <v>329</v>
      </c>
      <c r="E723">
        <v>5</v>
      </c>
      <c r="F723" t="s">
        <v>1523</v>
      </c>
      <c r="G723">
        <v>1</v>
      </c>
      <c r="H723">
        <v>1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 t="s">
        <v>1775</v>
      </c>
    </row>
    <row r="724" spans="1:16" x14ac:dyDescent="0.25">
      <c r="A724" t="s">
        <v>1878</v>
      </c>
      <c r="B724">
        <v>528</v>
      </c>
      <c r="C724" t="s">
        <v>23</v>
      </c>
      <c r="D724" t="s">
        <v>24</v>
      </c>
      <c r="E724">
        <v>2</v>
      </c>
      <c r="F724" t="s">
        <v>914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1879</v>
      </c>
    </row>
    <row r="725" spans="1:16" x14ac:dyDescent="0.25">
      <c r="A725" t="s">
        <v>1880</v>
      </c>
      <c r="B725">
        <v>245</v>
      </c>
      <c r="C725" t="s">
        <v>23</v>
      </c>
      <c r="D725" t="s">
        <v>50</v>
      </c>
      <c r="E725">
        <v>2</v>
      </c>
      <c r="F725" t="s">
        <v>51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52</v>
      </c>
    </row>
    <row r="726" spans="1:16" x14ac:dyDescent="0.25">
      <c r="A726" t="s">
        <v>4105</v>
      </c>
      <c r="B726">
        <v>1971</v>
      </c>
      <c r="C726" t="s">
        <v>14</v>
      </c>
      <c r="D726" t="s">
        <v>470</v>
      </c>
      <c r="E726">
        <v>5</v>
      </c>
      <c r="F726" t="s">
        <v>1523</v>
      </c>
      <c r="G726">
        <v>1</v>
      </c>
      <c r="H726">
        <v>1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 t="s">
        <v>3112</v>
      </c>
    </row>
    <row r="727" spans="1:16" x14ac:dyDescent="0.25">
      <c r="A727" t="s">
        <v>1882</v>
      </c>
      <c r="B727">
        <v>390</v>
      </c>
      <c r="C727" t="s">
        <v>23</v>
      </c>
      <c r="D727" t="s">
        <v>24</v>
      </c>
      <c r="E727">
        <v>2</v>
      </c>
      <c r="F727" t="s">
        <v>1883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1884</v>
      </c>
    </row>
    <row r="728" spans="1:16" x14ac:dyDescent="0.25">
      <c r="A728" t="s">
        <v>1885</v>
      </c>
      <c r="B728">
        <v>245</v>
      </c>
      <c r="C728" t="s">
        <v>23</v>
      </c>
      <c r="D728" t="s">
        <v>50</v>
      </c>
      <c r="E728">
        <v>2</v>
      </c>
      <c r="F728" t="s">
        <v>51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52</v>
      </c>
    </row>
    <row r="729" spans="1:16" x14ac:dyDescent="0.25">
      <c r="A729" t="s">
        <v>4138</v>
      </c>
      <c r="B729">
        <v>1971</v>
      </c>
      <c r="C729" t="s">
        <v>14</v>
      </c>
      <c r="D729" t="s">
        <v>19</v>
      </c>
      <c r="E729">
        <v>5</v>
      </c>
      <c r="F729" t="s">
        <v>1523</v>
      </c>
      <c r="G729">
        <v>1</v>
      </c>
      <c r="H729">
        <v>1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 t="s">
        <v>4139</v>
      </c>
    </row>
    <row r="730" spans="1:16" x14ac:dyDescent="0.25">
      <c r="A730" t="s">
        <v>1887</v>
      </c>
      <c r="B730">
        <v>405</v>
      </c>
      <c r="C730" t="s">
        <v>9</v>
      </c>
      <c r="D730" t="s">
        <v>180</v>
      </c>
      <c r="E730">
        <v>1</v>
      </c>
      <c r="F730" t="s">
        <v>1888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1889</v>
      </c>
    </row>
    <row r="731" spans="1:16" x14ac:dyDescent="0.25">
      <c r="A731" t="s">
        <v>4379</v>
      </c>
      <c r="B731">
        <v>1971</v>
      </c>
      <c r="C731" t="s">
        <v>14</v>
      </c>
      <c r="D731" t="s">
        <v>221</v>
      </c>
      <c r="E731">
        <v>5</v>
      </c>
      <c r="F731" t="s">
        <v>1523</v>
      </c>
      <c r="G731">
        <v>1</v>
      </c>
      <c r="H731">
        <v>1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 t="s">
        <v>3112</v>
      </c>
    </row>
    <row r="732" spans="1:16" x14ac:dyDescent="0.25">
      <c r="A732" t="s">
        <v>1892</v>
      </c>
      <c r="B732">
        <v>245</v>
      </c>
      <c r="C732" t="s">
        <v>23</v>
      </c>
      <c r="D732" t="s">
        <v>50</v>
      </c>
      <c r="E732">
        <v>2</v>
      </c>
      <c r="F732" t="s">
        <v>51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141</v>
      </c>
    </row>
    <row r="733" spans="1:16" x14ac:dyDescent="0.25">
      <c r="A733" t="s">
        <v>5159</v>
      </c>
      <c r="B733">
        <v>1971</v>
      </c>
      <c r="C733" t="s">
        <v>14</v>
      </c>
      <c r="D733" t="s">
        <v>19</v>
      </c>
      <c r="E733">
        <v>5</v>
      </c>
      <c r="F733" t="s">
        <v>1523</v>
      </c>
      <c r="G733">
        <v>1</v>
      </c>
      <c r="H733">
        <v>1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 t="s">
        <v>5160</v>
      </c>
    </row>
    <row r="734" spans="1:16" x14ac:dyDescent="0.25">
      <c r="A734" t="s">
        <v>1894</v>
      </c>
      <c r="B734">
        <v>1230</v>
      </c>
      <c r="C734" t="s">
        <v>9</v>
      </c>
      <c r="D734" t="s">
        <v>10</v>
      </c>
      <c r="E734">
        <v>2</v>
      </c>
      <c r="F734" t="s">
        <v>1895</v>
      </c>
      <c r="G734">
        <v>0</v>
      </c>
      <c r="H734">
        <v>0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1896</v>
      </c>
    </row>
    <row r="735" spans="1:16" x14ac:dyDescent="0.25">
      <c r="A735" t="s">
        <v>5597</v>
      </c>
      <c r="B735">
        <v>1971</v>
      </c>
      <c r="C735" t="s">
        <v>14</v>
      </c>
      <c r="D735" t="s">
        <v>176</v>
      </c>
      <c r="E735">
        <v>5</v>
      </c>
      <c r="F735" t="s">
        <v>1523</v>
      </c>
      <c r="G735">
        <v>1</v>
      </c>
      <c r="H735">
        <v>1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 t="s">
        <v>3112</v>
      </c>
    </row>
    <row r="736" spans="1:16" x14ac:dyDescent="0.25">
      <c r="A736" t="s">
        <v>607</v>
      </c>
      <c r="B736">
        <v>1970</v>
      </c>
      <c r="C736" t="s">
        <v>14</v>
      </c>
      <c r="D736" t="s">
        <v>442</v>
      </c>
      <c r="E736">
        <v>5</v>
      </c>
      <c r="F736" t="s">
        <v>608</v>
      </c>
      <c r="G736">
        <v>1</v>
      </c>
      <c r="H736">
        <v>1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 t="s">
        <v>609</v>
      </c>
    </row>
    <row r="737" spans="1:16" x14ac:dyDescent="0.25">
      <c r="A737" t="s">
        <v>5309</v>
      </c>
      <c r="B737">
        <v>1968</v>
      </c>
      <c r="C737" t="s">
        <v>14</v>
      </c>
      <c r="D737" t="s">
        <v>19</v>
      </c>
      <c r="E737">
        <v>8</v>
      </c>
      <c r="F737" t="s">
        <v>5310</v>
      </c>
      <c r="G737">
        <v>1</v>
      </c>
      <c r="H737">
        <v>2</v>
      </c>
      <c r="I737">
        <v>2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2</v>
      </c>
      <c r="P737" t="s">
        <v>5311</v>
      </c>
    </row>
    <row r="738" spans="1:16" x14ac:dyDescent="0.25">
      <c r="A738" t="s">
        <v>3911</v>
      </c>
      <c r="B738">
        <v>1966</v>
      </c>
      <c r="C738" t="s">
        <v>14</v>
      </c>
      <c r="D738" t="s">
        <v>890</v>
      </c>
      <c r="E738">
        <v>6</v>
      </c>
      <c r="F738" t="s">
        <v>3912</v>
      </c>
      <c r="G738">
        <v>1</v>
      </c>
      <c r="H738">
        <v>0</v>
      </c>
      <c r="I738">
        <v>2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 t="s">
        <v>3913</v>
      </c>
    </row>
    <row r="739" spans="1:16" x14ac:dyDescent="0.25">
      <c r="A739" t="s">
        <v>1907</v>
      </c>
      <c r="B739">
        <v>367</v>
      </c>
      <c r="C739" t="s">
        <v>23</v>
      </c>
      <c r="D739" t="s">
        <v>237</v>
      </c>
      <c r="E739">
        <v>2</v>
      </c>
      <c r="F739" t="s">
        <v>505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1908</v>
      </c>
    </row>
    <row r="740" spans="1:16" x14ac:dyDescent="0.25">
      <c r="A740" t="s">
        <v>4457</v>
      </c>
      <c r="B740">
        <v>1942</v>
      </c>
      <c r="C740" t="s">
        <v>14</v>
      </c>
      <c r="D740" t="s">
        <v>2299</v>
      </c>
      <c r="E740">
        <v>8</v>
      </c>
      <c r="F740" t="s">
        <v>4458</v>
      </c>
      <c r="G740">
        <v>1</v>
      </c>
      <c r="H740">
        <v>2</v>
      </c>
      <c r="I740">
        <v>2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2</v>
      </c>
      <c r="P740" t="s">
        <v>4459</v>
      </c>
    </row>
    <row r="741" spans="1:16" x14ac:dyDescent="0.25">
      <c r="A741" t="s">
        <v>1910</v>
      </c>
      <c r="B741">
        <v>258</v>
      </c>
      <c r="C741" t="s">
        <v>245</v>
      </c>
      <c r="D741" t="s">
        <v>423</v>
      </c>
      <c r="E741">
        <v>2</v>
      </c>
      <c r="F741" t="s">
        <v>1911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1912</v>
      </c>
    </row>
    <row r="742" spans="1:16" x14ac:dyDescent="0.25">
      <c r="A742" t="s">
        <v>1963</v>
      </c>
      <c r="B742">
        <v>1933</v>
      </c>
      <c r="C742" t="s">
        <v>14</v>
      </c>
      <c r="D742" t="s">
        <v>1864</v>
      </c>
      <c r="E742">
        <v>7</v>
      </c>
      <c r="F742" t="s">
        <v>1964</v>
      </c>
      <c r="G742">
        <v>1</v>
      </c>
      <c r="H742">
        <v>1</v>
      </c>
      <c r="I742">
        <v>2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1</v>
      </c>
      <c r="P742" t="s">
        <v>1965</v>
      </c>
    </row>
    <row r="743" spans="1:16" x14ac:dyDescent="0.25">
      <c r="A743" t="s">
        <v>3172</v>
      </c>
      <c r="B743">
        <v>1921</v>
      </c>
      <c r="C743" t="s">
        <v>14</v>
      </c>
      <c r="D743" t="s">
        <v>341</v>
      </c>
      <c r="E743">
        <v>6</v>
      </c>
      <c r="F743" t="s">
        <v>3173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 t="s">
        <v>3174</v>
      </c>
    </row>
    <row r="744" spans="1:16" x14ac:dyDescent="0.25">
      <c r="A744" t="s">
        <v>1920</v>
      </c>
      <c r="B744">
        <v>478</v>
      </c>
      <c r="C744" t="s">
        <v>23</v>
      </c>
      <c r="D744" t="s">
        <v>24</v>
      </c>
      <c r="E744">
        <v>2</v>
      </c>
      <c r="F744" t="s">
        <v>265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266</v>
      </c>
    </row>
    <row r="745" spans="1:16" x14ac:dyDescent="0.25">
      <c r="A745" t="s">
        <v>1921</v>
      </c>
      <c r="B745">
        <v>1263</v>
      </c>
      <c r="C745" t="s">
        <v>9</v>
      </c>
      <c r="D745" t="s">
        <v>28</v>
      </c>
      <c r="E745">
        <v>2</v>
      </c>
      <c r="F745" t="s">
        <v>1922</v>
      </c>
      <c r="G745">
        <v>0</v>
      </c>
      <c r="H745">
        <v>0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1923</v>
      </c>
    </row>
    <row r="746" spans="1:16" x14ac:dyDescent="0.25">
      <c r="A746" t="s">
        <v>1924</v>
      </c>
      <c r="B746">
        <v>1183</v>
      </c>
      <c r="C746" t="s">
        <v>9</v>
      </c>
      <c r="D746" t="s">
        <v>10</v>
      </c>
      <c r="E746">
        <v>2</v>
      </c>
      <c r="F746" t="s">
        <v>1925</v>
      </c>
      <c r="G746">
        <v>0</v>
      </c>
      <c r="H746">
        <v>0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1926</v>
      </c>
    </row>
    <row r="747" spans="1:16" x14ac:dyDescent="0.25">
      <c r="A747" t="s">
        <v>1860</v>
      </c>
      <c r="B747">
        <v>1911</v>
      </c>
      <c r="C747" t="s">
        <v>14</v>
      </c>
      <c r="D747" t="s">
        <v>1294</v>
      </c>
      <c r="E747">
        <v>7</v>
      </c>
      <c r="F747" t="s">
        <v>1861</v>
      </c>
      <c r="G747">
        <v>1</v>
      </c>
      <c r="H747">
        <v>1</v>
      </c>
      <c r="I747">
        <v>2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1</v>
      </c>
      <c r="P747" t="s">
        <v>1862</v>
      </c>
    </row>
    <row r="748" spans="1:16" x14ac:dyDescent="0.25">
      <c r="A748" t="s">
        <v>1929</v>
      </c>
      <c r="B748">
        <v>947</v>
      </c>
      <c r="C748" t="s">
        <v>9</v>
      </c>
      <c r="D748" t="s">
        <v>32</v>
      </c>
      <c r="E748">
        <v>2</v>
      </c>
      <c r="F748" t="s">
        <v>165</v>
      </c>
      <c r="G748">
        <v>0</v>
      </c>
      <c r="H748">
        <v>0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1930</v>
      </c>
    </row>
    <row r="749" spans="1:16" x14ac:dyDescent="0.25">
      <c r="A749" t="s">
        <v>1931</v>
      </c>
      <c r="B749">
        <v>598</v>
      </c>
      <c r="C749" t="s">
        <v>9</v>
      </c>
      <c r="D749" t="s">
        <v>180</v>
      </c>
      <c r="E749">
        <v>3</v>
      </c>
      <c r="F749" t="s">
        <v>1932</v>
      </c>
      <c r="G749">
        <v>0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1933</v>
      </c>
    </row>
    <row r="750" spans="1:16" x14ac:dyDescent="0.25">
      <c r="A750" t="s">
        <v>1934</v>
      </c>
      <c r="B750">
        <v>528</v>
      </c>
      <c r="C750" t="s">
        <v>23</v>
      </c>
      <c r="D750" t="s">
        <v>24</v>
      </c>
      <c r="E750">
        <v>2</v>
      </c>
      <c r="F750" t="s">
        <v>914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1879</v>
      </c>
    </row>
    <row r="751" spans="1:16" x14ac:dyDescent="0.25">
      <c r="A751" t="s">
        <v>1935</v>
      </c>
      <c r="B751">
        <v>245</v>
      </c>
      <c r="C751" t="s">
        <v>23</v>
      </c>
      <c r="D751" t="s">
        <v>50</v>
      </c>
      <c r="E751">
        <v>2</v>
      </c>
      <c r="F751" t="s">
        <v>51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52</v>
      </c>
    </row>
    <row r="752" spans="1:16" x14ac:dyDescent="0.25">
      <c r="A752" t="s">
        <v>1936</v>
      </c>
      <c r="B752">
        <v>7318</v>
      </c>
      <c r="C752" t="s">
        <v>352</v>
      </c>
      <c r="D752" t="s">
        <v>353</v>
      </c>
      <c r="E752">
        <v>23</v>
      </c>
      <c r="F752" t="s">
        <v>1109</v>
      </c>
      <c r="G752">
        <v>0</v>
      </c>
      <c r="H752">
        <v>5</v>
      </c>
      <c r="I752">
        <v>8</v>
      </c>
      <c r="J752">
        <v>4</v>
      </c>
      <c r="K752">
        <v>3</v>
      </c>
      <c r="L752">
        <v>0</v>
      </c>
      <c r="M752">
        <v>0</v>
      </c>
      <c r="N752">
        <v>1</v>
      </c>
      <c r="O752">
        <v>5</v>
      </c>
      <c r="P752" t="s">
        <v>1110</v>
      </c>
    </row>
    <row r="753" spans="1:16" x14ac:dyDescent="0.25">
      <c r="A753" t="s">
        <v>1937</v>
      </c>
      <c r="B753">
        <v>1043</v>
      </c>
      <c r="C753" t="s">
        <v>9</v>
      </c>
      <c r="D753" t="s">
        <v>164</v>
      </c>
      <c r="E753">
        <v>2</v>
      </c>
      <c r="F753" t="s">
        <v>1938</v>
      </c>
      <c r="G753">
        <v>0</v>
      </c>
      <c r="H753">
        <v>0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t="s">
        <v>1939</v>
      </c>
    </row>
    <row r="754" spans="1:16" x14ac:dyDescent="0.25">
      <c r="A754" t="s">
        <v>1940</v>
      </c>
      <c r="B754">
        <v>5075</v>
      </c>
      <c r="C754" t="s">
        <v>9</v>
      </c>
      <c r="D754" t="s">
        <v>1941</v>
      </c>
      <c r="E754">
        <v>18</v>
      </c>
      <c r="F754" t="s">
        <v>1942</v>
      </c>
      <c r="G754">
        <v>0</v>
      </c>
      <c r="H754">
        <v>3</v>
      </c>
      <c r="I754">
        <v>4</v>
      </c>
      <c r="J754">
        <v>1</v>
      </c>
      <c r="K754">
        <v>0</v>
      </c>
      <c r="L754">
        <v>0</v>
      </c>
      <c r="M754">
        <v>1</v>
      </c>
      <c r="N754">
        <v>1</v>
      </c>
      <c r="O754">
        <v>3</v>
      </c>
      <c r="P754" t="s">
        <v>1943</v>
      </c>
    </row>
    <row r="755" spans="1:16" x14ac:dyDescent="0.25">
      <c r="A755" t="s">
        <v>3233</v>
      </c>
      <c r="B755">
        <v>1909</v>
      </c>
      <c r="C755" t="s">
        <v>14</v>
      </c>
      <c r="D755" t="s">
        <v>1022</v>
      </c>
      <c r="E755">
        <v>7</v>
      </c>
      <c r="F755" t="s">
        <v>3234</v>
      </c>
      <c r="G755">
        <v>1</v>
      </c>
      <c r="H755">
        <v>1</v>
      </c>
      <c r="I755">
        <v>2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1</v>
      </c>
      <c r="P755" t="s">
        <v>3235</v>
      </c>
    </row>
    <row r="756" spans="1:16" x14ac:dyDescent="0.25">
      <c r="A756" t="s">
        <v>3863</v>
      </c>
      <c r="B756">
        <v>1909</v>
      </c>
      <c r="C756" t="s">
        <v>14</v>
      </c>
      <c r="D756" t="s">
        <v>1359</v>
      </c>
      <c r="E756">
        <v>7</v>
      </c>
      <c r="F756" t="s">
        <v>3234</v>
      </c>
      <c r="G756">
        <v>1</v>
      </c>
      <c r="H756">
        <v>1</v>
      </c>
      <c r="I756">
        <v>2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1</v>
      </c>
      <c r="P756" t="s">
        <v>3235</v>
      </c>
    </row>
    <row r="757" spans="1:16" x14ac:dyDescent="0.25">
      <c r="A757" t="s">
        <v>3650</v>
      </c>
      <c r="B757">
        <v>1881</v>
      </c>
      <c r="C757" t="s">
        <v>14</v>
      </c>
      <c r="D757" t="s">
        <v>387</v>
      </c>
      <c r="E757">
        <v>8</v>
      </c>
      <c r="F757" t="s">
        <v>3651</v>
      </c>
      <c r="G757">
        <v>1</v>
      </c>
      <c r="H757">
        <v>1</v>
      </c>
      <c r="I757">
        <v>2</v>
      </c>
      <c r="J757">
        <v>2</v>
      </c>
      <c r="K757">
        <v>1</v>
      </c>
      <c r="L757">
        <v>0</v>
      </c>
      <c r="M757">
        <v>0</v>
      </c>
      <c r="N757">
        <v>0</v>
      </c>
      <c r="O757">
        <v>1</v>
      </c>
      <c r="P757" t="s">
        <v>3652</v>
      </c>
    </row>
    <row r="758" spans="1:16" x14ac:dyDescent="0.25">
      <c r="A758" t="s">
        <v>2985</v>
      </c>
      <c r="B758">
        <v>1876</v>
      </c>
      <c r="C758" t="s">
        <v>14</v>
      </c>
      <c r="D758" t="s">
        <v>1294</v>
      </c>
      <c r="E758">
        <v>7</v>
      </c>
      <c r="F758" t="s">
        <v>2986</v>
      </c>
      <c r="G758">
        <v>1</v>
      </c>
      <c r="H758">
        <v>1</v>
      </c>
      <c r="I758">
        <v>2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1</v>
      </c>
      <c r="P758" t="s">
        <v>2987</v>
      </c>
    </row>
    <row r="759" spans="1:16" x14ac:dyDescent="0.25">
      <c r="A759" t="s">
        <v>1955</v>
      </c>
      <c r="B759">
        <v>893</v>
      </c>
      <c r="C759" t="s">
        <v>9</v>
      </c>
      <c r="D759" t="s">
        <v>180</v>
      </c>
      <c r="E759">
        <v>2</v>
      </c>
      <c r="F759" t="s">
        <v>1956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 t="s">
        <v>1957</v>
      </c>
    </row>
    <row r="760" spans="1:16" x14ac:dyDescent="0.25">
      <c r="A760" t="s">
        <v>1947</v>
      </c>
      <c r="B760">
        <v>1874</v>
      </c>
      <c r="C760" t="s">
        <v>14</v>
      </c>
      <c r="D760" t="s">
        <v>64</v>
      </c>
      <c r="E760">
        <v>7</v>
      </c>
      <c r="F760" t="s">
        <v>1948</v>
      </c>
      <c r="G760">
        <v>1</v>
      </c>
      <c r="H760">
        <v>1</v>
      </c>
      <c r="I760">
        <v>2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1</v>
      </c>
      <c r="P760" t="s">
        <v>1949</v>
      </c>
    </row>
    <row r="761" spans="1:16" x14ac:dyDescent="0.25">
      <c r="A761" t="s">
        <v>1960</v>
      </c>
      <c r="B761">
        <v>257</v>
      </c>
      <c r="C761" t="s">
        <v>23</v>
      </c>
      <c r="D761" t="s">
        <v>223</v>
      </c>
      <c r="E761">
        <v>2</v>
      </c>
      <c r="F761" t="s">
        <v>227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943</v>
      </c>
    </row>
    <row r="762" spans="1:16" x14ac:dyDescent="0.25">
      <c r="A762" t="s">
        <v>1961</v>
      </c>
      <c r="B762">
        <v>459</v>
      </c>
      <c r="C762" t="s">
        <v>23</v>
      </c>
      <c r="D762" t="s">
        <v>24</v>
      </c>
      <c r="E762">
        <v>2</v>
      </c>
      <c r="F762" t="s">
        <v>25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26</v>
      </c>
    </row>
    <row r="763" spans="1:16" x14ac:dyDescent="0.25">
      <c r="A763" t="s">
        <v>1962</v>
      </c>
      <c r="B763">
        <v>245</v>
      </c>
      <c r="C763" t="s">
        <v>23</v>
      </c>
      <c r="D763" t="s">
        <v>50</v>
      </c>
      <c r="E763">
        <v>2</v>
      </c>
      <c r="F763" t="s">
        <v>51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52</v>
      </c>
    </row>
    <row r="764" spans="1:16" x14ac:dyDescent="0.25">
      <c r="A764" t="s">
        <v>2656</v>
      </c>
      <c r="B764">
        <v>1873</v>
      </c>
      <c r="C764" t="s">
        <v>14</v>
      </c>
      <c r="D764" t="s">
        <v>36</v>
      </c>
      <c r="E764">
        <v>7</v>
      </c>
      <c r="F764" t="s">
        <v>2657</v>
      </c>
      <c r="G764">
        <v>1</v>
      </c>
      <c r="H764">
        <v>1</v>
      </c>
      <c r="I764">
        <v>2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1</v>
      </c>
      <c r="P764" t="s">
        <v>2658</v>
      </c>
    </row>
    <row r="765" spans="1:16" x14ac:dyDescent="0.25">
      <c r="A765" t="s">
        <v>1966</v>
      </c>
      <c r="B765">
        <v>232</v>
      </c>
      <c r="C765" t="s">
        <v>9</v>
      </c>
      <c r="D765" t="s">
        <v>650</v>
      </c>
      <c r="E765">
        <v>2</v>
      </c>
      <c r="F765" t="s">
        <v>1967</v>
      </c>
      <c r="G765">
        <v>0</v>
      </c>
      <c r="H765">
        <v>0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1968</v>
      </c>
    </row>
    <row r="766" spans="1:16" x14ac:dyDescent="0.25">
      <c r="A766" t="s">
        <v>1969</v>
      </c>
      <c r="B766">
        <v>229</v>
      </c>
      <c r="C766" t="s">
        <v>9</v>
      </c>
      <c r="D766" t="s">
        <v>830</v>
      </c>
      <c r="E766">
        <v>2</v>
      </c>
      <c r="F766" t="s">
        <v>1970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1971</v>
      </c>
    </row>
    <row r="767" spans="1:16" x14ac:dyDescent="0.25">
      <c r="A767" t="s">
        <v>1972</v>
      </c>
      <c r="B767">
        <v>245</v>
      </c>
      <c r="C767" t="s">
        <v>23</v>
      </c>
      <c r="D767" t="s">
        <v>50</v>
      </c>
      <c r="E767">
        <v>2</v>
      </c>
      <c r="F767" t="s">
        <v>51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141</v>
      </c>
    </row>
    <row r="768" spans="1:16" x14ac:dyDescent="0.25">
      <c r="A768" t="s">
        <v>2868</v>
      </c>
      <c r="B768">
        <v>1873</v>
      </c>
      <c r="C768" t="s">
        <v>14</v>
      </c>
      <c r="D768" t="s">
        <v>1713</v>
      </c>
      <c r="E768">
        <v>7</v>
      </c>
      <c r="F768" t="s">
        <v>2657</v>
      </c>
      <c r="G768">
        <v>1</v>
      </c>
      <c r="H768">
        <v>1</v>
      </c>
      <c r="I768">
        <v>2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1</v>
      </c>
      <c r="P768" t="s">
        <v>2869</v>
      </c>
    </row>
    <row r="769" spans="1:16" x14ac:dyDescent="0.25">
      <c r="A769" t="s">
        <v>1974</v>
      </c>
      <c r="B769">
        <v>1935</v>
      </c>
      <c r="C769" t="s">
        <v>9</v>
      </c>
      <c r="D769" t="s">
        <v>180</v>
      </c>
      <c r="E769">
        <v>4</v>
      </c>
      <c r="F769" t="s">
        <v>1975</v>
      </c>
      <c r="G769">
        <v>0</v>
      </c>
      <c r="H769">
        <v>0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1976</v>
      </c>
    </row>
    <row r="770" spans="1:16" x14ac:dyDescent="0.25">
      <c r="A770" t="s">
        <v>3792</v>
      </c>
      <c r="B770">
        <v>1873</v>
      </c>
      <c r="C770" t="s">
        <v>14</v>
      </c>
      <c r="D770" t="s">
        <v>36</v>
      </c>
      <c r="E770">
        <v>7</v>
      </c>
      <c r="F770" t="s">
        <v>2657</v>
      </c>
      <c r="G770">
        <v>1</v>
      </c>
      <c r="H770">
        <v>1</v>
      </c>
      <c r="I770">
        <v>2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1</v>
      </c>
      <c r="P770" t="s">
        <v>2658</v>
      </c>
    </row>
    <row r="771" spans="1:16" x14ac:dyDescent="0.25">
      <c r="A771" t="s">
        <v>5592</v>
      </c>
      <c r="B771">
        <v>1873</v>
      </c>
      <c r="C771" t="s">
        <v>14</v>
      </c>
      <c r="D771" t="s">
        <v>1483</v>
      </c>
      <c r="E771">
        <v>7</v>
      </c>
      <c r="F771" t="s">
        <v>2657</v>
      </c>
      <c r="G771">
        <v>1</v>
      </c>
      <c r="H771">
        <v>1</v>
      </c>
      <c r="I771">
        <v>2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1</v>
      </c>
      <c r="P771" t="s">
        <v>5593</v>
      </c>
    </row>
    <row r="772" spans="1:16" x14ac:dyDescent="0.25">
      <c r="A772" t="s">
        <v>3752</v>
      </c>
      <c r="B772">
        <v>1852</v>
      </c>
      <c r="C772" t="s">
        <v>14</v>
      </c>
      <c r="D772" t="s">
        <v>169</v>
      </c>
      <c r="E772">
        <v>7</v>
      </c>
      <c r="F772" t="s">
        <v>3753</v>
      </c>
      <c r="G772">
        <v>1</v>
      </c>
      <c r="H772">
        <v>1</v>
      </c>
      <c r="I772">
        <v>2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1</v>
      </c>
      <c r="P772" t="s">
        <v>3754</v>
      </c>
    </row>
    <row r="773" spans="1:16" x14ac:dyDescent="0.25">
      <c r="A773" t="s">
        <v>120</v>
      </c>
      <c r="B773">
        <v>1851</v>
      </c>
      <c r="C773" t="s">
        <v>14</v>
      </c>
      <c r="D773" t="s">
        <v>121</v>
      </c>
      <c r="E773">
        <v>7</v>
      </c>
      <c r="F773" t="s">
        <v>122</v>
      </c>
      <c r="G773">
        <v>1</v>
      </c>
      <c r="H773">
        <v>1</v>
      </c>
      <c r="I773">
        <v>2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1</v>
      </c>
      <c r="P773" t="s">
        <v>123</v>
      </c>
    </row>
    <row r="774" spans="1:16" x14ac:dyDescent="0.25">
      <c r="A774" t="s">
        <v>1987</v>
      </c>
      <c r="B774">
        <v>228</v>
      </c>
      <c r="C774" t="s">
        <v>9</v>
      </c>
      <c r="D774" t="s">
        <v>10</v>
      </c>
      <c r="E774">
        <v>2</v>
      </c>
      <c r="F774" t="s">
        <v>1988</v>
      </c>
      <c r="G774">
        <v>0</v>
      </c>
      <c r="H774">
        <v>0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1989</v>
      </c>
    </row>
    <row r="775" spans="1:16" x14ac:dyDescent="0.25">
      <c r="A775" t="s">
        <v>1990</v>
      </c>
      <c r="B775">
        <v>5874</v>
      </c>
      <c r="C775" t="s">
        <v>352</v>
      </c>
      <c r="D775" t="s">
        <v>353</v>
      </c>
      <c r="E775">
        <v>15</v>
      </c>
      <c r="F775" t="s">
        <v>1991</v>
      </c>
      <c r="G775">
        <v>1</v>
      </c>
      <c r="H775">
        <v>4</v>
      </c>
      <c r="I775">
        <v>6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4</v>
      </c>
      <c r="P775" t="s">
        <v>1992</v>
      </c>
    </row>
    <row r="776" spans="1:16" x14ac:dyDescent="0.25">
      <c r="A776" t="s">
        <v>1993</v>
      </c>
      <c r="B776">
        <v>390</v>
      </c>
      <c r="C776" t="s">
        <v>23</v>
      </c>
      <c r="D776" t="s">
        <v>24</v>
      </c>
      <c r="E776">
        <v>2</v>
      </c>
      <c r="F776" t="s">
        <v>213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214</v>
      </c>
    </row>
    <row r="777" spans="1:16" x14ac:dyDescent="0.25">
      <c r="A777" t="s">
        <v>2472</v>
      </c>
      <c r="B777">
        <v>1851</v>
      </c>
      <c r="C777" t="s">
        <v>14</v>
      </c>
      <c r="D777" t="s">
        <v>221</v>
      </c>
      <c r="E777">
        <v>7</v>
      </c>
      <c r="F777" t="s">
        <v>2473</v>
      </c>
      <c r="G777">
        <v>1</v>
      </c>
      <c r="H777">
        <v>1</v>
      </c>
      <c r="I777">
        <v>2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1</v>
      </c>
      <c r="P777" t="s">
        <v>2474</v>
      </c>
    </row>
    <row r="778" spans="1:16" x14ac:dyDescent="0.25">
      <c r="A778" t="s">
        <v>3079</v>
      </c>
      <c r="B778">
        <v>1851</v>
      </c>
      <c r="C778" t="s">
        <v>14</v>
      </c>
      <c r="D778" t="s">
        <v>959</v>
      </c>
      <c r="E778">
        <v>7</v>
      </c>
      <c r="F778" t="s">
        <v>122</v>
      </c>
      <c r="G778">
        <v>1</v>
      </c>
      <c r="H778">
        <v>1</v>
      </c>
      <c r="I778">
        <v>2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1</v>
      </c>
      <c r="P778" t="s">
        <v>123</v>
      </c>
    </row>
    <row r="779" spans="1:16" x14ac:dyDescent="0.25">
      <c r="A779" t="s">
        <v>3252</v>
      </c>
      <c r="B779">
        <v>1851</v>
      </c>
      <c r="C779" t="s">
        <v>14</v>
      </c>
      <c r="D779" t="s">
        <v>176</v>
      </c>
      <c r="E779">
        <v>7</v>
      </c>
      <c r="F779" t="s">
        <v>2473</v>
      </c>
      <c r="G779">
        <v>1</v>
      </c>
      <c r="H779">
        <v>1</v>
      </c>
      <c r="I779">
        <v>2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1</v>
      </c>
      <c r="P779" t="s">
        <v>3253</v>
      </c>
    </row>
    <row r="780" spans="1:16" x14ac:dyDescent="0.25">
      <c r="A780" t="s">
        <v>2000</v>
      </c>
      <c r="B780">
        <v>391</v>
      </c>
      <c r="C780" t="s">
        <v>23</v>
      </c>
      <c r="D780" t="s">
        <v>434</v>
      </c>
      <c r="E780">
        <v>2</v>
      </c>
      <c r="F780" t="s">
        <v>546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720</v>
      </c>
    </row>
    <row r="781" spans="1:16" x14ac:dyDescent="0.25">
      <c r="A781" t="s">
        <v>2001</v>
      </c>
      <c r="B781">
        <v>476</v>
      </c>
      <c r="C781" t="s">
        <v>23</v>
      </c>
      <c r="D781" t="s">
        <v>237</v>
      </c>
      <c r="E781">
        <v>2</v>
      </c>
      <c r="F781" t="s">
        <v>552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2002</v>
      </c>
    </row>
    <row r="782" spans="1:16" x14ac:dyDescent="0.25">
      <c r="A782" t="s">
        <v>4661</v>
      </c>
      <c r="B782">
        <v>1851</v>
      </c>
      <c r="C782" t="s">
        <v>14</v>
      </c>
      <c r="D782" t="s">
        <v>470</v>
      </c>
      <c r="E782">
        <v>7</v>
      </c>
      <c r="F782" t="s">
        <v>2473</v>
      </c>
      <c r="G782">
        <v>1</v>
      </c>
      <c r="H782">
        <v>1</v>
      </c>
      <c r="I782">
        <v>2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1</v>
      </c>
      <c r="P782" t="s">
        <v>3253</v>
      </c>
    </row>
    <row r="783" spans="1:16" x14ac:dyDescent="0.25">
      <c r="A783" t="s">
        <v>2005</v>
      </c>
      <c r="B783">
        <v>391</v>
      </c>
      <c r="C783" t="s">
        <v>23</v>
      </c>
      <c r="D783" t="s">
        <v>237</v>
      </c>
      <c r="E783">
        <v>2</v>
      </c>
      <c r="F783" t="s">
        <v>546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2006</v>
      </c>
    </row>
    <row r="784" spans="1:16" x14ac:dyDescent="0.25">
      <c r="A784" t="s">
        <v>5299</v>
      </c>
      <c r="B784">
        <v>1851</v>
      </c>
      <c r="C784" t="s">
        <v>14</v>
      </c>
      <c r="D784" t="s">
        <v>256</v>
      </c>
      <c r="E784">
        <v>7</v>
      </c>
      <c r="F784" t="s">
        <v>5300</v>
      </c>
      <c r="G784">
        <v>1</v>
      </c>
      <c r="H784">
        <v>1</v>
      </c>
      <c r="I784">
        <v>2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1</v>
      </c>
      <c r="P784" t="s">
        <v>5301</v>
      </c>
    </row>
    <row r="785" spans="1:16" x14ac:dyDescent="0.25">
      <c r="A785" t="s">
        <v>2008</v>
      </c>
      <c r="B785">
        <v>245</v>
      </c>
      <c r="C785" t="s">
        <v>23</v>
      </c>
      <c r="D785" t="s">
        <v>50</v>
      </c>
      <c r="E785">
        <v>2</v>
      </c>
      <c r="F785" t="s">
        <v>51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52</v>
      </c>
    </row>
    <row r="786" spans="1:16" x14ac:dyDescent="0.25">
      <c r="A786" t="s">
        <v>5359</v>
      </c>
      <c r="B786">
        <v>1851</v>
      </c>
      <c r="C786" t="s">
        <v>14</v>
      </c>
      <c r="D786" t="s">
        <v>3111</v>
      </c>
      <c r="E786">
        <v>7</v>
      </c>
      <c r="F786" t="s">
        <v>2473</v>
      </c>
      <c r="G786">
        <v>1</v>
      </c>
      <c r="H786">
        <v>1</v>
      </c>
      <c r="I786">
        <v>2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2474</v>
      </c>
    </row>
    <row r="787" spans="1:16" x14ac:dyDescent="0.25">
      <c r="A787" t="s">
        <v>2011</v>
      </c>
      <c r="B787">
        <v>478</v>
      </c>
      <c r="C787" t="s">
        <v>23</v>
      </c>
      <c r="D787" t="s">
        <v>237</v>
      </c>
      <c r="E787">
        <v>2</v>
      </c>
      <c r="F787" t="s">
        <v>265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2012</v>
      </c>
    </row>
    <row r="788" spans="1:16" x14ac:dyDescent="0.25">
      <c r="A788" t="s">
        <v>2013</v>
      </c>
      <c r="B788">
        <v>5016</v>
      </c>
      <c r="C788" t="s">
        <v>9</v>
      </c>
      <c r="D788" t="s">
        <v>1941</v>
      </c>
      <c r="E788">
        <v>9</v>
      </c>
      <c r="F788" t="s">
        <v>2014</v>
      </c>
      <c r="G788">
        <v>1</v>
      </c>
      <c r="H788">
        <v>2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 t="s">
        <v>2015</v>
      </c>
    </row>
    <row r="789" spans="1:16" x14ac:dyDescent="0.25">
      <c r="A789" t="s">
        <v>2156</v>
      </c>
      <c r="B789">
        <v>1850</v>
      </c>
      <c r="C789" t="s">
        <v>14</v>
      </c>
      <c r="D789" t="s">
        <v>1810</v>
      </c>
      <c r="E789">
        <v>7</v>
      </c>
      <c r="F789" t="s">
        <v>2157</v>
      </c>
      <c r="G789">
        <v>0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2</v>
      </c>
      <c r="P789" t="s">
        <v>2158</v>
      </c>
    </row>
    <row r="790" spans="1:16" x14ac:dyDescent="0.25">
      <c r="A790" t="s">
        <v>3203</v>
      </c>
      <c r="B790">
        <v>1847</v>
      </c>
      <c r="C790" t="s">
        <v>14</v>
      </c>
      <c r="D790" t="s">
        <v>19</v>
      </c>
      <c r="E790">
        <v>7</v>
      </c>
      <c r="F790" t="s">
        <v>3204</v>
      </c>
      <c r="G790">
        <v>1</v>
      </c>
      <c r="H790">
        <v>1</v>
      </c>
      <c r="I790">
        <v>2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1</v>
      </c>
      <c r="P790" t="s">
        <v>3205</v>
      </c>
    </row>
    <row r="791" spans="1:16" x14ac:dyDescent="0.25">
      <c r="A791" t="s">
        <v>400</v>
      </c>
      <c r="B791">
        <v>1814</v>
      </c>
      <c r="C791" t="s">
        <v>14</v>
      </c>
      <c r="D791" t="s">
        <v>401</v>
      </c>
      <c r="E791">
        <v>7</v>
      </c>
      <c r="F791" t="s">
        <v>402</v>
      </c>
      <c r="G791">
        <v>1</v>
      </c>
      <c r="H791">
        <v>1</v>
      </c>
      <c r="I791">
        <v>2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1</v>
      </c>
      <c r="P791" t="s">
        <v>403</v>
      </c>
    </row>
    <row r="792" spans="1:16" x14ac:dyDescent="0.25">
      <c r="A792" t="s">
        <v>2022</v>
      </c>
      <c r="B792">
        <v>476</v>
      </c>
      <c r="C792" t="s">
        <v>23</v>
      </c>
      <c r="D792" t="s">
        <v>237</v>
      </c>
      <c r="E792">
        <v>2</v>
      </c>
      <c r="F792" t="s">
        <v>190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2023</v>
      </c>
    </row>
    <row r="793" spans="1:16" x14ac:dyDescent="0.25">
      <c r="A793" t="s">
        <v>2024</v>
      </c>
      <c r="B793">
        <v>1286</v>
      </c>
      <c r="C793" t="s">
        <v>9</v>
      </c>
      <c r="D793" t="s">
        <v>28</v>
      </c>
      <c r="E793">
        <v>2</v>
      </c>
      <c r="F793" t="s">
        <v>2025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2026</v>
      </c>
    </row>
    <row r="794" spans="1:16" x14ac:dyDescent="0.25">
      <c r="A794" t="s">
        <v>2027</v>
      </c>
      <c r="B794">
        <v>245</v>
      </c>
      <c r="C794" t="s">
        <v>23</v>
      </c>
      <c r="D794" t="s">
        <v>50</v>
      </c>
      <c r="E794">
        <v>2</v>
      </c>
      <c r="F794" t="s">
        <v>51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52</v>
      </c>
    </row>
    <row r="795" spans="1:16" x14ac:dyDescent="0.25">
      <c r="A795" t="s">
        <v>2028</v>
      </c>
      <c r="B795">
        <v>245</v>
      </c>
      <c r="C795" t="s">
        <v>23</v>
      </c>
      <c r="D795" t="s">
        <v>24</v>
      </c>
      <c r="E795">
        <v>2</v>
      </c>
      <c r="F795" t="s">
        <v>51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143</v>
      </c>
    </row>
    <row r="796" spans="1:16" x14ac:dyDescent="0.25">
      <c r="A796" t="s">
        <v>495</v>
      </c>
      <c r="B796">
        <v>1814</v>
      </c>
      <c r="C796" t="s">
        <v>14</v>
      </c>
      <c r="D796" t="s">
        <v>394</v>
      </c>
      <c r="E796">
        <v>7</v>
      </c>
      <c r="F796" t="s">
        <v>402</v>
      </c>
      <c r="G796">
        <v>1</v>
      </c>
      <c r="H796">
        <v>1</v>
      </c>
      <c r="I796">
        <v>2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1</v>
      </c>
      <c r="P796" t="s">
        <v>496</v>
      </c>
    </row>
    <row r="797" spans="1:16" x14ac:dyDescent="0.25">
      <c r="A797" t="s">
        <v>2030</v>
      </c>
      <c r="B797">
        <v>4904</v>
      </c>
      <c r="C797" t="s">
        <v>352</v>
      </c>
      <c r="D797" t="s">
        <v>353</v>
      </c>
      <c r="E797">
        <v>16</v>
      </c>
      <c r="F797" t="s">
        <v>2031</v>
      </c>
      <c r="G797">
        <v>0</v>
      </c>
      <c r="H797">
        <v>4</v>
      </c>
      <c r="I797">
        <v>8</v>
      </c>
      <c r="J797">
        <v>2</v>
      </c>
      <c r="K797">
        <v>1</v>
      </c>
      <c r="L797">
        <v>0</v>
      </c>
      <c r="M797">
        <v>0</v>
      </c>
      <c r="N797">
        <v>0</v>
      </c>
      <c r="O797">
        <v>4</v>
      </c>
      <c r="P797" t="s">
        <v>2032</v>
      </c>
    </row>
    <row r="798" spans="1:16" x14ac:dyDescent="0.25">
      <c r="A798" t="s">
        <v>2033</v>
      </c>
      <c r="B798">
        <v>1248</v>
      </c>
      <c r="C798" t="s">
        <v>9</v>
      </c>
      <c r="D798" t="s">
        <v>32</v>
      </c>
      <c r="E798">
        <v>2</v>
      </c>
      <c r="F798" t="s">
        <v>2034</v>
      </c>
      <c r="G798">
        <v>0</v>
      </c>
      <c r="H798">
        <v>0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2035</v>
      </c>
    </row>
    <row r="799" spans="1:16" x14ac:dyDescent="0.25">
      <c r="A799" t="s">
        <v>2036</v>
      </c>
      <c r="B799">
        <v>492</v>
      </c>
      <c r="C799" t="s">
        <v>23</v>
      </c>
      <c r="D799" t="s">
        <v>24</v>
      </c>
      <c r="E799">
        <v>2</v>
      </c>
      <c r="F799" t="s">
        <v>288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289</v>
      </c>
    </row>
    <row r="800" spans="1:16" x14ac:dyDescent="0.25">
      <c r="A800" t="s">
        <v>1208</v>
      </c>
      <c r="B800">
        <v>1814</v>
      </c>
      <c r="C800" t="s">
        <v>14</v>
      </c>
      <c r="D800" t="s">
        <v>19</v>
      </c>
      <c r="E800">
        <v>7</v>
      </c>
      <c r="F800" t="s">
        <v>402</v>
      </c>
      <c r="G800">
        <v>1</v>
      </c>
      <c r="H800">
        <v>1</v>
      </c>
      <c r="I800">
        <v>2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1</v>
      </c>
      <c r="P800" t="s">
        <v>1209</v>
      </c>
    </row>
    <row r="801" spans="1:16" x14ac:dyDescent="0.25">
      <c r="A801" t="s">
        <v>1470</v>
      </c>
      <c r="B801">
        <v>1814</v>
      </c>
      <c r="C801" t="s">
        <v>14</v>
      </c>
      <c r="D801" t="s">
        <v>19</v>
      </c>
      <c r="E801">
        <v>7</v>
      </c>
      <c r="F801" t="s">
        <v>402</v>
      </c>
      <c r="G801">
        <v>1</v>
      </c>
      <c r="H801">
        <v>1</v>
      </c>
      <c r="I801">
        <v>2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1</v>
      </c>
      <c r="P801" t="s">
        <v>496</v>
      </c>
    </row>
    <row r="802" spans="1:16" x14ac:dyDescent="0.25">
      <c r="A802" t="s">
        <v>1687</v>
      </c>
      <c r="B802">
        <v>1814</v>
      </c>
      <c r="C802" t="s">
        <v>14</v>
      </c>
      <c r="D802" t="s">
        <v>1688</v>
      </c>
      <c r="E802">
        <v>7</v>
      </c>
      <c r="F802" t="s">
        <v>402</v>
      </c>
      <c r="G802">
        <v>1</v>
      </c>
      <c r="H802">
        <v>1</v>
      </c>
      <c r="I802">
        <v>2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1</v>
      </c>
      <c r="P802" t="s">
        <v>403</v>
      </c>
    </row>
    <row r="803" spans="1:16" x14ac:dyDescent="0.25">
      <c r="A803" t="s">
        <v>2018</v>
      </c>
      <c r="B803">
        <v>1814</v>
      </c>
      <c r="C803" t="s">
        <v>14</v>
      </c>
      <c r="D803" t="s">
        <v>985</v>
      </c>
      <c r="E803">
        <v>7</v>
      </c>
      <c r="F803" t="s">
        <v>402</v>
      </c>
      <c r="G803">
        <v>1</v>
      </c>
      <c r="H803">
        <v>1</v>
      </c>
      <c r="I803">
        <v>2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 t="s">
        <v>2019</v>
      </c>
    </row>
    <row r="804" spans="1:16" x14ac:dyDescent="0.25">
      <c r="A804" t="s">
        <v>2046</v>
      </c>
      <c r="B804">
        <v>245</v>
      </c>
      <c r="C804" t="s">
        <v>23</v>
      </c>
      <c r="D804" t="s">
        <v>50</v>
      </c>
      <c r="E804">
        <v>2</v>
      </c>
      <c r="F804" t="s">
        <v>51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141</v>
      </c>
    </row>
    <row r="805" spans="1:16" x14ac:dyDescent="0.25">
      <c r="A805" t="s">
        <v>2047</v>
      </c>
      <c r="B805">
        <v>245</v>
      </c>
      <c r="C805" t="s">
        <v>23</v>
      </c>
      <c r="D805" t="s">
        <v>50</v>
      </c>
      <c r="E805">
        <v>2</v>
      </c>
      <c r="F805" t="s">
        <v>51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52</v>
      </c>
    </row>
    <row r="806" spans="1:16" x14ac:dyDescent="0.25">
      <c r="A806" t="s">
        <v>2184</v>
      </c>
      <c r="B806">
        <v>1814</v>
      </c>
      <c r="C806" t="s">
        <v>14</v>
      </c>
      <c r="D806" t="s">
        <v>394</v>
      </c>
      <c r="E806">
        <v>7</v>
      </c>
      <c r="F806" t="s">
        <v>402</v>
      </c>
      <c r="G806">
        <v>1</v>
      </c>
      <c r="H806">
        <v>1</v>
      </c>
      <c r="I806">
        <v>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1</v>
      </c>
      <c r="P806" t="s">
        <v>496</v>
      </c>
    </row>
    <row r="807" spans="1:16" x14ac:dyDescent="0.25">
      <c r="A807" t="s">
        <v>2049</v>
      </c>
      <c r="B807">
        <v>392</v>
      </c>
      <c r="C807" t="s">
        <v>23</v>
      </c>
      <c r="D807" t="s">
        <v>223</v>
      </c>
      <c r="E807">
        <v>2</v>
      </c>
      <c r="F807" t="s">
        <v>224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2050</v>
      </c>
    </row>
    <row r="808" spans="1:16" x14ac:dyDescent="0.25">
      <c r="A808" t="s">
        <v>2051</v>
      </c>
      <c r="B808">
        <v>638</v>
      </c>
      <c r="C808" t="s">
        <v>9</v>
      </c>
      <c r="D808" t="s">
        <v>28</v>
      </c>
      <c r="E808">
        <v>1</v>
      </c>
      <c r="F808" t="s">
        <v>2052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2053</v>
      </c>
    </row>
    <row r="809" spans="1:16" x14ac:dyDescent="0.25">
      <c r="A809" t="s">
        <v>2319</v>
      </c>
      <c r="B809">
        <v>1814</v>
      </c>
      <c r="C809" t="s">
        <v>14</v>
      </c>
      <c r="D809" t="s">
        <v>19</v>
      </c>
      <c r="E809">
        <v>7</v>
      </c>
      <c r="F809" t="s">
        <v>2320</v>
      </c>
      <c r="G809">
        <v>1</v>
      </c>
      <c r="H809">
        <v>1</v>
      </c>
      <c r="I809">
        <v>2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1</v>
      </c>
      <c r="P809" t="s">
        <v>2321</v>
      </c>
    </row>
    <row r="810" spans="1:16" x14ac:dyDescent="0.25">
      <c r="A810" t="s">
        <v>2406</v>
      </c>
      <c r="B810">
        <v>1814</v>
      </c>
      <c r="C810" t="s">
        <v>14</v>
      </c>
      <c r="D810" t="s">
        <v>603</v>
      </c>
      <c r="E810">
        <v>7</v>
      </c>
      <c r="F810" t="s">
        <v>402</v>
      </c>
      <c r="G810">
        <v>1</v>
      </c>
      <c r="H810">
        <v>1</v>
      </c>
      <c r="I810">
        <v>2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1</v>
      </c>
      <c r="P810" t="s">
        <v>2407</v>
      </c>
    </row>
    <row r="811" spans="1:16" x14ac:dyDescent="0.25">
      <c r="A811" t="s">
        <v>2056</v>
      </c>
      <c r="B811">
        <v>245</v>
      </c>
      <c r="C811" t="s">
        <v>23</v>
      </c>
      <c r="D811" t="s">
        <v>50</v>
      </c>
      <c r="E811">
        <v>2</v>
      </c>
      <c r="F811" t="s">
        <v>51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52</v>
      </c>
    </row>
    <row r="812" spans="1:16" x14ac:dyDescent="0.25">
      <c r="A812" t="s">
        <v>2057</v>
      </c>
      <c r="B812">
        <v>466</v>
      </c>
      <c r="C812" t="s">
        <v>23</v>
      </c>
      <c r="D812" t="s">
        <v>24</v>
      </c>
      <c r="E812">
        <v>2</v>
      </c>
      <c r="F812" t="s">
        <v>1664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t="s">
        <v>1665</v>
      </c>
    </row>
    <row r="813" spans="1:16" x14ac:dyDescent="0.25">
      <c r="A813" t="s">
        <v>2058</v>
      </c>
      <c r="B813">
        <v>230</v>
      </c>
      <c r="C813" t="s">
        <v>245</v>
      </c>
      <c r="D813" t="s">
        <v>516</v>
      </c>
      <c r="E813">
        <v>2</v>
      </c>
      <c r="F813" t="s">
        <v>2059</v>
      </c>
      <c r="G813">
        <v>0</v>
      </c>
      <c r="H813">
        <v>0</v>
      </c>
      <c r="I813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2060</v>
      </c>
    </row>
    <row r="814" spans="1:16" x14ac:dyDescent="0.25">
      <c r="A814" t="s">
        <v>3026</v>
      </c>
      <c r="B814">
        <v>1814</v>
      </c>
      <c r="C814" t="s">
        <v>14</v>
      </c>
      <c r="D814" t="s">
        <v>19</v>
      </c>
      <c r="E814">
        <v>7</v>
      </c>
      <c r="F814" t="s">
        <v>402</v>
      </c>
      <c r="G814">
        <v>1</v>
      </c>
      <c r="H814">
        <v>1</v>
      </c>
      <c r="I814">
        <v>2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1</v>
      </c>
      <c r="P814" t="s">
        <v>3027</v>
      </c>
    </row>
    <row r="815" spans="1:16" x14ac:dyDescent="0.25">
      <c r="A815" t="s">
        <v>2064</v>
      </c>
      <c r="B815">
        <v>367</v>
      </c>
      <c r="C815" t="s">
        <v>23</v>
      </c>
      <c r="D815" t="s">
        <v>1337</v>
      </c>
      <c r="E815">
        <v>2</v>
      </c>
      <c r="F815" t="s">
        <v>505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506</v>
      </c>
    </row>
    <row r="816" spans="1:16" x14ac:dyDescent="0.25">
      <c r="A816" t="s">
        <v>2065</v>
      </c>
      <c r="B816">
        <v>1227</v>
      </c>
      <c r="C816" t="s">
        <v>9</v>
      </c>
      <c r="D816" t="s">
        <v>28</v>
      </c>
      <c r="E816">
        <v>2</v>
      </c>
      <c r="F816" t="s">
        <v>2066</v>
      </c>
      <c r="G816">
        <v>0</v>
      </c>
      <c r="H816">
        <v>0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2067</v>
      </c>
    </row>
    <row r="817" spans="1:16" x14ac:dyDescent="0.25">
      <c r="A817" t="s">
        <v>3476</v>
      </c>
      <c r="B817">
        <v>1814</v>
      </c>
      <c r="C817" t="s">
        <v>14</v>
      </c>
      <c r="D817" t="s">
        <v>394</v>
      </c>
      <c r="E817">
        <v>7</v>
      </c>
      <c r="F817" t="s">
        <v>402</v>
      </c>
      <c r="G817">
        <v>1</v>
      </c>
      <c r="H817">
        <v>1</v>
      </c>
      <c r="I817">
        <v>2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1</v>
      </c>
      <c r="P817" t="s">
        <v>496</v>
      </c>
    </row>
    <row r="818" spans="1:16" x14ac:dyDescent="0.25">
      <c r="A818" t="s">
        <v>2071</v>
      </c>
      <c r="B818">
        <v>12936</v>
      </c>
      <c r="C818" t="s">
        <v>352</v>
      </c>
      <c r="D818" t="s">
        <v>353</v>
      </c>
      <c r="E818">
        <v>46</v>
      </c>
      <c r="F818" t="s">
        <v>354</v>
      </c>
      <c r="G818">
        <v>0</v>
      </c>
      <c r="H818">
        <v>8</v>
      </c>
      <c r="I818">
        <v>14</v>
      </c>
      <c r="J818">
        <v>7</v>
      </c>
      <c r="K818">
        <v>5</v>
      </c>
      <c r="L818">
        <v>0</v>
      </c>
      <c r="M818">
        <v>3</v>
      </c>
      <c r="N818">
        <v>1</v>
      </c>
      <c r="O818">
        <v>8</v>
      </c>
      <c r="P818" t="s">
        <v>355</v>
      </c>
    </row>
    <row r="819" spans="1:16" x14ac:dyDescent="0.25">
      <c r="A819" t="s">
        <v>2072</v>
      </c>
      <c r="B819">
        <v>245</v>
      </c>
      <c r="C819" t="s">
        <v>23</v>
      </c>
      <c r="D819" t="s">
        <v>50</v>
      </c>
      <c r="E819">
        <v>2</v>
      </c>
      <c r="F819" t="s">
        <v>51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566</v>
      </c>
    </row>
    <row r="820" spans="1:16" x14ac:dyDescent="0.25">
      <c r="A820" t="s">
        <v>3585</v>
      </c>
      <c r="B820">
        <v>1814</v>
      </c>
      <c r="C820" t="s">
        <v>14</v>
      </c>
      <c r="D820" t="s">
        <v>687</v>
      </c>
      <c r="E820">
        <v>7</v>
      </c>
      <c r="F820" t="s">
        <v>402</v>
      </c>
      <c r="G820">
        <v>1</v>
      </c>
      <c r="H820">
        <v>1</v>
      </c>
      <c r="I820">
        <v>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1</v>
      </c>
      <c r="P820" t="s">
        <v>3586</v>
      </c>
    </row>
    <row r="821" spans="1:16" x14ac:dyDescent="0.25">
      <c r="A821" t="s">
        <v>3726</v>
      </c>
      <c r="B821">
        <v>1814</v>
      </c>
      <c r="C821" t="s">
        <v>14</v>
      </c>
      <c r="D821" t="s">
        <v>19</v>
      </c>
      <c r="E821">
        <v>7</v>
      </c>
      <c r="F821" t="s">
        <v>2320</v>
      </c>
      <c r="G821">
        <v>1</v>
      </c>
      <c r="H821">
        <v>1</v>
      </c>
      <c r="I821">
        <v>2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1</v>
      </c>
      <c r="P821" t="s">
        <v>3727</v>
      </c>
    </row>
    <row r="822" spans="1:16" x14ac:dyDescent="0.25">
      <c r="A822" t="s">
        <v>3872</v>
      </c>
      <c r="B822">
        <v>1814</v>
      </c>
      <c r="C822" t="s">
        <v>14</v>
      </c>
      <c r="D822" t="s">
        <v>261</v>
      </c>
      <c r="E822">
        <v>7</v>
      </c>
      <c r="F822" t="s">
        <v>402</v>
      </c>
      <c r="G822">
        <v>1</v>
      </c>
      <c r="H822">
        <v>1</v>
      </c>
      <c r="I822">
        <v>2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1</v>
      </c>
      <c r="P822" t="s">
        <v>1209</v>
      </c>
    </row>
    <row r="823" spans="1:16" x14ac:dyDescent="0.25">
      <c r="A823" t="s">
        <v>3946</v>
      </c>
      <c r="B823">
        <v>1814</v>
      </c>
      <c r="C823" t="s">
        <v>14</v>
      </c>
      <c r="D823" t="s">
        <v>68</v>
      </c>
      <c r="E823">
        <v>7</v>
      </c>
      <c r="F823" t="s">
        <v>402</v>
      </c>
      <c r="G823">
        <v>1</v>
      </c>
      <c r="H823">
        <v>1</v>
      </c>
      <c r="I823">
        <v>2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1</v>
      </c>
      <c r="P823" t="s">
        <v>403</v>
      </c>
    </row>
    <row r="824" spans="1:16" x14ac:dyDescent="0.25">
      <c r="A824" t="s">
        <v>4310</v>
      </c>
      <c r="B824">
        <v>1814</v>
      </c>
      <c r="C824" t="s">
        <v>14</v>
      </c>
      <c r="D824" t="s">
        <v>19</v>
      </c>
      <c r="E824">
        <v>7</v>
      </c>
      <c r="F824" t="s">
        <v>402</v>
      </c>
      <c r="G824">
        <v>1</v>
      </c>
      <c r="H824">
        <v>1</v>
      </c>
      <c r="I824">
        <v>2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1</v>
      </c>
      <c r="P824" t="s">
        <v>2019</v>
      </c>
    </row>
    <row r="825" spans="1:16" x14ac:dyDescent="0.25">
      <c r="A825" t="s">
        <v>4360</v>
      </c>
      <c r="B825">
        <v>1814</v>
      </c>
      <c r="C825" t="s">
        <v>14</v>
      </c>
      <c r="D825" t="s">
        <v>1259</v>
      </c>
      <c r="E825">
        <v>7</v>
      </c>
      <c r="F825" t="s">
        <v>4361</v>
      </c>
      <c r="G825">
        <v>1</v>
      </c>
      <c r="H825">
        <v>1</v>
      </c>
      <c r="I825">
        <v>2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1</v>
      </c>
      <c r="P825" t="s">
        <v>4362</v>
      </c>
    </row>
    <row r="826" spans="1:16" x14ac:dyDescent="0.25">
      <c r="A826" t="s">
        <v>2085</v>
      </c>
      <c r="B826">
        <v>1234</v>
      </c>
      <c r="C826" t="s">
        <v>9</v>
      </c>
      <c r="D826" t="s">
        <v>32</v>
      </c>
      <c r="E826">
        <v>3</v>
      </c>
      <c r="F826" t="s">
        <v>2086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 t="s">
        <v>2087</v>
      </c>
    </row>
    <row r="827" spans="1:16" x14ac:dyDescent="0.25">
      <c r="A827" t="s">
        <v>4428</v>
      </c>
      <c r="B827">
        <v>1814</v>
      </c>
      <c r="C827" t="s">
        <v>14</v>
      </c>
      <c r="D827" t="s">
        <v>19</v>
      </c>
      <c r="E827">
        <v>7</v>
      </c>
      <c r="F827" t="s">
        <v>402</v>
      </c>
      <c r="G827">
        <v>1</v>
      </c>
      <c r="H827">
        <v>1</v>
      </c>
      <c r="I827">
        <v>2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1</v>
      </c>
      <c r="P827" t="s">
        <v>4429</v>
      </c>
    </row>
    <row r="828" spans="1:16" x14ac:dyDescent="0.25">
      <c r="A828" t="s">
        <v>4447</v>
      </c>
      <c r="B828">
        <v>1814</v>
      </c>
      <c r="C828" t="s">
        <v>14</v>
      </c>
      <c r="D828" t="s">
        <v>442</v>
      </c>
      <c r="E828">
        <v>7</v>
      </c>
      <c r="F828" t="s">
        <v>402</v>
      </c>
      <c r="G828">
        <v>1</v>
      </c>
      <c r="H828">
        <v>1</v>
      </c>
      <c r="I828">
        <v>2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1</v>
      </c>
      <c r="P828" t="s">
        <v>3027</v>
      </c>
    </row>
    <row r="829" spans="1:16" x14ac:dyDescent="0.25">
      <c r="A829" t="s">
        <v>2091</v>
      </c>
      <c r="B829">
        <v>245</v>
      </c>
      <c r="C829" t="s">
        <v>23</v>
      </c>
      <c r="D829" t="s">
        <v>50</v>
      </c>
      <c r="E829">
        <v>2</v>
      </c>
      <c r="F829" t="s">
        <v>51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52</v>
      </c>
    </row>
    <row r="830" spans="1:16" x14ac:dyDescent="0.25">
      <c r="A830" t="s">
        <v>2092</v>
      </c>
      <c r="B830">
        <v>390</v>
      </c>
      <c r="C830" t="s">
        <v>23</v>
      </c>
      <c r="D830" t="s">
        <v>24</v>
      </c>
      <c r="E830">
        <v>2</v>
      </c>
      <c r="F830" t="s">
        <v>213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214</v>
      </c>
    </row>
    <row r="831" spans="1:16" x14ac:dyDescent="0.25">
      <c r="A831" t="s">
        <v>2093</v>
      </c>
      <c r="B831">
        <v>245</v>
      </c>
      <c r="C831" t="s">
        <v>23</v>
      </c>
      <c r="D831" t="s">
        <v>24</v>
      </c>
      <c r="E831">
        <v>2</v>
      </c>
      <c r="F831" t="s">
        <v>51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143</v>
      </c>
    </row>
    <row r="832" spans="1:16" x14ac:dyDescent="0.25">
      <c r="A832" t="s">
        <v>4854</v>
      </c>
      <c r="B832">
        <v>1814</v>
      </c>
      <c r="C832" t="s">
        <v>14</v>
      </c>
      <c r="D832" t="s">
        <v>176</v>
      </c>
      <c r="E832">
        <v>7</v>
      </c>
      <c r="F832" t="s">
        <v>402</v>
      </c>
      <c r="G832">
        <v>1</v>
      </c>
      <c r="H832">
        <v>1</v>
      </c>
      <c r="I832">
        <v>2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1</v>
      </c>
      <c r="P832" t="s">
        <v>4855</v>
      </c>
    </row>
    <row r="833" spans="1:16" x14ac:dyDescent="0.25">
      <c r="A833" t="s">
        <v>4957</v>
      </c>
      <c r="B833">
        <v>1814</v>
      </c>
      <c r="C833" t="s">
        <v>14</v>
      </c>
      <c r="D833" t="s">
        <v>1800</v>
      </c>
      <c r="E833">
        <v>7</v>
      </c>
      <c r="F833" t="s">
        <v>402</v>
      </c>
      <c r="G833">
        <v>1</v>
      </c>
      <c r="H833">
        <v>1</v>
      </c>
      <c r="I833">
        <v>2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1</v>
      </c>
      <c r="P833" t="s">
        <v>403</v>
      </c>
    </row>
    <row r="834" spans="1:16" x14ac:dyDescent="0.25">
      <c r="A834" t="s">
        <v>2100</v>
      </c>
      <c r="B834">
        <v>216</v>
      </c>
      <c r="C834" t="s">
        <v>9</v>
      </c>
      <c r="D834" t="s">
        <v>830</v>
      </c>
      <c r="E834">
        <v>2</v>
      </c>
      <c r="F834" t="s">
        <v>2101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t="s">
        <v>2102</v>
      </c>
    </row>
    <row r="835" spans="1:16" x14ac:dyDescent="0.25">
      <c r="A835" t="s">
        <v>2103</v>
      </c>
      <c r="B835">
        <v>245</v>
      </c>
      <c r="C835" t="s">
        <v>23</v>
      </c>
      <c r="D835" t="s">
        <v>50</v>
      </c>
      <c r="E835">
        <v>2</v>
      </c>
      <c r="F835" t="s">
        <v>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t="s">
        <v>52</v>
      </c>
    </row>
    <row r="836" spans="1:16" x14ac:dyDescent="0.25">
      <c r="A836" t="s">
        <v>2104</v>
      </c>
      <c r="B836">
        <v>460</v>
      </c>
      <c r="C836" t="s">
        <v>23</v>
      </c>
      <c r="D836" t="s">
        <v>24</v>
      </c>
      <c r="E836">
        <v>2</v>
      </c>
      <c r="F836" t="s">
        <v>1795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1796</v>
      </c>
    </row>
    <row r="837" spans="1:16" x14ac:dyDescent="0.25">
      <c r="A837" t="s">
        <v>4961</v>
      </c>
      <c r="B837">
        <v>1814</v>
      </c>
      <c r="C837" t="s">
        <v>14</v>
      </c>
      <c r="D837" t="s">
        <v>19</v>
      </c>
      <c r="E837">
        <v>7</v>
      </c>
      <c r="F837" t="s">
        <v>4361</v>
      </c>
      <c r="G837">
        <v>1</v>
      </c>
      <c r="H837">
        <v>1</v>
      </c>
      <c r="I837">
        <v>2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1</v>
      </c>
      <c r="P837" t="s">
        <v>4962</v>
      </c>
    </row>
    <row r="838" spans="1:16" x14ac:dyDescent="0.25">
      <c r="A838" t="s">
        <v>5064</v>
      </c>
      <c r="B838">
        <v>1814</v>
      </c>
      <c r="C838" t="s">
        <v>14</v>
      </c>
      <c r="D838" t="s">
        <v>5065</v>
      </c>
      <c r="E838">
        <v>7</v>
      </c>
      <c r="F838" t="s">
        <v>402</v>
      </c>
      <c r="G838">
        <v>1</v>
      </c>
      <c r="H838">
        <v>1</v>
      </c>
      <c r="I838">
        <v>2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1</v>
      </c>
      <c r="P838" t="s">
        <v>4429</v>
      </c>
    </row>
    <row r="839" spans="1:16" x14ac:dyDescent="0.25">
      <c r="A839" t="s">
        <v>5345</v>
      </c>
      <c r="B839">
        <v>1814</v>
      </c>
      <c r="C839" t="s">
        <v>14</v>
      </c>
      <c r="D839" t="s">
        <v>2299</v>
      </c>
      <c r="E839">
        <v>7</v>
      </c>
      <c r="F839" t="s">
        <v>2320</v>
      </c>
      <c r="G839">
        <v>1</v>
      </c>
      <c r="H839">
        <v>1</v>
      </c>
      <c r="I839">
        <v>2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1</v>
      </c>
      <c r="P839" t="s">
        <v>3727</v>
      </c>
    </row>
    <row r="840" spans="1:16" x14ac:dyDescent="0.25">
      <c r="A840" t="s">
        <v>5368</v>
      </c>
      <c r="B840">
        <v>1814</v>
      </c>
      <c r="C840" t="s">
        <v>14</v>
      </c>
      <c r="D840" t="s">
        <v>894</v>
      </c>
      <c r="E840">
        <v>7</v>
      </c>
      <c r="F840" t="s">
        <v>402</v>
      </c>
      <c r="G840">
        <v>1</v>
      </c>
      <c r="H840">
        <v>1</v>
      </c>
      <c r="I840">
        <v>2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1</v>
      </c>
      <c r="P840" t="s">
        <v>403</v>
      </c>
    </row>
    <row r="841" spans="1:16" x14ac:dyDescent="0.25">
      <c r="A841" t="s">
        <v>5432</v>
      </c>
      <c r="B841">
        <v>1814</v>
      </c>
      <c r="C841" t="s">
        <v>14</v>
      </c>
      <c r="D841" t="s">
        <v>19</v>
      </c>
      <c r="E841">
        <v>7</v>
      </c>
      <c r="F841" t="s">
        <v>402</v>
      </c>
      <c r="G841">
        <v>1</v>
      </c>
      <c r="H841">
        <v>1</v>
      </c>
      <c r="I841">
        <v>2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1</v>
      </c>
      <c r="P841" t="s">
        <v>3586</v>
      </c>
    </row>
    <row r="842" spans="1:16" x14ac:dyDescent="0.25">
      <c r="A842" t="s">
        <v>2120</v>
      </c>
      <c r="B842">
        <v>221</v>
      </c>
      <c r="C842" t="s">
        <v>133</v>
      </c>
      <c r="D842" t="s">
        <v>134</v>
      </c>
      <c r="E842">
        <v>2</v>
      </c>
      <c r="F842" t="s">
        <v>2121</v>
      </c>
      <c r="G842">
        <v>0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2122</v>
      </c>
    </row>
    <row r="843" spans="1:16" x14ac:dyDescent="0.25">
      <c r="A843" t="s">
        <v>5581</v>
      </c>
      <c r="B843">
        <v>1814</v>
      </c>
      <c r="C843" t="s">
        <v>14</v>
      </c>
      <c r="D843" t="s">
        <v>329</v>
      </c>
      <c r="E843">
        <v>7</v>
      </c>
      <c r="F843" t="s">
        <v>402</v>
      </c>
      <c r="G843">
        <v>1</v>
      </c>
      <c r="H843">
        <v>1</v>
      </c>
      <c r="I843">
        <v>2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1</v>
      </c>
      <c r="P843" t="s">
        <v>2019</v>
      </c>
    </row>
    <row r="844" spans="1:16" x14ac:dyDescent="0.25">
      <c r="A844" t="s">
        <v>2124</v>
      </c>
      <c r="B844">
        <v>1261</v>
      </c>
      <c r="C844" t="s">
        <v>9</v>
      </c>
      <c r="D844" t="s">
        <v>28</v>
      </c>
      <c r="E844">
        <v>2</v>
      </c>
      <c r="F844" t="s">
        <v>2125</v>
      </c>
      <c r="G844">
        <v>0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2126</v>
      </c>
    </row>
    <row r="845" spans="1:16" x14ac:dyDescent="0.25">
      <c r="A845" t="s">
        <v>2127</v>
      </c>
      <c r="B845">
        <v>464</v>
      </c>
      <c r="C845" t="s">
        <v>23</v>
      </c>
      <c r="D845" t="s">
        <v>24</v>
      </c>
      <c r="E845">
        <v>2</v>
      </c>
      <c r="F845" t="s">
        <v>613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614</v>
      </c>
    </row>
    <row r="846" spans="1:16" x14ac:dyDescent="0.25">
      <c r="A846" t="s">
        <v>2128</v>
      </c>
      <c r="B846">
        <v>2153</v>
      </c>
      <c r="C846" t="s">
        <v>9</v>
      </c>
      <c r="D846" t="s">
        <v>10</v>
      </c>
      <c r="E846">
        <v>7</v>
      </c>
      <c r="F846" t="s">
        <v>1732</v>
      </c>
      <c r="G846">
        <v>1</v>
      </c>
      <c r="H846">
        <v>1</v>
      </c>
      <c r="I846">
        <v>2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 t="s">
        <v>2129</v>
      </c>
    </row>
    <row r="847" spans="1:16" x14ac:dyDescent="0.25">
      <c r="A847" t="s">
        <v>2130</v>
      </c>
      <c r="B847">
        <v>324</v>
      </c>
      <c r="C847" t="s">
        <v>23</v>
      </c>
      <c r="D847" t="s">
        <v>1402</v>
      </c>
      <c r="E847">
        <v>2</v>
      </c>
      <c r="F847" t="s">
        <v>2131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2132</v>
      </c>
    </row>
    <row r="848" spans="1:16" x14ac:dyDescent="0.25">
      <c r="A848" t="s">
        <v>2133</v>
      </c>
      <c r="B848">
        <v>511</v>
      </c>
      <c r="C848" t="s">
        <v>23</v>
      </c>
      <c r="D848" t="s">
        <v>237</v>
      </c>
      <c r="E848">
        <v>2</v>
      </c>
      <c r="F848" t="s">
        <v>1133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t="s">
        <v>1134</v>
      </c>
    </row>
    <row r="849" spans="1:16" x14ac:dyDescent="0.25">
      <c r="A849" t="s">
        <v>5647</v>
      </c>
      <c r="B849">
        <v>1814</v>
      </c>
      <c r="C849" t="s">
        <v>14</v>
      </c>
      <c r="D849" t="s">
        <v>470</v>
      </c>
      <c r="E849">
        <v>7</v>
      </c>
      <c r="F849" t="s">
        <v>402</v>
      </c>
      <c r="G849">
        <v>1</v>
      </c>
      <c r="H849">
        <v>1</v>
      </c>
      <c r="I849">
        <v>2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1</v>
      </c>
      <c r="P849" t="s">
        <v>4855</v>
      </c>
    </row>
    <row r="850" spans="1:16" x14ac:dyDescent="0.25">
      <c r="A850" t="s">
        <v>2136</v>
      </c>
      <c r="B850">
        <v>362</v>
      </c>
      <c r="C850" t="s">
        <v>245</v>
      </c>
      <c r="D850" t="s">
        <v>2137</v>
      </c>
      <c r="E850">
        <v>1</v>
      </c>
      <c r="F850" t="s">
        <v>2138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2139</v>
      </c>
    </row>
    <row r="851" spans="1:16" x14ac:dyDescent="0.25">
      <c r="A851" t="s">
        <v>2140</v>
      </c>
      <c r="B851">
        <v>390</v>
      </c>
      <c r="C851" t="s">
        <v>23</v>
      </c>
      <c r="D851" t="s">
        <v>24</v>
      </c>
      <c r="E851">
        <v>2</v>
      </c>
      <c r="F851" t="s">
        <v>213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214</v>
      </c>
    </row>
    <row r="852" spans="1:16" x14ac:dyDescent="0.25">
      <c r="A852" t="s">
        <v>2141</v>
      </c>
      <c r="B852">
        <v>245</v>
      </c>
      <c r="C852" t="s">
        <v>23</v>
      </c>
      <c r="D852" t="s">
        <v>50</v>
      </c>
      <c r="E852">
        <v>2</v>
      </c>
      <c r="F852" t="s">
        <v>51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52</v>
      </c>
    </row>
    <row r="853" spans="1:16" x14ac:dyDescent="0.25">
      <c r="A853" t="s">
        <v>5670</v>
      </c>
      <c r="B853">
        <v>1814</v>
      </c>
      <c r="C853" t="s">
        <v>14</v>
      </c>
      <c r="D853" t="s">
        <v>357</v>
      </c>
      <c r="E853">
        <v>7</v>
      </c>
      <c r="F853" t="s">
        <v>402</v>
      </c>
      <c r="G853">
        <v>1</v>
      </c>
      <c r="H853">
        <v>1</v>
      </c>
      <c r="I853">
        <v>2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1</v>
      </c>
      <c r="P853" t="s">
        <v>403</v>
      </c>
    </row>
    <row r="854" spans="1:16" x14ac:dyDescent="0.25">
      <c r="A854" t="s">
        <v>358</v>
      </c>
      <c r="B854">
        <v>1813</v>
      </c>
      <c r="C854" t="s">
        <v>14</v>
      </c>
      <c r="D854" t="s">
        <v>155</v>
      </c>
      <c r="E854">
        <v>7</v>
      </c>
      <c r="F854" t="s">
        <v>359</v>
      </c>
      <c r="G854">
        <v>1</v>
      </c>
      <c r="H854">
        <v>1</v>
      </c>
      <c r="I854">
        <v>2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1</v>
      </c>
      <c r="P854" t="s">
        <v>360</v>
      </c>
    </row>
    <row r="855" spans="1:16" x14ac:dyDescent="0.25">
      <c r="A855" t="s">
        <v>2148</v>
      </c>
      <c r="B855">
        <v>367</v>
      </c>
      <c r="C855" t="s">
        <v>23</v>
      </c>
      <c r="D855" t="s">
        <v>1337</v>
      </c>
      <c r="E855">
        <v>2</v>
      </c>
      <c r="F855" t="s">
        <v>505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506</v>
      </c>
    </row>
    <row r="856" spans="1:16" x14ac:dyDescent="0.25">
      <c r="A856" t="s">
        <v>2149</v>
      </c>
      <c r="B856">
        <v>245</v>
      </c>
      <c r="C856" t="s">
        <v>23</v>
      </c>
      <c r="D856" t="s">
        <v>24</v>
      </c>
      <c r="E856">
        <v>2</v>
      </c>
      <c r="F856" t="s">
        <v>51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143</v>
      </c>
    </row>
    <row r="857" spans="1:16" x14ac:dyDescent="0.25">
      <c r="A857" t="s">
        <v>2150</v>
      </c>
      <c r="B857">
        <v>640</v>
      </c>
      <c r="C857" t="s">
        <v>9</v>
      </c>
      <c r="D857" t="s">
        <v>28</v>
      </c>
      <c r="E857">
        <v>2</v>
      </c>
      <c r="F857" t="s">
        <v>2151</v>
      </c>
      <c r="G857">
        <v>0</v>
      </c>
      <c r="H857">
        <v>0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2152</v>
      </c>
    </row>
    <row r="858" spans="1:16" x14ac:dyDescent="0.25">
      <c r="A858" t="s">
        <v>2153</v>
      </c>
      <c r="B858">
        <v>614</v>
      </c>
      <c r="C858" t="s">
        <v>9</v>
      </c>
      <c r="D858" t="s">
        <v>28</v>
      </c>
      <c r="E858">
        <v>1</v>
      </c>
      <c r="F858" t="s">
        <v>2154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 t="s">
        <v>2155</v>
      </c>
    </row>
    <row r="859" spans="1:16" x14ac:dyDescent="0.25">
      <c r="A859" t="s">
        <v>508</v>
      </c>
      <c r="B859">
        <v>1813</v>
      </c>
      <c r="C859" t="s">
        <v>14</v>
      </c>
      <c r="D859" t="s">
        <v>509</v>
      </c>
      <c r="E859">
        <v>7</v>
      </c>
      <c r="F859" t="s">
        <v>510</v>
      </c>
      <c r="G859">
        <v>1</v>
      </c>
      <c r="H859">
        <v>1</v>
      </c>
      <c r="I859">
        <v>2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 t="s">
        <v>511</v>
      </c>
    </row>
    <row r="860" spans="1:16" x14ac:dyDescent="0.25">
      <c r="A860" t="s">
        <v>2159</v>
      </c>
      <c r="B860">
        <v>245</v>
      </c>
      <c r="C860" t="s">
        <v>23</v>
      </c>
      <c r="D860" t="s">
        <v>50</v>
      </c>
      <c r="E860">
        <v>2</v>
      </c>
      <c r="F860" t="s">
        <v>51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141</v>
      </c>
    </row>
    <row r="861" spans="1:16" x14ac:dyDescent="0.25">
      <c r="A861" t="s">
        <v>2160</v>
      </c>
      <c r="B861">
        <v>989</v>
      </c>
      <c r="C861" t="s">
        <v>9</v>
      </c>
      <c r="D861" t="s">
        <v>10</v>
      </c>
      <c r="E861">
        <v>2</v>
      </c>
      <c r="F861" t="s">
        <v>2161</v>
      </c>
      <c r="G861">
        <v>0</v>
      </c>
      <c r="H861">
        <v>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2162</v>
      </c>
    </row>
    <row r="862" spans="1:16" x14ac:dyDescent="0.25">
      <c r="A862" t="s">
        <v>768</v>
      </c>
      <c r="B862">
        <v>1813</v>
      </c>
      <c r="C862" t="s">
        <v>14</v>
      </c>
      <c r="D862" t="s">
        <v>19</v>
      </c>
      <c r="E862">
        <v>7</v>
      </c>
      <c r="F862" t="s">
        <v>359</v>
      </c>
      <c r="G862">
        <v>1</v>
      </c>
      <c r="H862">
        <v>1</v>
      </c>
      <c r="I862">
        <v>2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 t="s">
        <v>769</v>
      </c>
    </row>
    <row r="863" spans="1:16" x14ac:dyDescent="0.25">
      <c r="A863" t="s">
        <v>897</v>
      </c>
      <c r="B863">
        <v>1813</v>
      </c>
      <c r="C863" t="s">
        <v>14</v>
      </c>
      <c r="D863" t="s">
        <v>898</v>
      </c>
      <c r="E863">
        <v>7</v>
      </c>
      <c r="F863" t="s">
        <v>359</v>
      </c>
      <c r="G863">
        <v>1</v>
      </c>
      <c r="H863">
        <v>1</v>
      </c>
      <c r="I863">
        <v>2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1</v>
      </c>
      <c r="P863" t="s">
        <v>899</v>
      </c>
    </row>
    <row r="864" spans="1:16" x14ac:dyDescent="0.25">
      <c r="A864" t="s">
        <v>1038</v>
      </c>
      <c r="B864">
        <v>1813</v>
      </c>
      <c r="C864" t="s">
        <v>14</v>
      </c>
      <c r="D864" t="s">
        <v>75</v>
      </c>
      <c r="E864">
        <v>7</v>
      </c>
      <c r="F864" t="s">
        <v>359</v>
      </c>
      <c r="G864">
        <v>1</v>
      </c>
      <c r="H864">
        <v>1</v>
      </c>
      <c r="I864">
        <v>2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1</v>
      </c>
      <c r="P864" t="s">
        <v>1039</v>
      </c>
    </row>
    <row r="865" spans="1:16" x14ac:dyDescent="0.25">
      <c r="A865" t="s">
        <v>1740</v>
      </c>
      <c r="B865">
        <v>1813</v>
      </c>
      <c r="C865" t="s">
        <v>14</v>
      </c>
      <c r="D865" t="s">
        <v>498</v>
      </c>
      <c r="E865">
        <v>7</v>
      </c>
      <c r="F865" t="s">
        <v>359</v>
      </c>
      <c r="G865">
        <v>1</v>
      </c>
      <c r="H865">
        <v>1</v>
      </c>
      <c r="I865">
        <v>2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1</v>
      </c>
      <c r="P865" t="s">
        <v>1741</v>
      </c>
    </row>
    <row r="866" spans="1:16" x14ac:dyDescent="0.25">
      <c r="A866" t="s">
        <v>2173</v>
      </c>
      <c r="B866">
        <v>466</v>
      </c>
      <c r="C866" t="s">
        <v>23</v>
      </c>
      <c r="D866" t="s">
        <v>24</v>
      </c>
      <c r="E866">
        <v>2</v>
      </c>
      <c r="F866" t="s">
        <v>1664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1665</v>
      </c>
    </row>
    <row r="867" spans="1:16" x14ac:dyDescent="0.25">
      <c r="A867" t="s">
        <v>2250</v>
      </c>
      <c r="B867">
        <v>1813</v>
      </c>
      <c r="C867" t="s">
        <v>14</v>
      </c>
      <c r="D867" t="s">
        <v>437</v>
      </c>
      <c r="E867">
        <v>7</v>
      </c>
      <c r="F867" t="s">
        <v>359</v>
      </c>
      <c r="G867">
        <v>1</v>
      </c>
      <c r="H867">
        <v>1</v>
      </c>
      <c r="I867">
        <v>2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1</v>
      </c>
      <c r="P867" t="s">
        <v>2251</v>
      </c>
    </row>
    <row r="868" spans="1:16" x14ac:dyDescent="0.25">
      <c r="A868" t="s">
        <v>2514</v>
      </c>
      <c r="B868">
        <v>1813</v>
      </c>
      <c r="C868" t="s">
        <v>14</v>
      </c>
      <c r="D868" t="s">
        <v>461</v>
      </c>
      <c r="E868">
        <v>7</v>
      </c>
      <c r="F868" t="s">
        <v>359</v>
      </c>
      <c r="G868">
        <v>1</v>
      </c>
      <c r="H868">
        <v>1</v>
      </c>
      <c r="I868">
        <v>2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1</v>
      </c>
      <c r="P868" t="s">
        <v>2515</v>
      </c>
    </row>
    <row r="869" spans="1:16" x14ac:dyDescent="0.25">
      <c r="A869" t="s">
        <v>2800</v>
      </c>
      <c r="B869">
        <v>1813</v>
      </c>
      <c r="C869" t="s">
        <v>14</v>
      </c>
      <c r="D869" t="s">
        <v>19</v>
      </c>
      <c r="E869">
        <v>7</v>
      </c>
      <c r="F869" t="s">
        <v>359</v>
      </c>
      <c r="G869">
        <v>1</v>
      </c>
      <c r="H869">
        <v>1</v>
      </c>
      <c r="I869">
        <v>2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1</v>
      </c>
      <c r="P869" t="s">
        <v>899</v>
      </c>
    </row>
    <row r="870" spans="1:16" x14ac:dyDescent="0.25">
      <c r="A870" t="s">
        <v>2914</v>
      </c>
      <c r="B870">
        <v>1813</v>
      </c>
      <c r="C870" t="s">
        <v>14</v>
      </c>
      <c r="D870" t="s">
        <v>19</v>
      </c>
      <c r="E870">
        <v>7</v>
      </c>
      <c r="F870" t="s">
        <v>359</v>
      </c>
      <c r="G870">
        <v>1</v>
      </c>
      <c r="H870">
        <v>1</v>
      </c>
      <c r="I870">
        <v>2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1</v>
      </c>
      <c r="P870" t="s">
        <v>2251</v>
      </c>
    </row>
    <row r="871" spans="1:16" x14ac:dyDescent="0.25">
      <c r="A871" t="s">
        <v>2951</v>
      </c>
      <c r="B871">
        <v>1813</v>
      </c>
      <c r="C871" t="s">
        <v>14</v>
      </c>
      <c r="D871" t="s">
        <v>82</v>
      </c>
      <c r="E871">
        <v>7</v>
      </c>
      <c r="F871" t="s">
        <v>359</v>
      </c>
      <c r="G871">
        <v>1</v>
      </c>
      <c r="H871">
        <v>1</v>
      </c>
      <c r="I871">
        <v>2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1</v>
      </c>
      <c r="P871" t="s">
        <v>2952</v>
      </c>
    </row>
    <row r="872" spans="1:16" x14ac:dyDescent="0.25">
      <c r="A872" t="s">
        <v>3146</v>
      </c>
      <c r="B872">
        <v>1813</v>
      </c>
      <c r="C872" t="s">
        <v>14</v>
      </c>
      <c r="D872" t="s">
        <v>113</v>
      </c>
      <c r="E872">
        <v>7</v>
      </c>
      <c r="F872" t="s">
        <v>510</v>
      </c>
      <c r="G872">
        <v>1</v>
      </c>
      <c r="H872">
        <v>1</v>
      </c>
      <c r="I872">
        <v>2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1</v>
      </c>
      <c r="P872" t="s">
        <v>511</v>
      </c>
    </row>
    <row r="873" spans="1:16" x14ac:dyDescent="0.25">
      <c r="A873" t="s">
        <v>3356</v>
      </c>
      <c r="B873">
        <v>1813</v>
      </c>
      <c r="C873" t="s">
        <v>14</v>
      </c>
      <c r="D873" t="s">
        <v>876</v>
      </c>
      <c r="E873">
        <v>7</v>
      </c>
      <c r="F873" t="s">
        <v>359</v>
      </c>
      <c r="G873">
        <v>1</v>
      </c>
      <c r="H873">
        <v>1</v>
      </c>
      <c r="I873">
        <v>2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1</v>
      </c>
      <c r="P873" t="s">
        <v>2251</v>
      </c>
    </row>
    <row r="874" spans="1:16" x14ac:dyDescent="0.25">
      <c r="A874" t="s">
        <v>2188</v>
      </c>
      <c r="B874">
        <v>5600</v>
      </c>
      <c r="C874" t="s">
        <v>9</v>
      </c>
      <c r="D874" t="s">
        <v>32</v>
      </c>
      <c r="E874">
        <v>21</v>
      </c>
      <c r="F874" t="s">
        <v>2189</v>
      </c>
      <c r="G874">
        <v>0</v>
      </c>
      <c r="H874">
        <v>5</v>
      </c>
      <c r="I874">
        <v>6</v>
      </c>
      <c r="J874">
        <v>4</v>
      </c>
      <c r="K874">
        <v>3</v>
      </c>
      <c r="L874">
        <v>0</v>
      </c>
      <c r="M874">
        <v>0</v>
      </c>
      <c r="N874">
        <v>1</v>
      </c>
      <c r="O874">
        <v>5</v>
      </c>
      <c r="P874" t="s">
        <v>2190</v>
      </c>
    </row>
    <row r="875" spans="1:16" x14ac:dyDescent="0.25">
      <c r="A875" t="s">
        <v>2191</v>
      </c>
      <c r="B875">
        <v>484</v>
      </c>
      <c r="C875" t="s">
        <v>245</v>
      </c>
      <c r="D875" t="s">
        <v>423</v>
      </c>
      <c r="E875">
        <v>2</v>
      </c>
      <c r="F875" t="s">
        <v>2192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2193</v>
      </c>
    </row>
    <row r="876" spans="1:16" x14ac:dyDescent="0.25">
      <c r="A876" t="s">
        <v>2194</v>
      </c>
      <c r="B876">
        <v>1355</v>
      </c>
      <c r="C876" t="s">
        <v>9</v>
      </c>
      <c r="D876" t="s">
        <v>32</v>
      </c>
      <c r="E876">
        <v>2</v>
      </c>
      <c r="F876" t="s">
        <v>2195</v>
      </c>
      <c r="G876">
        <v>0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2196</v>
      </c>
    </row>
    <row r="877" spans="1:16" x14ac:dyDescent="0.25">
      <c r="A877" t="s">
        <v>3387</v>
      </c>
      <c r="B877">
        <v>1813</v>
      </c>
      <c r="C877" t="s">
        <v>14</v>
      </c>
      <c r="D877" t="s">
        <v>387</v>
      </c>
      <c r="E877">
        <v>7</v>
      </c>
      <c r="F877" t="s">
        <v>359</v>
      </c>
      <c r="G877">
        <v>1</v>
      </c>
      <c r="H877">
        <v>1</v>
      </c>
      <c r="I877">
        <v>2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1</v>
      </c>
      <c r="P877" t="s">
        <v>3388</v>
      </c>
    </row>
    <row r="878" spans="1:16" x14ac:dyDescent="0.25">
      <c r="A878" t="s">
        <v>2200</v>
      </c>
      <c r="B878">
        <v>785</v>
      </c>
      <c r="C878" t="s">
        <v>9</v>
      </c>
      <c r="D878" t="s">
        <v>180</v>
      </c>
      <c r="E878">
        <v>2</v>
      </c>
      <c r="F878" t="s">
        <v>2201</v>
      </c>
      <c r="G878">
        <v>0</v>
      </c>
      <c r="H878">
        <v>0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t="s">
        <v>2202</v>
      </c>
    </row>
    <row r="879" spans="1:16" x14ac:dyDescent="0.25">
      <c r="A879" t="s">
        <v>3498</v>
      </c>
      <c r="B879">
        <v>1813</v>
      </c>
      <c r="C879" t="s">
        <v>14</v>
      </c>
      <c r="D879" t="s">
        <v>1306</v>
      </c>
      <c r="E879">
        <v>7</v>
      </c>
      <c r="F879" t="s">
        <v>359</v>
      </c>
      <c r="G879">
        <v>1</v>
      </c>
      <c r="H879">
        <v>1</v>
      </c>
      <c r="I879">
        <v>2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1</v>
      </c>
      <c r="P879" t="s">
        <v>3499</v>
      </c>
    </row>
    <row r="880" spans="1:16" x14ac:dyDescent="0.25">
      <c r="A880" t="s">
        <v>2207</v>
      </c>
      <c r="B880">
        <v>460</v>
      </c>
      <c r="C880" t="s">
        <v>23</v>
      </c>
      <c r="D880" t="s">
        <v>237</v>
      </c>
      <c r="E880">
        <v>2</v>
      </c>
      <c r="F880" t="s">
        <v>1795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t="s">
        <v>2208</v>
      </c>
    </row>
    <row r="881" spans="1:16" x14ac:dyDescent="0.25">
      <c r="A881" t="s">
        <v>3960</v>
      </c>
      <c r="B881">
        <v>1813</v>
      </c>
      <c r="C881" t="s">
        <v>14</v>
      </c>
      <c r="D881" t="s">
        <v>2143</v>
      </c>
      <c r="E881">
        <v>7</v>
      </c>
      <c r="F881" t="s">
        <v>359</v>
      </c>
      <c r="G881">
        <v>1</v>
      </c>
      <c r="H881">
        <v>1</v>
      </c>
      <c r="I881">
        <v>2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1</v>
      </c>
      <c r="P881" t="s">
        <v>3499</v>
      </c>
    </row>
    <row r="882" spans="1:16" x14ac:dyDescent="0.25">
      <c r="A882" t="s">
        <v>2210</v>
      </c>
      <c r="B882">
        <v>392</v>
      </c>
      <c r="C882" t="s">
        <v>23</v>
      </c>
      <c r="D882" t="s">
        <v>223</v>
      </c>
      <c r="E882">
        <v>2</v>
      </c>
      <c r="F882" t="s">
        <v>224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2211</v>
      </c>
    </row>
    <row r="883" spans="1:16" x14ac:dyDescent="0.25">
      <c r="A883" t="s">
        <v>4004</v>
      </c>
      <c r="B883">
        <v>1813</v>
      </c>
      <c r="C883" t="s">
        <v>14</v>
      </c>
      <c r="D883" t="s">
        <v>3111</v>
      </c>
      <c r="E883">
        <v>7</v>
      </c>
      <c r="F883" t="s">
        <v>359</v>
      </c>
      <c r="G883">
        <v>1</v>
      </c>
      <c r="H883">
        <v>1</v>
      </c>
      <c r="I883">
        <v>2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1</v>
      </c>
      <c r="P883" t="s">
        <v>4005</v>
      </c>
    </row>
    <row r="884" spans="1:16" x14ac:dyDescent="0.25">
      <c r="A884" t="s">
        <v>4380</v>
      </c>
      <c r="B884">
        <v>1813</v>
      </c>
      <c r="C884" t="s">
        <v>14</v>
      </c>
      <c r="D884" t="s">
        <v>19</v>
      </c>
      <c r="E884">
        <v>7</v>
      </c>
      <c r="F884" t="s">
        <v>359</v>
      </c>
      <c r="G884">
        <v>1</v>
      </c>
      <c r="H884">
        <v>1</v>
      </c>
      <c r="I884">
        <v>2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1</v>
      </c>
      <c r="P884" t="s">
        <v>1039</v>
      </c>
    </row>
    <row r="885" spans="1:16" x14ac:dyDescent="0.25">
      <c r="A885" t="s">
        <v>4666</v>
      </c>
      <c r="B885">
        <v>1813</v>
      </c>
      <c r="C885" t="s">
        <v>14</v>
      </c>
      <c r="D885" t="s">
        <v>718</v>
      </c>
      <c r="E885">
        <v>7</v>
      </c>
      <c r="F885" t="s">
        <v>4667</v>
      </c>
      <c r="G885">
        <v>1</v>
      </c>
      <c r="H885">
        <v>1</v>
      </c>
      <c r="I885">
        <v>2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1</v>
      </c>
      <c r="P885" t="s">
        <v>4668</v>
      </c>
    </row>
    <row r="886" spans="1:16" x14ac:dyDescent="0.25">
      <c r="A886" t="s">
        <v>4778</v>
      </c>
      <c r="B886">
        <v>1813</v>
      </c>
      <c r="C886" t="s">
        <v>14</v>
      </c>
      <c r="D886" t="s">
        <v>1263</v>
      </c>
      <c r="E886">
        <v>7</v>
      </c>
      <c r="F886" t="s">
        <v>359</v>
      </c>
      <c r="G886">
        <v>1</v>
      </c>
      <c r="H886">
        <v>1</v>
      </c>
      <c r="I886">
        <v>2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1</v>
      </c>
      <c r="P886" t="s">
        <v>2251</v>
      </c>
    </row>
    <row r="887" spans="1:16" x14ac:dyDescent="0.25">
      <c r="A887" t="s">
        <v>2222</v>
      </c>
      <c r="B887">
        <v>1196</v>
      </c>
      <c r="C887" t="s">
        <v>9</v>
      </c>
      <c r="D887" t="s">
        <v>10</v>
      </c>
      <c r="E887">
        <v>2</v>
      </c>
      <c r="F887" t="s">
        <v>1783</v>
      </c>
      <c r="G887">
        <v>0</v>
      </c>
      <c r="H887">
        <v>0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1784</v>
      </c>
    </row>
    <row r="888" spans="1:16" x14ac:dyDescent="0.25">
      <c r="A888" t="s">
        <v>2223</v>
      </c>
      <c r="B888">
        <v>478</v>
      </c>
      <c r="C888" t="s">
        <v>23</v>
      </c>
      <c r="D888" t="s">
        <v>237</v>
      </c>
      <c r="E888">
        <v>2</v>
      </c>
      <c r="F888" t="s">
        <v>265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2012</v>
      </c>
    </row>
    <row r="889" spans="1:16" x14ac:dyDescent="0.25">
      <c r="A889" t="s">
        <v>2224</v>
      </c>
      <c r="B889">
        <v>905</v>
      </c>
      <c r="C889" t="s">
        <v>9</v>
      </c>
      <c r="D889" t="s">
        <v>164</v>
      </c>
      <c r="E889">
        <v>2</v>
      </c>
      <c r="F889" t="s">
        <v>2225</v>
      </c>
      <c r="G889">
        <v>0</v>
      </c>
      <c r="H889">
        <v>0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2226</v>
      </c>
    </row>
    <row r="890" spans="1:16" x14ac:dyDescent="0.25">
      <c r="A890" t="s">
        <v>5442</v>
      </c>
      <c r="B890">
        <v>1813</v>
      </c>
      <c r="C890" t="s">
        <v>14</v>
      </c>
      <c r="D890" t="s">
        <v>221</v>
      </c>
      <c r="E890">
        <v>7</v>
      </c>
      <c r="F890" t="s">
        <v>359</v>
      </c>
      <c r="G890">
        <v>1</v>
      </c>
      <c r="H890">
        <v>1</v>
      </c>
      <c r="I890">
        <v>2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1</v>
      </c>
      <c r="P890" t="s">
        <v>4005</v>
      </c>
    </row>
    <row r="891" spans="1:16" x14ac:dyDescent="0.25">
      <c r="A891" t="s">
        <v>5559</v>
      </c>
      <c r="B891">
        <v>1813</v>
      </c>
      <c r="C891" t="s">
        <v>14</v>
      </c>
      <c r="D891" t="s">
        <v>198</v>
      </c>
      <c r="E891">
        <v>7</v>
      </c>
      <c r="F891" t="s">
        <v>4667</v>
      </c>
      <c r="G891">
        <v>1</v>
      </c>
      <c r="H891">
        <v>1</v>
      </c>
      <c r="I891">
        <v>2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1</v>
      </c>
      <c r="P891" t="s">
        <v>4668</v>
      </c>
    </row>
    <row r="892" spans="1:16" x14ac:dyDescent="0.25">
      <c r="A892" t="s">
        <v>2230</v>
      </c>
      <c r="B892">
        <v>959</v>
      </c>
      <c r="C892" t="s">
        <v>9</v>
      </c>
      <c r="D892" t="s">
        <v>32</v>
      </c>
      <c r="E892">
        <v>2</v>
      </c>
      <c r="F892" t="s">
        <v>2231</v>
      </c>
      <c r="G892">
        <v>0</v>
      </c>
      <c r="H892">
        <v>0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2232</v>
      </c>
    </row>
    <row r="893" spans="1:16" x14ac:dyDescent="0.25">
      <c r="A893" t="s">
        <v>5705</v>
      </c>
      <c r="B893">
        <v>1813</v>
      </c>
      <c r="C893" t="s">
        <v>14</v>
      </c>
      <c r="D893" t="s">
        <v>1621</v>
      </c>
      <c r="E893">
        <v>7</v>
      </c>
      <c r="F893" t="s">
        <v>359</v>
      </c>
      <c r="G893">
        <v>1</v>
      </c>
      <c r="H893">
        <v>1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 t="s">
        <v>2251</v>
      </c>
    </row>
    <row r="894" spans="1:16" x14ac:dyDescent="0.25">
      <c r="A894" t="s">
        <v>2236</v>
      </c>
      <c r="B894">
        <v>245</v>
      </c>
      <c r="C894" t="s">
        <v>23</v>
      </c>
      <c r="D894" t="s">
        <v>50</v>
      </c>
      <c r="E894">
        <v>2</v>
      </c>
      <c r="F894" t="s">
        <v>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t="s">
        <v>52</v>
      </c>
    </row>
    <row r="895" spans="1:16" x14ac:dyDescent="0.25">
      <c r="A895" t="s">
        <v>2237</v>
      </c>
      <c r="B895">
        <v>484</v>
      </c>
      <c r="C895" t="s">
        <v>245</v>
      </c>
      <c r="D895" t="s">
        <v>423</v>
      </c>
      <c r="E895">
        <v>2</v>
      </c>
      <c r="F895" t="s">
        <v>2192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2193</v>
      </c>
    </row>
    <row r="896" spans="1:16" x14ac:dyDescent="0.25">
      <c r="A896" t="s">
        <v>798</v>
      </c>
      <c r="B896">
        <v>1802</v>
      </c>
      <c r="C896" t="s">
        <v>14</v>
      </c>
      <c r="D896" t="s">
        <v>15</v>
      </c>
      <c r="E896">
        <v>6</v>
      </c>
      <c r="F896" t="s">
        <v>799</v>
      </c>
      <c r="G896">
        <v>1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 t="s">
        <v>800</v>
      </c>
    </row>
    <row r="897" spans="1:16" x14ac:dyDescent="0.25">
      <c r="A897" t="s">
        <v>1757</v>
      </c>
      <c r="B897">
        <v>1802</v>
      </c>
      <c r="C897" t="s">
        <v>14</v>
      </c>
      <c r="D897" t="s">
        <v>15</v>
      </c>
      <c r="E897">
        <v>6</v>
      </c>
      <c r="F897" t="s">
        <v>799</v>
      </c>
      <c r="G897">
        <v>1</v>
      </c>
      <c r="H897">
        <v>2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 t="s">
        <v>800</v>
      </c>
    </row>
    <row r="898" spans="1:16" x14ac:dyDescent="0.25">
      <c r="A898" t="s">
        <v>2244</v>
      </c>
      <c r="B898">
        <v>464</v>
      </c>
      <c r="C898" t="s">
        <v>23</v>
      </c>
      <c r="D898" t="s">
        <v>24</v>
      </c>
      <c r="E898">
        <v>2</v>
      </c>
      <c r="F898" t="s">
        <v>613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614</v>
      </c>
    </row>
    <row r="899" spans="1:16" x14ac:dyDescent="0.25">
      <c r="A899" t="s">
        <v>2245</v>
      </c>
      <c r="B899">
        <v>968</v>
      </c>
      <c r="C899" t="s">
        <v>9</v>
      </c>
      <c r="D899" t="s">
        <v>10</v>
      </c>
      <c r="E899">
        <v>3</v>
      </c>
      <c r="F899" t="s">
        <v>2246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2247</v>
      </c>
    </row>
    <row r="900" spans="1:16" x14ac:dyDescent="0.25">
      <c r="A900" t="s">
        <v>1166</v>
      </c>
      <c r="B900">
        <v>1800</v>
      </c>
      <c r="C900" t="s">
        <v>14</v>
      </c>
      <c r="D900" t="s">
        <v>129</v>
      </c>
      <c r="E900">
        <v>6</v>
      </c>
      <c r="F900" t="s">
        <v>1167</v>
      </c>
      <c r="G900">
        <v>1</v>
      </c>
      <c r="H900">
        <v>2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 t="s">
        <v>1168</v>
      </c>
    </row>
    <row r="901" spans="1:16" x14ac:dyDescent="0.25">
      <c r="A901" t="s">
        <v>4518</v>
      </c>
      <c r="B901">
        <v>1796</v>
      </c>
      <c r="C901" t="s">
        <v>14</v>
      </c>
      <c r="D901" t="s">
        <v>60</v>
      </c>
      <c r="E901">
        <v>6</v>
      </c>
      <c r="F901" t="s">
        <v>4519</v>
      </c>
      <c r="G901">
        <v>1</v>
      </c>
      <c r="H901">
        <v>2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 t="s">
        <v>4520</v>
      </c>
    </row>
    <row r="902" spans="1:16" x14ac:dyDescent="0.25">
      <c r="A902" t="s">
        <v>4597</v>
      </c>
      <c r="B902">
        <v>1796</v>
      </c>
      <c r="C902" t="s">
        <v>14</v>
      </c>
      <c r="D902" t="s">
        <v>86</v>
      </c>
      <c r="E902">
        <v>6</v>
      </c>
      <c r="F902" t="s">
        <v>4519</v>
      </c>
      <c r="G902">
        <v>1</v>
      </c>
      <c r="H902">
        <v>2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 t="s">
        <v>4520</v>
      </c>
    </row>
    <row r="903" spans="1:16" x14ac:dyDescent="0.25">
      <c r="A903" t="s">
        <v>1628</v>
      </c>
      <c r="B903">
        <v>1795</v>
      </c>
      <c r="C903" t="s">
        <v>14</v>
      </c>
      <c r="D903" t="s">
        <v>1294</v>
      </c>
      <c r="E903">
        <v>6</v>
      </c>
      <c r="F903" t="s">
        <v>1629</v>
      </c>
      <c r="G903">
        <v>1</v>
      </c>
      <c r="H903">
        <v>2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 t="s">
        <v>1630</v>
      </c>
    </row>
    <row r="904" spans="1:16" x14ac:dyDescent="0.25">
      <c r="A904" t="s">
        <v>2181</v>
      </c>
      <c r="B904">
        <v>1795</v>
      </c>
      <c r="C904" t="s">
        <v>14</v>
      </c>
      <c r="D904" t="s">
        <v>60</v>
      </c>
      <c r="E904">
        <v>6</v>
      </c>
      <c r="F904" t="s">
        <v>2182</v>
      </c>
      <c r="G904">
        <v>1</v>
      </c>
      <c r="H904">
        <v>2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 t="s">
        <v>2183</v>
      </c>
    </row>
    <row r="905" spans="1:16" x14ac:dyDescent="0.25">
      <c r="A905" t="s">
        <v>38</v>
      </c>
      <c r="B905">
        <v>1794</v>
      </c>
      <c r="C905" t="s">
        <v>14</v>
      </c>
      <c r="D905" t="s">
        <v>39</v>
      </c>
      <c r="E905">
        <v>6</v>
      </c>
      <c r="F905" t="s">
        <v>40</v>
      </c>
      <c r="G905">
        <v>1</v>
      </c>
      <c r="H905">
        <v>2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 t="s">
        <v>41</v>
      </c>
    </row>
    <row r="906" spans="1:16" x14ac:dyDescent="0.25">
      <c r="A906" t="s">
        <v>2733</v>
      </c>
      <c r="B906">
        <v>1792</v>
      </c>
      <c r="C906" t="s">
        <v>14</v>
      </c>
      <c r="D906" t="s">
        <v>1483</v>
      </c>
      <c r="E906">
        <v>6</v>
      </c>
      <c r="F906" t="s">
        <v>2734</v>
      </c>
      <c r="G906">
        <v>1</v>
      </c>
      <c r="H906">
        <v>2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 t="s">
        <v>2735</v>
      </c>
    </row>
    <row r="907" spans="1:16" x14ac:dyDescent="0.25">
      <c r="A907" t="s">
        <v>2260</v>
      </c>
      <c r="B907">
        <v>391</v>
      </c>
      <c r="C907" t="s">
        <v>23</v>
      </c>
      <c r="D907" t="s">
        <v>50</v>
      </c>
      <c r="E907">
        <v>2</v>
      </c>
      <c r="F907" t="s">
        <v>546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2006</v>
      </c>
    </row>
    <row r="908" spans="1:16" x14ac:dyDescent="0.25">
      <c r="A908" t="s">
        <v>2261</v>
      </c>
      <c r="B908">
        <v>1191</v>
      </c>
      <c r="C908" t="s">
        <v>9</v>
      </c>
      <c r="D908" t="s">
        <v>32</v>
      </c>
      <c r="E908">
        <v>2</v>
      </c>
      <c r="F908" t="s">
        <v>2262</v>
      </c>
      <c r="G908">
        <v>0</v>
      </c>
      <c r="H908">
        <v>0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2263</v>
      </c>
    </row>
    <row r="909" spans="1:16" x14ac:dyDescent="0.25">
      <c r="A909" t="s">
        <v>3520</v>
      </c>
      <c r="B909">
        <v>1792</v>
      </c>
      <c r="C909" t="s">
        <v>14</v>
      </c>
      <c r="D909" t="s">
        <v>36</v>
      </c>
      <c r="E909">
        <v>6</v>
      </c>
      <c r="F909" t="s">
        <v>2734</v>
      </c>
      <c r="G909">
        <v>1</v>
      </c>
      <c r="H909">
        <v>2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 t="s">
        <v>3521</v>
      </c>
    </row>
    <row r="910" spans="1:16" x14ac:dyDescent="0.25">
      <c r="A910" t="s">
        <v>4242</v>
      </c>
      <c r="B910">
        <v>1792</v>
      </c>
      <c r="C910" t="s">
        <v>14</v>
      </c>
      <c r="D910" t="s">
        <v>36</v>
      </c>
      <c r="E910">
        <v>6</v>
      </c>
      <c r="F910" t="s">
        <v>2734</v>
      </c>
      <c r="G910">
        <v>1</v>
      </c>
      <c r="H910">
        <v>2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 t="s">
        <v>3521</v>
      </c>
    </row>
    <row r="911" spans="1:16" x14ac:dyDescent="0.25">
      <c r="A911" t="s">
        <v>2383</v>
      </c>
      <c r="B911">
        <v>1791</v>
      </c>
      <c r="C911" t="s">
        <v>14</v>
      </c>
      <c r="D911" t="s">
        <v>838</v>
      </c>
      <c r="E911">
        <v>6</v>
      </c>
      <c r="F911" t="s">
        <v>2384</v>
      </c>
      <c r="G911">
        <v>1</v>
      </c>
      <c r="H911">
        <v>2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 t="s">
        <v>2385</v>
      </c>
    </row>
    <row r="912" spans="1:16" x14ac:dyDescent="0.25">
      <c r="A912" t="s">
        <v>2271</v>
      </c>
      <c r="B912">
        <v>219</v>
      </c>
      <c r="C912" t="s">
        <v>245</v>
      </c>
      <c r="D912" t="s">
        <v>516</v>
      </c>
      <c r="E912">
        <v>2</v>
      </c>
      <c r="F912" t="s">
        <v>681</v>
      </c>
      <c r="G912">
        <v>0</v>
      </c>
      <c r="H912">
        <v>0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682</v>
      </c>
    </row>
    <row r="913" spans="1:16" x14ac:dyDescent="0.25">
      <c r="A913" t="s">
        <v>2272</v>
      </c>
      <c r="B913">
        <v>245</v>
      </c>
      <c r="C913" t="s">
        <v>23</v>
      </c>
      <c r="D913" t="s">
        <v>50</v>
      </c>
      <c r="E913">
        <v>2</v>
      </c>
      <c r="F913" t="s">
        <v>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52</v>
      </c>
    </row>
    <row r="914" spans="1:16" x14ac:dyDescent="0.25">
      <c r="A914" t="s">
        <v>2273</v>
      </c>
      <c r="B914">
        <v>245</v>
      </c>
      <c r="C914" t="s">
        <v>23</v>
      </c>
      <c r="D914" t="s">
        <v>50</v>
      </c>
      <c r="E914">
        <v>2</v>
      </c>
      <c r="F914" t="s">
        <v>51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141</v>
      </c>
    </row>
    <row r="915" spans="1:16" x14ac:dyDescent="0.25">
      <c r="A915" t="s">
        <v>2274</v>
      </c>
      <c r="B915">
        <v>3546</v>
      </c>
      <c r="C915" t="s">
        <v>1853</v>
      </c>
      <c r="D915" t="s">
        <v>1854</v>
      </c>
      <c r="E915">
        <v>13</v>
      </c>
      <c r="F915" t="s">
        <v>2275</v>
      </c>
      <c r="G915">
        <v>1</v>
      </c>
      <c r="H915">
        <v>2</v>
      </c>
      <c r="I915">
        <v>2</v>
      </c>
      <c r="J915">
        <v>1</v>
      </c>
      <c r="K915">
        <v>1</v>
      </c>
      <c r="L915">
        <v>0</v>
      </c>
      <c r="M915">
        <v>1</v>
      </c>
      <c r="N915">
        <v>1</v>
      </c>
      <c r="O915">
        <v>2</v>
      </c>
      <c r="P915" t="s">
        <v>2276</v>
      </c>
    </row>
    <row r="916" spans="1:16" x14ac:dyDescent="0.25">
      <c r="A916" t="s">
        <v>2524</v>
      </c>
      <c r="B916">
        <v>1788</v>
      </c>
      <c r="C916" t="s">
        <v>14</v>
      </c>
      <c r="D916" t="s">
        <v>301</v>
      </c>
      <c r="E916">
        <v>7</v>
      </c>
      <c r="F916" t="s">
        <v>2525</v>
      </c>
      <c r="G916">
        <v>1</v>
      </c>
      <c r="H916">
        <v>0</v>
      </c>
      <c r="I916">
        <v>2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 t="s">
        <v>2526</v>
      </c>
    </row>
    <row r="917" spans="1:16" x14ac:dyDescent="0.25">
      <c r="A917" t="s">
        <v>4400</v>
      </c>
      <c r="B917">
        <v>1778</v>
      </c>
      <c r="C917" t="s">
        <v>14</v>
      </c>
      <c r="D917" t="s">
        <v>1596</v>
      </c>
      <c r="E917">
        <v>6</v>
      </c>
      <c r="F917" t="s">
        <v>4401</v>
      </c>
      <c r="G917">
        <v>1</v>
      </c>
      <c r="H917">
        <v>2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 t="s">
        <v>4402</v>
      </c>
    </row>
    <row r="918" spans="1:16" x14ac:dyDescent="0.25">
      <c r="A918" t="s">
        <v>570</v>
      </c>
      <c r="B918">
        <v>1776</v>
      </c>
      <c r="C918" t="s">
        <v>14</v>
      </c>
      <c r="D918" t="s">
        <v>571</v>
      </c>
      <c r="E918">
        <v>6</v>
      </c>
      <c r="F918" t="s">
        <v>572</v>
      </c>
      <c r="G918">
        <v>1</v>
      </c>
      <c r="H918">
        <v>2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 t="s">
        <v>573</v>
      </c>
    </row>
    <row r="919" spans="1:16" x14ac:dyDescent="0.25">
      <c r="A919" t="s">
        <v>2286</v>
      </c>
      <c r="B919">
        <v>7019</v>
      </c>
      <c r="C919" t="s">
        <v>352</v>
      </c>
      <c r="D919" t="s">
        <v>353</v>
      </c>
      <c r="E919">
        <v>24</v>
      </c>
      <c r="F919" t="s">
        <v>2287</v>
      </c>
      <c r="G919">
        <v>0</v>
      </c>
      <c r="H919">
        <v>5</v>
      </c>
      <c r="I919">
        <v>10</v>
      </c>
      <c r="J919">
        <v>4</v>
      </c>
      <c r="K919">
        <v>4</v>
      </c>
      <c r="L919">
        <v>0</v>
      </c>
      <c r="M919">
        <v>0</v>
      </c>
      <c r="N919">
        <v>0</v>
      </c>
      <c r="O919">
        <v>5</v>
      </c>
      <c r="P919" t="s">
        <v>2288</v>
      </c>
    </row>
    <row r="920" spans="1:16" x14ac:dyDescent="0.25">
      <c r="A920" t="s">
        <v>862</v>
      </c>
      <c r="B920">
        <v>1774</v>
      </c>
      <c r="C920" t="s">
        <v>14</v>
      </c>
      <c r="D920" t="s">
        <v>863</v>
      </c>
      <c r="E920">
        <v>6</v>
      </c>
      <c r="F920" t="s">
        <v>864</v>
      </c>
      <c r="G920">
        <v>1</v>
      </c>
      <c r="H920">
        <v>2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 t="s">
        <v>865</v>
      </c>
    </row>
    <row r="921" spans="1:16" x14ac:dyDescent="0.25">
      <c r="A921" t="s">
        <v>3892</v>
      </c>
      <c r="B921">
        <v>1764</v>
      </c>
      <c r="C921" t="s">
        <v>14</v>
      </c>
      <c r="D921" t="s">
        <v>64</v>
      </c>
      <c r="E921">
        <v>6</v>
      </c>
      <c r="F921" t="s">
        <v>3893</v>
      </c>
      <c r="G921">
        <v>1</v>
      </c>
      <c r="H921">
        <v>2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 t="s">
        <v>3894</v>
      </c>
    </row>
    <row r="922" spans="1:16" x14ac:dyDescent="0.25">
      <c r="A922" t="s">
        <v>2292</v>
      </c>
      <c r="B922">
        <v>1284</v>
      </c>
      <c r="C922" t="s">
        <v>9</v>
      </c>
      <c r="D922" t="s">
        <v>28</v>
      </c>
      <c r="E922">
        <v>2</v>
      </c>
      <c r="F922" t="s">
        <v>2293</v>
      </c>
      <c r="G922">
        <v>0</v>
      </c>
      <c r="H922">
        <v>0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2294</v>
      </c>
    </row>
    <row r="923" spans="1:16" x14ac:dyDescent="0.25">
      <c r="A923" t="s">
        <v>2295</v>
      </c>
      <c r="B923">
        <v>2665</v>
      </c>
      <c r="C923" t="s">
        <v>9</v>
      </c>
      <c r="D923" t="s">
        <v>32</v>
      </c>
      <c r="E923">
        <v>10</v>
      </c>
      <c r="F923" t="s">
        <v>2296</v>
      </c>
      <c r="G923">
        <v>0</v>
      </c>
      <c r="H923">
        <v>2</v>
      </c>
      <c r="I923">
        <v>2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2</v>
      </c>
      <c r="P923" t="s">
        <v>2297</v>
      </c>
    </row>
    <row r="924" spans="1:16" x14ac:dyDescent="0.25">
      <c r="A924" t="s">
        <v>1021</v>
      </c>
      <c r="B924">
        <v>1760</v>
      </c>
      <c r="C924" t="s">
        <v>14</v>
      </c>
      <c r="D924" t="s">
        <v>1022</v>
      </c>
      <c r="E924">
        <v>5</v>
      </c>
      <c r="F924" t="s">
        <v>1023</v>
      </c>
      <c r="G924">
        <v>0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0</v>
      </c>
      <c r="O924">
        <v>1</v>
      </c>
      <c r="P924" t="s">
        <v>1024</v>
      </c>
    </row>
    <row r="925" spans="1:16" x14ac:dyDescent="0.25">
      <c r="A925" t="s">
        <v>2301</v>
      </c>
      <c r="B925">
        <v>217</v>
      </c>
      <c r="C925" t="s">
        <v>133</v>
      </c>
      <c r="D925" t="s">
        <v>134</v>
      </c>
      <c r="E925">
        <v>2</v>
      </c>
      <c r="F925" t="s">
        <v>2302</v>
      </c>
      <c r="G925">
        <v>0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2303</v>
      </c>
    </row>
    <row r="926" spans="1:16" x14ac:dyDescent="0.25">
      <c r="A926" t="s">
        <v>2304</v>
      </c>
      <c r="B926">
        <v>942</v>
      </c>
      <c r="C926" t="s">
        <v>9</v>
      </c>
      <c r="D926" t="s">
        <v>28</v>
      </c>
      <c r="E926">
        <v>2</v>
      </c>
      <c r="F926" t="s">
        <v>2305</v>
      </c>
      <c r="G926">
        <v>0</v>
      </c>
      <c r="H926">
        <v>0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2306</v>
      </c>
    </row>
    <row r="927" spans="1:16" x14ac:dyDescent="0.25">
      <c r="A927" t="s">
        <v>2717</v>
      </c>
      <c r="B927">
        <v>1721</v>
      </c>
      <c r="C927" t="s">
        <v>14</v>
      </c>
      <c r="D927" t="s">
        <v>2370</v>
      </c>
      <c r="E927">
        <v>4</v>
      </c>
      <c r="F927" t="s">
        <v>2718</v>
      </c>
      <c r="G927">
        <v>0</v>
      </c>
      <c r="H927">
        <v>2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2</v>
      </c>
      <c r="P927" t="s">
        <v>2719</v>
      </c>
    </row>
    <row r="928" spans="1:16" x14ac:dyDescent="0.25">
      <c r="A928" t="s">
        <v>2308</v>
      </c>
      <c r="B928">
        <v>245</v>
      </c>
      <c r="C928" t="s">
        <v>23</v>
      </c>
      <c r="D928" t="s">
        <v>50</v>
      </c>
      <c r="E928">
        <v>2</v>
      </c>
      <c r="F928" t="s">
        <v>51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141</v>
      </c>
    </row>
    <row r="929" spans="1:16" x14ac:dyDescent="0.25">
      <c r="A929" t="s">
        <v>2309</v>
      </c>
      <c r="B929">
        <v>257</v>
      </c>
      <c r="C929" t="s">
        <v>23</v>
      </c>
      <c r="D929" t="s">
        <v>223</v>
      </c>
      <c r="E929">
        <v>2</v>
      </c>
      <c r="F929" t="s">
        <v>227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943</v>
      </c>
    </row>
    <row r="930" spans="1:16" x14ac:dyDescent="0.25">
      <c r="A930" t="s">
        <v>2310</v>
      </c>
      <c r="B930">
        <v>476</v>
      </c>
      <c r="C930" t="s">
        <v>23</v>
      </c>
      <c r="D930" t="s">
        <v>24</v>
      </c>
      <c r="E930">
        <v>2</v>
      </c>
      <c r="F930" t="s">
        <v>190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1725</v>
      </c>
    </row>
    <row r="931" spans="1:16" x14ac:dyDescent="0.25">
      <c r="A931" t="s">
        <v>3922</v>
      </c>
      <c r="B931">
        <v>1721</v>
      </c>
      <c r="C931" t="s">
        <v>14</v>
      </c>
      <c r="D931" t="s">
        <v>1235</v>
      </c>
      <c r="E931">
        <v>4</v>
      </c>
      <c r="F931" t="s">
        <v>2718</v>
      </c>
      <c r="G931">
        <v>0</v>
      </c>
      <c r="H931">
        <v>2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2</v>
      </c>
      <c r="P931" t="s">
        <v>2719</v>
      </c>
    </row>
    <row r="932" spans="1:16" x14ac:dyDescent="0.25">
      <c r="A932" t="s">
        <v>168</v>
      </c>
      <c r="B932">
        <v>1716</v>
      </c>
      <c r="C932" t="s">
        <v>14</v>
      </c>
      <c r="D932" t="s">
        <v>169</v>
      </c>
      <c r="E932">
        <v>4</v>
      </c>
      <c r="F932" t="s">
        <v>170</v>
      </c>
      <c r="G932">
        <v>0</v>
      </c>
      <c r="H932">
        <v>2</v>
      </c>
      <c r="I932">
        <v>0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2</v>
      </c>
      <c r="P932" t="s">
        <v>171</v>
      </c>
    </row>
    <row r="933" spans="1:16" x14ac:dyDescent="0.25">
      <c r="A933" t="s">
        <v>2048</v>
      </c>
      <c r="B933">
        <v>1716</v>
      </c>
      <c r="C933" t="s">
        <v>14</v>
      </c>
      <c r="D933" t="s">
        <v>19</v>
      </c>
      <c r="E933">
        <v>4</v>
      </c>
      <c r="F933" t="s">
        <v>170</v>
      </c>
      <c r="G933">
        <v>0</v>
      </c>
      <c r="H933">
        <v>2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2</v>
      </c>
      <c r="P933" t="s">
        <v>171</v>
      </c>
    </row>
    <row r="934" spans="1:16" x14ac:dyDescent="0.25">
      <c r="A934" t="s">
        <v>2316</v>
      </c>
      <c r="B934">
        <v>1232</v>
      </c>
      <c r="C934" t="s">
        <v>9</v>
      </c>
      <c r="D934" t="s">
        <v>32</v>
      </c>
      <c r="E934">
        <v>2</v>
      </c>
      <c r="F934" t="s">
        <v>2317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2318</v>
      </c>
    </row>
    <row r="935" spans="1:16" x14ac:dyDescent="0.25">
      <c r="A935" t="s">
        <v>1563</v>
      </c>
      <c r="B935">
        <v>1704</v>
      </c>
      <c r="C935" t="s">
        <v>14</v>
      </c>
      <c r="D935" t="s">
        <v>1564</v>
      </c>
      <c r="E935">
        <v>4</v>
      </c>
      <c r="F935" t="s">
        <v>1565</v>
      </c>
      <c r="G935">
        <v>0</v>
      </c>
      <c r="H935">
        <v>2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2</v>
      </c>
      <c r="P935" t="s">
        <v>1566</v>
      </c>
    </row>
    <row r="936" spans="1:16" x14ac:dyDescent="0.25">
      <c r="A936" t="s">
        <v>2860</v>
      </c>
      <c r="B936">
        <v>1704</v>
      </c>
      <c r="C936" t="s">
        <v>14</v>
      </c>
      <c r="D936" t="s">
        <v>848</v>
      </c>
      <c r="E936">
        <v>4</v>
      </c>
      <c r="F936" t="s">
        <v>1565</v>
      </c>
      <c r="G936">
        <v>0</v>
      </c>
      <c r="H936">
        <v>2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2</v>
      </c>
      <c r="P936" t="s">
        <v>1566</v>
      </c>
    </row>
    <row r="937" spans="1:16" x14ac:dyDescent="0.25">
      <c r="A937" t="s">
        <v>4581</v>
      </c>
      <c r="B937">
        <v>1704</v>
      </c>
      <c r="C937" t="s">
        <v>14</v>
      </c>
      <c r="D937" t="s">
        <v>1150</v>
      </c>
      <c r="E937">
        <v>4</v>
      </c>
      <c r="F937" t="s">
        <v>1565</v>
      </c>
      <c r="G937">
        <v>0</v>
      </c>
      <c r="H937">
        <v>2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2</v>
      </c>
      <c r="P937" t="s">
        <v>1566</v>
      </c>
    </row>
    <row r="938" spans="1:16" x14ac:dyDescent="0.25">
      <c r="A938" t="s">
        <v>5598</v>
      </c>
      <c r="B938">
        <v>1704</v>
      </c>
      <c r="C938" t="s">
        <v>14</v>
      </c>
      <c r="D938" t="s">
        <v>538</v>
      </c>
      <c r="E938">
        <v>4</v>
      </c>
      <c r="F938" t="s">
        <v>1565</v>
      </c>
      <c r="G938">
        <v>0</v>
      </c>
      <c r="H938">
        <v>2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2</v>
      </c>
      <c r="P938" t="s">
        <v>1566</v>
      </c>
    </row>
    <row r="939" spans="1:16" x14ac:dyDescent="0.25">
      <c r="A939" t="s">
        <v>3749</v>
      </c>
      <c r="B939">
        <v>1700</v>
      </c>
      <c r="C939" t="s">
        <v>14</v>
      </c>
      <c r="D939" t="s">
        <v>19</v>
      </c>
      <c r="E939">
        <v>4</v>
      </c>
      <c r="F939" t="s">
        <v>3750</v>
      </c>
      <c r="G939">
        <v>0</v>
      </c>
      <c r="H939">
        <v>2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2</v>
      </c>
      <c r="P939" t="s">
        <v>3751</v>
      </c>
    </row>
    <row r="940" spans="1:16" x14ac:dyDescent="0.25">
      <c r="A940" t="s">
        <v>4487</v>
      </c>
      <c r="B940">
        <v>1700</v>
      </c>
      <c r="C940" t="s">
        <v>14</v>
      </c>
      <c r="D940" t="s">
        <v>1363</v>
      </c>
      <c r="E940">
        <v>6</v>
      </c>
      <c r="F940" t="s">
        <v>4488</v>
      </c>
      <c r="G940">
        <v>1</v>
      </c>
      <c r="H940">
        <v>1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 t="s">
        <v>4489</v>
      </c>
    </row>
    <row r="941" spans="1:16" x14ac:dyDescent="0.25">
      <c r="A941" t="s">
        <v>2334</v>
      </c>
      <c r="B941">
        <v>1122</v>
      </c>
      <c r="C941" t="s">
        <v>9</v>
      </c>
      <c r="D941" t="s">
        <v>28</v>
      </c>
      <c r="E941">
        <v>2</v>
      </c>
      <c r="F941" t="s">
        <v>2335</v>
      </c>
      <c r="G941">
        <v>0</v>
      </c>
      <c r="H941">
        <v>0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2336</v>
      </c>
    </row>
    <row r="942" spans="1:16" x14ac:dyDescent="0.25">
      <c r="A942" t="s">
        <v>5054</v>
      </c>
      <c r="B942">
        <v>1700</v>
      </c>
      <c r="C942" t="s">
        <v>14</v>
      </c>
      <c r="D942" t="s">
        <v>341</v>
      </c>
      <c r="E942">
        <v>6</v>
      </c>
      <c r="F942" t="s">
        <v>4488</v>
      </c>
      <c r="G942">
        <v>1</v>
      </c>
      <c r="H942">
        <v>1</v>
      </c>
      <c r="I942">
        <v>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 t="s">
        <v>4489</v>
      </c>
    </row>
    <row r="943" spans="1:16" x14ac:dyDescent="0.25">
      <c r="A943" t="s">
        <v>18</v>
      </c>
      <c r="B943">
        <v>1699</v>
      </c>
      <c r="C943" t="s">
        <v>14</v>
      </c>
      <c r="D943" t="s">
        <v>19</v>
      </c>
      <c r="E943">
        <v>8</v>
      </c>
      <c r="F943" t="s">
        <v>20</v>
      </c>
      <c r="G943">
        <v>1</v>
      </c>
      <c r="H943">
        <v>3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 t="s">
        <v>21</v>
      </c>
    </row>
    <row r="944" spans="1:16" x14ac:dyDescent="0.25">
      <c r="A944" t="s">
        <v>2342</v>
      </c>
      <c r="B944">
        <v>374</v>
      </c>
      <c r="C944" t="s">
        <v>23</v>
      </c>
      <c r="D944" t="s">
        <v>24</v>
      </c>
      <c r="E944">
        <v>2</v>
      </c>
      <c r="F944" t="s">
        <v>2343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2344</v>
      </c>
    </row>
    <row r="945" spans="1:16" x14ac:dyDescent="0.25">
      <c r="A945" t="s">
        <v>2345</v>
      </c>
      <c r="B945">
        <v>375</v>
      </c>
      <c r="C945" t="s">
        <v>23</v>
      </c>
      <c r="D945" t="s">
        <v>1345</v>
      </c>
      <c r="E945">
        <v>2</v>
      </c>
      <c r="F945" t="s">
        <v>2346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2347</v>
      </c>
    </row>
    <row r="946" spans="1:16" x14ac:dyDescent="0.25">
      <c r="A946" t="s">
        <v>406</v>
      </c>
      <c r="B946">
        <v>1699</v>
      </c>
      <c r="C946" t="s">
        <v>14</v>
      </c>
      <c r="D946" t="s">
        <v>407</v>
      </c>
      <c r="E946">
        <v>8</v>
      </c>
      <c r="F946" t="s">
        <v>408</v>
      </c>
      <c r="G946">
        <v>1</v>
      </c>
      <c r="H946">
        <v>3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</v>
      </c>
      <c r="P946" t="s">
        <v>409</v>
      </c>
    </row>
    <row r="947" spans="1:16" x14ac:dyDescent="0.25">
      <c r="A947" t="s">
        <v>2742</v>
      </c>
      <c r="B947">
        <v>1699</v>
      </c>
      <c r="C947" t="s">
        <v>14</v>
      </c>
      <c r="D947" t="s">
        <v>814</v>
      </c>
      <c r="E947">
        <v>8</v>
      </c>
      <c r="F947" t="s">
        <v>408</v>
      </c>
      <c r="G947">
        <v>1</v>
      </c>
      <c r="H947">
        <v>3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 t="s">
        <v>409</v>
      </c>
    </row>
    <row r="948" spans="1:16" x14ac:dyDescent="0.25">
      <c r="A948" t="s">
        <v>2763</v>
      </c>
      <c r="B948">
        <v>1699</v>
      </c>
      <c r="C948" t="s">
        <v>14</v>
      </c>
      <c r="D948" t="s">
        <v>2541</v>
      </c>
      <c r="E948">
        <v>8</v>
      </c>
      <c r="F948" t="s">
        <v>408</v>
      </c>
      <c r="G948">
        <v>1</v>
      </c>
      <c r="H948">
        <v>3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 t="s">
        <v>2764</v>
      </c>
    </row>
    <row r="949" spans="1:16" x14ac:dyDescent="0.25">
      <c r="A949" t="s">
        <v>2943</v>
      </c>
      <c r="B949">
        <v>1699</v>
      </c>
      <c r="C949" t="s">
        <v>14</v>
      </c>
      <c r="D949" t="s">
        <v>2738</v>
      </c>
      <c r="E949">
        <v>8</v>
      </c>
      <c r="F949" t="s">
        <v>408</v>
      </c>
      <c r="G949">
        <v>1</v>
      </c>
      <c r="H949">
        <v>3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</v>
      </c>
      <c r="P949" t="s">
        <v>409</v>
      </c>
    </row>
    <row r="950" spans="1:16" x14ac:dyDescent="0.25">
      <c r="A950" t="s">
        <v>3080</v>
      </c>
      <c r="B950">
        <v>1699</v>
      </c>
      <c r="C950" t="s">
        <v>14</v>
      </c>
      <c r="D950" t="s">
        <v>1827</v>
      </c>
      <c r="E950">
        <v>8</v>
      </c>
      <c r="F950" t="s">
        <v>20</v>
      </c>
      <c r="G950">
        <v>1</v>
      </c>
      <c r="H950">
        <v>3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</v>
      </c>
      <c r="P950" t="s">
        <v>21</v>
      </c>
    </row>
    <row r="951" spans="1:16" x14ac:dyDescent="0.25">
      <c r="A951" t="s">
        <v>2357</v>
      </c>
      <c r="B951">
        <v>257</v>
      </c>
      <c r="C951" t="s">
        <v>23</v>
      </c>
      <c r="D951" t="s">
        <v>223</v>
      </c>
      <c r="E951">
        <v>2</v>
      </c>
      <c r="F951" t="s">
        <v>227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943</v>
      </c>
    </row>
    <row r="952" spans="1:16" x14ac:dyDescent="0.25">
      <c r="A952" t="s">
        <v>2358</v>
      </c>
      <c r="B952">
        <v>391</v>
      </c>
      <c r="C952" t="s">
        <v>23</v>
      </c>
      <c r="D952" t="s">
        <v>50</v>
      </c>
      <c r="E952">
        <v>2</v>
      </c>
      <c r="F952" t="s">
        <v>546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2006</v>
      </c>
    </row>
    <row r="953" spans="1:16" x14ac:dyDescent="0.25">
      <c r="A953" t="s">
        <v>3214</v>
      </c>
      <c r="B953">
        <v>1699</v>
      </c>
      <c r="C953" t="s">
        <v>14</v>
      </c>
      <c r="D953" t="s">
        <v>562</v>
      </c>
      <c r="E953">
        <v>8</v>
      </c>
      <c r="F953" t="s">
        <v>408</v>
      </c>
      <c r="G953">
        <v>1</v>
      </c>
      <c r="H953">
        <v>3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3</v>
      </c>
      <c r="P953" t="s">
        <v>409</v>
      </c>
    </row>
    <row r="954" spans="1:16" x14ac:dyDescent="0.25">
      <c r="A954" t="s">
        <v>3654</v>
      </c>
      <c r="B954">
        <v>1697</v>
      </c>
      <c r="C954" t="s">
        <v>14</v>
      </c>
      <c r="D954" t="s">
        <v>121</v>
      </c>
      <c r="E954">
        <v>4</v>
      </c>
      <c r="F954" t="s">
        <v>3655</v>
      </c>
      <c r="G954">
        <v>0</v>
      </c>
      <c r="H954">
        <v>2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2</v>
      </c>
      <c r="P954" t="s">
        <v>3656</v>
      </c>
    </row>
    <row r="955" spans="1:16" x14ac:dyDescent="0.25">
      <c r="A955" t="s">
        <v>2366</v>
      </c>
      <c r="B955">
        <v>459</v>
      </c>
      <c r="C955" t="s">
        <v>23</v>
      </c>
      <c r="D955" t="s">
        <v>237</v>
      </c>
      <c r="E955">
        <v>2</v>
      </c>
      <c r="F955" t="s">
        <v>2367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2368</v>
      </c>
    </row>
    <row r="956" spans="1:16" x14ac:dyDescent="0.25">
      <c r="A956" t="s">
        <v>4840</v>
      </c>
      <c r="B956">
        <v>1697</v>
      </c>
      <c r="C956" t="s">
        <v>14</v>
      </c>
      <c r="D956" t="s">
        <v>959</v>
      </c>
      <c r="E956">
        <v>4</v>
      </c>
      <c r="F956" t="s">
        <v>3655</v>
      </c>
      <c r="G956">
        <v>0</v>
      </c>
      <c r="H956">
        <v>2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2</v>
      </c>
      <c r="P956" t="s">
        <v>3656</v>
      </c>
    </row>
    <row r="957" spans="1:16" x14ac:dyDescent="0.25">
      <c r="A957" t="s">
        <v>4881</v>
      </c>
      <c r="B957">
        <v>1697</v>
      </c>
      <c r="C957" t="s">
        <v>14</v>
      </c>
      <c r="D957" t="s">
        <v>19</v>
      </c>
      <c r="E957">
        <v>4</v>
      </c>
      <c r="F957" t="s">
        <v>3655</v>
      </c>
      <c r="G957">
        <v>0</v>
      </c>
      <c r="H957">
        <v>2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2</v>
      </c>
      <c r="P957" t="s">
        <v>4882</v>
      </c>
    </row>
    <row r="958" spans="1:16" x14ac:dyDescent="0.25">
      <c r="A958" t="s">
        <v>628</v>
      </c>
      <c r="B958">
        <v>1696</v>
      </c>
      <c r="C958" t="s">
        <v>14</v>
      </c>
      <c r="D958" t="s">
        <v>437</v>
      </c>
      <c r="E958">
        <v>4</v>
      </c>
      <c r="F958" t="s">
        <v>629</v>
      </c>
      <c r="G958">
        <v>0</v>
      </c>
      <c r="H958">
        <v>2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2</v>
      </c>
      <c r="P958" t="s">
        <v>630</v>
      </c>
    </row>
    <row r="959" spans="1:16" x14ac:dyDescent="0.25">
      <c r="A959" t="s">
        <v>2376</v>
      </c>
      <c r="B959">
        <v>460</v>
      </c>
      <c r="C959" t="s">
        <v>23</v>
      </c>
      <c r="D959" t="s">
        <v>24</v>
      </c>
      <c r="E959">
        <v>2</v>
      </c>
      <c r="F959" t="s">
        <v>1795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1796</v>
      </c>
    </row>
    <row r="960" spans="1:16" x14ac:dyDescent="0.25">
      <c r="A960" t="s">
        <v>2377</v>
      </c>
      <c r="B960">
        <v>1029</v>
      </c>
      <c r="C960" t="s">
        <v>9</v>
      </c>
      <c r="D960" t="s">
        <v>32</v>
      </c>
      <c r="E960">
        <v>2</v>
      </c>
      <c r="F960" t="s">
        <v>2378</v>
      </c>
      <c r="G960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2379</v>
      </c>
    </row>
    <row r="961" spans="1:16" x14ac:dyDescent="0.25">
      <c r="A961" t="s">
        <v>2380</v>
      </c>
      <c r="B961">
        <v>1274</v>
      </c>
      <c r="C961" t="s">
        <v>9</v>
      </c>
      <c r="D961" t="s">
        <v>28</v>
      </c>
      <c r="E961">
        <v>2</v>
      </c>
      <c r="F961" t="s">
        <v>2381</v>
      </c>
      <c r="G961">
        <v>0</v>
      </c>
      <c r="H961">
        <v>0</v>
      </c>
      <c r="I961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2382</v>
      </c>
    </row>
    <row r="962" spans="1:16" x14ac:dyDescent="0.25">
      <c r="A962" t="s">
        <v>3424</v>
      </c>
      <c r="B962">
        <v>1696</v>
      </c>
      <c r="C962" t="s">
        <v>14</v>
      </c>
      <c r="D962" t="s">
        <v>2738</v>
      </c>
      <c r="E962">
        <v>4</v>
      </c>
      <c r="F962" t="s">
        <v>629</v>
      </c>
      <c r="G962">
        <v>0</v>
      </c>
      <c r="H962">
        <v>2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2</v>
      </c>
      <c r="P962" t="s">
        <v>630</v>
      </c>
    </row>
    <row r="963" spans="1:16" x14ac:dyDescent="0.25">
      <c r="A963" t="s">
        <v>2386</v>
      </c>
      <c r="B963">
        <v>245</v>
      </c>
      <c r="C963" t="s">
        <v>23</v>
      </c>
      <c r="D963" t="s">
        <v>50</v>
      </c>
      <c r="E963">
        <v>2</v>
      </c>
      <c r="F963" t="s">
        <v>51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141</v>
      </c>
    </row>
    <row r="964" spans="1:16" x14ac:dyDescent="0.25">
      <c r="A964" t="s">
        <v>3803</v>
      </c>
      <c r="B964">
        <v>1696</v>
      </c>
      <c r="C964" t="s">
        <v>14</v>
      </c>
      <c r="D964" t="s">
        <v>1621</v>
      </c>
      <c r="E964">
        <v>4</v>
      </c>
      <c r="F964" t="s">
        <v>629</v>
      </c>
      <c r="G964">
        <v>0</v>
      </c>
      <c r="H964">
        <v>2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2</v>
      </c>
      <c r="P964" t="s">
        <v>630</v>
      </c>
    </row>
    <row r="965" spans="1:16" x14ac:dyDescent="0.25">
      <c r="A965" t="s">
        <v>1268</v>
      </c>
      <c r="B965">
        <v>1673</v>
      </c>
      <c r="C965" t="s">
        <v>14</v>
      </c>
      <c r="D965" t="s">
        <v>461</v>
      </c>
      <c r="E965">
        <v>4</v>
      </c>
      <c r="F965" t="s">
        <v>1269</v>
      </c>
      <c r="G965">
        <v>0</v>
      </c>
      <c r="H965">
        <v>2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2</v>
      </c>
      <c r="P965" t="s">
        <v>1270</v>
      </c>
    </row>
    <row r="966" spans="1:16" x14ac:dyDescent="0.25">
      <c r="A966" t="s">
        <v>2390</v>
      </c>
      <c r="B966">
        <v>245</v>
      </c>
      <c r="C966" t="s">
        <v>23</v>
      </c>
      <c r="D966" t="s">
        <v>50</v>
      </c>
      <c r="E966">
        <v>2</v>
      </c>
      <c r="F966" t="s">
        <v>51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52</v>
      </c>
    </row>
    <row r="967" spans="1:16" x14ac:dyDescent="0.25">
      <c r="A967" t="s">
        <v>2391</v>
      </c>
      <c r="B967">
        <v>518</v>
      </c>
      <c r="C967" t="s">
        <v>23</v>
      </c>
      <c r="D967" t="s">
        <v>24</v>
      </c>
      <c r="E967">
        <v>2</v>
      </c>
      <c r="F967" t="s">
        <v>2392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2393</v>
      </c>
    </row>
    <row r="968" spans="1:16" x14ac:dyDescent="0.25">
      <c r="A968" t="s">
        <v>2394</v>
      </c>
      <c r="B968">
        <v>956</v>
      </c>
      <c r="C968" t="s">
        <v>9</v>
      </c>
      <c r="D968" t="s">
        <v>28</v>
      </c>
      <c r="E968">
        <v>2</v>
      </c>
      <c r="F968" t="s">
        <v>2395</v>
      </c>
      <c r="G968">
        <v>0</v>
      </c>
      <c r="H968">
        <v>0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2396</v>
      </c>
    </row>
    <row r="969" spans="1:16" x14ac:dyDescent="0.25">
      <c r="A969" t="s">
        <v>2397</v>
      </c>
      <c r="B969">
        <v>367</v>
      </c>
      <c r="C969" t="s">
        <v>23</v>
      </c>
      <c r="D969" t="s">
        <v>1337</v>
      </c>
      <c r="E969">
        <v>2</v>
      </c>
      <c r="F969" t="s">
        <v>505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506</v>
      </c>
    </row>
    <row r="970" spans="1:16" x14ac:dyDescent="0.25">
      <c r="A970" t="s">
        <v>2398</v>
      </c>
      <c r="B970">
        <v>1153</v>
      </c>
      <c r="C970" t="s">
        <v>9</v>
      </c>
      <c r="D970" t="s">
        <v>32</v>
      </c>
      <c r="E970">
        <v>2</v>
      </c>
      <c r="F970" t="s">
        <v>2399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2400</v>
      </c>
    </row>
    <row r="971" spans="1:16" x14ac:dyDescent="0.25">
      <c r="A971" t="s">
        <v>2401</v>
      </c>
      <c r="B971">
        <v>245</v>
      </c>
      <c r="C971" t="s">
        <v>23</v>
      </c>
      <c r="D971" t="s">
        <v>50</v>
      </c>
      <c r="E971">
        <v>2</v>
      </c>
      <c r="F971" t="s">
        <v>51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52</v>
      </c>
    </row>
    <row r="972" spans="1:16" x14ac:dyDescent="0.25">
      <c r="A972" t="s">
        <v>1369</v>
      </c>
      <c r="B972">
        <v>1673</v>
      </c>
      <c r="C972" t="s">
        <v>14</v>
      </c>
      <c r="D972" t="s">
        <v>82</v>
      </c>
      <c r="E972">
        <v>4</v>
      </c>
      <c r="F972" t="s">
        <v>1269</v>
      </c>
      <c r="G972">
        <v>0</v>
      </c>
      <c r="H972">
        <v>2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2</v>
      </c>
      <c r="P972" t="s">
        <v>1370</v>
      </c>
    </row>
    <row r="973" spans="1:16" x14ac:dyDescent="0.25">
      <c r="A973" t="s">
        <v>2405</v>
      </c>
      <c r="B973">
        <v>245</v>
      </c>
      <c r="C973" t="s">
        <v>23</v>
      </c>
      <c r="D973" t="s">
        <v>50</v>
      </c>
      <c r="E973">
        <v>2</v>
      </c>
      <c r="F973" t="s">
        <v>51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52</v>
      </c>
    </row>
    <row r="974" spans="1:16" x14ac:dyDescent="0.25">
      <c r="A974" t="s">
        <v>3799</v>
      </c>
      <c r="B974">
        <v>1673</v>
      </c>
      <c r="C974" t="s">
        <v>14</v>
      </c>
      <c r="D974" t="s">
        <v>274</v>
      </c>
      <c r="E974">
        <v>4</v>
      </c>
      <c r="F974" t="s">
        <v>1269</v>
      </c>
      <c r="G974">
        <v>0</v>
      </c>
      <c r="H974">
        <v>2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2</v>
      </c>
      <c r="P974" t="s">
        <v>3800</v>
      </c>
    </row>
    <row r="975" spans="1:16" x14ac:dyDescent="0.25">
      <c r="A975" t="s">
        <v>106</v>
      </c>
      <c r="B975">
        <v>1667</v>
      </c>
      <c r="C975" t="s">
        <v>14</v>
      </c>
      <c r="D975" t="s">
        <v>19</v>
      </c>
      <c r="E975">
        <v>2</v>
      </c>
      <c r="F975" t="s">
        <v>107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108</v>
      </c>
    </row>
    <row r="976" spans="1:16" x14ac:dyDescent="0.25">
      <c r="A976" t="s">
        <v>2411</v>
      </c>
      <c r="B976">
        <v>1202</v>
      </c>
      <c r="C976" t="s">
        <v>9</v>
      </c>
      <c r="D976" t="s">
        <v>10</v>
      </c>
      <c r="E976">
        <v>2</v>
      </c>
      <c r="F976" t="s">
        <v>2412</v>
      </c>
      <c r="G976">
        <v>0</v>
      </c>
      <c r="H976">
        <v>0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2413</v>
      </c>
    </row>
    <row r="977" spans="1:16" x14ac:dyDescent="0.25">
      <c r="A977" t="s">
        <v>2414</v>
      </c>
      <c r="B977">
        <v>1260</v>
      </c>
      <c r="C977" t="s">
        <v>9</v>
      </c>
      <c r="D977" t="s">
        <v>28</v>
      </c>
      <c r="E977">
        <v>2</v>
      </c>
      <c r="F977" t="s">
        <v>2415</v>
      </c>
      <c r="G977">
        <v>0</v>
      </c>
      <c r="H977">
        <v>0</v>
      </c>
      <c r="I977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2416</v>
      </c>
    </row>
    <row r="978" spans="1:16" x14ac:dyDescent="0.25">
      <c r="A978" t="s">
        <v>410</v>
      </c>
      <c r="B978">
        <v>1667</v>
      </c>
      <c r="C978" t="s">
        <v>14</v>
      </c>
      <c r="D978" t="s">
        <v>411</v>
      </c>
      <c r="E978">
        <v>2</v>
      </c>
      <c r="F978" t="s">
        <v>107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412</v>
      </c>
    </row>
    <row r="979" spans="1:16" x14ac:dyDescent="0.25">
      <c r="A979" t="s">
        <v>2420</v>
      </c>
      <c r="B979">
        <v>4230</v>
      </c>
      <c r="C979" t="s">
        <v>9</v>
      </c>
      <c r="D979" t="s">
        <v>1941</v>
      </c>
      <c r="E979">
        <v>15</v>
      </c>
      <c r="F979" t="s">
        <v>2421</v>
      </c>
      <c r="G979">
        <v>1</v>
      </c>
      <c r="H979">
        <v>2</v>
      </c>
      <c r="I979">
        <v>2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2</v>
      </c>
      <c r="P979" t="s">
        <v>2422</v>
      </c>
    </row>
    <row r="980" spans="1:16" x14ac:dyDescent="0.25">
      <c r="A980" t="s">
        <v>2423</v>
      </c>
      <c r="B980">
        <v>971</v>
      </c>
      <c r="C980" t="s">
        <v>9</v>
      </c>
      <c r="D980" t="s">
        <v>180</v>
      </c>
      <c r="E980">
        <v>5</v>
      </c>
      <c r="F980" t="s">
        <v>2424</v>
      </c>
      <c r="G980">
        <v>0</v>
      </c>
      <c r="H980">
        <v>1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 t="s">
        <v>2425</v>
      </c>
    </row>
    <row r="981" spans="1:16" x14ac:dyDescent="0.25">
      <c r="A981" t="s">
        <v>2426</v>
      </c>
      <c r="B981">
        <v>282</v>
      </c>
      <c r="C981" t="s">
        <v>23</v>
      </c>
      <c r="D981" t="s">
        <v>24</v>
      </c>
      <c r="E981">
        <v>1</v>
      </c>
      <c r="F981" t="s">
        <v>2427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2428</v>
      </c>
    </row>
    <row r="982" spans="1:16" x14ac:dyDescent="0.25">
      <c r="A982" t="s">
        <v>1890</v>
      </c>
      <c r="B982">
        <v>1667</v>
      </c>
      <c r="C982" t="s">
        <v>14</v>
      </c>
      <c r="D982" t="s">
        <v>19</v>
      </c>
      <c r="E982">
        <v>2</v>
      </c>
      <c r="F982" t="s">
        <v>107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1891</v>
      </c>
    </row>
    <row r="983" spans="1:16" x14ac:dyDescent="0.25">
      <c r="A983" t="s">
        <v>2431</v>
      </c>
      <c r="B983">
        <v>242</v>
      </c>
      <c r="C983" t="s">
        <v>133</v>
      </c>
      <c r="D983" t="s">
        <v>134</v>
      </c>
      <c r="E983">
        <v>2</v>
      </c>
      <c r="F983" t="s">
        <v>2432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2433</v>
      </c>
    </row>
    <row r="984" spans="1:16" x14ac:dyDescent="0.25">
      <c r="A984" t="s">
        <v>2434</v>
      </c>
      <c r="B984">
        <v>529</v>
      </c>
      <c r="C984" t="s">
        <v>23</v>
      </c>
      <c r="D984" t="s">
        <v>24</v>
      </c>
      <c r="E984">
        <v>2</v>
      </c>
      <c r="F984" t="s">
        <v>2435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2436</v>
      </c>
    </row>
    <row r="985" spans="1:16" x14ac:dyDescent="0.25">
      <c r="A985" t="s">
        <v>2179</v>
      </c>
      <c r="B985">
        <v>1667</v>
      </c>
      <c r="C985" t="s">
        <v>14</v>
      </c>
      <c r="D985" t="s">
        <v>113</v>
      </c>
      <c r="E985">
        <v>2</v>
      </c>
      <c r="F985" t="s">
        <v>107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2180</v>
      </c>
    </row>
    <row r="986" spans="1:16" x14ac:dyDescent="0.25">
      <c r="A986" t="s">
        <v>2439</v>
      </c>
      <c r="B986">
        <v>955</v>
      </c>
      <c r="C986" t="s">
        <v>9</v>
      </c>
      <c r="D986" t="s">
        <v>10</v>
      </c>
      <c r="E986">
        <v>2</v>
      </c>
      <c r="F986" t="s">
        <v>2440</v>
      </c>
      <c r="G986">
        <v>0</v>
      </c>
      <c r="H986">
        <v>0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2441</v>
      </c>
    </row>
    <row r="987" spans="1:16" x14ac:dyDescent="0.25">
      <c r="A987" t="s">
        <v>2502</v>
      </c>
      <c r="B987">
        <v>1667</v>
      </c>
      <c r="C987" t="s">
        <v>14</v>
      </c>
      <c r="D987" t="s">
        <v>155</v>
      </c>
      <c r="E987">
        <v>2</v>
      </c>
      <c r="F987" t="s">
        <v>107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2503</v>
      </c>
    </row>
    <row r="988" spans="1:16" x14ac:dyDescent="0.25">
      <c r="A988" t="s">
        <v>2445</v>
      </c>
      <c r="B988">
        <v>390</v>
      </c>
      <c r="C988" t="s">
        <v>23</v>
      </c>
      <c r="D988" t="s">
        <v>24</v>
      </c>
      <c r="E988">
        <v>2</v>
      </c>
      <c r="F988" t="s">
        <v>213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214</v>
      </c>
    </row>
    <row r="989" spans="1:16" x14ac:dyDescent="0.25">
      <c r="A989" t="s">
        <v>2446</v>
      </c>
      <c r="B989">
        <v>245</v>
      </c>
      <c r="C989" t="s">
        <v>23</v>
      </c>
      <c r="D989" t="s">
        <v>50</v>
      </c>
      <c r="E989">
        <v>2</v>
      </c>
      <c r="F989" t="s">
        <v>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52</v>
      </c>
    </row>
    <row r="990" spans="1:16" x14ac:dyDescent="0.25">
      <c r="A990" t="s">
        <v>2828</v>
      </c>
      <c r="B990">
        <v>1667</v>
      </c>
      <c r="C990" t="s">
        <v>14</v>
      </c>
      <c r="D990" t="s">
        <v>19</v>
      </c>
      <c r="E990">
        <v>2</v>
      </c>
      <c r="F990" t="s">
        <v>107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2829</v>
      </c>
    </row>
    <row r="991" spans="1:16" x14ac:dyDescent="0.25">
      <c r="A991" t="s">
        <v>3077</v>
      </c>
      <c r="B991">
        <v>1667</v>
      </c>
      <c r="C991" t="s">
        <v>14</v>
      </c>
      <c r="D991" t="s">
        <v>19</v>
      </c>
      <c r="E991">
        <v>2</v>
      </c>
      <c r="F991" t="s">
        <v>107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3078</v>
      </c>
    </row>
    <row r="992" spans="1:16" x14ac:dyDescent="0.25">
      <c r="A992" t="s">
        <v>3641</v>
      </c>
      <c r="B992">
        <v>1667</v>
      </c>
      <c r="C992" t="s">
        <v>14</v>
      </c>
      <c r="D992" t="s">
        <v>781</v>
      </c>
      <c r="E992">
        <v>2</v>
      </c>
      <c r="F992" t="s">
        <v>107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2829</v>
      </c>
    </row>
    <row r="993" spans="1:16" x14ac:dyDescent="0.25">
      <c r="A993" t="s">
        <v>3731</v>
      </c>
      <c r="B993">
        <v>1667</v>
      </c>
      <c r="C993" t="s">
        <v>14</v>
      </c>
      <c r="D993" t="s">
        <v>387</v>
      </c>
      <c r="E993">
        <v>2</v>
      </c>
      <c r="F993" t="s">
        <v>107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3732</v>
      </c>
    </row>
    <row r="994" spans="1:16" x14ac:dyDescent="0.25">
      <c r="A994" t="s">
        <v>2457</v>
      </c>
      <c r="B994">
        <v>390</v>
      </c>
      <c r="C994" t="s">
        <v>23</v>
      </c>
      <c r="D994" t="s">
        <v>24</v>
      </c>
      <c r="E994">
        <v>2</v>
      </c>
      <c r="F994" t="s">
        <v>213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2458</v>
      </c>
    </row>
    <row r="995" spans="1:16" x14ac:dyDescent="0.25">
      <c r="A995" t="s">
        <v>2459</v>
      </c>
      <c r="B995">
        <v>1168</v>
      </c>
      <c r="C995" t="s">
        <v>9</v>
      </c>
      <c r="D995" t="s">
        <v>10</v>
      </c>
      <c r="E995">
        <v>2</v>
      </c>
      <c r="F995" t="s">
        <v>2460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2461</v>
      </c>
    </row>
    <row r="996" spans="1:16" x14ac:dyDescent="0.25">
      <c r="A996" t="s">
        <v>4419</v>
      </c>
      <c r="B996">
        <v>1667</v>
      </c>
      <c r="C996" t="s">
        <v>14</v>
      </c>
      <c r="D996" t="s">
        <v>198</v>
      </c>
      <c r="E996">
        <v>2</v>
      </c>
      <c r="F996" t="s">
        <v>107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4420</v>
      </c>
    </row>
    <row r="997" spans="1:16" x14ac:dyDescent="0.25">
      <c r="A997" t="s">
        <v>4502</v>
      </c>
      <c r="B997">
        <v>1667</v>
      </c>
      <c r="C997" t="s">
        <v>14</v>
      </c>
      <c r="D997" t="s">
        <v>562</v>
      </c>
      <c r="E997">
        <v>2</v>
      </c>
      <c r="F997" t="s">
        <v>107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4503</v>
      </c>
    </row>
    <row r="998" spans="1:16" x14ac:dyDescent="0.25">
      <c r="A998" t="s">
        <v>4818</v>
      </c>
      <c r="B998">
        <v>1667</v>
      </c>
      <c r="C998" t="s">
        <v>14</v>
      </c>
      <c r="D998" t="s">
        <v>509</v>
      </c>
      <c r="E998">
        <v>2</v>
      </c>
      <c r="F998" t="s">
        <v>107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2180</v>
      </c>
    </row>
    <row r="999" spans="1:16" x14ac:dyDescent="0.25">
      <c r="A999" t="s">
        <v>4909</v>
      </c>
      <c r="B999">
        <v>1667</v>
      </c>
      <c r="C999" t="s">
        <v>14</v>
      </c>
      <c r="D999" t="s">
        <v>19</v>
      </c>
      <c r="E999">
        <v>2</v>
      </c>
      <c r="F999" t="s">
        <v>107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4910</v>
      </c>
    </row>
    <row r="1000" spans="1:16" x14ac:dyDescent="0.25">
      <c r="A1000" t="s">
        <v>2469</v>
      </c>
      <c r="B1000">
        <v>228</v>
      </c>
      <c r="C1000" t="s">
        <v>9</v>
      </c>
      <c r="D1000" t="s">
        <v>650</v>
      </c>
      <c r="E1000">
        <v>2</v>
      </c>
      <c r="F1000" t="s">
        <v>651</v>
      </c>
      <c r="G1000">
        <v>0</v>
      </c>
      <c r="H1000">
        <v>0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2470</v>
      </c>
    </row>
    <row r="1001" spans="1:16" x14ac:dyDescent="0.25">
      <c r="A1001" t="s">
        <v>2471</v>
      </c>
      <c r="B1001">
        <v>210</v>
      </c>
      <c r="C1001" t="s">
        <v>133</v>
      </c>
      <c r="D1001" t="s">
        <v>134</v>
      </c>
      <c r="E1001">
        <v>1</v>
      </c>
      <c r="F1001" t="s">
        <v>135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136</v>
      </c>
    </row>
    <row r="1002" spans="1:16" x14ac:dyDescent="0.25">
      <c r="A1002" t="s">
        <v>5292</v>
      </c>
      <c r="B1002">
        <v>1667</v>
      </c>
      <c r="C1002" t="s">
        <v>14</v>
      </c>
      <c r="D1002" t="s">
        <v>718</v>
      </c>
      <c r="E1002">
        <v>2</v>
      </c>
      <c r="F1002" t="s">
        <v>107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4420</v>
      </c>
    </row>
    <row r="1003" spans="1:16" x14ac:dyDescent="0.25">
      <c r="A1003" t="s">
        <v>2475</v>
      </c>
      <c r="B1003">
        <v>392</v>
      </c>
      <c r="C1003" t="s">
        <v>23</v>
      </c>
      <c r="D1003" t="s">
        <v>223</v>
      </c>
      <c r="E1003">
        <v>2</v>
      </c>
      <c r="F1003" t="s">
        <v>224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2050</v>
      </c>
    </row>
    <row r="1004" spans="1:16" x14ac:dyDescent="0.25">
      <c r="A1004" t="s">
        <v>2476</v>
      </c>
      <c r="B1004">
        <v>566</v>
      </c>
      <c r="C1004" t="s">
        <v>9</v>
      </c>
      <c r="D1004" t="s">
        <v>32</v>
      </c>
      <c r="E1004">
        <v>1</v>
      </c>
      <c r="F1004" t="s">
        <v>2477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2478</v>
      </c>
    </row>
    <row r="1005" spans="1:16" x14ac:dyDescent="0.25">
      <c r="A1005" t="s">
        <v>2479</v>
      </c>
      <c r="B1005">
        <v>305</v>
      </c>
      <c r="C1005" t="s">
        <v>245</v>
      </c>
      <c r="D1005" t="s">
        <v>423</v>
      </c>
      <c r="E1005">
        <v>2</v>
      </c>
      <c r="F1005" t="s">
        <v>2480</v>
      </c>
      <c r="G1005">
        <v>0</v>
      </c>
      <c r="H1005">
        <v>0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2481</v>
      </c>
    </row>
    <row r="1006" spans="1:16" x14ac:dyDescent="0.25">
      <c r="A1006" t="s">
        <v>5546</v>
      </c>
      <c r="B1006">
        <v>1667</v>
      </c>
      <c r="C1006" t="s">
        <v>14</v>
      </c>
      <c r="D1006" t="s">
        <v>562</v>
      </c>
      <c r="E1006">
        <v>2</v>
      </c>
      <c r="F1006" t="s">
        <v>107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4503</v>
      </c>
    </row>
    <row r="1007" spans="1:16" x14ac:dyDescent="0.25">
      <c r="A1007" t="s">
        <v>367</v>
      </c>
      <c r="B1007">
        <v>1665</v>
      </c>
      <c r="C1007" t="s">
        <v>14</v>
      </c>
      <c r="D1007" t="s">
        <v>368</v>
      </c>
      <c r="E1007">
        <v>7</v>
      </c>
      <c r="F1007" t="s">
        <v>369</v>
      </c>
      <c r="G1007">
        <v>1</v>
      </c>
      <c r="H1007">
        <v>1</v>
      </c>
      <c r="I1007">
        <v>2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1</v>
      </c>
      <c r="P1007" t="s">
        <v>370</v>
      </c>
    </row>
    <row r="1008" spans="1:16" x14ac:dyDescent="0.25">
      <c r="A1008" t="s">
        <v>1627</v>
      </c>
      <c r="B1008">
        <v>1665</v>
      </c>
      <c r="C1008" t="s">
        <v>14</v>
      </c>
      <c r="D1008" t="s">
        <v>430</v>
      </c>
      <c r="E1008">
        <v>7</v>
      </c>
      <c r="F1008" t="s">
        <v>369</v>
      </c>
      <c r="G1008">
        <v>1</v>
      </c>
      <c r="H1008">
        <v>1</v>
      </c>
      <c r="I1008">
        <v>2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1</v>
      </c>
      <c r="P1008" t="s">
        <v>370</v>
      </c>
    </row>
    <row r="1009" spans="1:16" x14ac:dyDescent="0.25">
      <c r="A1009" t="s">
        <v>2488</v>
      </c>
      <c r="B1009">
        <v>626</v>
      </c>
      <c r="C1009" t="s">
        <v>9</v>
      </c>
      <c r="D1009" t="s">
        <v>10</v>
      </c>
      <c r="E1009">
        <v>1</v>
      </c>
      <c r="F1009" t="s">
        <v>2489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2490</v>
      </c>
    </row>
    <row r="1010" spans="1:16" x14ac:dyDescent="0.25">
      <c r="A1010" t="s">
        <v>2491</v>
      </c>
      <c r="B1010">
        <v>216</v>
      </c>
      <c r="C1010" t="s">
        <v>133</v>
      </c>
      <c r="D1010" t="s">
        <v>134</v>
      </c>
      <c r="E1010">
        <v>1</v>
      </c>
      <c r="F1010" t="s">
        <v>2492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2493</v>
      </c>
    </row>
    <row r="1011" spans="1:16" x14ac:dyDescent="0.25">
      <c r="A1011" t="s">
        <v>1869</v>
      </c>
      <c r="B1011">
        <v>1658</v>
      </c>
      <c r="C1011" t="s">
        <v>14</v>
      </c>
      <c r="D1011" t="s">
        <v>75</v>
      </c>
      <c r="E1011">
        <v>6</v>
      </c>
      <c r="F1011" t="s">
        <v>1870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1</v>
      </c>
      <c r="P1011" t="s">
        <v>1871</v>
      </c>
    </row>
    <row r="1012" spans="1:16" x14ac:dyDescent="0.25">
      <c r="A1012" t="s">
        <v>2496</v>
      </c>
      <c r="B1012">
        <v>550</v>
      </c>
      <c r="C1012" t="s">
        <v>23</v>
      </c>
      <c r="D1012" t="s">
        <v>24</v>
      </c>
      <c r="E1012">
        <v>2</v>
      </c>
      <c r="F1012" t="s">
        <v>632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2497</v>
      </c>
    </row>
    <row r="1013" spans="1:16" x14ac:dyDescent="0.25">
      <c r="A1013" t="s">
        <v>3509</v>
      </c>
      <c r="B1013">
        <v>1656</v>
      </c>
      <c r="C1013" t="s">
        <v>14</v>
      </c>
      <c r="D1013" t="s">
        <v>64</v>
      </c>
      <c r="E1013">
        <v>6</v>
      </c>
      <c r="F1013" t="s">
        <v>3510</v>
      </c>
      <c r="G1013">
        <v>1</v>
      </c>
      <c r="H1013">
        <v>1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 t="s">
        <v>3511</v>
      </c>
    </row>
    <row r="1014" spans="1:16" x14ac:dyDescent="0.25">
      <c r="A1014" t="s">
        <v>2501</v>
      </c>
      <c r="B1014">
        <v>245</v>
      </c>
      <c r="C1014" t="s">
        <v>23</v>
      </c>
      <c r="D1014" t="s">
        <v>50</v>
      </c>
      <c r="E1014">
        <v>2</v>
      </c>
      <c r="F1014" t="s">
        <v>51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141</v>
      </c>
    </row>
    <row r="1015" spans="1:16" x14ac:dyDescent="0.25">
      <c r="A1015" t="s">
        <v>5174</v>
      </c>
      <c r="B1015">
        <v>1646</v>
      </c>
      <c r="C1015" t="s">
        <v>14</v>
      </c>
      <c r="D1015" t="s">
        <v>64</v>
      </c>
      <c r="E1015">
        <v>6</v>
      </c>
      <c r="F1015" t="s">
        <v>5175</v>
      </c>
      <c r="G1015">
        <v>1</v>
      </c>
      <c r="H1015">
        <v>1</v>
      </c>
      <c r="I1015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 t="s">
        <v>5176</v>
      </c>
    </row>
    <row r="1016" spans="1:16" x14ac:dyDescent="0.25">
      <c r="A1016" t="s">
        <v>3318</v>
      </c>
      <c r="B1016">
        <v>1642</v>
      </c>
      <c r="C1016" t="s">
        <v>14</v>
      </c>
      <c r="D1016" t="s">
        <v>616</v>
      </c>
      <c r="E1016">
        <v>6</v>
      </c>
      <c r="F1016" t="s">
        <v>3319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 t="s">
        <v>3320</v>
      </c>
    </row>
    <row r="1017" spans="1:16" x14ac:dyDescent="0.25">
      <c r="A1017" t="s">
        <v>2505</v>
      </c>
      <c r="B1017">
        <v>215</v>
      </c>
      <c r="C1017" t="s">
        <v>352</v>
      </c>
      <c r="D1017" t="s">
        <v>353</v>
      </c>
      <c r="E1017">
        <v>2</v>
      </c>
      <c r="F1017" t="s">
        <v>1874</v>
      </c>
      <c r="G1017">
        <v>0</v>
      </c>
      <c r="H1017">
        <v>0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1875</v>
      </c>
    </row>
    <row r="1018" spans="1:16" x14ac:dyDescent="0.25">
      <c r="A1018" t="s">
        <v>2506</v>
      </c>
      <c r="B1018">
        <v>943</v>
      </c>
      <c r="C1018" t="s">
        <v>9</v>
      </c>
      <c r="D1018" t="s">
        <v>28</v>
      </c>
      <c r="E1018">
        <v>2</v>
      </c>
      <c r="F1018" t="s">
        <v>2507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2508</v>
      </c>
    </row>
    <row r="1019" spans="1:16" x14ac:dyDescent="0.25">
      <c r="A1019" t="s">
        <v>100</v>
      </c>
      <c r="B1019">
        <v>1641</v>
      </c>
      <c r="C1019" t="s">
        <v>14</v>
      </c>
      <c r="D1019" t="s">
        <v>19</v>
      </c>
      <c r="E1019">
        <v>6</v>
      </c>
      <c r="F1019" t="s">
        <v>101</v>
      </c>
      <c r="G1019">
        <v>1</v>
      </c>
      <c r="H1019">
        <v>1</v>
      </c>
      <c r="I1019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 t="s">
        <v>102</v>
      </c>
    </row>
    <row r="1020" spans="1:16" x14ac:dyDescent="0.25">
      <c r="A1020" t="s">
        <v>2540</v>
      </c>
      <c r="B1020">
        <v>1641</v>
      </c>
      <c r="C1020" t="s">
        <v>14</v>
      </c>
      <c r="D1020" t="s">
        <v>2541</v>
      </c>
      <c r="E1020">
        <v>6</v>
      </c>
      <c r="F1020" t="s">
        <v>101</v>
      </c>
      <c r="G1020">
        <v>1</v>
      </c>
      <c r="H1020">
        <v>1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 t="s">
        <v>2542</v>
      </c>
    </row>
    <row r="1021" spans="1:16" x14ac:dyDescent="0.25">
      <c r="A1021" t="s">
        <v>4477</v>
      </c>
      <c r="B1021">
        <v>1641</v>
      </c>
      <c r="C1021" t="s">
        <v>14</v>
      </c>
      <c r="D1021" t="s">
        <v>2541</v>
      </c>
      <c r="E1021">
        <v>6</v>
      </c>
      <c r="F1021" t="s">
        <v>101</v>
      </c>
      <c r="G1021">
        <v>1</v>
      </c>
      <c r="H1021">
        <v>1</v>
      </c>
      <c r="I1021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 t="s">
        <v>2542</v>
      </c>
    </row>
    <row r="1022" spans="1:16" x14ac:dyDescent="0.25">
      <c r="A1022" t="s">
        <v>4775</v>
      </c>
      <c r="B1022">
        <v>1641</v>
      </c>
      <c r="C1022" t="s">
        <v>14</v>
      </c>
      <c r="D1022" t="s">
        <v>1609</v>
      </c>
      <c r="E1022">
        <v>6</v>
      </c>
      <c r="F1022" t="s">
        <v>101</v>
      </c>
      <c r="G1022">
        <v>1</v>
      </c>
      <c r="H1022">
        <v>1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 t="s">
        <v>102</v>
      </c>
    </row>
    <row r="1023" spans="1:16" x14ac:dyDescent="0.25">
      <c r="A1023" t="s">
        <v>1712</v>
      </c>
      <c r="B1023">
        <v>1632</v>
      </c>
      <c r="C1023" t="s">
        <v>14</v>
      </c>
      <c r="D1023" t="s">
        <v>1713</v>
      </c>
      <c r="E1023">
        <v>6</v>
      </c>
      <c r="F1023" t="s">
        <v>1714</v>
      </c>
      <c r="G1023">
        <v>1</v>
      </c>
      <c r="H1023">
        <v>1</v>
      </c>
      <c r="I1023">
        <v>2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</v>
      </c>
      <c r="P1023" t="s">
        <v>1715</v>
      </c>
    </row>
    <row r="1024" spans="1:16" x14ac:dyDescent="0.25">
      <c r="A1024" t="s">
        <v>2521</v>
      </c>
      <c r="B1024">
        <v>635</v>
      </c>
      <c r="C1024" t="s">
        <v>9</v>
      </c>
      <c r="D1024" t="s">
        <v>28</v>
      </c>
      <c r="E1024">
        <v>1</v>
      </c>
      <c r="F1024" t="s">
        <v>2522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2523</v>
      </c>
    </row>
    <row r="1025" spans="1:16" x14ac:dyDescent="0.25">
      <c r="A1025" t="s">
        <v>4021</v>
      </c>
      <c r="B1025">
        <v>1619</v>
      </c>
      <c r="C1025" t="s">
        <v>14</v>
      </c>
      <c r="D1025" t="s">
        <v>19</v>
      </c>
      <c r="E1025">
        <v>5</v>
      </c>
      <c r="F1025" t="s">
        <v>4022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 t="s">
        <v>4023</v>
      </c>
    </row>
    <row r="1026" spans="1:16" x14ac:dyDescent="0.25">
      <c r="A1026" t="s">
        <v>2527</v>
      </c>
      <c r="B1026">
        <v>3293</v>
      </c>
      <c r="C1026" t="s">
        <v>352</v>
      </c>
      <c r="D1026" t="s">
        <v>353</v>
      </c>
      <c r="E1026">
        <v>11</v>
      </c>
      <c r="F1026" t="s">
        <v>2528</v>
      </c>
      <c r="G1026">
        <v>0</v>
      </c>
      <c r="H1026">
        <v>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 t="s">
        <v>2529</v>
      </c>
    </row>
    <row r="1027" spans="1:16" x14ac:dyDescent="0.25">
      <c r="A1027" t="s">
        <v>1633</v>
      </c>
      <c r="B1027">
        <v>1615</v>
      </c>
      <c r="C1027" t="s">
        <v>14</v>
      </c>
      <c r="D1027" t="s">
        <v>64</v>
      </c>
      <c r="E1027">
        <v>6</v>
      </c>
      <c r="F1027" t="s">
        <v>1634</v>
      </c>
      <c r="G1027">
        <v>1</v>
      </c>
      <c r="H1027">
        <v>1</v>
      </c>
      <c r="I1027">
        <v>2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 t="s">
        <v>1635</v>
      </c>
    </row>
    <row r="1028" spans="1:16" x14ac:dyDescent="0.25">
      <c r="A1028" t="s">
        <v>1764</v>
      </c>
      <c r="B1028">
        <v>1615</v>
      </c>
      <c r="C1028" t="s">
        <v>14</v>
      </c>
      <c r="D1028" t="s">
        <v>64</v>
      </c>
      <c r="E1028">
        <v>6</v>
      </c>
      <c r="F1028" t="s">
        <v>1634</v>
      </c>
      <c r="G1028">
        <v>1</v>
      </c>
      <c r="H1028">
        <v>1</v>
      </c>
      <c r="I1028">
        <v>2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 t="s">
        <v>1635</v>
      </c>
    </row>
    <row r="1029" spans="1:16" x14ac:dyDescent="0.25">
      <c r="A1029" t="s">
        <v>2535</v>
      </c>
      <c r="B1029">
        <v>245</v>
      </c>
      <c r="C1029" t="s">
        <v>23</v>
      </c>
      <c r="D1029" t="s">
        <v>50</v>
      </c>
      <c r="E1029">
        <v>2</v>
      </c>
      <c r="F1029" t="s">
        <v>51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566</v>
      </c>
    </row>
    <row r="1030" spans="1:16" x14ac:dyDescent="0.25">
      <c r="A1030" t="s">
        <v>2536</v>
      </c>
      <c r="B1030">
        <v>367</v>
      </c>
      <c r="C1030" t="s">
        <v>23</v>
      </c>
      <c r="D1030" t="s">
        <v>1337</v>
      </c>
      <c r="E1030">
        <v>2</v>
      </c>
      <c r="F1030" t="s">
        <v>505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506</v>
      </c>
    </row>
    <row r="1031" spans="1:16" x14ac:dyDescent="0.25">
      <c r="A1031" t="s">
        <v>249</v>
      </c>
      <c r="B1031">
        <v>1607</v>
      </c>
      <c r="C1031" t="s">
        <v>14</v>
      </c>
      <c r="D1031" t="s">
        <v>19</v>
      </c>
      <c r="E1031">
        <v>7</v>
      </c>
      <c r="F1031" t="s">
        <v>250</v>
      </c>
      <c r="G1031">
        <v>1</v>
      </c>
      <c r="H1031">
        <v>2</v>
      </c>
      <c r="I1031">
        <v>2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 t="s">
        <v>251</v>
      </c>
    </row>
    <row r="1032" spans="1:16" x14ac:dyDescent="0.25">
      <c r="A1032" t="s">
        <v>1434</v>
      </c>
      <c r="B1032">
        <v>1607</v>
      </c>
      <c r="C1032" t="s">
        <v>14</v>
      </c>
      <c r="D1032" t="s">
        <v>198</v>
      </c>
      <c r="E1032">
        <v>7</v>
      </c>
      <c r="F1032" t="s">
        <v>250</v>
      </c>
      <c r="G1032">
        <v>1</v>
      </c>
      <c r="H1032">
        <v>2</v>
      </c>
      <c r="I1032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P1032" t="s">
        <v>1435</v>
      </c>
    </row>
    <row r="1033" spans="1:16" x14ac:dyDescent="0.25">
      <c r="A1033" t="s">
        <v>1980</v>
      </c>
      <c r="B1033">
        <v>1607</v>
      </c>
      <c r="C1033" t="s">
        <v>14</v>
      </c>
      <c r="D1033" t="s">
        <v>75</v>
      </c>
      <c r="E1033">
        <v>7</v>
      </c>
      <c r="F1033" t="s">
        <v>250</v>
      </c>
      <c r="G1033">
        <v>1</v>
      </c>
      <c r="H1033">
        <v>2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</v>
      </c>
      <c r="P1033" t="s">
        <v>1981</v>
      </c>
    </row>
    <row r="1034" spans="1:16" x14ac:dyDescent="0.25">
      <c r="A1034" t="s">
        <v>2545</v>
      </c>
      <c r="B1034">
        <v>509</v>
      </c>
      <c r="C1034" t="s">
        <v>23</v>
      </c>
      <c r="D1034" t="s">
        <v>24</v>
      </c>
      <c r="E1034">
        <v>2</v>
      </c>
      <c r="F1034" t="s">
        <v>2546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2547</v>
      </c>
    </row>
    <row r="1035" spans="1:16" x14ac:dyDescent="0.25">
      <c r="A1035" t="s">
        <v>2548</v>
      </c>
      <c r="B1035">
        <v>2566</v>
      </c>
      <c r="C1035" t="s">
        <v>352</v>
      </c>
      <c r="D1035" t="s">
        <v>353</v>
      </c>
      <c r="E1035">
        <v>6</v>
      </c>
      <c r="F1035" t="s">
        <v>2549</v>
      </c>
      <c r="G1035">
        <v>1</v>
      </c>
      <c r="H1035">
        <v>2</v>
      </c>
      <c r="I1035">
        <v>2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2</v>
      </c>
      <c r="P1035" t="s">
        <v>2550</v>
      </c>
    </row>
    <row r="1036" spans="1:16" x14ac:dyDescent="0.25">
      <c r="A1036" t="s">
        <v>2551</v>
      </c>
      <c r="B1036">
        <v>493</v>
      </c>
      <c r="C1036" t="s">
        <v>23</v>
      </c>
      <c r="D1036" t="s">
        <v>24</v>
      </c>
      <c r="E1036">
        <v>2</v>
      </c>
      <c r="F1036" t="s">
        <v>2552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2553</v>
      </c>
    </row>
    <row r="1037" spans="1:16" x14ac:dyDescent="0.25">
      <c r="A1037" t="s">
        <v>2185</v>
      </c>
      <c r="B1037">
        <v>1607</v>
      </c>
      <c r="C1037" t="s">
        <v>14</v>
      </c>
      <c r="D1037" t="s">
        <v>113</v>
      </c>
      <c r="E1037">
        <v>7</v>
      </c>
      <c r="F1037" t="s">
        <v>2186</v>
      </c>
      <c r="G1037">
        <v>1</v>
      </c>
      <c r="H1037">
        <v>2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</v>
      </c>
      <c r="P1037" t="s">
        <v>2187</v>
      </c>
    </row>
    <row r="1038" spans="1:16" x14ac:dyDescent="0.25">
      <c r="A1038" t="s">
        <v>2311</v>
      </c>
      <c r="B1038">
        <v>1607</v>
      </c>
      <c r="C1038" t="s">
        <v>14</v>
      </c>
      <c r="D1038" t="s">
        <v>125</v>
      </c>
      <c r="E1038">
        <v>7</v>
      </c>
      <c r="F1038" t="s">
        <v>250</v>
      </c>
      <c r="G1038">
        <v>1</v>
      </c>
      <c r="H1038">
        <v>2</v>
      </c>
      <c r="I1038">
        <v>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 t="s">
        <v>2312</v>
      </c>
    </row>
    <row r="1039" spans="1:16" x14ac:dyDescent="0.25">
      <c r="A1039" t="s">
        <v>2462</v>
      </c>
      <c r="B1039">
        <v>1607</v>
      </c>
      <c r="C1039" t="s">
        <v>14</v>
      </c>
      <c r="D1039" t="s">
        <v>19</v>
      </c>
      <c r="E1039">
        <v>7</v>
      </c>
      <c r="F1039" t="s">
        <v>250</v>
      </c>
      <c r="G1039">
        <v>1</v>
      </c>
      <c r="H1039">
        <v>2</v>
      </c>
      <c r="I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</v>
      </c>
      <c r="P1039" t="s">
        <v>2312</v>
      </c>
    </row>
    <row r="1040" spans="1:16" x14ac:dyDescent="0.25">
      <c r="A1040" t="s">
        <v>2559</v>
      </c>
      <c r="B1040">
        <v>2738</v>
      </c>
      <c r="C1040" t="s">
        <v>9</v>
      </c>
      <c r="D1040" t="s">
        <v>10</v>
      </c>
      <c r="E1040">
        <v>10</v>
      </c>
      <c r="F1040" t="s">
        <v>2560</v>
      </c>
      <c r="G1040">
        <v>1</v>
      </c>
      <c r="H1040">
        <v>2</v>
      </c>
      <c r="I1040">
        <v>2</v>
      </c>
      <c r="J1040">
        <v>1</v>
      </c>
      <c r="K1040">
        <v>0</v>
      </c>
      <c r="L1040">
        <v>0</v>
      </c>
      <c r="M1040">
        <v>0</v>
      </c>
      <c r="N1040">
        <v>2</v>
      </c>
      <c r="O1040">
        <v>2</v>
      </c>
      <c r="P1040" t="s">
        <v>2561</v>
      </c>
    </row>
    <row r="1041" spans="1:16" x14ac:dyDescent="0.25">
      <c r="A1041" t="s">
        <v>2910</v>
      </c>
      <c r="B1041">
        <v>1607</v>
      </c>
      <c r="C1041" t="s">
        <v>14</v>
      </c>
      <c r="D1041" t="s">
        <v>781</v>
      </c>
      <c r="E1041">
        <v>7</v>
      </c>
      <c r="F1041" t="s">
        <v>250</v>
      </c>
      <c r="G1041">
        <v>1</v>
      </c>
      <c r="H1041">
        <v>2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 t="s">
        <v>2911</v>
      </c>
    </row>
    <row r="1042" spans="1:16" x14ac:dyDescent="0.25">
      <c r="A1042" t="s">
        <v>2564</v>
      </c>
      <c r="B1042">
        <v>245</v>
      </c>
      <c r="C1042" t="s">
        <v>23</v>
      </c>
      <c r="D1042" t="s">
        <v>50</v>
      </c>
      <c r="E1042">
        <v>2</v>
      </c>
      <c r="F1042" t="s">
        <v>51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141</v>
      </c>
    </row>
    <row r="1043" spans="1:16" x14ac:dyDescent="0.25">
      <c r="A1043" t="s">
        <v>2565</v>
      </c>
      <c r="B1043">
        <v>955</v>
      </c>
      <c r="C1043" t="s">
        <v>9</v>
      </c>
      <c r="D1043" t="s">
        <v>28</v>
      </c>
      <c r="E1043">
        <v>2</v>
      </c>
      <c r="F1043" t="s">
        <v>2566</v>
      </c>
      <c r="G1043">
        <v>0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2567</v>
      </c>
    </row>
    <row r="1044" spans="1:16" x14ac:dyDescent="0.25">
      <c r="A1044" t="s">
        <v>2568</v>
      </c>
      <c r="B1044">
        <v>1181</v>
      </c>
      <c r="C1044" t="s">
        <v>9</v>
      </c>
      <c r="D1044" t="s">
        <v>164</v>
      </c>
      <c r="E1044">
        <v>2</v>
      </c>
      <c r="F1044" t="s">
        <v>2569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2570</v>
      </c>
    </row>
    <row r="1045" spans="1:16" x14ac:dyDescent="0.25">
      <c r="A1045" t="s">
        <v>2571</v>
      </c>
      <c r="B1045">
        <v>1677</v>
      </c>
      <c r="C1045" t="s">
        <v>9</v>
      </c>
      <c r="D1045" t="s">
        <v>180</v>
      </c>
      <c r="E1045">
        <v>2</v>
      </c>
      <c r="F1045" t="s">
        <v>2572</v>
      </c>
      <c r="G1045">
        <v>0</v>
      </c>
      <c r="H1045">
        <v>0</v>
      </c>
      <c r="I1045">
        <v>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2573</v>
      </c>
    </row>
    <row r="1046" spans="1:16" x14ac:dyDescent="0.25">
      <c r="A1046" t="s">
        <v>3269</v>
      </c>
      <c r="B1046">
        <v>1607</v>
      </c>
      <c r="C1046" t="s">
        <v>14</v>
      </c>
      <c r="D1046" t="s">
        <v>19</v>
      </c>
      <c r="E1046">
        <v>7</v>
      </c>
      <c r="F1046" t="s">
        <v>250</v>
      </c>
      <c r="G1046">
        <v>1</v>
      </c>
      <c r="H1046">
        <v>2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 t="s">
        <v>2911</v>
      </c>
    </row>
    <row r="1047" spans="1:16" x14ac:dyDescent="0.25">
      <c r="A1047" t="s">
        <v>3316</v>
      </c>
      <c r="B1047">
        <v>1607</v>
      </c>
      <c r="C1047" t="s">
        <v>14</v>
      </c>
      <c r="D1047" t="s">
        <v>155</v>
      </c>
      <c r="E1047">
        <v>7</v>
      </c>
      <c r="F1047" t="s">
        <v>250</v>
      </c>
      <c r="G1047">
        <v>1</v>
      </c>
      <c r="H1047">
        <v>2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 t="s">
        <v>3317</v>
      </c>
    </row>
    <row r="1048" spans="1:16" x14ac:dyDescent="0.25">
      <c r="A1048" t="s">
        <v>2578</v>
      </c>
      <c r="B1048">
        <v>1317</v>
      </c>
      <c r="C1048" t="s">
        <v>9</v>
      </c>
      <c r="D1048" t="s">
        <v>28</v>
      </c>
      <c r="E1048">
        <v>2</v>
      </c>
      <c r="F1048" t="s">
        <v>2579</v>
      </c>
      <c r="G1048">
        <v>0</v>
      </c>
      <c r="H1048">
        <v>0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2580</v>
      </c>
    </row>
    <row r="1049" spans="1:16" x14ac:dyDescent="0.25">
      <c r="A1049" t="s">
        <v>3326</v>
      </c>
      <c r="B1049">
        <v>1607</v>
      </c>
      <c r="C1049" t="s">
        <v>14</v>
      </c>
      <c r="D1049" t="s">
        <v>1259</v>
      </c>
      <c r="E1049">
        <v>7</v>
      </c>
      <c r="F1049" t="s">
        <v>250</v>
      </c>
      <c r="G1049">
        <v>1</v>
      </c>
      <c r="H1049">
        <v>2</v>
      </c>
      <c r="I1049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</v>
      </c>
      <c r="P1049" t="s">
        <v>3327</v>
      </c>
    </row>
    <row r="1050" spans="1:16" x14ac:dyDescent="0.25">
      <c r="A1050" t="s">
        <v>2582</v>
      </c>
      <c r="B1050">
        <v>944</v>
      </c>
      <c r="C1050" t="s">
        <v>9</v>
      </c>
      <c r="D1050" t="s">
        <v>980</v>
      </c>
      <c r="E1050">
        <v>2</v>
      </c>
      <c r="F1050" t="s">
        <v>2583</v>
      </c>
      <c r="G1050">
        <v>0</v>
      </c>
      <c r="H1050">
        <v>0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2584</v>
      </c>
    </row>
    <row r="1051" spans="1:16" x14ac:dyDescent="0.25">
      <c r="A1051" t="s">
        <v>2585</v>
      </c>
      <c r="B1051">
        <v>367</v>
      </c>
      <c r="C1051" t="s">
        <v>23</v>
      </c>
      <c r="D1051" t="s">
        <v>1337</v>
      </c>
      <c r="E1051">
        <v>2</v>
      </c>
      <c r="F1051" t="s">
        <v>505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506</v>
      </c>
    </row>
    <row r="1052" spans="1:16" x14ac:dyDescent="0.25">
      <c r="A1052" t="s">
        <v>3748</v>
      </c>
      <c r="B1052">
        <v>1607</v>
      </c>
      <c r="C1052" t="s">
        <v>14</v>
      </c>
      <c r="D1052" t="s">
        <v>19</v>
      </c>
      <c r="E1052">
        <v>7</v>
      </c>
      <c r="F1052" t="s">
        <v>250</v>
      </c>
      <c r="G1052">
        <v>1</v>
      </c>
      <c r="H1052">
        <v>2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</v>
      </c>
      <c r="P1052" t="s">
        <v>1981</v>
      </c>
    </row>
    <row r="1053" spans="1:16" x14ac:dyDescent="0.25">
      <c r="A1053" t="s">
        <v>4176</v>
      </c>
      <c r="B1053">
        <v>1607</v>
      </c>
      <c r="C1053" t="s">
        <v>14</v>
      </c>
      <c r="D1053" t="s">
        <v>718</v>
      </c>
      <c r="E1053">
        <v>7</v>
      </c>
      <c r="F1053" t="s">
        <v>250</v>
      </c>
      <c r="G1053">
        <v>1</v>
      </c>
      <c r="H1053">
        <v>2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</v>
      </c>
      <c r="P1053" t="s">
        <v>1435</v>
      </c>
    </row>
    <row r="1054" spans="1:16" x14ac:dyDescent="0.25">
      <c r="A1054" t="s">
        <v>2591</v>
      </c>
      <c r="B1054">
        <v>1145</v>
      </c>
      <c r="C1054" t="s">
        <v>9</v>
      </c>
      <c r="D1054" t="s">
        <v>32</v>
      </c>
      <c r="E1054">
        <v>2</v>
      </c>
      <c r="F1054" t="s">
        <v>2592</v>
      </c>
      <c r="G1054">
        <v>0</v>
      </c>
      <c r="H1054">
        <v>0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2593</v>
      </c>
    </row>
    <row r="1055" spans="1:16" x14ac:dyDescent="0.25">
      <c r="A1055" t="s">
        <v>2594</v>
      </c>
      <c r="B1055">
        <v>466</v>
      </c>
      <c r="C1055" t="s">
        <v>23</v>
      </c>
      <c r="D1055" t="s">
        <v>24</v>
      </c>
      <c r="E1055">
        <v>2</v>
      </c>
      <c r="F1055" t="s">
        <v>1664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1665</v>
      </c>
    </row>
    <row r="1056" spans="1:16" x14ac:dyDescent="0.25">
      <c r="A1056" t="s">
        <v>2595</v>
      </c>
      <c r="B1056">
        <v>261</v>
      </c>
      <c r="C1056" t="s">
        <v>23</v>
      </c>
      <c r="D1056" t="s">
        <v>24</v>
      </c>
      <c r="E1056">
        <v>1</v>
      </c>
      <c r="F1056" t="s">
        <v>201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202</v>
      </c>
    </row>
    <row r="1057" spans="1:16" x14ac:dyDescent="0.25">
      <c r="A1057" t="s">
        <v>2596</v>
      </c>
      <c r="B1057">
        <v>257</v>
      </c>
      <c r="C1057" t="s">
        <v>23</v>
      </c>
      <c r="D1057" t="s">
        <v>223</v>
      </c>
      <c r="E1057">
        <v>2</v>
      </c>
      <c r="F1057" t="s">
        <v>227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943</v>
      </c>
    </row>
    <row r="1058" spans="1:16" x14ac:dyDescent="0.25">
      <c r="A1058" t="s">
        <v>2597</v>
      </c>
      <c r="B1058">
        <v>245</v>
      </c>
      <c r="C1058" t="s">
        <v>23</v>
      </c>
      <c r="D1058" t="s">
        <v>50</v>
      </c>
      <c r="E1058">
        <v>2</v>
      </c>
      <c r="F1058" t="s">
        <v>51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52</v>
      </c>
    </row>
    <row r="1059" spans="1:16" x14ac:dyDescent="0.25">
      <c r="A1059" t="s">
        <v>2598</v>
      </c>
      <c r="B1059">
        <v>10046</v>
      </c>
      <c r="C1059" t="s">
        <v>9</v>
      </c>
      <c r="D1059" t="s">
        <v>164</v>
      </c>
      <c r="E1059">
        <v>38</v>
      </c>
      <c r="F1059" t="s">
        <v>2599</v>
      </c>
      <c r="G1059">
        <v>1</v>
      </c>
      <c r="H1059">
        <v>8</v>
      </c>
      <c r="I1059">
        <v>13</v>
      </c>
      <c r="J1059">
        <v>7</v>
      </c>
      <c r="K1059">
        <v>5</v>
      </c>
      <c r="L1059">
        <v>0</v>
      </c>
      <c r="M1059">
        <v>0</v>
      </c>
      <c r="N1059">
        <v>1</v>
      </c>
      <c r="O1059">
        <v>8</v>
      </c>
      <c r="P1059" t="s">
        <v>2600</v>
      </c>
    </row>
    <row r="1060" spans="1:16" x14ac:dyDescent="0.25">
      <c r="A1060" t="s">
        <v>2601</v>
      </c>
      <c r="B1060">
        <v>227</v>
      </c>
      <c r="C1060" t="s">
        <v>9</v>
      </c>
      <c r="D1060" t="s">
        <v>2602</v>
      </c>
      <c r="E1060">
        <v>2</v>
      </c>
      <c r="F1060" t="s">
        <v>1086</v>
      </c>
      <c r="G1060">
        <v>0</v>
      </c>
      <c r="H1060">
        <v>0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2603</v>
      </c>
    </row>
    <row r="1061" spans="1:16" x14ac:dyDescent="0.25">
      <c r="A1061" t="s">
        <v>4366</v>
      </c>
      <c r="B1061">
        <v>1607</v>
      </c>
      <c r="C1061" t="s">
        <v>14</v>
      </c>
      <c r="D1061" t="s">
        <v>19</v>
      </c>
      <c r="E1061">
        <v>7</v>
      </c>
      <c r="F1061" t="s">
        <v>250</v>
      </c>
      <c r="G1061">
        <v>1</v>
      </c>
      <c r="H1061">
        <v>2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</v>
      </c>
      <c r="P1061" t="s">
        <v>4367</v>
      </c>
    </row>
    <row r="1062" spans="1:16" x14ac:dyDescent="0.25">
      <c r="A1062" t="s">
        <v>4574</v>
      </c>
      <c r="B1062">
        <v>1607</v>
      </c>
      <c r="C1062" t="s">
        <v>14</v>
      </c>
      <c r="D1062" t="s">
        <v>19</v>
      </c>
      <c r="E1062">
        <v>7</v>
      </c>
      <c r="F1062" t="s">
        <v>250</v>
      </c>
      <c r="G1062">
        <v>1</v>
      </c>
      <c r="H1062">
        <v>2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</v>
      </c>
      <c r="P1062" t="s">
        <v>4575</v>
      </c>
    </row>
    <row r="1063" spans="1:16" x14ac:dyDescent="0.25">
      <c r="A1063" t="s">
        <v>2609</v>
      </c>
      <c r="B1063">
        <v>319</v>
      </c>
      <c r="C1063" t="s">
        <v>9</v>
      </c>
      <c r="D1063" t="s">
        <v>32</v>
      </c>
      <c r="E1063">
        <v>1</v>
      </c>
      <c r="F1063" t="s">
        <v>2610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2611</v>
      </c>
    </row>
    <row r="1064" spans="1:16" x14ac:dyDescent="0.25">
      <c r="A1064" t="s">
        <v>2612</v>
      </c>
      <c r="B1064">
        <v>1135</v>
      </c>
      <c r="C1064" t="s">
        <v>9</v>
      </c>
      <c r="D1064" t="s">
        <v>32</v>
      </c>
      <c r="E1064">
        <v>2</v>
      </c>
      <c r="F1064" t="s">
        <v>2613</v>
      </c>
      <c r="G1064">
        <v>0</v>
      </c>
      <c r="H1064">
        <v>0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2614</v>
      </c>
    </row>
    <row r="1065" spans="1:16" x14ac:dyDescent="0.25">
      <c r="A1065" t="s">
        <v>2615</v>
      </c>
      <c r="B1065">
        <v>464</v>
      </c>
      <c r="C1065" t="s">
        <v>23</v>
      </c>
      <c r="D1065" t="s">
        <v>24</v>
      </c>
      <c r="E1065">
        <v>2</v>
      </c>
      <c r="F1065" t="s">
        <v>268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536</v>
      </c>
    </row>
    <row r="1066" spans="1:16" x14ac:dyDescent="0.25">
      <c r="A1066" t="s">
        <v>2616</v>
      </c>
      <c r="B1066">
        <v>20899</v>
      </c>
      <c r="C1066" t="s">
        <v>352</v>
      </c>
      <c r="D1066" t="s">
        <v>353</v>
      </c>
      <c r="E1066">
        <v>74</v>
      </c>
      <c r="F1066" t="s">
        <v>755</v>
      </c>
      <c r="G1066">
        <v>1</v>
      </c>
      <c r="H1066">
        <v>14</v>
      </c>
      <c r="I1066">
        <v>26</v>
      </c>
      <c r="J1066">
        <v>10</v>
      </c>
      <c r="K1066">
        <v>5</v>
      </c>
      <c r="L1066">
        <v>0</v>
      </c>
      <c r="M1066">
        <v>0</v>
      </c>
      <c r="N1066">
        <v>1</v>
      </c>
      <c r="O1066">
        <v>14</v>
      </c>
      <c r="P1066" t="s">
        <v>756</v>
      </c>
    </row>
    <row r="1067" spans="1:16" x14ac:dyDescent="0.25">
      <c r="A1067" t="s">
        <v>2617</v>
      </c>
      <c r="B1067">
        <v>226</v>
      </c>
      <c r="C1067" t="s">
        <v>133</v>
      </c>
      <c r="D1067" t="s">
        <v>134</v>
      </c>
      <c r="E1067">
        <v>2</v>
      </c>
      <c r="F1067" t="s">
        <v>2618</v>
      </c>
      <c r="G1067">
        <v>0</v>
      </c>
      <c r="H1067">
        <v>0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2619</v>
      </c>
    </row>
    <row r="1068" spans="1:16" x14ac:dyDescent="0.25">
      <c r="A1068" t="s">
        <v>5429</v>
      </c>
      <c r="B1068">
        <v>1607</v>
      </c>
      <c r="C1068" t="s">
        <v>14</v>
      </c>
      <c r="D1068" t="s">
        <v>509</v>
      </c>
      <c r="E1068">
        <v>7</v>
      </c>
      <c r="F1068" t="s">
        <v>2186</v>
      </c>
      <c r="G1068">
        <v>1</v>
      </c>
      <c r="H1068">
        <v>2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 t="s">
        <v>2187</v>
      </c>
    </row>
    <row r="1069" spans="1:16" x14ac:dyDescent="0.25">
      <c r="A1069" t="s">
        <v>2622</v>
      </c>
      <c r="B1069">
        <v>3261</v>
      </c>
      <c r="C1069" t="s">
        <v>1385</v>
      </c>
      <c r="D1069" t="s">
        <v>1386</v>
      </c>
      <c r="E1069">
        <v>10</v>
      </c>
      <c r="F1069" t="s">
        <v>1387</v>
      </c>
      <c r="G1069">
        <v>0</v>
      </c>
      <c r="H1069">
        <v>4</v>
      </c>
      <c r="I1069">
        <v>4</v>
      </c>
      <c r="J1069">
        <v>2</v>
      </c>
      <c r="K1069">
        <v>0</v>
      </c>
      <c r="L1069">
        <v>0</v>
      </c>
      <c r="M1069">
        <v>0</v>
      </c>
      <c r="N1069">
        <v>0</v>
      </c>
      <c r="O1069">
        <v>4</v>
      </c>
      <c r="P1069" t="s">
        <v>1388</v>
      </c>
    </row>
    <row r="1070" spans="1:16" x14ac:dyDescent="0.25">
      <c r="A1070" t="s">
        <v>5446</v>
      </c>
      <c r="B1070">
        <v>1607</v>
      </c>
      <c r="C1070" t="s">
        <v>14</v>
      </c>
      <c r="D1070" t="s">
        <v>332</v>
      </c>
      <c r="E1070">
        <v>7</v>
      </c>
      <c r="F1070" t="s">
        <v>250</v>
      </c>
      <c r="G1070">
        <v>1</v>
      </c>
      <c r="H1070">
        <v>2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 t="s">
        <v>4575</v>
      </c>
    </row>
    <row r="1071" spans="1:16" x14ac:dyDescent="0.25">
      <c r="A1071" t="s">
        <v>2624</v>
      </c>
      <c r="B1071">
        <v>305</v>
      </c>
      <c r="C1071" t="s">
        <v>245</v>
      </c>
      <c r="D1071" t="s">
        <v>423</v>
      </c>
      <c r="E1071">
        <v>2</v>
      </c>
      <c r="F1071" t="s">
        <v>2480</v>
      </c>
      <c r="G1071">
        <v>0</v>
      </c>
      <c r="H1071">
        <v>0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2481</v>
      </c>
    </row>
    <row r="1072" spans="1:16" x14ac:dyDescent="0.25">
      <c r="A1072" t="s">
        <v>5470</v>
      </c>
      <c r="B1072">
        <v>1607</v>
      </c>
      <c r="C1072" t="s">
        <v>14</v>
      </c>
      <c r="D1072" t="s">
        <v>1512</v>
      </c>
      <c r="E1072">
        <v>7</v>
      </c>
      <c r="F1072" t="s">
        <v>250</v>
      </c>
      <c r="G1072">
        <v>1</v>
      </c>
      <c r="H1072">
        <v>2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 t="s">
        <v>4367</v>
      </c>
    </row>
    <row r="1073" spans="1:16" x14ac:dyDescent="0.25">
      <c r="A1073" t="s">
        <v>2626</v>
      </c>
      <c r="B1073">
        <v>505</v>
      </c>
      <c r="C1073" t="s">
        <v>23</v>
      </c>
      <c r="D1073" t="s">
        <v>237</v>
      </c>
      <c r="E1073">
        <v>2</v>
      </c>
      <c r="F1073" t="s">
        <v>1346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2627</v>
      </c>
    </row>
    <row r="1074" spans="1:16" x14ac:dyDescent="0.25">
      <c r="A1074" t="s">
        <v>5704</v>
      </c>
      <c r="B1074">
        <v>1607</v>
      </c>
      <c r="C1074" t="s">
        <v>14</v>
      </c>
      <c r="D1074" t="s">
        <v>934</v>
      </c>
      <c r="E1074">
        <v>7</v>
      </c>
      <c r="F1074" t="s">
        <v>250</v>
      </c>
      <c r="G1074">
        <v>1</v>
      </c>
      <c r="H1074">
        <v>2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 t="s">
        <v>251</v>
      </c>
    </row>
    <row r="1075" spans="1:16" x14ac:dyDescent="0.25">
      <c r="A1075" t="s">
        <v>5706</v>
      </c>
      <c r="B1075">
        <v>1605</v>
      </c>
      <c r="C1075" t="s">
        <v>14</v>
      </c>
      <c r="D1075" t="s">
        <v>64</v>
      </c>
      <c r="E1075">
        <v>3</v>
      </c>
      <c r="F1075" t="s">
        <v>5707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5708</v>
      </c>
    </row>
    <row r="1076" spans="1:16" x14ac:dyDescent="0.25">
      <c r="A1076" t="s">
        <v>3860</v>
      </c>
      <c r="B1076">
        <v>1592</v>
      </c>
      <c r="C1076" t="s">
        <v>14</v>
      </c>
      <c r="D1076" t="s">
        <v>387</v>
      </c>
      <c r="E1076">
        <v>6</v>
      </c>
      <c r="F1076" t="s">
        <v>3861</v>
      </c>
      <c r="G1076">
        <v>1</v>
      </c>
      <c r="H1076">
        <v>1</v>
      </c>
      <c r="I1076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 t="s">
        <v>3862</v>
      </c>
    </row>
    <row r="1077" spans="1:16" x14ac:dyDescent="0.25">
      <c r="A1077" t="s">
        <v>2636</v>
      </c>
      <c r="B1077">
        <v>1082</v>
      </c>
      <c r="C1077" t="s">
        <v>9</v>
      </c>
      <c r="D1077" t="s">
        <v>28</v>
      </c>
      <c r="E1077">
        <v>2</v>
      </c>
      <c r="F1077" t="s">
        <v>2637</v>
      </c>
      <c r="G1077">
        <v>0</v>
      </c>
      <c r="H1077">
        <v>0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2638</v>
      </c>
    </row>
    <row r="1078" spans="1:16" x14ac:dyDescent="0.25">
      <c r="A1078" t="s">
        <v>3450</v>
      </c>
      <c r="B1078">
        <v>1590</v>
      </c>
      <c r="C1078" t="s">
        <v>14</v>
      </c>
      <c r="D1078" t="s">
        <v>838</v>
      </c>
      <c r="E1078">
        <v>7</v>
      </c>
      <c r="F1078" t="s">
        <v>3451</v>
      </c>
      <c r="G1078">
        <v>1</v>
      </c>
      <c r="H1078">
        <v>1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1</v>
      </c>
      <c r="P1078" t="s">
        <v>3452</v>
      </c>
    </row>
    <row r="1079" spans="1:16" x14ac:dyDescent="0.25">
      <c r="A1079" t="s">
        <v>2642</v>
      </c>
      <c r="B1079">
        <v>245</v>
      </c>
      <c r="C1079" t="s">
        <v>23</v>
      </c>
      <c r="D1079" t="s">
        <v>50</v>
      </c>
      <c r="E1079">
        <v>2</v>
      </c>
      <c r="F1079" t="s">
        <v>51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52</v>
      </c>
    </row>
    <row r="1080" spans="1:16" x14ac:dyDescent="0.25">
      <c r="A1080" t="s">
        <v>2643</v>
      </c>
      <c r="B1080">
        <v>716</v>
      </c>
      <c r="C1080" t="s">
        <v>9</v>
      </c>
      <c r="D1080" t="s">
        <v>32</v>
      </c>
      <c r="E1080">
        <v>2</v>
      </c>
      <c r="F1080" t="s">
        <v>2644</v>
      </c>
      <c r="G1080">
        <v>0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2645</v>
      </c>
    </row>
    <row r="1081" spans="1:16" x14ac:dyDescent="0.25">
      <c r="A1081" t="s">
        <v>2646</v>
      </c>
      <c r="B1081">
        <v>245</v>
      </c>
      <c r="C1081" t="s">
        <v>23</v>
      </c>
      <c r="D1081" t="s">
        <v>50</v>
      </c>
      <c r="E1081">
        <v>2</v>
      </c>
      <c r="F1081" t="s">
        <v>51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52</v>
      </c>
    </row>
    <row r="1082" spans="1:16" x14ac:dyDescent="0.25">
      <c r="A1082" t="s">
        <v>1197</v>
      </c>
      <c r="B1082">
        <v>1587</v>
      </c>
      <c r="C1082" t="s">
        <v>14</v>
      </c>
      <c r="D1082" t="s">
        <v>64</v>
      </c>
      <c r="E1082">
        <v>7</v>
      </c>
      <c r="F1082" t="s">
        <v>1198</v>
      </c>
      <c r="G1082">
        <v>1</v>
      </c>
      <c r="H1082">
        <v>2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 t="s">
        <v>1199</v>
      </c>
    </row>
    <row r="1083" spans="1:16" x14ac:dyDescent="0.25">
      <c r="A1083" t="s">
        <v>2649</v>
      </c>
      <c r="B1083">
        <v>940</v>
      </c>
      <c r="C1083" t="s">
        <v>9</v>
      </c>
      <c r="D1083" t="s">
        <v>10</v>
      </c>
      <c r="E1083">
        <v>2</v>
      </c>
      <c r="F1083" t="s">
        <v>2650</v>
      </c>
      <c r="G1083">
        <v>0</v>
      </c>
      <c r="H1083">
        <v>0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2651</v>
      </c>
    </row>
    <row r="1084" spans="1:16" x14ac:dyDescent="0.25">
      <c r="A1084" t="s">
        <v>124</v>
      </c>
      <c r="B1084">
        <v>1577</v>
      </c>
      <c r="C1084" t="s">
        <v>14</v>
      </c>
      <c r="D1084" t="s">
        <v>125</v>
      </c>
      <c r="E1084">
        <v>6</v>
      </c>
      <c r="F1084" t="s">
        <v>126</v>
      </c>
      <c r="G1084">
        <v>1</v>
      </c>
      <c r="H1084">
        <v>1</v>
      </c>
      <c r="I1084">
        <v>2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 t="s">
        <v>127</v>
      </c>
    </row>
    <row r="1085" spans="1:16" x14ac:dyDescent="0.25">
      <c r="A1085" t="s">
        <v>2653</v>
      </c>
      <c r="B1085">
        <v>1029</v>
      </c>
      <c r="C1085" t="s">
        <v>9</v>
      </c>
      <c r="D1085" t="s">
        <v>28</v>
      </c>
      <c r="E1085">
        <v>2</v>
      </c>
      <c r="F1085" t="s">
        <v>2654</v>
      </c>
      <c r="G1085">
        <v>0</v>
      </c>
      <c r="H1085">
        <v>0</v>
      </c>
      <c r="I1085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2655</v>
      </c>
    </row>
    <row r="1086" spans="1:16" x14ac:dyDescent="0.25">
      <c r="A1086" t="s">
        <v>331</v>
      </c>
      <c r="B1086">
        <v>1577</v>
      </c>
      <c r="C1086" t="s">
        <v>14</v>
      </c>
      <c r="D1086" t="s">
        <v>332</v>
      </c>
      <c r="E1086">
        <v>6</v>
      </c>
      <c r="F1086" t="s">
        <v>333</v>
      </c>
      <c r="G1086">
        <v>1</v>
      </c>
      <c r="H1086">
        <v>1</v>
      </c>
      <c r="I1086">
        <v>2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 t="s">
        <v>334</v>
      </c>
    </row>
    <row r="1087" spans="1:16" x14ac:dyDescent="0.25">
      <c r="A1087" t="s">
        <v>2659</v>
      </c>
      <c r="B1087">
        <v>1107</v>
      </c>
      <c r="C1087" t="s">
        <v>9</v>
      </c>
      <c r="D1087" t="s">
        <v>164</v>
      </c>
      <c r="E1087">
        <v>2</v>
      </c>
      <c r="F1087" t="s">
        <v>2660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2661</v>
      </c>
    </row>
    <row r="1088" spans="1:16" x14ac:dyDescent="0.25">
      <c r="A1088" t="s">
        <v>2662</v>
      </c>
      <c r="B1088">
        <v>375</v>
      </c>
      <c r="C1088" t="s">
        <v>23</v>
      </c>
      <c r="D1088" t="s">
        <v>821</v>
      </c>
      <c r="E1088">
        <v>2</v>
      </c>
      <c r="F1088" t="s">
        <v>2663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2664</v>
      </c>
    </row>
    <row r="1089" spans="1:16" x14ac:dyDescent="0.25">
      <c r="A1089" t="s">
        <v>471</v>
      </c>
      <c r="B1089">
        <v>1577</v>
      </c>
      <c r="C1089" t="s">
        <v>14</v>
      </c>
      <c r="D1089" t="s">
        <v>19</v>
      </c>
      <c r="E1089">
        <v>6</v>
      </c>
      <c r="F1089" t="s">
        <v>333</v>
      </c>
      <c r="G1089">
        <v>1</v>
      </c>
      <c r="H1089">
        <v>1</v>
      </c>
      <c r="I1089">
        <v>2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 t="s">
        <v>472</v>
      </c>
    </row>
    <row r="1090" spans="1:16" x14ac:dyDescent="0.25">
      <c r="A1090" t="s">
        <v>2667</v>
      </c>
      <c r="B1090">
        <v>515</v>
      </c>
      <c r="C1090" t="s">
        <v>9</v>
      </c>
      <c r="D1090" t="s">
        <v>980</v>
      </c>
      <c r="E1090">
        <v>1</v>
      </c>
      <c r="F1090" t="s">
        <v>2668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2669</v>
      </c>
    </row>
    <row r="1091" spans="1:16" x14ac:dyDescent="0.25">
      <c r="A1091" t="s">
        <v>2670</v>
      </c>
      <c r="B1091">
        <v>245</v>
      </c>
      <c r="C1091" t="s">
        <v>23</v>
      </c>
      <c r="D1091" t="s">
        <v>24</v>
      </c>
      <c r="E1091">
        <v>2</v>
      </c>
      <c r="F1091" t="s">
        <v>51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143</v>
      </c>
    </row>
    <row r="1092" spans="1:16" x14ac:dyDescent="0.25">
      <c r="A1092" t="s">
        <v>597</v>
      </c>
      <c r="B1092">
        <v>1577</v>
      </c>
      <c r="C1092" t="s">
        <v>14</v>
      </c>
      <c r="D1092" t="s">
        <v>509</v>
      </c>
      <c r="E1092">
        <v>6</v>
      </c>
      <c r="F1092" t="s">
        <v>333</v>
      </c>
      <c r="G1092">
        <v>1</v>
      </c>
      <c r="H1092">
        <v>1</v>
      </c>
      <c r="I1092">
        <v>2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 t="s">
        <v>598</v>
      </c>
    </row>
    <row r="1093" spans="1:16" x14ac:dyDescent="0.25">
      <c r="A1093" t="s">
        <v>2672</v>
      </c>
      <c r="B1093">
        <v>1023</v>
      </c>
      <c r="C1093" t="s">
        <v>9</v>
      </c>
      <c r="D1093" t="s">
        <v>650</v>
      </c>
      <c r="E1093">
        <v>2</v>
      </c>
      <c r="F1093" t="s">
        <v>2673</v>
      </c>
      <c r="G1093">
        <v>0</v>
      </c>
      <c r="H1093">
        <v>0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2674</v>
      </c>
    </row>
    <row r="1094" spans="1:16" x14ac:dyDescent="0.25">
      <c r="A1094" t="s">
        <v>904</v>
      </c>
      <c r="B1094">
        <v>1577</v>
      </c>
      <c r="C1094" t="s">
        <v>14</v>
      </c>
      <c r="D1094" t="s">
        <v>19</v>
      </c>
      <c r="E1094">
        <v>6</v>
      </c>
      <c r="F1094" t="s">
        <v>126</v>
      </c>
      <c r="G1094">
        <v>1</v>
      </c>
      <c r="H1094">
        <v>1</v>
      </c>
      <c r="I1094">
        <v>2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 t="s">
        <v>127</v>
      </c>
    </row>
    <row r="1095" spans="1:16" x14ac:dyDescent="0.25">
      <c r="A1095" t="s">
        <v>2676</v>
      </c>
      <c r="B1095">
        <v>1146</v>
      </c>
      <c r="C1095" t="s">
        <v>9</v>
      </c>
      <c r="D1095" t="s">
        <v>28</v>
      </c>
      <c r="E1095">
        <v>2</v>
      </c>
      <c r="F1095" t="s">
        <v>2677</v>
      </c>
      <c r="G1095">
        <v>0</v>
      </c>
      <c r="H1095">
        <v>0</v>
      </c>
      <c r="I1095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2678</v>
      </c>
    </row>
    <row r="1096" spans="1:16" x14ac:dyDescent="0.25">
      <c r="A1096" t="s">
        <v>2679</v>
      </c>
      <c r="B1096">
        <v>245</v>
      </c>
      <c r="C1096" t="s">
        <v>23</v>
      </c>
      <c r="D1096" t="s">
        <v>50</v>
      </c>
      <c r="E1096">
        <v>2</v>
      </c>
      <c r="F1096" t="s">
        <v>51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52</v>
      </c>
    </row>
    <row r="1097" spans="1:16" x14ac:dyDescent="0.25">
      <c r="A1097" t="s">
        <v>2680</v>
      </c>
      <c r="B1097">
        <v>245</v>
      </c>
      <c r="C1097" t="s">
        <v>23</v>
      </c>
      <c r="D1097" t="s">
        <v>50</v>
      </c>
      <c r="E1097">
        <v>2</v>
      </c>
      <c r="F1097" t="s">
        <v>51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52</v>
      </c>
    </row>
    <row r="1098" spans="1:16" x14ac:dyDescent="0.25">
      <c r="A1098" t="s">
        <v>2681</v>
      </c>
      <c r="B1098">
        <v>550</v>
      </c>
      <c r="C1098" t="s">
        <v>23</v>
      </c>
      <c r="D1098" t="s">
        <v>24</v>
      </c>
      <c r="E1098">
        <v>2</v>
      </c>
      <c r="F1098" t="s">
        <v>632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2682</v>
      </c>
    </row>
    <row r="1099" spans="1:16" x14ac:dyDescent="0.25">
      <c r="A1099" t="s">
        <v>1408</v>
      </c>
      <c r="B1099">
        <v>1577</v>
      </c>
      <c r="C1099" t="s">
        <v>14</v>
      </c>
      <c r="D1099" t="s">
        <v>781</v>
      </c>
      <c r="E1099">
        <v>6</v>
      </c>
      <c r="F1099" t="s">
        <v>333</v>
      </c>
      <c r="G1099">
        <v>1</v>
      </c>
      <c r="H1099">
        <v>1</v>
      </c>
      <c r="I1099">
        <v>2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 t="s">
        <v>1409</v>
      </c>
    </row>
    <row r="1100" spans="1:16" x14ac:dyDescent="0.25">
      <c r="A1100" t="s">
        <v>2685</v>
      </c>
      <c r="B1100">
        <v>460</v>
      </c>
      <c r="C1100" t="s">
        <v>23</v>
      </c>
      <c r="D1100" t="s">
        <v>24</v>
      </c>
      <c r="E1100">
        <v>2</v>
      </c>
      <c r="F1100" t="s">
        <v>1795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1796</v>
      </c>
    </row>
    <row r="1101" spans="1:16" x14ac:dyDescent="0.25">
      <c r="A1101" t="s">
        <v>2686</v>
      </c>
      <c r="B1101">
        <v>1430</v>
      </c>
      <c r="C1101" t="s">
        <v>9</v>
      </c>
      <c r="D1101" t="s">
        <v>180</v>
      </c>
      <c r="E1101">
        <v>2</v>
      </c>
      <c r="F1101" t="s">
        <v>2687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2688</v>
      </c>
    </row>
    <row r="1102" spans="1:16" x14ac:dyDescent="0.25">
      <c r="A1102" t="s">
        <v>2689</v>
      </c>
      <c r="B1102">
        <v>955</v>
      </c>
      <c r="C1102" t="s">
        <v>9</v>
      </c>
      <c r="D1102" t="s">
        <v>32</v>
      </c>
      <c r="E1102">
        <v>2</v>
      </c>
      <c r="F1102" t="s">
        <v>1026</v>
      </c>
      <c r="G1102">
        <v>0</v>
      </c>
      <c r="H1102">
        <v>0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2690</v>
      </c>
    </row>
    <row r="1103" spans="1:16" x14ac:dyDescent="0.25">
      <c r="A1103" t="s">
        <v>1485</v>
      </c>
      <c r="B1103">
        <v>1577</v>
      </c>
      <c r="C1103" t="s">
        <v>14</v>
      </c>
      <c r="D1103" t="s">
        <v>19</v>
      </c>
      <c r="E1103">
        <v>6</v>
      </c>
      <c r="F1103" t="s">
        <v>126</v>
      </c>
      <c r="G1103">
        <v>1</v>
      </c>
      <c r="H1103">
        <v>1</v>
      </c>
      <c r="I1103">
        <v>2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 t="s">
        <v>1486</v>
      </c>
    </row>
    <row r="1104" spans="1:16" x14ac:dyDescent="0.25">
      <c r="A1104" t="s">
        <v>2693</v>
      </c>
      <c r="B1104">
        <v>1252</v>
      </c>
      <c r="C1104" t="s">
        <v>9</v>
      </c>
      <c r="D1104" t="s">
        <v>164</v>
      </c>
      <c r="E1104">
        <v>2</v>
      </c>
      <c r="F1104" t="s">
        <v>2694</v>
      </c>
      <c r="G1104">
        <v>0</v>
      </c>
      <c r="H1104">
        <v>0</v>
      </c>
      <c r="I1104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2695</v>
      </c>
    </row>
    <row r="1105" spans="1:16" x14ac:dyDescent="0.25">
      <c r="A1105" t="s">
        <v>1797</v>
      </c>
      <c r="B1105">
        <v>1577</v>
      </c>
      <c r="C1105" t="s">
        <v>14</v>
      </c>
      <c r="D1105" t="s">
        <v>19</v>
      </c>
      <c r="E1105">
        <v>6</v>
      </c>
      <c r="F1105" t="s">
        <v>333</v>
      </c>
      <c r="G1105">
        <v>1</v>
      </c>
      <c r="H1105">
        <v>1</v>
      </c>
      <c r="I1105">
        <v>2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 t="s">
        <v>1798</v>
      </c>
    </row>
    <row r="1106" spans="1:16" x14ac:dyDescent="0.25">
      <c r="A1106" t="s">
        <v>2698</v>
      </c>
      <c r="B1106">
        <v>943</v>
      </c>
      <c r="C1106" t="s">
        <v>9</v>
      </c>
      <c r="D1106" t="s">
        <v>10</v>
      </c>
      <c r="E1106">
        <v>2</v>
      </c>
      <c r="F1106" t="s">
        <v>2699</v>
      </c>
      <c r="G1106">
        <v>0</v>
      </c>
      <c r="H1106">
        <v>0</v>
      </c>
      <c r="I1106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2700</v>
      </c>
    </row>
    <row r="1107" spans="1:16" x14ac:dyDescent="0.25">
      <c r="A1107" t="s">
        <v>2701</v>
      </c>
      <c r="B1107">
        <v>226</v>
      </c>
      <c r="C1107" t="s">
        <v>9</v>
      </c>
      <c r="D1107" t="s">
        <v>2702</v>
      </c>
      <c r="E1107">
        <v>2</v>
      </c>
      <c r="F1107" t="s">
        <v>2703</v>
      </c>
      <c r="G1107">
        <v>0</v>
      </c>
      <c r="H1107">
        <v>0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2704</v>
      </c>
    </row>
    <row r="1108" spans="1:16" x14ac:dyDescent="0.25">
      <c r="A1108" t="s">
        <v>2705</v>
      </c>
      <c r="B1108">
        <v>550</v>
      </c>
      <c r="C1108" t="s">
        <v>23</v>
      </c>
      <c r="D1108" t="s">
        <v>24</v>
      </c>
      <c r="E1108">
        <v>2</v>
      </c>
      <c r="F1108" t="s">
        <v>632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2706</v>
      </c>
    </row>
    <row r="1109" spans="1:16" x14ac:dyDescent="0.25">
      <c r="A1109" t="s">
        <v>2042</v>
      </c>
      <c r="B1109">
        <v>1577</v>
      </c>
      <c r="C1109" t="s">
        <v>14</v>
      </c>
      <c r="D1109" t="s">
        <v>407</v>
      </c>
      <c r="E1109">
        <v>6</v>
      </c>
      <c r="F1109" t="s">
        <v>333</v>
      </c>
      <c r="G1109">
        <v>1</v>
      </c>
      <c r="H1109">
        <v>1</v>
      </c>
      <c r="I1109">
        <v>2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 t="s">
        <v>2043</v>
      </c>
    </row>
    <row r="1110" spans="1:16" x14ac:dyDescent="0.25">
      <c r="A1110" t="s">
        <v>2163</v>
      </c>
      <c r="B1110">
        <v>1577</v>
      </c>
      <c r="C1110" t="s">
        <v>14</v>
      </c>
      <c r="D1110" t="s">
        <v>198</v>
      </c>
      <c r="E1110">
        <v>6</v>
      </c>
      <c r="F1110" t="s">
        <v>333</v>
      </c>
      <c r="G1110">
        <v>1</v>
      </c>
      <c r="H1110">
        <v>1</v>
      </c>
      <c r="I1110">
        <v>2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 t="s">
        <v>2164</v>
      </c>
    </row>
    <row r="1111" spans="1:16" x14ac:dyDescent="0.25">
      <c r="A1111" t="s">
        <v>2709</v>
      </c>
      <c r="B1111">
        <v>1260</v>
      </c>
      <c r="C1111" t="s">
        <v>9</v>
      </c>
      <c r="D1111" t="s">
        <v>32</v>
      </c>
      <c r="E1111">
        <v>2</v>
      </c>
      <c r="F1111" t="s">
        <v>2710</v>
      </c>
      <c r="G1111">
        <v>0</v>
      </c>
      <c r="H1111">
        <v>0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2711</v>
      </c>
    </row>
    <row r="1112" spans="1:16" x14ac:dyDescent="0.25">
      <c r="A1112" t="s">
        <v>2712</v>
      </c>
      <c r="B1112">
        <v>395</v>
      </c>
      <c r="C1112" t="s">
        <v>23</v>
      </c>
      <c r="D1112" t="s">
        <v>24</v>
      </c>
      <c r="E1112">
        <v>2</v>
      </c>
      <c r="F1112" t="s">
        <v>79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2713</v>
      </c>
    </row>
    <row r="1113" spans="1:16" x14ac:dyDescent="0.25">
      <c r="A1113" t="s">
        <v>2289</v>
      </c>
      <c r="B1113">
        <v>1577</v>
      </c>
      <c r="C1113" t="s">
        <v>14</v>
      </c>
      <c r="D1113" t="s">
        <v>113</v>
      </c>
      <c r="E1113">
        <v>6</v>
      </c>
      <c r="F1113" t="s">
        <v>333</v>
      </c>
      <c r="G1113">
        <v>1</v>
      </c>
      <c r="H1113">
        <v>1</v>
      </c>
      <c r="I1113">
        <v>2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1</v>
      </c>
      <c r="P1113" t="s">
        <v>598</v>
      </c>
    </row>
    <row r="1114" spans="1:16" x14ac:dyDescent="0.25">
      <c r="A1114" t="s">
        <v>2329</v>
      </c>
      <c r="B1114">
        <v>1577</v>
      </c>
      <c r="C1114" t="s">
        <v>14</v>
      </c>
      <c r="D1114" t="s">
        <v>411</v>
      </c>
      <c r="E1114">
        <v>6</v>
      </c>
      <c r="F1114" t="s">
        <v>333</v>
      </c>
      <c r="G1114">
        <v>1</v>
      </c>
      <c r="H1114">
        <v>1</v>
      </c>
      <c r="I1114">
        <v>2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 t="s">
        <v>2330</v>
      </c>
    </row>
    <row r="1115" spans="1:16" x14ac:dyDescent="0.25">
      <c r="A1115" t="s">
        <v>2720</v>
      </c>
      <c r="B1115">
        <v>1304</v>
      </c>
      <c r="C1115" t="s">
        <v>9</v>
      </c>
      <c r="D1115" t="s">
        <v>180</v>
      </c>
      <c r="E1115">
        <v>3</v>
      </c>
      <c r="F1115" t="s">
        <v>2721</v>
      </c>
      <c r="G1115">
        <v>0</v>
      </c>
      <c r="H1115">
        <v>0</v>
      </c>
      <c r="I1115">
        <v>2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 t="s">
        <v>2722</v>
      </c>
    </row>
    <row r="1116" spans="1:16" x14ac:dyDescent="0.25">
      <c r="A1116" t="s">
        <v>2558</v>
      </c>
      <c r="B1116">
        <v>1577</v>
      </c>
      <c r="C1116" t="s">
        <v>14</v>
      </c>
      <c r="D1116" t="s">
        <v>19</v>
      </c>
      <c r="E1116">
        <v>6</v>
      </c>
      <c r="F1116" t="s">
        <v>333</v>
      </c>
      <c r="G1116">
        <v>1</v>
      </c>
      <c r="H1116">
        <v>1</v>
      </c>
      <c r="I1116">
        <v>2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 t="s">
        <v>1409</v>
      </c>
    </row>
    <row r="1117" spans="1:16" x14ac:dyDescent="0.25">
      <c r="A1117" t="s">
        <v>2675</v>
      </c>
      <c r="B1117">
        <v>1577</v>
      </c>
      <c r="C1117" t="s">
        <v>14</v>
      </c>
      <c r="D1117" t="s">
        <v>562</v>
      </c>
      <c r="E1117">
        <v>6</v>
      </c>
      <c r="F1117" t="s">
        <v>333</v>
      </c>
      <c r="G1117">
        <v>1</v>
      </c>
      <c r="H1117">
        <v>1</v>
      </c>
      <c r="I1117">
        <v>2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 t="s">
        <v>2043</v>
      </c>
    </row>
    <row r="1118" spans="1:16" x14ac:dyDescent="0.25">
      <c r="A1118" t="s">
        <v>2737</v>
      </c>
      <c r="B1118">
        <v>1577</v>
      </c>
      <c r="C1118" t="s">
        <v>14</v>
      </c>
      <c r="D1118" t="s">
        <v>2738</v>
      </c>
      <c r="E1118">
        <v>6</v>
      </c>
      <c r="F1118" t="s">
        <v>333</v>
      </c>
      <c r="G1118">
        <v>1</v>
      </c>
      <c r="H1118">
        <v>1</v>
      </c>
      <c r="I1118">
        <v>2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 t="s">
        <v>2043</v>
      </c>
    </row>
    <row r="1119" spans="1:16" x14ac:dyDescent="0.25">
      <c r="A1119" t="s">
        <v>2727</v>
      </c>
      <c r="B1119">
        <v>395</v>
      </c>
      <c r="C1119" t="s">
        <v>23</v>
      </c>
      <c r="D1119" t="s">
        <v>24</v>
      </c>
      <c r="E1119">
        <v>2</v>
      </c>
      <c r="F1119" t="s">
        <v>79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2728</v>
      </c>
    </row>
    <row r="1120" spans="1:16" x14ac:dyDescent="0.25">
      <c r="A1120" t="s">
        <v>2729</v>
      </c>
      <c r="B1120">
        <v>317</v>
      </c>
      <c r="C1120" t="s">
        <v>23</v>
      </c>
      <c r="D1120" t="s">
        <v>24</v>
      </c>
      <c r="E1120">
        <v>1</v>
      </c>
      <c r="F1120" t="s">
        <v>582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583</v>
      </c>
    </row>
    <row r="1121" spans="1:16" x14ac:dyDescent="0.25">
      <c r="A1121" t="s">
        <v>2796</v>
      </c>
      <c r="B1121">
        <v>1577</v>
      </c>
      <c r="C1121" t="s">
        <v>14</v>
      </c>
      <c r="D1121" t="s">
        <v>934</v>
      </c>
      <c r="E1121">
        <v>6</v>
      </c>
      <c r="F1121" t="s">
        <v>333</v>
      </c>
      <c r="G1121">
        <v>1</v>
      </c>
      <c r="H1121">
        <v>1</v>
      </c>
      <c r="I1121">
        <v>2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 t="s">
        <v>472</v>
      </c>
    </row>
    <row r="1122" spans="1:16" x14ac:dyDescent="0.25">
      <c r="A1122" t="s">
        <v>2816</v>
      </c>
      <c r="B1122">
        <v>1577</v>
      </c>
      <c r="C1122" t="s">
        <v>14</v>
      </c>
      <c r="D1122" t="s">
        <v>19</v>
      </c>
      <c r="E1122">
        <v>6</v>
      </c>
      <c r="F1122" t="s">
        <v>333</v>
      </c>
      <c r="G1122">
        <v>1</v>
      </c>
      <c r="H1122">
        <v>1</v>
      </c>
      <c r="I1122">
        <v>2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 t="s">
        <v>2817</v>
      </c>
    </row>
    <row r="1123" spans="1:16" x14ac:dyDescent="0.25">
      <c r="A1123" t="s">
        <v>2736</v>
      </c>
      <c r="B1123">
        <v>390</v>
      </c>
      <c r="C1123" t="s">
        <v>23</v>
      </c>
      <c r="D1123" t="s">
        <v>24</v>
      </c>
      <c r="E1123">
        <v>2</v>
      </c>
      <c r="F1123" t="s">
        <v>213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214</v>
      </c>
    </row>
    <row r="1124" spans="1:16" x14ac:dyDescent="0.25">
      <c r="A1124" t="s">
        <v>2972</v>
      </c>
      <c r="B1124">
        <v>1577</v>
      </c>
      <c r="C1124" t="s">
        <v>14</v>
      </c>
      <c r="D1124" t="s">
        <v>1512</v>
      </c>
      <c r="E1124">
        <v>6</v>
      </c>
      <c r="F1124" t="s">
        <v>333</v>
      </c>
      <c r="G1124">
        <v>1</v>
      </c>
      <c r="H1124">
        <v>1</v>
      </c>
      <c r="I1124">
        <v>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 t="s">
        <v>2817</v>
      </c>
    </row>
    <row r="1125" spans="1:16" x14ac:dyDescent="0.25">
      <c r="A1125" t="s">
        <v>2739</v>
      </c>
      <c r="B1125">
        <v>4302</v>
      </c>
      <c r="C1125" t="s">
        <v>9</v>
      </c>
      <c r="D1125" t="s">
        <v>1941</v>
      </c>
      <c r="E1125">
        <v>13</v>
      </c>
      <c r="F1125" t="s">
        <v>2740</v>
      </c>
      <c r="G1125">
        <v>1</v>
      </c>
      <c r="H1125">
        <v>3</v>
      </c>
      <c r="I1125">
        <v>4</v>
      </c>
      <c r="J1125">
        <v>2</v>
      </c>
      <c r="K1125">
        <v>1</v>
      </c>
      <c r="L1125">
        <v>0</v>
      </c>
      <c r="M1125">
        <v>1</v>
      </c>
      <c r="N1125">
        <v>1</v>
      </c>
      <c r="O1125">
        <v>3</v>
      </c>
      <c r="P1125" t="s">
        <v>2741</v>
      </c>
    </row>
    <row r="1126" spans="1:16" x14ac:dyDescent="0.25">
      <c r="A1126" t="s">
        <v>3305</v>
      </c>
      <c r="B1126">
        <v>1577</v>
      </c>
      <c r="C1126" t="s">
        <v>14</v>
      </c>
      <c r="D1126" t="s">
        <v>3306</v>
      </c>
      <c r="E1126">
        <v>6</v>
      </c>
      <c r="F1126" t="s">
        <v>126</v>
      </c>
      <c r="G1126">
        <v>1</v>
      </c>
      <c r="H1126">
        <v>1</v>
      </c>
      <c r="I1126">
        <v>2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 t="s">
        <v>3307</v>
      </c>
    </row>
    <row r="1127" spans="1:16" x14ac:dyDescent="0.25">
      <c r="A1127" t="s">
        <v>2743</v>
      </c>
      <c r="B1127">
        <v>492</v>
      </c>
      <c r="C1127" t="s">
        <v>23</v>
      </c>
      <c r="D1127" t="s">
        <v>24</v>
      </c>
      <c r="E1127">
        <v>2</v>
      </c>
      <c r="F1127" t="s">
        <v>1058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1059</v>
      </c>
    </row>
    <row r="1128" spans="1:16" x14ac:dyDescent="0.25">
      <c r="A1128" t="s">
        <v>3934</v>
      </c>
      <c r="B1128">
        <v>1577</v>
      </c>
      <c r="C1128" t="s">
        <v>14</v>
      </c>
      <c r="D1128" t="s">
        <v>718</v>
      </c>
      <c r="E1128">
        <v>6</v>
      </c>
      <c r="F1128" t="s">
        <v>333</v>
      </c>
      <c r="G1128">
        <v>1</v>
      </c>
      <c r="H1128">
        <v>1</v>
      </c>
      <c r="I1128">
        <v>2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 t="s">
        <v>2164</v>
      </c>
    </row>
    <row r="1129" spans="1:16" x14ac:dyDescent="0.25">
      <c r="A1129" t="s">
        <v>2747</v>
      </c>
      <c r="B1129">
        <v>1224</v>
      </c>
      <c r="C1129" t="s">
        <v>9</v>
      </c>
      <c r="D1129" t="s">
        <v>32</v>
      </c>
      <c r="E1129">
        <v>2</v>
      </c>
      <c r="F1129" t="s">
        <v>2748</v>
      </c>
      <c r="G1129">
        <v>0</v>
      </c>
      <c r="H1129">
        <v>0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2749</v>
      </c>
    </row>
    <row r="1130" spans="1:16" x14ac:dyDescent="0.25">
      <c r="A1130" t="s">
        <v>2750</v>
      </c>
      <c r="B1130">
        <v>1134</v>
      </c>
      <c r="C1130" t="s">
        <v>9</v>
      </c>
      <c r="D1130" t="s">
        <v>28</v>
      </c>
      <c r="E1130">
        <v>2</v>
      </c>
      <c r="F1130" t="s">
        <v>2751</v>
      </c>
      <c r="G1130">
        <v>0</v>
      </c>
      <c r="H1130">
        <v>0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2752</v>
      </c>
    </row>
    <row r="1131" spans="1:16" x14ac:dyDescent="0.25">
      <c r="A1131" t="s">
        <v>2753</v>
      </c>
      <c r="B1131">
        <v>1257</v>
      </c>
      <c r="C1131" t="s">
        <v>9</v>
      </c>
      <c r="D1131" t="s">
        <v>32</v>
      </c>
      <c r="E1131">
        <v>2</v>
      </c>
      <c r="F1131" t="s">
        <v>2754</v>
      </c>
      <c r="G1131">
        <v>0</v>
      </c>
      <c r="H1131">
        <v>0</v>
      </c>
      <c r="I1131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2755</v>
      </c>
    </row>
    <row r="1132" spans="1:16" x14ac:dyDescent="0.25">
      <c r="A1132" t="s">
        <v>2756</v>
      </c>
      <c r="B1132">
        <v>257</v>
      </c>
      <c r="C1132" t="s">
        <v>23</v>
      </c>
      <c r="D1132" t="s">
        <v>223</v>
      </c>
      <c r="E1132">
        <v>2</v>
      </c>
      <c r="F1132" t="s">
        <v>227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943</v>
      </c>
    </row>
    <row r="1133" spans="1:16" x14ac:dyDescent="0.25">
      <c r="A1133" t="s">
        <v>2757</v>
      </c>
      <c r="B1133">
        <v>1113</v>
      </c>
      <c r="C1133" t="s">
        <v>9</v>
      </c>
      <c r="D1133" t="s">
        <v>180</v>
      </c>
      <c r="E1133">
        <v>2</v>
      </c>
      <c r="F1133" t="s">
        <v>2758</v>
      </c>
      <c r="G1133">
        <v>0</v>
      </c>
      <c r="H1133">
        <v>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 t="s">
        <v>2759</v>
      </c>
    </row>
    <row r="1134" spans="1:16" x14ac:dyDescent="0.25">
      <c r="A1134" t="s">
        <v>4144</v>
      </c>
      <c r="B1134">
        <v>1577</v>
      </c>
      <c r="C1134" t="s">
        <v>14</v>
      </c>
      <c r="D1134" t="s">
        <v>2541</v>
      </c>
      <c r="E1134">
        <v>6</v>
      </c>
      <c r="F1134" t="s">
        <v>333</v>
      </c>
      <c r="G1134">
        <v>1</v>
      </c>
      <c r="H1134">
        <v>1</v>
      </c>
      <c r="I1134">
        <v>2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 t="s">
        <v>4145</v>
      </c>
    </row>
    <row r="1135" spans="1:16" x14ac:dyDescent="0.25">
      <c r="A1135" t="s">
        <v>4218</v>
      </c>
      <c r="B1135">
        <v>1577</v>
      </c>
      <c r="C1135" t="s">
        <v>14</v>
      </c>
      <c r="D1135" t="s">
        <v>19</v>
      </c>
      <c r="E1135">
        <v>6</v>
      </c>
      <c r="F1135" t="s">
        <v>333</v>
      </c>
      <c r="G1135">
        <v>1</v>
      </c>
      <c r="H1135">
        <v>1</v>
      </c>
      <c r="I1135">
        <v>2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 t="s">
        <v>4219</v>
      </c>
    </row>
    <row r="1136" spans="1:16" x14ac:dyDescent="0.25">
      <c r="A1136" t="s">
        <v>2765</v>
      </c>
      <c r="B1136">
        <v>548</v>
      </c>
      <c r="C1136" t="s">
        <v>9</v>
      </c>
      <c r="D1136" t="s">
        <v>2766</v>
      </c>
      <c r="E1136">
        <v>2</v>
      </c>
      <c r="F1136" t="s">
        <v>2767</v>
      </c>
      <c r="G1136">
        <v>0</v>
      </c>
      <c r="H1136">
        <v>0</v>
      </c>
      <c r="I1136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2768</v>
      </c>
    </row>
    <row r="1137" spans="1:16" x14ac:dyDescent="0.25">
      <c r="A1137" t="s">
        <v>4359</v>
      </c>
      <c r="B1137">
        <v>1577</v>
      </c>
      <c r="C1137" t="s">
        <v>14</v>
      </c>
      <c r="D1137" t="s">
        <v>1827</v>
      </c>
      <c r="E1137">
        <v>6</v>
      </c>
      <c r="F1137" t="s">
        <v>333</v>
      </c>
      <c r="G1137">
        <v>1</v>
      </c>
      <c r="H1137">
        <v>1</v>
      </c>
      <c r="I1137">
        <v>2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 t="s">
        <v>1798</v>
      </c>
    </row>
    <row r="1138" spans="1:16" x14ac:dyDescent="0.25">
      <c r="A1138" t="s">
        <v>4466</v>
      </c>
      <c r="B1138">
        <v>1577</v>
      </c>
      <c r="C1138" t="s">
        <v>14</v>
      </c>
      <c r="D1138" t="s">
        <v>19</v>
      </c>
      <c r="E1138">
        <v>6</v>
      </c>
      <c r="F1138" t="s">
        <v>333</v>
      </c>
      <c r="G1138">
        <v>1</v>
      </c>
      <c r="H1138">
        <v>1</v>
      </c>
      <c r="I1138">
        <v>2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 t="s">
        <v>4467</v>
      </c>
    </row>
    <row r="1139" spans="1:16" x14ac:dyDescent="0.25">
      <c r="A1139" t="s">
        <v>4595</v>
      </c>
      <c r="B1139">
        <v>1577</v>
      </c>
      <c r="C1139" t="s">
        <v>14</v>
      </c>
      <c r="D1139" t="s">
        <v>155</v>
      </c>
      <c r="E1139">
        <v>6</v>
      </c>
      <c r="F1139" t="s">
        <v>126</v>
      </c>
      <c r="G1139">
        <v>1</v>
      </c>
      <c r="H1139">
        <v>1</v>
      </c>
      <c r="I1139">
        <v>2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 t="s">
        <v>4596</v>
      </c>
    </row>
    <row r="1140" spans="1:16" x14ac:dyDescent="0.25">
      <c r="A1140" t="s">
        <v>2776</v>
      </c>
      <c r="B1140">
        <v>542</v>
      </c>
      <c r="C1140" t="s">
        <v>23</v>
      </c>
      <c r="D1140" t="s">
        <v>1402</v>
      </c>
      <c r="E1140">
        <v>2</v>
      </c>
      <c r="F1140" t="s">
        <v>2777</v>
      </c>
      <c r="G1140">
        <v>0</v>
      </c>
      <c r="H1140">
        <v>0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2778</v>
      </c>
    </row>
    <row r="1141" spans="1:16" x14ac:dyDescent="0.25">
      <c r="A1141" t="s">
        <v>2779</v>
      </c>
      <c r="B1141">
        <v>937</v>
      </c>
      <c r="C1141" t="s">
        <v>9</v>
      </c>
      <c r="D1141" t="s">
        <v>28</v>
      </c>
      <c r="E1141">
        <v>2</v>
      </c>
      <c r="F1141" t="s">
        <v>2780</v>
      </c>
      <c r="G1141">
        <v>0</v>
      </c>
      <c r="H1141">
        <v>0</v>
      </c>
      <c r="I1141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2781</v>
      </c>
    </row>
    <row r="1142" spans="1:16" x14ac:dyDescent="0.25">
      <c r="A1142" t="s">
        <v>4771</v>
      </c>
      <c r="B1142">
        <v>1577</v>
      </c>
      <c r="C1142" t="s">
        <v>14</v>
      </c>
      <c r="D1142" t="s">
        <v>19</v>
      </c>
      <c r="E1142">
        <v>6</v>
      </c>
      <c r="F1142" t="s">
        <v>333</v>
      </c>
      <c r="G1142">
        <v>1</v>
      </c>
      <c r="H1142">
        <v>1</v>
      </c>
      <c r="I1142">
        <v>2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 t="s">
        <v>4772</v>
      </c>
    </row>
    <row r="1143" spans="1:16" x14ac:dyDescent="0.25">
      <c r="A1143" t="s">
        <v>4776</v>
      </c>
      <c r="B1143">
        <v>1577</v>
      </c>
      <c r="C1143" t="s">
        <v>14</v>
      </c>
      <c r="D1143" t="s">
        <v>1259</v>
      </c>
      <c r="E1143">
        <v>6</v>
      </c>
      <c r="F1143" t="s">
        <v>126</v>
      </c>
      <c r="G1143">
        <v>1</v>
      </c>
      <c r="H1143">
        <v>1</v>
      </c>
      <c r="I1143">
        <v>2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 t="s">
        <v>4777</v>
      </c>
    </row>
    <row r="1144" spans="1:16" x14ac:dyDescent="0.25">
      <c r="A1144" t="s">
        <v>4959</v>
      </c>
      <c r="B1144">
        <v>1577</v>
      </c>
      <c r="C1144" t="s">
        <v>14</v>
      </c>
      <c r="D1144" t="s">
        <v>19</v>
      </c>
      <c r="E1144">
        <v>6</v>
      </c>
      <c r="F1144" t="s">
        <v>333</v>
      </c>
      <c r="G1144">
        <v>1</v>
      </c>
      <c r="H1144">
        <v>1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 t="s">
        <v>334</v>
      </c>
    </row>
    <row r="1145" spans="1:16" x14ac:dyDescent="0.25">
      <c r="A1145" t="s">
        <v>2788</v>
      </c>
      <c r="B1145">
        <v>254</v>
      </c>
      <c r="C1145" t="s">
        <v>9</v>
      </c>
      <c r="D1145" t="s">
        <v>650</v>
      </c>
      <c r="E1145">
        <v>1</v>
      </c>
      <c r="F1145" t="s">
        <v>2789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 t="s">
        <v>2790</v>
      </c>
    </row>
    <row r="1146" spans="1:16" x14ac:dyDescent="0.25">
      <c r="A1146" t="s">
        <v>5092</v>
      </c>
      <c r="B1146">
        <v>1577</v>
      </c>
      <c r="C1146" t="s">
        <v>14</v>
      </c>
      <c r="D1146" t="s">
        <v>2541</v>
      </c>
      <c r="E1146">
        <v>6</v>
      </c>
      <c r="F1146" t="s">
        <v>333</v>
      </c>
      <c r="G1146">
        <v>1</v>
      </c>
      <c r="H1146">
        <v>1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 t="s">
        <v>4145</v>
      </c>
    </row>
    <row r="1147" spans="1:16" x14ac:dyDescent="0.25">
      <c r="A1147" t="s">
        <v>2792</v>
      </c>
      <c r="B1147">
        <v>245</v>
      </c>
      <c r="C1147" t="s">
        <v>23</v>
      </c>
      <c r="D1147" t="s">
        <v>50</v>
      </c>
      <c r="E1147">
        <v>2</v>
      </c>
      <c r="F1147" t="s">
        <v>51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141</v>
      </c>
    </row>
    <row r="1148" spans="1:16" x14ac:dyDescent="0.25">
      <c r="A1148" t="s">
        <v>5235</v>
      </c>
      <c r="B1148">
        <v>1577</v>
      </c>
      <c r="C1148" t="s">
        <v>14</v>
      </c>
      <c r="D1148" t="s">
        <v>75</v>
      </c>
      <c r="E1148">
        <v>6</v>
      </c>
      <c r="F1148" t="s">
        <v>126</v>
      </c>
      <c r="G1148">
        <v>1</v>
      </c>
      <c r="H1148">
        <v>1</v>
      </c>
      <c r="I1148">
        <v>2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 t="s">
        <v>1486</v>
      </c>
    </row>
    <row r="1149" spans="1:16" x14ac:dyDescent="0.25">
      <c r="A1149" t="s">
        <v>2794</v>
      </c>
      <c r="B1149">
        <v>216</v>
      </c>
      <c r="C1149" t="s">
        <v>133</v>
      </c>
      <c r="D1149" t="s">
        <v>134</v>
      </c>
      <c r="E1149">
        <v>1</v>
      </c>
      <c r="F1149" t="s">
        <v>2492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2795</v>
      </c>
    </row>
    <row r="1150" spans="1:16" x14ac:dyDescent="0.25">
      <c r="A1150" t="s">
        <v>5536</v>
      </c>
      <c r="B1150">
        <v>1577</v>
      </c>
      <c r="C1150" t="s">
        <v>14</v>
      </c>
      <c r="D1150" t="s">
        <v>814</v>
      </c>
      <c r="E1150">
        <v>6</v>
      </c>
      <c r="F1150" t="s">
        <v>333</v>
      </c>
      <c r="G1150">
        <v>1</v>
      </c>
      <c r="H1150">
        <v>1</v>
      </c>
      <c r="I1150">
        <v>2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 t="s">
        <v>4467</v>
      </c>
    </row>
    <row r="1151" spans="1:16" x14ac:dyDescent="0.25">
      <c r="A1151" t="s">
        <v>2797</v>
      </c>
      <c r="B1151">
        <v>1190</v>
      </c>
      <c r="C1151" t="s">
        <v>9</v>
      </c>
      <c r="D1151" t="s">
        <v>28</v>
      </c>
      <c r="E1151">
        <v>2</v>
      </c>
      <c r="F1151" t="s">
        <v>2798</v>
      </c>
      <c r="G1151">
        <v>0</v>
      </c>
      <c r="H1151">
        <v>0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2799</v>
      </c>
    </row>
    <row r="1152" spans="1:16" x14ac:dyDescent="0.25">
      <c r="A1152" t="s">
        <v>3456</v>
      </c>
      <c r="B1152">
        <v>1562</v>
      </c>
      <c r="C1152" t="s">
        <v>14</v>
      </c>
      <c r="D1152" t="s">
        <v>341</v>
      </c>
      <c r="E1152">
        <v>5</v>
      </c>
      <c r="F1152" t="s">
        <v>3457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 t="s">
        <v>3458</v>
      </c>
    </row>
    <row r="1153" spans="1:16" x14ac:dyDescent="0.25">
      <c r="A1153" t="s">
        <v>2801</v>
      </c>
      <c r="B1153">
        <v>1213</v>
      </c>
      <c r="C1153" t="s">
        <v>9</v>
      </c>
      <c r="D1153" t="s">
        <v>164</v>
      </c>
      <c r="E1153">
        <v>2</v>
      </c>
      <c r="F1153" t="s">
        <v>2802</v>
      </c>
      <c r="G1153">
        <v>0</v>
      </c>
      <c r="H1153">
        <v>0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2803</v>
      </c>
    </row>
    <row r="1154" spans="1:16" x14ac:dyDescent="0.25">
      <c r="A1154" t="s">
        <v>2804</v>
      </c>
      <c r="B1154">
        <v>629</v>
      </c>
      <c r="C1154" t="s">
        <v>23</v>
      </c>
      <c r="D1154" t="s">
        <v>821</v>
      </c>
      <c r="E1154">
        <v>3</v>
      </c>
      <c r="F1154" t="s">
        <v>2805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2806</v>
      </c>
    </row>
    <row r="1155" spans="1:16" x14ac:dyDescent="0.25">
      <c r="A1155" t="s">
        <v>1694</v>
      </c>
      <c r="B1155">
        <v>1556</v>
      </c>
      <c r="C1155" t="s">
        <v>14</v>
      </c>
      <c r="D1155" t="s">
        <v>789</v>
      </c>
      <c r="E1155">
        <v>6</v>
      </c>
      <c r="F1155" t="s">
        <v>1695</v>
      </c>
      <c r="G1155">
        <v>1</v>
      </c>
      <c r="H1155">
        <v>1</v>
      </c>
      <c r="I1155">
        <v>2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 t="s">
        <v>1696</v>
      </c>
    </row>
    <row r="1156" spans="1:16" x14ac:dyDescent="0.25">
      <c r="A1156" t="s">
        <v>2810</v>
      </c>
      <c r="B1156">
        <v>507</v>
      </c>
      <c r="C1156" t="s">
        <v>9</v>
      </c>
      <c r="D1156" t="s">
        <v>2811</v>
      </c>
      <c r="E1156">
        <v>2</v>
      </c>
      <c r="F1156" t="s">
        <v>2812</v>
      </c>
      <c r="G1156">
        <v>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2813</v>
      </c>
    </row>
    <row r="1157" spans="1:16" x14ac:dyDescent="0.25">
      <c r="A1157" t="s">
        <v>4188</v>
      </c>
      <c r="B1157">
        <v>1552</v>
      </c>
      <c r="C1157" t="s">
        <v>14</v>
      </c>
      <c r="D1157" t="s">
        <v>2204</v>
      </c>
      <c r="E1157">
        <v>6</v>
      </c>
      <c r="F1157" t="s">
        <v>4189</v>
      </c>
      <c r="G1157">
        <v>1</v>
      </c>
      <c r="H1157">
        <v>1</v>
      </c>
      <c r="I1157">
        <v>2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 t="s">
        <v>4190</v>
      </c>
    </row>
    <row r="1158" spans="1:16" x14ac:dyDescent="0.25">
      <c r="A1158" t="s">
        <v>4646</v>
      </c>
      <c r="B1158">
        <v>1548</v>
      </c>
      <c r="C1158" t="s">
        <v>14</v>
      </c>
      <c r="D1158" t="s">
        <v>97</v>
      </c>
      <c r="E1158">
        <v>6</v>
      </c>
      <c r="F1158" t="s">
        <v>4647</v>
      </c>
      <c r="G1158">
        <v>1</v>
      </c>
      <c r="H1158">
        <v>1</v>
      </c>
      <c r="I1158">
        <v>2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 t="s">
        <v>4648</v>
      </c>
    </row>
    <row r="1159" spans="1:16" x14ac:dyDescent="0.25">
      <c r="A1159" t="s">
        <v>2238</v>
      </c>
      <c r="B1159">
        <v>1546</v>
      </c>
      <c r="C1159" t="s">
        <v>14</v>
      </c>
      <c r="D1159" t="s">
        <v>722</v>
      </c>
      <c r="E1159">
        <v>6</v>
      </c>
      <c r="F1159" t="s">
        <v>2239</v>
      </c>
      <c r="G1159">
        <v>1</v>
      </c>
      <c r="H1159">
        <v>1</v>
      </c>
      <c r="I1159">
        <v>2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 t="s">
        <v>2240</v>
      </c>
    </row>
    <row r="1160" spans="1:16" x14ac:dyDescent="0.25">
      <c r="A1160" t="s">
        <v>4651</v>
      </c>
      <c r="B1160">
        <v>1546</v>
      </c>
      <c r="C1160" t="s">
        <v>14</v>
      </c>
      <c r="D1160" t="s">
        <v>1294</v>
      </c>
      <c r="E1160">
        <v>6</v>
      </c>
      <c r="F1160" t="s">
        <v>2239</v>
      </c>
      <c r="G1160">
        <v>1</v>
      </c>
      <c r="H1160">
        <v>1</v>
      </c>
      <c r="I1160">
        <v>2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 t="s">
        <v>4652</v>
      </c>
    </row>
    <row r="1161" spans="1:16" x14ac:dyDescent="0.25">
      <c r="A1161" t="s">
        <v>2822</v>
      </c>
      <c r="B1161">
        <v>257</v>
      </c>
      <c r="C1161" t="s">
        <v>23</v>
      </c>
      <c r="D1161" t="s">
        <v>223</v>
      </c>
      <c r="E1161">
        <v>2</v>
      </c>
      <c r="F1161" t="s">
        <v>227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943</v>
      </c>
    </row>
    <row r="1162" spans="1:16" x14ac:dyDescent="0.25">
      <c r="A1162" t="s">
        <v>2823</v>
      </c>
      <c r="B1162">
        <v>386</v>
      </c>
      <c r="C1162" t="s">
        <v>23</v>
      </c>
      <c r="D1162" t="s">
        <v>1402</v>
      </c>
      <c r="E1162">
        <v>2</v>
      </c>
      <c r="F1162" t="s">
        <v>2824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2825</v>
      </c>
    </row>
    <row r="1163" spans="1:16" x14ac:dyDescent="0.25">
      <c r="A1163" t="s">
        <v>962</v>
      </c>
      <c r="B1163">
        <v>1545</v>
      </c>
      <c r="C1163" t="s">
        <v>14</v>
      </c>
      <c r="D1163" t="s">
        <v>963</v>
      </c>
      <c r="E1163">
        <v>6</v>
      </c>
      <c r="F1163" t="s">
        <v>964</v>
      </c>
      <c r="G1163">
        <v>1</v>
      </c>
      <c r="H1163">
        <v>1</v>
      </c>
      <c r="I1163">
        <v>2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 t="s">
        <v>965</v>
      </c>
    </row>
    <row r="1164" spans="1:16" x14ac:dyDescent="0.25">
      <c r="A1164" t="s">
        <v>713</v>
      </c>
      <c r="B1164">
        <v>1542</v>
      </c>
      <c r="C1164" t="s">
        <v>14</v>
      </c>
      <c r="D1164" t="s">
        <v>714</v>
      </c>
      <c r="E1164">
        <v>6</v>
      </c>
      <c r="F1164" t="s">
        <v>715</v>
      </c>
      <c r="G1164">
        <v>1</v>
      </c>
      <c r="H1164">
        <v>1</v>
      </c>
      <c r="I1164">
        <v>2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 t="s">
        <v>716</v>
      </c>
    </row>
    <row r="1165" spans="1:16" x14ac:dyDescent="0.25">
      <c r="A1165" t="s">
        <v>1052</v>
      </c>
      <c r="B1165">
        <v>1542</v>
      </c>
      <c r="C1165" t="s">
        <v>14</v>
      </c>
      <c r="D1165" t="s">
        <v>722</v>
      </c>
      <c r="E1165">
        <v>6</v>
      </c>
      <c r="F1165" t="s">
        <v>715</v>
      </c>
      <c r="G1165">
        <v>1</v>
      </c>
      <c r="H1165">
        <v>1</v>
      </c>
      <c r="I1165">
        <v>2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 t="s">
        <v>1053</v>
      </c>
    </row>
    <row r="1166" spans="1:16" x14ac:dyDescent="0.25">
      <c r="A1166" t="s">
        <v>2832</v>
      </c>
      <c r="B1166">
        <v>1920</v>
      </c>
      <c r="C1166" t="s">
        <v>9</v>
      </c>
      <c r="D1166" t="s">
        <v>32</v>
      </c>
      <c r="E1166">
        <v>2</v>
      </c>
      <c r="F1166" t="s">
        <v>2833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 t="s">
        <v>2834</v>
      </c>
    </row>
    <row r="1167" spans="1:16" x14ac:dyDescent="0.25">
      <c r="A1167" t="s">
        <v>3341</v>
      </c>
      <c r="B1167">
        <v>1542</v>
      </c>
      <c r="C1167" t="s">
        <v>14</v>
      </c>
      <c r="D1167" t="s">
        <v>3342</v>
      </c>
      <c r="E1167">
        <v>6</v>
      </c>
      <c r="F1167" t="s">
        <v>715</v>
      </c>
      <c r="G1167">
        <v>1</v>
      </c>
      <c r="H1167">
        <v>1</v>
      </c>
      <c r="I1167">
        <v>2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 t="s">
        <v>1053</v>
      </c>
    </row>
    <row r="1168" spans="1:16" x14ac:dyDescent="0.25">
      <c r="A1168" t="s">
        <v>2838</v>
      </c>
      <c r="B1168">
        <v>4282</v>
      </c>
      <c r="C1168" t="s">
        <v>352</v>
      </c>
      <c r="D1168" t="s">
        <v>353</v>
      </c>
      <c r="E1168">
        <v>14</v>
      </c>
      <c r="F1168" t="s">
        <v>2839</v>
      </c>
      <c r="G1168">
        <v>0</v>
      </c>
      <c r="H1168">
        <v>2</v>
      </c>
      <c r="I1168">
        <v>5</v>
      </c>
      <c r="J1168">
        <v>4</v>
      </c>
      <c r="K1168">
        <v>2</v>
      </c>
      <c r="L1168">
        <v>0</v>
      </c>
      <c r="M1168">
        <v>0</v>
      </c>
      <c r="N1168">
        <v>1</v>
      </c>
      <c r="O1168">
        <v>2</v>
      </c>
      <c r="P1168" t="s">
        <v>2840</v>
      </c>
    </row>
    <row r="1169" spans="1:16" x14ac:dyDescent="0.25">
      <c r="A1169" t="s">
        <v>4452</v>
      </c>
      <c r="B1169">
        <v>1542</v>
      </c>
      <c r="C1169" t="s">
        <v>14</v>
      </c>
      <c r="D1169" t="s">
        <v>1294</v>
      </c>
      <c r="E1169">
        <v>6</v>
      </c>
      <c r="F1169" t="s">
        <v>715</v>
      </c>
      <c r="G1169">
        <v>1</v>
      </c>
      <c r="H1169">
        <v>1</v>
      </c>
      <c r="I1169">
        <v>2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 t="s">
        <v>4453</v>
      </c>
    </row>
    <row r="1170" spans="1:16" x14ac:dyDescent="0.25">
      <c r="A1170" t="s">
        <v>175</v>
      </c>
      <c r="B1170">
        <v>1527</v>
      </c>
      <c r="C1170" t="s">
        <v>14</v>
      </c>
      <c r="D1170" t="s">
        <v>176</v>
      </c>
      <c r="E1170">
        <v>5</v>
      </c>
      <c r="F1170" t="s">
        <v>177</v>
      </c>
      <c r="G1170">
        <v>1</v>
      </c>
      <c r="H1170">
        <v>0</v>
      </c>
      <c r="I1170">
        <v>2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 t="s">
        <v>178</v>
      </c>
    </row>
    <row r="1171" spans="1:16" x14ac:dyDescent="0.25">
      <c r="A1171" t="s">
        <v>2847</v>
      </c>
      <c r="B1171">
        <v>1055</v>
      </c>
      <c r="C1171" t="s">
        <v>9</v>
      </c>
      <c r="D1171" t="s">
        <v>164</v>
      </c>
      <c r="E1171">
        <v>2</v>
      </c>
      <c r="F1171" t="s">
        <v>2848</v>
      </c>
      <c r="G1171">
        <v>0</v>
      </c>
      <c r="H1171">
        <v>0</v>
      </c>
      <c r="I1171">
        <v>2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2849</v>
      </c>
    </row>
    <row r="1172" spans="1:16" x14ac:dyDescent="0.25">
      <c r="A1172" t="s">
        <v>2850</v>
      </c>
      <c r="B1172">
        <v>18393</v>
      </c>
      <c r="C1172" t="s">
        <v>245</v>
      </c>
      <c r="D1172" t="s">
        <v>1699</v>
      </c>
      <c r="E1172">
        <v>70</v>
      </c>
      <c r="F1172" t="s">
        <v>2851</v>
      </c>
      <c r="G1172">
        <v>0</v>
      </c>
      <c r="H1172">
        <v>18</v>
      </c>
      <c r="I1172">
        <v>22</v>
      </c>
      <c r="J1172">
        <v>9</v>
      </c>
      <c r="K1172">
        <v>8</v>
      </c>
      <c r="L1172">
        <v>0</v>
      </c>
      <c r="M1172">
        <v>0</v>
      </c>
      <c r="N1172">
        <v>2</v>
      </c>
      <c r="O1172">
        <v>18</v>
      </c>
      <c r="P1172" t="s">
        <v>2852</v>
      </c>
    </row>
    <row r="1173" spans="1:16" x14ac:dyDescent="0.25">
      <c r="A1173" t="s">
        <v>2853</v>
      </c>
      <c r="B1173">
        <v>961</v>
      </c>
      <c r="C1173" t="s">
        <v>9</v>
      </c>
      <c r="D1173" t="s">
        <v>10</v>
      </c>
      <c r="E1173">
        <v>2</v>
      </c>
      <c r="F1173" t="s">
        <v>2854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2855</v>
      </c>
    </row>
    <row r="1174" spans="1:16" x14ac:dyDescent="0.25">
      <c r="A1174" t="s">
        <v>2856</v>
      </c>
      <c r="B1174">
        <v>362</v>
      </c>
      <c r="C1174" t="s">
        <v>245</v>
      </c>
      <c r="D1174" t="s">
        <v>2137</v>
      </c>
      <c r="E1174">
        <v>1</v>
      </c>
      <c r="F1174" t="s">
        <v>2138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2139</v>
      </c>
    </row>
    <row r="1175" spans="1:16" x14ac:dyDescent="0.25">
      <c r="A1175" t="s">
        <v>220</v>
      </c>
      <c r="B1175">
        <v>1527</v>
      </c>
      <c r="C1175" t="s">
        <v>14</v>
      </c>
      <c r="D1175" t="s">
        <v>221</v>
      </c>
      <c r="E1175">
        <v>5</v>
      </c>
      <c r="F1175" t="s">
        <v>177</v>
      </c>
      <c r="G1175">
        <v>1</v>
      </c>
      <c r="H1175">
        <v>0</v>
      </c>
      <c r="I1175">
        <v>2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 t="s">
        <v>178</v>
      </c>
    </row>
    <row r="1176" spans="1:16" x14ac:dyDescent="0.25">
      <c r="A1176" t="s">
        <v>763</v>
      </c>
      <c r="B1176">
        <v>1527</v>
      </c>
      <c r="C1176" t="s">
        <v>14</v>
      </c>
      <c r="D1176" t="s">
        <v>442</v>
      </c>
      <c r="E1176">
        <v>5</v>
      </c>
      <c r="F1176" t="s">
        <v>764</v>
      </c>
      <c r="G1176">
        <v>1</v>
      </c>
      <c r="H1176">
        <v>0</v>
      </c>
      <c r="I1176">
        <v>2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 t="s">
        <v>765</v>
      </c>
    </row>
    <row r="1177" spans="1:16" x14ac:dyDescent="0.25">
      <c r="A1177" t="s">
        <v>2861</v>
      </c>
      <c r="B1177">
        <v>367</v>
      </c>
      <c r="C1177" t="s">
        <v>23</v>
      </c>
      <c r="D1177" t="s">
        <v>50</v>
      </c>
      <c r="E1177">
        <v>2</v>
      </c>
      <c r="F1177" t="s">
        <v>505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1908</v>
      </c>
    </row>
    <row r="1178" spans="1:16" x14ac:dyDescent="0.25">
      <c r="A1178" t="s">
        <v>2862</v>
      </c>
      <c r="B1178">
        <v>245</v>
      </c>
      <c r="C1178" t="s">
        <v>23</v>
      </c>
      <c r="D1178" t="s">
        <v>50</v>
      </c>
      <c r="E1178">
        <v>2</v>
      </c>
      <c r="F1178" t="s">
        <v>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52</v>
      </c>
    </row>
    <row r="1179" spans="1:16" x14ac:dyDescent="0.25">
      <c r="A1179" t="s">
        <v>2863</v>
      </c>
      <c r="B1179">
        <v>245</v>
      </c>
      <c r="C1179" t="s">
        <v>23</v>
      </c>
      <c r="D1179" t="s">
        <v>50</v>
      </c>
      <c r="E1179">
        <v>2</v>
      </c>
      <c r="F1179" t="s">
        <v>51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52</v>
      </c>
    </row>
    <row r="1180" spans="1:16" x14ac:dyDescent="0.25">
      <c r="A1180" t="s">
        <v>2864</v>
      </c>
      <c r="B1180">
        <v>216</v>
      </c>
      <c r="C1180" t="s">
        <v>133</v>
      </c>
      <c r="D1180" t="s">
        <v>134</v>
      </c>
      <c r="E1180">
        <v>1</v>
      </c>
      <c r="F1180" t="s">
        <v>2492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2493</v>
      </c>
    </row>
    <row r="1181" spans="1:16" x14ac:dyDescent="0.25">
      <c r="A1181" t="s">
        <v>2865</v>
      </c>
      <c r="B1181">
        <v>382</v>
      </c>
      <c r="C1181" t="s">
        <v>352</v>
      </c>
      <c r="D1181" t="s">
        <v>353</v>
      </c>
      <c r="E1181">
        <v>1</v>
      </c>
      <c r="F1181" t="s">
        <v>2866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2867</v>
      </c>
    </row>
    <row r="1182" spans="1:16" x14ac:dyDescent="0.25">
      <c r="A1182" t="s">
        <v>1477</v>
      </c>
      <c r="B1182">
        <v>1527</v>
      </c>
      <c r="C1182" t="s">
        <v>14</v>
      </c>
      <c r="D1182" t="s">
        <v>19</v>
      </c>
      <c r="E1182">
        <v>5</v>
      </c>
      <c r="F1182" t="s">
        <v>177</v>
      </c>
      <c r="G1182">
        <v>1</v>
      </c>
      <c r="H1182">
        <v>0</v>
      </c>
      <c r="I1182">
        <v>2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 t="s">
        <v>1478</v>
      </c>
    </row>
    <row r="1183" spans="1:16" x14ac:dyDescent="0.25">
      <c r="A1183" t="s">
        <v>1650</v>
      </c>
      <c r="B1183">
        <v>1527</v>
      </c>
      <c r="C1183" t="s">
        <v>14</v>
      </c>
      <c r="D1183" t="s">
        <v>1651</v>
      </c>
      <c r="E1183">
        <v>5</v>
      </c>
      <c r="F1183" t="s">
        <v>1652</v>
      </c>
      <c r="G1183">
        <v>1</v>
      </c>
      <c r="H1183">
        <v>0</v>
      </c>
      <c r="I1183">
        <v>2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 t="s">
        <v>1653</v>
      </c>
    </row>
    <row r="1184" spans="1:16" x14ac:dyDescent="0.25">
      <c r="A1184" t="s">
        <v>2872</v>
      </c>
      <c r="B1184">
        <v>560</v>
      </c>
      <c r="C1184" t="s">
        <v>352</v>
      </c>
      <c r="D1184" t="s">
        <v>353</v>
      </c>
      <c r="E1184">
        <v>2</v>
      </c>
      <c r="F1184" t="s">
        <v>585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586</v>
      </c>
    </row>
    <row r="1185" spans="1:16" x14ac:dyDescent="0.25">
      <c r="A1185" t="s">
        <v>2873</v>
      </c>
      <c r="B1185">
        <v>742</v>
      </c>
      <c r="C1185" t="s">
        <v>9</v>
      </c>
      <c r="D1185" t="s">
        <v>10</v>
      </c>
      <c r="E1185">
        <v>2</v>
      </c>
      <c r="F1185" t="s">
        <v>2874</v>
      </c>
      <c r="G1185">
        <v>0</v>
      </c>
      <c r="H1185">
        <v>0</v>
      </c>
      <c r="I1185">
        <v>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2875</v>
      </c>
    </row>
    <row r="1186" spans="1:16" x14ac:dyDescent="0.25">
      <c r="A1186" t="s">
        <v>1674</v>
      </c>
      <c r="B1186">
        <v>1527</v>
      </c>
      <c r="C1186" t="s">
        <v>14</v>
      </c>
      <c r="D1186" t="s">
        <v>316</v>
      </c>
      <c r="E1186">
        <v>5</v>
      </c>
      <c r="F1186" t="s">
        <v>177</v>
      </c>
      <c r="G1186">
        <v>1</v>
      </c>
      <c r="H1186">
        <v>0</v>
      </c>
      <c r="I1186">
        <v>2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 t="s">
        <v>1675</v>
      </c>
    </row>
    <row r="1187" spans="1:16" x14ac:dyDescent="0.25">
      <c r="A1187" t="s">
        <v>2307</v>
      </c>
      <c r="B1187">
        <v>1527</v>
      </c>
      <c r="C1187" t="s">
        <v>14</v>
      </c>
      <c r="D1187" t="s">
        <v>329</v>
      </c>
      <c r="E1187">
        <v>5</v>
      </c>
      <c r="F1187" t="s">
        <v>177</v>
      </c>
      <c r="G1187">
        <v>1</v>
      </c>
      <c r="H1187">
        <v>0</v>
      </c>
      <c r="I1187">
        <v>2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 t="s">
        <v>1478</v>
      </c>
    </row>
    <row r="1188" spans="1:16" x14ac:dyDescent="0.25">
      <c r="A1188" t="s">
        <v>2463</v>
      </c>
      <c r="B1188">
        <v>1527</v>
      </c>
      <c r="C1188" t="s">
        <v>14</v>
      </c>
      <c r="D1188" t="s">
        <v>19</v>
      </c>
      <c r="E1188">
        <v>5</v>
      </c>
      <c r="F1188" t="s">
        <v>177</v>
      </c>
      <c r="G1188">
        <v>1</v>
      </c>
      <c r="H1188">
        <v>0</v>
      </c>
      <c r="I1188">
        <v>2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 t="s">
        <v>2464</v>
      </c>
    </row>
    <row r="1189" spans="1:16" x14ac:dyDescent="0.25">
      <c r="A1189" t="s">
        <v>2883</v>
      </c>
      <c r="B1189">
        <v>459</v>
      </c>
      <c r="C1189" t="s">
        <v>23</v>
      </c>
      <c r="D1189" t="s">
        <v>237</v>
      </c>
      <c r="E1189">
        <v>2</v>
      </c>
      <c r="F1189" t="s">
        <v>2367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2368</v>
      </c>
    </row>
    <row r="1190" spans="1:16" x14ac:dyDescent="0.25">
      <c r="A1190" t="s">
        <v>2884</v>
      </c>
      <c r="B1190">
        <v>245</v>
      </c>
      <c r="C1190" t="s">
        <v>23</v>
      </c>
      <c r="D1190" t="s">
        <v>50</v>
      </c>
      <c r="E1190">
        <v>2</v>
      </c>
      <c r="F1190" t="s">
        <v>51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52</v>
      </c>
    </row>
    <row r="1191" spans="1:16" x14ac:dyDescent="0.25">
      <c r="A1191" t="s">
        <v>2885</v>
      </c>
      <c r="B1191">
        <v>245</v>
      </c>
      <c r="C1191" t="s">
        <v>23</v>
      </c>
      <c r="D1191" t="s">
        <v>50</v>
      </c>
      <c r="E1191">
        <v>2</v>
      </c>
      <c r="F1191" t="s">
        <v>51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52</v>
      </c>
    </row>
    <row r="1192" spans="1:16" x14ac:dyDescent="0.25">
      <c r="A1192" t="s">
        <v>2886</v>
      </c>
      <c r="B1192">
        <v>1087</v>
      </c>
      <c r="C1192" t="s">
        <v>9</v>
      </c>
      <c r="D1192" t="s">
        <v>10</v>
      </c>
      <c r="E1192">
        <v>2</v>
      </c>
      <c r="F1192" t="s">
        <v>2887</v>
      </c>
      <c r="G1192">
        <v>0</v>
      </c>
      <c r="H1192">
        <v>0</v>
      </c>
      <c r="I1192">
        <v>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2888</v>
      </c>
    </row>
    <row r="1193" spans="1:16" x14ac:dyDescent="0.25">
      <c r="A1193" t="s">
        <v>2889</v>
      </c>
      <c r="B1193">
        <v>1048</v>
      </c>
      <c r="C1193" t="s">
        <v>9</v>
      </c>
      <c r="D1193" t="s">
        <v>32</v>
      </c>
      <c r="E1193">
        <v>2</v>
      </c>
      <c r="F1193" t="s">
        <v>2890</v>
      </c>
      <c r="G1193">
        <v>0</v>
      </c>
      <c r="H1193">
        <v>0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2891</v>
      </c>
    </row>
    <row r="1194" spans="1:16" x14ac:dyDescent="0.25">
      <c r="A1194" t="s">
        <v>2498</v>
      </c>
      <c r="B1194">
        <v>1527</v>
      </c>
      <c r="C1194" t="s">
        <v>14</v>
      </c>
      <c r="D1194" t="s">
        <v>19</v>
      </c>
      <c r="E1194">
        <v>5</v>
      </c>
      <c r="F1194" t="s">
        <v>2499</v>
      </c>
      <c r="G1194">
        <v>1</v>
      </c>
      <c r="H1194">
        <v>0</v>
      </c>
      <c r="I1194">
        <v>2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 t="s">
        <v>2500</v>
      </c>
    </row>
    <row r="1195" spans="1:16" x14ac:dyDescent="0.25">
      <c r="A1195" t="s">
        <v>3702</v>
      </c>
      <c r="B1195">
        <v>1527</v>
      </c>
      <c r="C1195" t="s">
        <v>14</v>
      </c>
      <c r="D1195" t="s">
        <v>470</v>
      </c>
      <c r="E1195">
        <v>5</v>
      </c>
      <c r="F1195" t="s">
        <v>177</v>
      </c>
      <c r="G1195">
        <v>1</v>
      </c>
      <c r="H1195">
        <v>0</v>
      </c>
      <c r="I1195">
        <v>2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 t="s">
        <v>178</v>
      </c>
    </row>
    <row r="1196" spans="1:16" x14ac:dyDescent="0.25">
      <c r="A1196" t="s">
        <v>2896</v>
      </c>
      <c r="B1196">
        <v>1165</v>
      </c>
      <c r="C1196" t="s">
        <v>9</v>
      </c>
      <c r="D1196" t="s">
        <v>10</v>
      </c>
      <c r="E1196">
        <v>2</v>
      </c>
      <c r="F1196" t="s">
        <v>2897</v>
      </c>
      <c r="G1196">
        <v>0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2898</v>
      </c>
    </row>
    <row r="1197" spans="1:16" x14ac:dyDescent="0.25">
      <c r="A1197" t="s">
        <v>3947</v>
      </c>
      <c r="B1197">
        <v>1527</v>
      </c>
      <c r="C1197" t="s">
        <v>14</v>
      </c>
      <c r="D1197" t="s">
        <v>3111</v>
      </c>
      <c r="E1197">
        <v>5</v>
      </c>
      <c r="F1197" t="s">
        <v>177</v>
      </c>
      <c r="G1197">
        <v>1</v>
      </c>
      <c r="H1197">
        <v>0</v>
      </c>
      <c r="I1197">
        <v>2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 t="s">
        <v>178</v>
      </c>
    </row>
    <row r="1198" spans="1:16" x14ac:dyDescent="0.25">
      <c r="A1198" t="s">
        <v>2902</v>
      </c>
      <c r="B1198">
        <v>396</v>
      </c>
      <c r="C1198" t="s">
        <v>23</v>
      </c>
      <c r="D1198" t="s">
        <v>223</v>
      </c>
      <c r="E1198">
        <v>2</v>
      </c>
      <c r="F1198" t="s">
        <v>323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2903</v>
      </c>
    </row>
    <row r="1199" spans="1:16" x14ac:dyDescent="0.25">
      <c r="A1199" t="s">
        <v>4038</v>
      </c>
      <c r="B1199">
        <v>1527</v>
      </c>
      <c r="C1199" t="s">
        <v>14</v>
      </c>
      <c r="D1199" t="s">
        <v>19</v>
      </c>
      <c r="E1199">
        <v>5</v>
      </c>
      <c r="F1199" t="s">
        <v>177</v>
      </c>
      <c r="G1199">
        <v>1</v>
      </c>
      <c r="H1199">
        <v>0</v>
      </c>
      <c r="I1199">
        <v>2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 t="s">
        <v>4039</v>
      </c>
    </row>
    <row r="1200" spans="1:16" x14ac:dyDescent="0.25">
      <c r="A1200" t="s">
        <v>2907</v>
      </c>
      <c r="B1200">
        <v>274</v>
      </c>
      <c r="C1200" t="s">
        <v>9</v>
      </c>
      <c r="D1200" t="s">
        <v>10</v>
      </c>
      <c r="E1200">
        <v>1</v>
      </c>
      <c r="F1200" t="s">
        <v>2908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2909</v>
      </c>
    </row>
    <row r="1201" spans="1:16" x14ac:dyDescent="0.25">
      <c r="A1201" t="s">
        <v>4387</v>
      </c>
      <c r="B1201">
        <v>1527</v>
      </c>
      <c r="C1201" t="s">
        <v>14</v>
      </c>
      <c r="D1201" t="s">
        <v>19</v>
      </c>
      <c r="E1201">
        <v>5</v>
      </c>
      <c r="F1201" t="s">
        <v>764</v>
      </c>
      <c r="G1201">
        <v>1</v>
      </c>
      <c r="H1201">
        <v>0</v>
      </c>
      <c r="I1201">
        <v>2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 t="s">
        <v>765</v>
      </c>
    </row>
    <row r="1202" spans="1:16" x14ac:dyDescent="0.25">
      <c r="A1202" t="s">
        <v>4430</v>
      </c>
      <c r="B1202">
        <v>1527</v>
      </c>
      <c r="C1202" t="s">
        <v>14</v>
      </c>
      <c r="D1202" t="s">
        <v>256</v>
      </c>
      <c r="E1202">
        <v>5</v>
      </c>
      <c r="F1202" t="s">
        <v>764</v>
      </c>
      <c r="G1202">
        <v>1</v>
      </c>
      <c r="H1202">
        <v>0</v>
      </c>
      <c r="I1202">
        <v>2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 t="s">
        <v>4431</v>
      </c>
    </row>
    <row r="1203" spans="1:16" x14ac:dyDescent="0.25">
      <c r="A1203" t="s">
        <v>4582</v>
      </c>
      <c r="B1203">
        <v>1527</v>
      </c>
      <c r="C1203" t="s">
        <v>14</v>
      </c>
      <c r="D1203" t="s">
        <v>4101</v>
      </c>
      <c r="E1203">
        <v>5</v>
      </c>
      <c r="F1203" t="s">
        <v>1652</v>
      </c>
      <c r="G1203">
        <v>1</v>
      </c>
      <c r="H1203">
        <v>0</v>
      </c>
      <c r="I1203">
        <v>2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 t="s">
        <v>4583</v>
      </c>
    </row>
    <row r="1204" spans="1:16" x14ac:dyDescent="0.25">
      <c r="A1204" t="s">
        <v>4689</v>
      </c>
      <c r="B1204">
        <v>1527</v>
      </c>
      <c r="C1204" t="s">
        <v>14</v>
      </c>
      <c r="D1204" t="s">
        <v>332</v>
      </c>
      <c r="E1204">
        <v>5</v>
      </c>
      <c r="F1204" t="s">
        <v>2499</v>
      </c>
      <c r="G1204">
        <v>1</v>
      </c>
      <c r="H1204">
        <v>0</v>
      </c>
      <c r="I1204">
        <v>2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 t="s">
        <v>2500</v>
      </c>
    </row>
    <row r="1205" spans="1:16" x14ac:dyDescent="0.25">
      <c r="A1205" t="s">
        <v>5406</v>
      </c>
      <c r="B1205">
        <v>1527</v>
      </c>
      <c r="C1205" t="s">
        <v>14</v>
      </c>
      <c r="D1205" t="s">
        <v>19</v>
      </c>
      <c r="E1205">
        <v>5</v>
      </c>
      <c r="F1205" t="s">
        <v>5407</v>
      </c>
      <c r="G1205">
        <v>1</v>
      </c>
      <c r="H1205">
        <v>0</v>
      </c>
      <c r="I1205">
        <v>2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 t="s">
        <v>5408</v>
      </c>
    </row>
    <row r="1206" spans="1:16" x14ac:dyDescent="0.25">
      <c r="A1206" t="s">
        <v>2921</v>
      </c>
      <c r="B1206">
        <v>1276</v>
      </c>
      <c r="C1206" t="s">
        <v>9</v>
      </c>
      <c r="D1206" t="s">
        <v>10</v>
      </c>
      <c r="E1206">
        <v>2</v>
      </c>
      <c r="F1206" t="s">
        <v>2922</v>
      </c>
      <c r="G1206">
        <v>0</v>
      </c>
      <c r="H1206">
        <v>0</v>
      </c>
      <c r="I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2923</v>
      </c>
    </row>
    <row r="1207" spans="1:16" x14ac:dyDescent="0.25">
      <c r="A1207" t="s">
        <v>2924</v>
      </c>
      <c r="B1207">
        <v>466</v>
      </c>
      <c r="C1207" t="s">
        <v>9</v>
      </c>
      <c r="D1207" t="s">
        <v>28</v>
      </c>
      <c r="E1207">
        <v>2</v>
      </c>
      <c r="F1207" t="s">
        <v>2925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2926</v>
      </c>
    </row>
    <row r="1208" spans="1:16" x14ac:dyDescent="0.25">
      <c r="A1208" t="s">
        <v>2322</v>
      </c>
      <c r="B1208">
        <v>1519</v>
      </c>
      <c r="C1208" t="s">
        <v>14</v>
      </c>
      <c r="D1208" t="s">
        <v>86</v>
      </c>
      <c r="E1208">
        <v>6</v>
      </c>
      <c r="F1208" t="s">
        <v>2323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 t="s">
        <v>2324</v>
      </c>
    </row>
    <row r="1209" spans="1:16" x14ac:dyDescent="0.25">
      <c r="A1209" t="s">
        <v>2929</v>
      </c>
      <c r="B1209">
        <v>1218</v>
      </c>
      <c r="C1209" t="s">
        <v>9</v>
      </c>
      <c r="D1209" t="s">
        <v>164</v>
      </c>
      <c r="E1209">
        <v>2</v>
      </c>
      <c r="F1209" t="s">
        <v>2930</v>
      </c>
      <c r="G1209">
        <v>0</v>
      </c>
      <c r="H1209">
        <v>0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2931</v>
      </c>
    </row>
    <row r="1210" spans="1:16" x14ac:dyDescent="0.25">
      <c r="A1210" t="s">
        <v>2932</v>
      </c>
      <c r="B1210">
        <v>532</v>
      </c>
      <c r="C1210" t="s">
        <v>23</v>
      </c>
      <c r="D1210" t="s">
        <v>821</v>
      </c>
      <c r="E1210">
        <v>3</v>
      </c>
      <c r="F1210" t="s">
        <v>2933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2934</v>
      </c>
    </row>
    <row r="1211" spans="1:16" x14ac:dyDescent="0.25">
      <c r="A1211" t="s">
        <v>2935</v>
      </c>
      <c r="B1211">
        <v>245</v>
      </c>
      <c r="C1211" t="s">
        <v>23</v>
      </c>
      <c r="D1211" t="s">
        <v>50</v>
      </c>
      <c r="E1211">
        <v>2</v>
      </c>
      <c r="F1211" t="s">
        <v>51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52</v>
      </c>
    </row>
    <row r="1212" spans="1:16" x14ac:dyDescent="0.25">
      <c r="A1212" t="s">
        <v>2936</v>
      </c>
      <c r="B1212">
        <v>245</v>
      </c>
      <c r="C1212" t="s">
        <v>23</v>
      </c>
      <c r="D1212" t="s">
        <v>50</v>
      </c>
      <c r="E1212">
        <v>2</v>
      </c>
      <c r="F1212" t="s">
        <v>51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52</v>
      </c>
    </row>
    <row r="1213" spans="1:16" x14ac:dyDescent="0.25">
      <c r="A1213" t="s">
        <v>2937</v>
      </c>
      <c r="B1213">
        <v>245</v>
      </c>
      <c r="C1213" t="s">
        <v>23</v>
      </c>
      <c r="D1213" t="s">
        <v>50</v>
      </c>
      <c r="E1213">
        <v>2</v>
      </c>
      <c r="F1213" t="s">
        <v>51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52</v>
      </c>
    </row>
    <row r="1214" spans="1:16" x14ac:dyDescent="0.25">
      <c r="A1214" t="s">
        <v>2938</v>
      </c>
      <c r="B1214">
        <v>1375</v>
      </c>
      <c r="C1214" t="s">
        <v>9</v>
      </c>
      <c r="D1214" t="s">
        <v>180</v>
      </c>
      <c r="E1214">
        <v>2</v>
      </c>
      <c r="F1214" t="s">
        <v>2939</v>
      </c>
      <c r="G1214">
        <v>0</v>
      </c>
      <c r="H1214">
        <v>0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2940</v>
      </c>
    </row>
    <row r="1215" spans="1:16" x14ac:dyDescent="0.25">
      <c r="A1215" t="s">
        <v>2941</v>
      </c>
      <c r="B1215">
        <v>492</v>
      </c>
      <c r="C1215" t="s">
        <v>23</v>
      </c>
      <c r="D1215" t="s">
        <v>24</v>
      </c>
      <c r="E1215">
        <v>2</v>
      </c>
      <c r="F1215" t="s">
        <v>1058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1059</v>
      </c>
    </row>
    <row r="1216" spans="1:16" x14ac:dyDescent="0.25">
      <c r="A1216" t="s">
        <v>2942</v>
      </c>
      <c r="B1216">
        <v>245</v>
      </c>
      <c r="C1216" t="s">
        <v>23</v>
      </c>
      <c r="D1216" t="s">
        <v>50</v>
      </c>
      <c r="E1216">
        <v>2</v>
      </c>
      <c r="F1216" t="s">
        <v>51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52</v>
      </c>
    </row>
    <row r="1217" spans="1:16" x14ac:dyDescent="0.25">
      <c r="A1217" t="s">
        <v>3908</v>
      </c>
      <c r="B1217">
        <v>1517</v>
      </c>
      <c r="C1217" t="s">
        <v>14</v>
      </c>
      <c r="D1217" t="s">
        <v>3376</v>
      </c>
      <c r="E1217">
        <v>6</v>
      </c>
      <c r="F1217" t="s">
        <v>3909</v>
      </c>
      <c r="G1217">
        <v>1</v>
      </c>
      <c r="H1217">
        <v>1</v>
      </c>
      <c r="I1217">
        <v>2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 t="s">
        <v>3910</v>
      </c>
    </row>
    <row r="1218" spans="1:16" x14ac:dyDescent="0.25">
      <c r="A1218" t="s">
        <v>4210</v>
      </c>
      <c r="B1218">
        <v>1516</v>
      </c>
      <c r="C1218" t="s">
        <v>14</v>
      </c>
      <c r="D1218" t="s">
        <v>854</v>
      </c>
      <c r="E1218">
        <v>6</v>
      </c>
      <c r="F1218" t="s">
        <v>4211</v>
      </c>
      <c r="G1218">
        <v>1</v>
      </c>
      <c r="H1218">
        <v>1</v>
      </c>
      <c r="I1218">
        <v>2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 t="s">
        <v>4212</v>
      </c>
    </row>
    <row r="1219" spans="1:16" x14ac:dyDescent="0.25">
      <c r="A1219" t="s">
        <v>2945</v>
      </c>
      <c r="B1219">
        <v>1246</v>
      </c>
      <c r="C1219" t="s">
        <v>9</v>
      </c>
      <c r="D1219" t="s">
        <v>32</v>
      </c>
      <c r="E1219">
        <v>2</v>
      </c>
      <c r="F1219" t="s">
        <v>2946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2947</v>
      </c>
    </row>
    <row r="1220" spans="1:16" x14ac:dyDescent="0.25">
      <c r="A1220" t="s">
        <v>2948</v>
      </c>
      <c r="B1220">
        <v>816</v>
      </c>
      <c r="C1220" t="s">
        <v>9</v>
      </c>
      <c r="D1220" t="s">
        <v>980</v>
      </c>
      <c r="E1220">
        <v>2</v>
      </c>
      <c r="F1220" t="s">
        <v>2949</v>
      </c>
      <c r="G1220">
        <v>0</v>
      </c>
      <c r="H1220">
        <v>0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2950</v>
      </c>
    </row>
    <row r="1221" spans="1:16" x14ac:dyDescent="0.25">
      <c r="A1221" t="s">
        <v>567</v>
      </c>
      <c r="B1221">
        <v>1515</v>
      </c>
      <c r="C1221" t="s">
        <v>14</v>
      </c>
      <c r="D1221" t="s">
        <v>301</v>
      </c>
      <c r="E1221">
        <v>6</v>
      </c>
      <c r="F1221" t="s">
        <v>568</v>
      </c>
      <c r="G1221">
        <v>1</v>
      </c>
      <c r="H1221">
        <v>1</v>
      </c>
      <c r="I1221">
        <v>2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 t="s">
        <v>569</v>
      </c>
    </row>
    <row r="1222" spans="1:16" x14ac:dyDescent="0.25">
      <c r="A1222" t="s">
        <v>1333</v>
      </c>
      <c r="B1222">
        <v>1515</v>
      </c>
      <c r="C1222" t="s">
        <v>14</v>
      </c>
      <c r="D1222" t="s">
        <v>997</v>
      </c>
      <c r="E1222">
        <v>6</v>
      </c>
      <c r="F1222" t="s">
        <v>1334</v>
      </c>
      <c r="G1222">
        <v>1</v>
      </c>
      <c r="H1222">
        <v>1</v>
      </c>
      <c r="I1222">
        <v>2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 t="s">
        <v>1335</v>
      </c>
    </row>
    <row r="1223" spans="1:16" x14ac:dyDescent="0.25">
      <c r="A1223" t="s">
        <v>2954</v>
      </c>
      <c r="B1223">
        <v>1327</v>
      </c>
      <c r="C1223" t="s">
        <v>9</v>
      </c>
      <c r="D1223" t="s">
        <v>32</v>
      </c>
      <c r="E1223">
        <v>2</v>
      </c>
      <c r="F1223" t="s">
        <v>2955</v>
      </c>
      <c r="G1223">
        <v>0</v>
      </c>
      <c r="H1223">
        <v>0</v>
      </c>
      <c r="I1223">
        <v>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2956</v>
      </c>
    </row>
    <row r="1224" spans="1:16" x14ac:dyDescent="0.25">
      <c r="A1224" t="s">
        <v>2957</v>
      </c>
      <c r="B1224">
        <v>245</v>
      </c>
      <c r="C1224" t="s">
        <v>23</v>
      </c>
      <c r="D1224" t="s">
        <v>50</v>
      </c>
      <c r="E1224">
        <v>2</v>
      </c>
      <c r="F1224" t="s">
        <v>51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52</v>
      </c>
    </row>
    <row r="1225" spans="1:16" x14ac:dyDescent="0.25">
      <c r="A1225" t="s">
        <v>2958</v>
      </c>
      <c r="B1225">
        <v>360</v>
      </c>
      <c r="C1225" t="s">
        <v>23</v>
      </c>
      <c r="D1225" t="s">
        <v>821</v>
      </c>
      <c r="E1225">
        <v>2</v>
      </c>
      <c r="F1225" t="s">
        <v>2959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2960</v>
      </c>
    </row>
    <row r="1226" spans="1:16" x14ac:dyDescent="0.25">
      <c r="A1226" t="s">
        <v>2961</v>
      </c>
      <c r="B1226">
        <v>245</v>
      </c>
      <c r="C1226" t="s">
        <v>23</v>
      </c>
      <c r="D1226" t="s">
        <v>50</v>
      </c>
      <c r="E1226">
        <v>2</v>
      </c>
      <c r="F1226" t="s">
        <v>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2962</v>
      </c>
    </row>
    <row r="1227" spans="1:16" x14ac:dyDescent="0.25">
      <c r="A1227" t="s">
        <v>2963</v>
      </c>
      <c r="B1227">
        <v>392</v>
      </c>
      <c r="C1227" t="s">
        <v>23</v>
      </c>
      <c r="D1227" t="s">
        <v>223</v>
      </c>
      <c r="E1227">
        <v>2</v>
      </c>
      <c r="F1227" t="s">
        <v>224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2964</v>
      </c>
    </row>
    <row r="1228" spans="1:16" x14ac:dyDescent="0.25">
      <c r="A1228" t="s">
        <v>5135</v>
      </c>
      <c r="B1228">
        <v>1515</v>
      </c>
      <c r="C1228" t="s">
        <v>14</v>
      </c>
      <c r="D1228" t="s">
        <v>43</v>
      </c>
      <c r="E1228">
        <v>6</v>
      </c>
      <c r="F1228" t="s">
        <v>1334</v>
      </c>
      <c r="G1228">
        <v>1</v>
      </c>
      <c r="H1228">
        <v>1</v>
      </c>
      <c r="I1228">
        <v>2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 t="s">
        <v>1335</v>
      </c>
    </row>
    <row r="1229" spans="1:16" x14ac:dyDescent="0.25">
      <c r="A1229" t="s">
        <v>2967</v>
      </c>
      <c r="B1229">
        <v>7513</v>
      </c>
      <c r="C1229" t="s">
        <v>245</v>
      </c>
      <c r="D1229" t="s">
        <v>1508</v>
      </c>
      <c r="E1229">
        <v>23</v>
      </c>
      <c r="F1229" t="s">
        <v>1788</v>
      </c>
      <c r="G1229">
        <v>0</v>
      </c>
      <c r="H1229">
        <v>5</v>
      </c>
      <c r="I1229">
        <v>10</v>
      </c>
      <c r="J1229">
        <v>4</v>
      </c>
      <c r="K1229">
        <v>1</v>
      </c>
      <c r="L1229">
        <v>0</v>
      </c>
      <c r="M1229">
        <v>0</v>
      </c>
      <c r="N1229">
        <v>1</v>
      </c>
      <c r="O1229">
        <v>5</v>
      </c>
      <c r="P1229" t="s">
        <v>1789</v>
      </c>
    </row>
    <row r="1230" spans="1:16" x14ac:dyDescent="0.25">
      <c r="A1230" t="s">
        <v>315</v>
      </c>
      <c r="B1230">
        <v>1513</v>
      </c>
      <c r="C1230" t="s">
        <v>14</v>
      </c>
      <c r="D1230" t="s">
        <v>316</v>
      </c>
      <c r="E1230">
        <v>5</v>
      </c>
      <c r="F1230" t="s">
        <v>317</v>
      </c>
      <c r="G1230">
        <v>1</v>
      </c>
      <c r="H1230">
        <v>0</v>
      </c>
      <c r="I1230">
        <v>2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 t="s">
        <v>318</v>
      </c>
    </row>
    <row r="1231" spans="1:16" x14ac:dyDescent="0.25">
      <c r="A1231" t="s">
        <v>1801</v>
      </c>
      <c r="B1231">
        <v>1510</v>
      </c>
      <c r="C1231" t="s">
        <v>14</v>
      </c>
      <c r="D1231" t="s">
        <v>1455</v>
      </c>
      <c r="E1231">
        <v>6</v>
      </c>
      <c r="F1231" t="s">
        <v>1802</v>
      </c>
      <c r="G1231">
        <v>1</v>
      </c>
      <c r="H1231">
        <v>1</v>
      </c>
      <c r="I1231">
        <v>2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 t="s">
        <v>1803</v>
      </c>
    </row>
    <row r="1232" spans="1:16" x14ac:dyDescent="0.25">
      <c r="A1232" t="s">
        <v>4685</v>
      </c>
      <c r="B1232">
        <v>1510</v>
      </c>
      <c r="C1232" t="s">
        <v>14</v>
      </c>
      <c r="D1232" t="s">
        <v>3623</v>
      </c>
      <c r="E1232">
        <v>6</v>
      </c>
      <c r="F1232" t="s">
        <v>1802</v>
      </c>
      <c r="G1232">
        <v>1</v>
      </c>
      <c r="H1232">
        <v>1</v>
      </c>
      <c r="I1232">
        <v>2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 t="s">
        <v>4686</v>
      </c>
    </row>
    <row r="1233" spans="1:16" x14ac:dyDescent="0.25">
      <c r="A1233" t="s">
        <v>4100</v>
      </c>
      <c r="B1233">
        <v>1503</v>
      </c>
      <c r="C1233" t="s">
        <v>14</v>
      </c>
      <c r="D1233" t="s">
        <v>4101</v>
      </c>
      <c r="E1233">
        <v>6</v>
      </c>
      <c r="F1233" t="s">
        <v>4102</v>
      </c>
      <c r="G1233">
        <v>1</v>
      </c>
      <c r="H1233">
        <v>1</v>
      </c>
      <c r="I1233">
        <v>2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 t="s">
        <v>4103</v>
      </c>
    </row>
    <row r="1234" spans="1:16" x14ac:dyDescent="0.25">
      <c r="A1234" t="s">
        <v>1371</v>
      </c>
      <c r="B1234">
        <v>1501</v>
      </c>
      <c r="C1234" t="s">
        <v>14</v>
      </c>
      <c r="D1234" t="s">
        <v>86</v>
      </c>
      <c r="E1234">
        <v>6</v>
      </c>
      <c r="F1234" t="s">
        <v>1372</v>
      </c>
      <c r="G1234">
        <v>1</v>
      </c>
      <c r="H1234">
        <v>1</v>
      </c>
      <c r="I1234">
        <v>2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 t="s">
        <v>1373</v>
      </c>
    </row>
    <row r="1235" spans="1:16" x14ac:dyDescent="0.25">
      <c r="A1235" t="s">
        <v>1502</v>
      </c>
      <c r="B1235">
        <v>1501</v>
      </c>
      <c r="C1235" t="s">
        <v>14</v>
      </c>
      <c r="D1235" t="s">
        <v>86</v>
      </c>
      <c r="E1235">
        <v>6</v>
      </c>
      <c r="F1235" t="s">
        <v>1372</v>
      </c>
      <c r="G1235">
        <v>1</v>
      </c>
      <c r="H1235">
        <v>1</v>
      </c>
      <c r="I1235">
        <v>2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 t="s">
        <v>1373</v>
      </c>
    </row>
    <row r="1236" spans="1:16" x14ac:dyDescent="0.25">
      <c r="A1236" t="s">
        <v>3216</v>
      </c>
      <c r="B1236">
        <v>1501</v>
      </c>
      <c r="C1236" t="s">
        <v>14</v>
      </c>
      <c r="D1236" t="s">
        <v>60</v>
      </c>
      <c r="E1236">
        <v>6</v>
      </c>
      <c r="F1236" t="s">
        <v>1372</v>
      </c>
      <c r="G1236">
        <v>1</v>
      </c>
      <c r="H1236">
        <v>1</v>
      </c>
      <c r="I1236">
        <v>2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 t="s">
        <v>1373</v>
      </c>
    </row>
    <row r="1237" spans="1:16" x14ac:dyDescent="0.25">
      <c r="A1237" t="s">
        <v>3772</v>
      </c>
      <c r="B1237">
        <v>1492</v>
      </c>
      <c r="C1237" t="s">
        <v>14</v>
      </c>
      <c r="D1237" t="s">
        <v>2518</v>
      </c>
      <c r="E1237">
        <v>6</v>
      </c>
      <c r="F1237" t="s">
        <v>3773</v>
      </c>
      <c r="G1237">
        <v>1</v>
      </c>
      <c r="H1237">
        <v>1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 t="s">
        <v>3774</v>
      </c>
    </row>
    <row r="1238" spans="1:16" x14ac:dyDescent="0.25">
      <c r="A1238" t="s">
        <v>2876</v>
      </c>
      <c r="B1238">
        <v>1481</v>
      </c>
      <c r="C1238" t="s">
        <v>14</v>
      </c>
      <c r="D1238" t="s">
        <v>1810</v>
      </c>
      <c r="E1238">
        <v>6</v>
      </c>
      <c r="F1238" t="s">
        <v>2877</v>
      </c>
      <c r="G1238">
        <v>0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2</v>
      </c>
      <c r="P1238" t="s">
        <v>2878</v>
      </c>
    </row>
    <row r="1239" spans="1:16" x14ac:dyDescent="0.25">
      <c r="A1239" t="s">
        <v>2982</v>
      </c>
      <c r="B1239">
        <v>245</v>
      </c>
      <c r="C1239" t="s">
        <v>133</v>
      </c>
      <c r="D1239" t="s">
        <v>134</v>
      </c>
      <c r="E1239">
        <v>2</v>
      </c>
      <c r="F1239" t="s">
        <v>2983</v>
      </c>
      <c r="G1239">
        <v>0</v>
      </c>
      <c r="H1239">
        <v>0</v>
      </c>
      <c r="I1239">
        <v>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2984</v>
      </c>
    </row>
    <row r="1240" spans="1:16" x14ac:dyDescent="0.25">
      <c r="A1240" t="s">
        <v>2483</v>
      </c>
      <c r="B1240">
        <v>1480</v>
      </c>
      <c r="C1240" t="s">
        <v>14</v>
      </c>
      <c r="D1240" t="s">
        <v>1363</v>
      </c>
      <c r="E1240">
        <v>5</v>
      </c>
      <c r="F1240" t="s">
        <v>2484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 t="s">
        <v>2485</v>
      </c>
    </row>
    <row r="1241" spans="1:16" x14ac:dyDescent="0.25">
      <c r="A1241" t="s">
        <v>4221</v>
      </c>
      <c r="B1241">
        <v>1480</v>
      </c>
      <c r="C1241" t="s">
        <v>14</v>
      </c>
      <c r="D1241" t="s">
        <v>341</v>
      </c>
      <c r="E1241">
        <v>5</v>
      </c>
      <c r="F1241" t="s">
        <v>2484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 t="s">
        <v>2485</v>
      </c>
    </row>
    <row r="1242" spans="1:16" x14ac:dyDescent="0.25">
      <c r="A1242" t="s">
        <v>300</v>
      </c>
      <c r="B1242">
        <v>1466</v>
      </c>
      <c r="C1242" t="s">
        <v>14</v>
      </c>
      <c r="D1242" t="s">
        <v>301</v>
      </c>
      <c r="E1242">
        <v>6</v>
      </c>
      <c r="F1242" t="s">
        <v>302</v>
      </c>
      <c r="G1242">
        <v>1</v>
      </c>
      <c r="H1242">
        <v>1</v>
      </c>
      <c r="I1242">
        <v>2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 t="s">
        <v>303</v>
      </c>
    </row>
    <row r="1243" spans="1:16" x14ac:dyDescent="0.25">
      <c r="A1243" t="s">
        <v>3209</v>
      </c>
      <c r="B1243">
        <v>1466</v>
      </c>
      <c r="C1243" t="s">
        <v>14</v>
      </c>
      <c r="D1243" t="s">
        <v>301</v>
      </c>
      <c r="E1243">
        <v>6</v>
      </c>
      <c r="F1243" t="s">
        <v>302</v>
      </c>
      <c r="G1243">
        <v>1</v>
      </c>
      <c r="H1243">
        <v>1</v>
      </c>
      <c r="I1243">
        <v>2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 t="s">
        <v>303</v>
      </c>
    </row>
    <row r="1244" spans="1:16" x14ac:dyDescent="0.25">
      <c r="A1244" t="s">
        <v>2994</v>
      </c>
      <c r="B1244">
        <v>497</v>
      </c>
      <c r="C1244" t="s">
        <v>23</v>
      </c>
      <c r="D1244" t="s">
        <v>24</v>
      </c>
      <c r="E1244">
        <v>2</v>
      </c>
      <c r="F1244" t="s">
        <v>1103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1727</v>
      </c>
    </row>
    <row r="1245" spans="1:16" x14ac:dyDescent="0.25">
      <c r="A1245" t="s">
        <v>2995</v>
      </c>
      <c r="B1245">
        <v>304</v>
      </c>
      <c r="C1245" t="s">
        <v>23</v>
      </c>
      <c r="D1245" t="s">
        <v>821</v>
      </c>
      <c r="E1245">
        <v>2</v>
      </c>
      <c r="F1245" t="s">
        <v>2996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2997</v>
      </c>
    </row>
    <row r="1246" spans="1:16" x14ac:dyDescent="0.25">
      <c r="A1246" t="s">
        <v>1977</v>
      </c>
      <c r="B1246">
        <v>1460</v>
      </c>
      <c r="C1246" t="s">
        <v>14</v>
      </c>
      <c r="D1246" t="s">
        <v>301</v>
      </c>
      <c r="E1246">
        <v>6</v>
      </c>
      <c r="F1246" t="s">
        <v>1978</v>
      </c>
      <c r="G1246">
        <v>1</v>
      </c>
      <c r="H1246">
        <v>1</v>
      </c>
      <c r="I1246">
        <v>2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 t="s">
        <v>1979</v>
      </c>
    </row>
    <row r="1247" spans="1:16" x14ac:dyDescent="0.25">
      <c r="A1247" t="s">
        <v>2281</v>
      </c>
      <c r="B1247">
        <v>1457</v>
      </c>
      <c r="C1247" t="s">
        <v>14</v>
      </c>
      <c r="D1247" t="s">
        <v>341</v>
      </c>
      <c r="E1247">
        <v>5</v>
      </c>
      <c r="F1247" t="s">
        <v>2282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 t="s">
        <v>2283</v>
      </c>
    </row>
    <row r="1248" spans="1:16" x14ac:dyDescent="0.25">
      <c r="A1248" t="s">
        <v>3001</v>
      </c>
      <c r="B1248">
        <v>1033</v>
      </c>
      <c r="C1248" t="s">
        <v>9</v>
      </c>
      <c r="D1248" t="s">
        <v>980</v>
      </c>
      <c r="E1248">
        <v>2</v>
      </c>
      <c r="F1248" t="s">
        <v>3002</v>
      </c>
      <c r="G1248">
        <v>0</v>
      </c>
      <c r="H1248">
        <v>0</v>
      </c>
      <c r="I1248">
        <v>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3003</v>
      </c>
    </row>
    <row r="1249" spans="1:16" x14ac:dyDescent="0.25">
      <c r="A1249" t="s">
        <v>3004</v>
      </c>
      <c r="B1249">
        <v>466</v>
      </c>
      <c r="C1249" t="s">
        <v>23</v>
      </c>
      <c r="D1249" t="s">
        <v>3005</v>
      </c>
      <c r="E1249">
        <v>2</v>
      </c>
      <c r="F1249" t="s">
        <v>1664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3006</v>
      </c>
    </row>
    <row r="1250" spans="1:16" x14ac:dyDescent="0.25">
      <c r="A1250" t="s">
        <v>3007</v>
      </c>
      <c r="B1250">
        <v>395</v>
      </c>
      <c r="C1250" t="s">
        <v>23</v>
      </c>
      <c r="D1250" t="s">
        <v>24</v>
      </c>
      <c r="E1250">
        <v>2</v>
      </c>
      <c r="F1250" t="s">
        <v>79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3008</v>
      </c>
    </row>
    <row r="1251" spans="1:16" x14ac:dyDescent="0.25">
      <c r="A1251" t="s">
        <v>4921</v>
      </c>
      <c r="B1251">
        <v>1443</v>
      </c>
      <c r="C1251" t="s">
        <v>14</v>
      </c>
      <c r="D1251" t="s">
        <v>341</v>
      </c>
      <c r="E1251">
        <v>6</v>
      </c>
      <c r="F1251" t="s">
        <v>4922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</v>
      </c>
      <c r="P1251" t="s">
        <v>4923</v>
      </c>
    </row>
    <row r="1252" spans="1:16" x14ac:dyDescent="0.25">
      <c r="A1252" t="s">
        <v>689</v>
      </c>
      <c r="B1252">
        <v>1436</v>
      </c>
      <c r="C1252" t="s">
        <v>14</v>
      </c>
      <c r="D1252" t="s">
        <v>64</v>
      </c>
      <c r="E1252">
        <v>6</v>
      </c>
      <c r="F1252" t="s">
        <v>690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 t="s">
        <v>691</v>
      </c>
    </row>
    <row r="1253" spans="1:16" x14ac:dyDescent="0.25">
      <c r="A1253" t="s">
        <v>3012</v>
      </c>
      <c r="B1253">
        <v>1697</v>
      </c>
      <c r="C1253" t="s">
        <v>9</v>
      </c>
      <c r="D1253" t="s">
        <v>180</v>
      </c>
      <c r="E1253">
        <v>2</v>
      </c>
      <c r="F1253" t="s">
        <v>3013</v>
      </c>
      <c r="G1253">
        <v>0</v>
      </c>
      <c r="H1253">
        <v>0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3014</v>
      </c>
    </row>
    <row r="1254" spans="1:16" x14ac:dyDescent="0.25">
      <c r="A1254" t="s">
        <v>901</v>
      </c>
      <c r="B1254">
        <v>1435</v>
      </c>
      <c r="C1254" t="s">
        <v>14</v>
      </c>
      <c r="D1254" t="s">
        <v>19</v>
      </c>
      <c r="E1254">
        <v>3</v>
      </c>
      <c r="F1254" t="s">
        <v>902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  <c r="P1254" t="s">
        <v>903</v>
      </c>
    </row>
    <row r="1255" spans="1:16" x14ac:dyDescent="0.25">
      <c r="A1255" t="s">
        <v>1666</v>
      </c>
      <c r="B1255">
        <v>1435</v>
      </c>
      <c r="C1255" t="s">
        <v>14</v>
      </c>
      <c r="D1255" t="s">
        <v>19</v>
      </c>
      <c r="E1255">
        <v>3</v>
      </c>
      <c r="F1255" t="s">
        <v>1667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 t="s">
        <v>1668</v>
      </c>
    </row>
    <row r="1256" spans="1:16" x14ac:dyDescent="0.25">
      <c r="A1256" t="s">
        <v>5227</v>
      </c>
      <c r="B1256">
        <v>1435</v>
      </c>
      <c r="C1256" t="s">
        <v>14</v>
      </c>
      <c r="D1256" t="s">
        <v>616</v>
      </c>
      <c r="E1256">
        <v>3</v>
      </c>
      <c r="F1256" t="s">
        <v>902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 t="s">
        <v>903</v>
      </c>
    </row>
    <row r="1257" spans="1:16" x14ac:dyDescent="0.25">
      <c r="A1257" t="s">
        <v>3021</v>
      </c>
      <c r="B1257">
        <v>396</v>
      </c>
      <c r="C1257" t="s">
        <v>23</v>
      </c>
      <c r="D1257" t="s">
        <v>223</v>
      </c>
      <c r="E1257">
        <v>2</v>
      </c>
      <c r="F1257" t="s">
        <v>323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3022</v>
      </c>
    </row>
    <row r="1258" spans="1:16" x14ac:dyDescent="0.25">
      <c r="A1258" t="s">
        <v>3023</v>
      </c>
      <c r="B1258">
        <v>577</v>
      </c>
      <c r="C1258" t="s">
        <v>9</v>
      </c>
      <c r="D1258" t="s">
        <v>164</v>
      </c>
      <c r="E1258">
        <v>2</v>
      </c>
      <c r="F1258" t="s">
        <v>3024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 t="s">
        <v>3025</v>
      </c>
    </row>
    <row r="1259" spans="1:16" x14ac:dyDescent="0.25">
      <c r="A1259" t="s">
        <v>2807</v>
      </c>
      <c r="B1259">
        <v>1419</v>
      </c>
      <c r="C1259" t="s">
        <v>14</v>
      </c>
      <c r="D1259" t="s">
        <v>1126</v>
      </c>
      <c r="E1259">
        <v>3</v>
      </c>
      <c r="F1259" t="s">
        <v>2808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 t="s">
        <v>2809</v>
      </c>
    </row>
    <row r="1260" spans="1:16" x14ac:dyDescent="0.25">
      <c r="A1260" t="s">
        <v>3028</v>
      </c>
      <c r="B1260">
        <v>460</v>
      </c>
      <c r="C1260" t="s">
        <v>23</v>
      </c>
      <c r="D1260" t="s">
        <v>24</v>
      </c>
      <c r="E1260">
        <v>2</v>
      </c>
      <c r="F1260" t="s">
        <v>1795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1796</v>
      </c>
    </row>
    <row r="1261" spans="1:16" x14ac:dyDescent="0.25">
      <c r="A1261" t="s">
        <v>3029</v>
      </c>
      <c r="B1261">
        <v>1290</v>
      </c>
      <c r="C1261" t="s">
        <v>9</v>
      </c>
      <c r="D1261" t="s">
        <v>10</v>
      </c>
      <c r="E1261">
        <v>2</v>
      </c>
      <c r="F1261" t="s">
        <v>3030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3031</v>
      </c>
    </row>
    <row r="1262" spans="1:16" x14ac:dyDescent="0.25">
      <c r="A1262" t="s">
        <v>154</v>
      </c>
      <c r="B1262">
        <v>1418</v>
      </c>
      <c r="C1262" t="s">
        <v>14</v>
      </c>
      <c r="D1262" t="s">
        <v>155</v>
      </c>
      <c r="E1262">
        <v>6</v>
      </c>
      <c r="F1262" t="s">
        <v>156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 t="s">
        <v>157</v>
      </c>
    </row>
    <row r="1263" spans="1:16" x14ac:dyDescent="0.25">
      <c r="A1263" t="s">
        <v>364</v>
      </c>
      <c r="B1263">
        <v>1418</v>
      </c>
      <c r="C1263" t="s">
        <v>14</v>
      </c>
      <c r="D1263" t="s">
        <v>19</v>
      </c>
      <c r="E1263">
        <v>6</v>
      </c>
      <c r="F1263" t="s">
        <v>365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 t="s">
        <v>366</v>
      </c>
    </row>
    <row r="1264" spans="1:16" x14ac:dyDescent="0.25">
      <c r="A1264" t="s">
        <v>3037</v>
      </c>
      <c r="B1264">
        <v>245</v>
      </c>
      <c r="C1264" t="s">
        <v>23</v>
      </c>
      <c r="D1264" t="s">
        <v>50</v>
      </c>
      <c r="E1264">
        <v>2</v>
      </c>
      <c r="F1264" t="s">
        <v>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52</v>
      </c>
    </row>
    <row r="1265" spans="1:16" x14ac:dyDescent="0.25">
      <c r="A1265" t="s">
        <v>3038</v>
      </c>
      <c r="B1265">
        <v>245</v>
      </c>
      <c r="C1265" t="s">
        <v>23</v>
      </c>
      <c r="D1265" t="s">
        <v>24</v>
      </c>
      <c r="E1265">
        <v>2</v>
      </c>
      <c r="F1265" t="s">
        <v>51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143</v>
      </c>
    </row>
    <row r="1266" spans="1:16" x14ac:dyDescent="0.25">
      <c r="A1266" t="s">
        <v>3039</v>
      </c>
      <c r="B1266">
        <v>245</v>
      </c>
      <c r="C1266" t="s">
        <v>23</v>
      </c>
      <c r="D1266" t="s">
        <v>50</v>
      </c>
      <c r="E1266">
        <v>2</v>
      </c>
      <c r="F1266" t="s">
        <v>51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52</v>
      </c>
    </row>
    <row r="1267" spans="1:16" x14ac:dyDescent="0.25">
      <c r="A1267" t="s">
        <v>3040</v>
      </c>
      <c r="B1267">
        <v>1171</v>
      </c>
      <c r="C1267" t="s">
        <v>9</v>
      </c>
      <c r="D1267" t="s">
        <v>10</v>
      </c>
      <c r="E1267">
        <v>2</v>
      </c>
      <c r="F1267" t="s">
        <v>3041</v>
      </c>
      <c r="G1267">
        <v>0</v>
      </c>
      <c r="H1267">
        <v>0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3042</v>
      </c>
    </row>
    <row r="1268" spans="1:16" x14ac:dyDescent="0.25">
      <c r="A1268" t="s">
        <v>3043</v>
      </c>
      <c r="B1268">
        <v>245</v>
      </c>
      <c r="C1268" t="s">
        <v>23</v>
      </c>
      <c r="D1268" t="s">
        <v>50</v>
      </c>
      <c r="E1268">
        <v>2</v>
      </c>
      <c r="F1268" t="s">
        <v>51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141</v>
      </c>
    </row>
    <row r="1269" spans="1:16" x14ac:dyDescent="0.25">
      <c r="A1269" t="s">
        <v>3044</v>
      </c>
      <c r="B1269">
        <v>497</v>
      </c>
      <c r="C1269" t="s">
        <v>23</v>
      </c>
      <c r="D1269" t="s">
        <v>237</v>
      </c>
      <c r="E1269">
        <v>2</v>
      </c>
      <c r="F1269" t="s">
        <v>1103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3045</v>
      </c>
    </row>
    <row r="1270" spans="1:16" x14ac:dyDescent="0.25">
      <c r="A1270" t="s">
        <v>3046</v>
      </c>
      <c r="B1270">
        <v>512</v>
      </c>
      <c r="C1270" t="s">
        <v>23</v>
      </c>
      <c r="D1270" t="s">
        <v>24</v>
      </c>
      <c r="E1270">
        <v>2</v>
      </c>
      <c r="F1270" t="s">
        <v>3047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3048</v>
      </c>
    </row>
    <row r="1271" spans="1:16" x14ac:dyDescent="0.25">
      <c r="A1271" t="s">
        <v>3049</v>
      </c>
      <c r="B1271">
        <v>487</v>
      </c>
      <c r="C1271" t="s">
        <v>23</v>
      </c>
      <c r="D1271" t="s">
        <v>237</v>
      </c>
      <c r="E1271">
        <v>2</v>
      </c>
      <c r="F1271" t="s">
        <v>954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1113</v>
      </c>
    </row>
    <row r="1272" spans="1:16" x14ac:dyDescent="0.25">
      <c r="A1272" t="s">
        <v>497</v>
      </c>
      <c r="B1272">
        <v>1418</v>
      </c>
      <c r="C1272" t="s">
        <v>14</v>
      </c>
      <c r="D1272" t="s">
        <v>498</v>
      </c>
      <c r="E1272">
        <v>6</v>
      </c>
      <c r="F1272" t="s">
        <v>499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 t="s">
        <v>500</v>
      </c>
    </row>
    <row r="1273" spans="1:16" x14ac:dyDescent="0.25">
      <c r="A1273" t="s">
        <v>548</v>
      </c>
      <c r="B1273">
        <v>1418</v>
      </c>
      <c r="C1273" t="s">
        <v>14</v>
      </c>
      <c r="D1273" t="s">
        <v>198</v>
      </c>
      <c r="E1273">
        <v>6</v>
      </c>
      <c r="F1273" t="s">
        <v>549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 t="s">
        <v>550</v>
      </c>
    </row>
    <row r="1274" spans="1:16" x14ac:dyDescent="0.25">
      <c r="A1274" t="s">
        <v>653</v>
      </c>
      <c r="B1274">
        <v>1418</v>
      </c>
      <c r="C1274" t="s">
        <v>14</v>
      </c>
      <c r="D1274" t="s">
        <v>19</v>
      </c>
      <c r="E1274">
        <v>6</v>
      </c>
      <c r="F1274" t="s">
        <v>549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 t="s">
        <v>654</v>
      </c>
    </row>
    <row r="1275" spans="1:16" x14ac:dyDescent="0.25">
      <c r="A1275" t="s">
        <v>717</v>
      </c>
      <c r="B1275">
        <v>1418</v>
      </c>
      <c r="C1275" t="s">
        <v>14</v>
      </c>
      <c r="D1275" t="s">
        <v>718</v>
      </c>
      <c r="E1275">
        <v>6</v>
      </c>
      <c r="F1275" t="s">
        <v>549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 t="s">
        <v>550</v>
      </c>
    </row>
    <row r="1276" spans="1:16" x14ac:dyDescent="0.25">
      <c r="A1276" t="s">
        <v>3056</v>
      </c>
      <c r="B1276">
        <v>1340</v>
      </c>
      <c r="C1276" t="s">
        <v>9</v>
      </c>
      <c r="D1276" t="s">
        <v>180</v>
      </c>
      <c r="E1276">
        <v>3</v>
      </c>
      <c r="F1276" t="s">
        <v>3057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 t="s">
        <v>3058</v>
      </c>
    </row>
    <row r="1277" spans="1:16" x14ac:dyDescent="0.25">
      <c r="A1277" t="s">
        <v>733</v>
      </c>
      <c r="B1277">
        <v>1418</v>
      </c>
      <c r="C1277" t="s">
        <v>14</v>
      </c>
      <c r="D1277" t="s">
        <v>329</v>
      </c>
      <c r="E1277">
        <v>6</v>
      </c>
      <c r="F1277" t="s">
        <v>549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 t="s">
        <v>734</v>
      </c>
    </row>
    <row r="1278" spans="1:16" x14ac:dyDescent="0.25">
      <c r="A1278" t="s">
        <v>916</v>
      </c>
      <c r="B1278">
        <v>1418</v>
      </c>
      <c r="C1278" t="s">
        <v>14</v>
      </c>
      <c r="D1278" t="s">
        <v>121</v>
      </c>
      <c r="E1278">
        <v>6</v>
      </c>
      <c r="F1278" t="s">
        <v>365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 t="s">
        <v>917</v>
      </c>
    </row>
    <row r="1279" spans="1:16" x14ac:dyDescent="0.25">
      <c r="A1279" t="s">
        <v>976</v>
      </c>
      <c r="B1279">
        <v>1418</v>
      </c>
      <c r="C1279" t="s">
        <v>14</v>
      </c>
      <c r="D1279" t="s">
        <v>977</v>
      </c>
      <c r="E1279">
        <v>6</v>
      </c>
      <c r="F1279" t="s">
        <v>549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  <c r="P1279" t="s">
        <v>978</v>
      </c>
    </row>
    <row r="1280" spans="1:16" x14ac:dyDescent="0.25">
      <c r="A1280" t="s">
        <v>984</v>
      </c>
      <c r="B1280">
        <v>1418</v>
      </c>
      <c r="C1280" t="s">
        <v>14</v>
      </c>
      <c r="D1280" t="s">
        <v>985</v>
      </c>
      <c r="E1280">
        <v>6</v>
      </c>
      <c r="F1280" t="s">
        <v>549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 t="s">
        <v>734</v>
      </c>
    </row>
    <row r="1281" spans="1:16" x14ac:dyDescent="0.25">
      <c r="A1281" t="s">
        <v>1256</v>
      </c>
      <c r="B1281">
        <v>1418</v>
      </c>
      <c r="C1281" t="s">
        <v>14</v>
      </c>
      <c r="D1281" t="s">
        <v>19</v>
      </c>
      <c r="E1281">
        <v>6</v>
      </c>
      <c r="F1281" t="s">
        <v>549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  <c r="P1281" t="s">
        <v>1257</v>
      </c>
    </row>
    <row r="1282" spans="1:16" x14ac:dyDescent="0.25">
      <c r="A1282" t="s">
        <v>3070</v>
      </c>
      <c r="B1282">
        <v>245</v>
      </c>
      <c r="C1282" t="s">
        <v>23</v>
      </c>
      <c r="D1282" t="s">
        <v>50</v>
      </c>
      <c r="E1282">
        <v>2</v>
      </c>
      <c r="F1282" t="s">
        <v>51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52</v>
      </c>
    </row>
    <row r="1283" spans="1:16" x14ac:dyDescent="0.25">
      <c r="A1283" t="s">
        <v>1511</v>
      </c>
      <c r="B1283">
        <v>1418</v>
      </c>
      <c r="C1283" t="s">
        <v>14</v>
      </c>
      <c r="D1283" t="s">
        <v>1512</v>
      </c>
      <c r="E1283">
        <v>6</v>
      </c>
      <c r="F1283" t="s">
        <v>365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</v>
      </c>
      <c r="P1283" t="s">
        <v>366</v>
      </c>
    </row>
    <row r="1284" spans="1:16" x14ac:dyDescent="0.25">
      <c r="A1284" t="s">
        <v>3073</v>
      </c>
      <c r="B1284">
        <v>476</v>
      </c>
      <c r="C1284" t="s">
        <v>23</v>
      </c>
      <c r="D1284" t="s">
        <v>24</v>
      </c>
      <c r="E1284">
        <v>2</v>
      </c>
      <c r="F1284" t="s">
        <v>190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191</v>
      </c>
    </row>
    <row r="1285" spans="1:16" x14ac:dyDescent="0.25">
      <c r="A1285" t="s">
        <v>1654</v>
      </c>
      <c r="B1285">
        <v>1418</v>
      </c>
      <c r="C1285" t="s">
        <v>14</v>
      </c>
      <c r="D1285" t="s">
        <v>1655</v>
      </c>
      <c r="E1285">
        <v>6</v>
      </c>
      <c r="F1285" t="s">
        <v>549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 t="s">
        <v>1656</v>
      </c>
    </row>
    <row r="1286" spans="1:16" x14ac:dyDescent="0.25">
      <c r="A1286" t="s">
        <v>2003</v>
      </c>
      <c r="B1286">
        <v>1418</v>
      </c>
      <c r="C1286" t="s">
        <v>14</v>
      </c>
      <c r="D1286" t="s">
        <v>19</v>
      </c>
      <c r="E1286">
        <v>6</v>
      </c>
      <c r="F1286" t="s">
        <v>549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 t="s">
        <v>2004</v>
      </c>
    </row>
    <row r="1287" spans="1:16" x14ac:dyDescent="0.25">
      <c r="A1287" t="s">
        <v>2037</v>
      </c>
      <c r="B1287">
        <v>1418</v>
      </c>
      <c r="C1287" t="s">
        <v>14</v>
      </c>
      <c r="D1287" t="s">
        <v>930</v>
      </c>
      <c r="E1287">
        <v>6</v>
      </c>
      <c r="F1287" t="s">
        <v>365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 t="s">
        <v>2038</v>
      </c>
    </row>
    <row r="1288" spans="1:16" x14ac:dyDescent="0.25">
      <c r="A1288" t="s">
        <v>2142</v>
      </c>
      <c r="B1288">
        <v>1418</v>
      </c>
      <c r="C1288" t="s">
        <v>14</v>
      </c>
      <c r="D1288" t="s">
        <v>2143</v>
      </c>
      <c r="E1288">
        <v>6</v>
      </c>
      <c r="F1288" t="s">
        <v>365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</v>
      </c>
      <c r="P1288" t="s">
        <v>2144</v>
      </c>
    </row>
    <row r="1289" spans="1:16" x14ac:dyDescent="0.25">
      <c r="A1289" t="s">
        <v>3081</v>
      </c>
      <c r="B1289">
        <v>245</v>
      </c>
      <c r="C1289" t="s">
        <v>23</v>
      </c>
      <c r="D1289" t="s">
        <v>50</v>
      </c>
      <c r="E1289">
        <v>2</v>
      </c>
      <c r="F1289" t="s">
        <v>51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52</v>
      </c>
    </row>
    <row r="1290" spans="1:16" x14ac:dyDescent="0.25">
      <c r="A1290" t="s">
        <v>3082</v>
      </c>
      <c r="B1290">
        <v>245</v>
      </c>
      <c r="C1290" t="s">
        <v>23</v>
      </c>
      <c r="D1290" t="s">
        <v>50</v>
      </c>
      <c r="E1290">
        <v>2</v>
      </c>
      <c r="F1290" t="s">
        <v>51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52</v>
      </c>
    </row>
    <row r="1291" spans="1:16" x14ac:dyDescent="0.25">
      <c r="A1291" t="s">
        <v>3083</v>
      </c>
      <c r="B1291">
        <v>367</v>
      </c>
      <c r="C1291" t="s">
        <v>23</v>
      </c>
      <c r="D1291" t="s">
        <v>504</v>
      </c>
      <c r="E1291">
        <v>2</v>
      </c>
      <c r="F1291" t="s">
        <v>505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3084</v>
      </c>
    </row>
    <row r="1292" spans="1:16" x14ac:dyDescent="0.25">
      <c r="A1292" t="s">
        <v>3085</v>
      </c>
      <c r="B1292">
        <v>395</v>
      </c>
      <c r="C1292" t="s">
        <v>23</v>
      </c>
      <c r="D1292" t="s">
        <v>24</v>
      </c>
      <c r="E1292">
        <v>2</v>
      </c>
      <c r="F1292" t="s">
        <v>3086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3087</v>
      </c>
    </row>
    <row r="1293" spans="1:16" x14ac:dyDescent="0.25">
      <c r="A1293" t="s">
        <v>3088</v>
      </c>
      <c r="B1293">
        <v>1287</v>
      </c>
      <c r="C1293" t="s">
        <v>9</v>
      </c>
      <c r="D1293" t="s">
        <v>164</v>
      </c>
      <c r="E1293">
        <v>2</v>
      </c>
      <c r="F1293" t="s">
        <v>3089</v>
      </c>
      <c r="G1293">
        <v>0</v>
      </c>
      <c r="H1293">
        <v>0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3090</v>
      </c>
    </row>
    <row r="1294" spans="1:16" x14ac:dyDescent="0.25">
      <c r="A1294" t="s">
        <v>3091</v>
      </c>
      <c r="B1294">
        <v>245</v>
      </c>
      <c r="C1294" t="s">
        <v>23</v>
      </c>
      <c r="D1294" t="s">
        <v>50</v>
      </c>
      <c r="E1294">
        <v>2</v>
      </c>
      <c r="F1294" t="s">
        <v>51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52</v>
      </c>
    </row>
    <row r="1295" spans="1:16" x14ac:dyDescent="0.25">
      <c r="A1295" t="s">
        <v>3092</v>
      </c>
      <c r="B1295">
        <v>907</v>
      </c>
      <c r="C1295" t="s">
        <v>9</v>
      </c>
      <c r="D1295" t="s">
        <v>164</v>
      </c>
      <c r="E1295">
        <v>2</v>
      </c>
      <c r="F1295" t="s">
        <v>3093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3094</v>
      </c>
    </row>
    <row r="1296" spans="1:16" x14ac:dyDescent="0.25">
      <c r="A1296" t="s">
        <v>2254</v>
      </c>
      <c r="B1296">
        <v>1418</v>
      </c>
      <c r="C1296" t="s">
        <v>14</v>
      </c>
      <c r="D1296" t="s">
        <v>19</v>
      </c>
      <c r="E1296">
        <v>6</v>
      </c>
      <c r="F1296" t="s">
        <v>549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1</v>
      </c>
      <c r="P1296" t="s">
        <v>2255</v>
      </c>
    </row>
    <row r="1297" spans="1:16" x14ac:dyDescent="0.25">
      <c r="A1297" t="s">
        <v>3097</v>
      </c>
      <c r="B1297">
        <v>602</v>
      </c>
      <c r="C1297" t="s">
        <v>9</v>
      </c>
      <c r="D1297" t="s">
        <v>32</v>
      </c>
      <c r="E1297">
        <v>1</v>
      </c>
      <c r="F1297" t="s">
        <v>3098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3099</v>
      </c>
    </row>
    <row r="1298" spans="1:16" x14ac:dyDescent="0.25">
      <c r="A1298" t="s">
        <v>2298</v>
      </c>
      <c r="B1298">
        <v>1418</v>
      </c>
      <c r="C1298" t="s">
        <v>14</v>
      </c>
      <c r="D1298" t="s">
        <v>2299</v>
      </c>
      <c r="E1298">
        <v>6</v>
      </c>
      <c r="F1298" t="s">
        <v>499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 t="s">
        <v>2300</v>
      </c>
    </row>
    <row r="1299" spans="1:16" x14ac:dyDescent="0.25">
      <c r="A1299" t="s">
        <v>3101</v>
      </c>
      <c r="B1299">
        <v>396</v>
      </c>
      <c r="C1299" t="s">
        <v>23</v>
      </c>
      <c r="D1299" t="s">
        <v>223</v>
      </c>
      <c r="E1299">
        <v>2</v>
      </c>
      <c r="F1299" t="s">
        <v>323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3022</v>
      </c>
    </row>
    <row r="1300" spans="1:16" x14ac:dyDescent="0.25">
      <c r="A1300" t="s">
        <v>2389</v>
      </c>
      <c r="B1300">
        <v>1418</v>
      </c>
      <c r="C1300" t="s">
        <v>14</v>
      </c>
      <c r="D1300" t="s">
        <v>959</v>
      </c>
      <c r="E1300">
        <v>6</v>
      </c>
      <c r="F1300" t="s">
        <v>365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 t="s">
        <v>917</v>
      </c>
    </row>
    <row r="1301" spans="1:16" x14ac:dyDescent="0.25">
      <c r="A1301" t="s">
        <v>2429</v>
      </c>
      <c r="B1301">
        <v>1418</v>
      </c>
      <c r="C1301" t="s">
        <v>14</v>
      </c>
      <c r="D1301" t="s">
        <v>1621</v>
      </c>
      <c r="E1301">
        <v>6</v>
      </c>
      <c r="F1301" t="s">
        <v>365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 t="s">
        <v>2430</v>
      </c>
    </row>
    <row r="1302" spans="1:16" x14ac:dyDescent="0.25">
      <c r="A1302" t="s">
        <v>3105</v>
      </c>
      <c r="B1302">
        <v>11464</v>
      </c>
      <c r="C1302" t="s">
        <v>245</v>
      </c>
      <c r="D1302" t="s">
        <v>423</v>
      </c>
      <c r="E1302">
        <v>50</v>
      </c>
      <c r="F1302" t="s">
        <v>3106</v>
      </c>
      <c r="G1302">
        <v>0</v>
      </c>
      <c r="H1302">
        <v>14</v>
      </c>
      <c r="I1302">
        <v>19</v>
      </c>
      <c r="J1302">
        <v>7</v>
      </c>
      <c r="K1302">
        <v>3</v>
      </c>
      <c r="L1302">
        <v>0</v>
      </c>
      <c r="M1302">
        <v>0</v>
      </c>
      <c r="N1302">
        <v>2</v>
      </c>
      <c r="O1302">
        <v>14</v>
      </c>
      <c r="P1302" t="s">
        <v>3107</v>
      </c>
    </row>
    <row r="1303" spans="1:16" x14ac:dyDescent="0.25">
      <c r="A1303" t="s">
        <v>2944</v>
      </c>
      <c r="B1303">
        <v>1418</v>
      </c>
      <c r="C1303" t="s">
        <v>14</v>
      </c>
      <c r="D1303" t="s">
        <v>1306</v>
      </c>
      <c r="E1303">
        <v>6</v>
      </c>
      <c r="F1303" t="s">
        <v>365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</v>
      </c>
      <c r="P1303" t="s">
        <v>2144</v>
      </c>
    </row>
    <row r="1304" spans="1:16" x14ac:dyDescent="0.25">
      <c r="A1304" t="s">
        <v>2953</v>
      </c>
      <c r="B1304">
        <v>1418</v>
      </c>
      <c r="C1304" t="s">
        <v>14</v>
      </c>
      <c r="D1304" t="s">
        <v>848</v>
      </c>
      <c r="E1304">
        <v>6</v>
      </c>
      <c r="F1304" t="s">
        <v>365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</v>
      </c>
      <c r="P1304" t="s">
        <v>2038</v>
      </c>
    </row>
    <row r="1305" spans="1:16" x14ac:dyDescent="0.25">
      <c r="A1305" t="s">
        <v>2968</v>
      </c>
      <c r="B1305">
        <v>1418</v>
      </c>
      <c r="C1305" t="s">
        <v>14</v>
      </c>
      <c r="D1305" t="s">
        <v>1272</v>
      </c>
      <c r="E1305">
        <v>6</v>
      </c>
      <c r="F1305" t="s">
        <v>499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1</v>
      </c>
      <c r="P1305" t="s">
        <v>2969</v>
      </c>
    </row>
    <row r="1306" spans="1:16" x14ac:dyDescent="0.25">
      <c r="A1306" t="s">
        <v>3113</v>
      </c>
      <c r="B1306">
        <v>245</v>
      </c>
      <c r="C1306" t="s">
        <v>23</v>
      </c>
      <c r="D1306" t="s">
        <v>50</v>
      </c>
      <c r="E1306">
        <v>2</v>
      </c>
      <c r="F1306" t="s">
        <v>51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141</v>
      </c>
    </row>
    <row r="1307" spans="1:16" x14ac:dyDescent="0.25">
      <c r="A1307" t="s">
        <v>3032</v>
      </c>
      <c r="B1307">
        <v>1418</v>
      </c>
      <c r="C1307" t="s">
        <v>14</v>
      </c>
      <c r="D1307" t="s">
        <v>687</v>
      </c>
      <c r="E1307">
        <v>6</v>
      </c>
      <c r="F1307" t="s">
        <v>365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 t="s">
        <v>3033</v>
      </c>
    </row>
    <row r="1308" spans="1:16" x14ac:dyDescent="0.25">
      <c r="A1308" t="s">
        <v>3116</v>
      </c>
      <c r="B1308">
        <v>785</v>
      </c>
      <c r="C1308" t="s">
        <v>9</v>
      </c>
      <c r="D1308" t="s">
        <v>492</v>
      </c>
      <c r="E1308">
        <v>2</v>
      </c>
      <c r="F1308" t="s">
        <v>3117</v>
      </c>
      <c r="G1308">
        <v>0</v>
      </c>
      <c r="H1308">
        <v>0</v>
      </c>
      <c r="I1308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3118</v>
      </c>
    </row>
    <row r="1309" spans="1:16" x14ac:dyDescent="0.25">
      <c r="A1309" t="s">
        <v>3119</v>
      </c>
      <c r="B1309">
        <v>245</v>
      </c>
      <c r="C1309" t="s">
        <v>23</v>
      </c>
      <c r="D1309" t="s">
        <v>50</v>
      </c>
      <c r="E1309">
        <v>2</v>
      </c>
      <c r="F1309" t="s">
        <v>51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141</v>
      </c>
    </row>
    <row r="1310" spans="1:16" x14ac:dyDescent="0.25">
      <c r="A1310" t="s">
        <v>3311</v>
      </c>
      <c r="B1310">
        <v>1418</v>
      </c>
      <c r="C1310" t="s">
        <v>14</v>
      </c>
      <c r="D1310" t="s">
        <v>1418</v>
      </c>
      <c r="E1310">
        <v>6</v>
      </c>
      <c r="F1310" t="s">
        <v>365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 t="s">
        <v>2038</v>
      </c>
    </row>
    <row r="1311" spans="1:16" x14ac:dyDescent="0.25">
      <c r="A1311" t="s">
        <v>3123</v>
      </c>
      <c r="B1311">
        <v>1274</v>
      </c>
      <c r="C1311" t="s">
        <v>9</v>
      </c>
      <c r="D1311" t="s">
        <v>10</v>
      </c>
      <c r="E1311">
        <v>2</v>
      </c>
      <c r="F1311" t="s">
        <v>2922</v>
      </c>
      <c r="G1311">
        <v>0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3124</v>
      </c>
    </row>
    <row r="1312" spans="1:16" x14ac:dyDescent="0.25">
      <c r="A1312" t="s">
        <v>3578</v>
      </c>
      <c r="B1312">
        <v>1418</v>
      </c>
      <c r="C1312" t="s">
        <v>14</v>
      </c>
      <c r="D1312" t="s">
        <v>19</v>
      </c>
      <c r="E1312">
        <v>6</v>
      </c>
      <c r="F1312" t="s">
        <v>156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 t="s">
        <v>3579</v>
      </c>
    </row>
    <row r="1313" spans="1:16" x14ac:dyDescent="0.25">
      <c r="A1313" t="s">
        <v>4009</v>
      </c>
      <c r="B1313">
        <v>1418</v>
      </c>
      <c r="C1313" t="s">
        <v>14</v>
      </c>
      <c r="D1313" t="s">
        <v>19</v>
      </c>
      <c r="E1313">
        <v>6</v>
      </c>
      <c r="F1313" t="s">
        <v>549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  <c r="P1313" t="s">
        <v>734</v>
      </c>
    </row>
    <row r="1314" spans="1:16" x14ac:dyDescent="0.25">
      <c r="A1314" t="s">
        <v>3129</v>
      </c>
      <c r="B1314">
        <v>396</v>
      </c>
      <c r="C1314" t="s">
        <v>23</v>
      </c>
      <c r="D1314" t="s">
        <v>237</v>
      </c>
      <c r="E1314">
        <v>2</v>
      </c>
      <c r="F1314" t="s">
        <v>323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1746</v>
      </c>
    </row>
    <row r="1315" spans="1:16" x14ac:dyDescent="0.25">
      <c r="A1315" t="s">
        <v>3130</v>
      </c>
      <c r="B1315">
        <v>245</v>
      </c>
      <c r="C1315" t="s">
        <v>23</v>
      </c>
      <c r="D1315" t="s">
        <v>50</v>
      </c>
      <c r="E1315">
        <v>2</v>
      </c>
      <c r="F1315" t="s">
        <v>51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52</v>
      </c>
    </row>
    <row r="1316" spans="1:16" x14ac:dyDescent="0.25">
      <c r="A1316" t="s">
        <v>4160</v>
      </c>
      <c r="B1316">
        <v>1418</v>
      </c>
      <c r="C1316" t="s">
        <v>14</v>
      </c>
      <c r="D1316" t="s">
        <v>19</v>
      </c>
      <c r="E1316">
        <v>6</v>
      </c>
      <c r="F1316" t="s">
        <v>499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 t="s">
        <v>2300</v>
      </c>
    </row>
    <row r="1317" spans="1:16" x14ac:dyDescent="0.25">
      <c r="A1317" t="s">
        <v>4235</v>
      </c>
      <c r="B1317">
        <v>1418</v>
      </c>
      <c r="C1317" t="s">
        <v>14</v>
      </c>
      <c r="D1317" t="s">
        <v>75</v>
      </c>
      <c r="E1317">
        <v>6</v>
      </c>
      <c r="F1317" t="s">
        <v>549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1</v>
      </c>
      <c r="P1317" t="s">
        <v>1257</v>
      </c>
    </row>
    <row r="1318" spans="1:16" x14ac:dyDescent="0.25">
      <c r="A1318" t="s">
        <v>4471</v>
      </c>
      <c r="B1318">
        <v>1418</v>
      </c>
      <c r="C1318" t="s">
        <v>14</v>
      </c>
      <c r="D1318" t="s">
        <v>19</v>
      </c>
      <c r="E1318">
        <v>6</v>
      </c>
      <c r="F1318" t="s">
        <v>365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 t="s">
        <v>4472</v>
      </c>
    </row>
    <row r="1319" spans="1:16" x14ac:dyDescent="0.25">
      <c r="A1319" t="s">
        <v>3134</v>
      </c>
      <c r="B1319">
        <v>251</v>
      </c>
      <c r="C1319" t="s">
        <v>245</v>
      </c>
      <c r="D1319" t="s">
        <v>423</v>
      </c>
      <c r="E1319">
        <v>2</v>
      </c>
      <c r="F1319" t="s">
        <v>3135</v>
      </c>
      <c r="G1319">
        <v>0</v>
      </c>
      <c r="H1319">
        <v>0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3136</v>
      </c>
    </row>
    <row r="1320" spans="1:16" x14ac:dyDescent="0.25">
      <c r="A1320" t="s">
        <v>4514</v>
      </c>
      <c r="B1320">
        <v>1418</v>
      </c>
      <c r="C1320" t="s">
        <v>14</v>
      </c>
      <c r="D1320" t="s">
        <v>19</v>
      </c>
      <c r="E1320">
        <v>6</v>
      </c>
      <c r="F1320" t="s">
        <v>4515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 t="s">
        <v>4516</v>
      </c>
    </row>
    <row r="1321" spans="1:16" x14ac:dyDescent="0.25">
      <c r="A1321" t="s">
        <v>3139</v>
      </c>
      <c r="B1321">
        <v>604</v>
      </c>
      <c r="C1321" t="s">
        <v>9</v>
      </c>
      <c r="D1321" t="s">
        <v>10</v>
      </c>
      <c r="E1321">
        <v>1</v>
      </c>
      <c r="F1321" t="s">
        <v>3140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3141</v>
      </c>
    </row>
    <row r="1322" spans="1:16" x14ac:dyDescent="0.25">
      <c r="A1322" t="s">
        <v>4533</v>
      </c>
      <c r="B1322">
        <v>1418</v>
      </c>
      <c r="C1322" t="s">
        <v>14</v>
      </c>
      <c r="D1322" t="s">
        <v>878</v>
      </c>
      <c r="E1322">
        <v>6</v>
      </c>
      <c r="F1322" t="s">
        <v>549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 t="s">
        <v>2255</v>
      </c>
    </row>
    <row r="1323" spans="1:16" x14ac:dyDescent="0.25">
      <c r="A1323" t="s">
        <v>3143</v>
      </c>
      <c r="B1323">
        <v>245</v>
      </c>
      <c r="C1323" t="s">
        <v>23</v>
      </c>
      <c r="D1323" t="s">
        <v>50</v>
      </c>
      <c r="E1323">
        <v>2</v>
      </c>
      <c r="F1323" t="s">
        <v>51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566</v>
      </c>
    </row>
    <row r="1324" spans="1:16" x14ac:dyDescent="0.25">
      <c r="A1324" t="s">
        <v>4697</v>
      </c>
      <c r="B1324">
        <v>1418</v>
      </c>
      <c r="C1324" t="s">
        <v>14</v>
      </c>
      <c r="D1324" t="s">
        <v>19</v>
      </c>
      <c r="E1324">
        <v>6</v>
      </c>
      <c r="F1324" t="s">
        <v>549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 t="s">
        <v>4698</v>
      </c>
    </row>
    <row r="1325" spans="1:16" x14ac:dyDescent="0.25">
      <c r="A1325" t="s">
        <v>4971</v>
      </c>
      <c r="B1325">
        <v>1418</v>
      </c>
      <c r="C1325" t="s">
        <v>14</v>
      </c>
      <c r="D1325" t="s">
        <v>372</v>
      </c>
      <c r="E1325">
        <v>6</v>
      </c>
      <c r="F1325" t="s">
        <v>365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  <c r="P1325" t="s">
        <v>2038</v>
      </c>
    </row>
    <row r="1326" spans="1:16" x14ac:dyDescent="0.25">
      <c r="A1326" t="s">
        <v>3147</v>
      </c>
      <c r="B1326">
        <v>1235</v>
      </c>
      <c r="C1326" t="s">
        <v>9</v>
      </c>
      <c r="D1326" t="s">
        <v>32</v>
      </c>
      <c r="E1326">
        <v>2</v>
      </c>
      <c r="F1326" t="s">
        <v>3148</v>
      </c>
      <c r="G1326">
        <v>0</v>
      </c>
      <c r="H1326">
        <v>0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3149</v>
      </c>
    </row>
    <row r="1327" spans="1:16" x14ac:dyDescent="0.25">
      <c r="A1327" t="s">
        <v>3150</v>
      </c>
      <c r="B1327">
        <v>833</v>
      </c>
      <c r="C1327" t="s">
        <v>9</v>
      </c>
      <c r="D1327" t="s">
        <v>10</v>
      </c>
      <c r="E1327">
        <v>1</v>
      </c>
      <c r="F1327" t="s">
        <v>3151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3152</v>
      </c>
    </row>
    <row r="1328" spans="1:16" x14ac:dyDescent="0.25">
      <c r="A1328" t="s">
        <v>3153</v>
      </c>
      <c r="B1328">
        <v>345</v>
      </c>
      <c r="C1328" t="s">
        <v>23</v>
      </c>
      <c r="D1328" t="s">
        <v>1402</v>
      </c>
      <c r="E1328">
        <v>2</v>
      </c>
      <c r="F1328" t="s">
        <v>3154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3155</v>
      </c>
    </row>
    <row r="1329" spans="1:16" x14ac:dyDescent="0.25">
      <c r="A1329" t="s">
        <v>5043</v>
      </c>
      <c r="B1329">
        <v>1418</v>
      </c>
      <c r="C1329" t="s">
        <v>14</v>
      </c>
      <c r="D1329" t="s">
        <v>1150</v>
      </c>
      <c r="E1329">
        <v>6</v>
      </c>
      <c r="F1329" t="s">
        <v>365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 t="s">
        <v>2038</v>
      </c>
    </row>
    <row r="1330" spans="1:16" x14ac:dyDescent="0.25">
      <c r="A1330" t="s">
        <v>3158</v>
      </c>
      <c r="B1330">
        <v>464</v>
      </c>
      <c r="C1330" t="s">
        <v>23</v>
      </c>
      <c r="D1330" t="s">
        <v>237</v>
      </c>
      <c r="E1330">
        <v>2</v>
      </c>
      <c r="F1330" t="s">
        <v>3159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3160</v>
      </c>
    </row>
    <row r="1331" spans="1:16" x14ac:dyDescent="0.25">
      <c r="A1331" t="s">
        <v>5055</v>
      </c>
      <c r="B1331">
        <v>1418</v>
      </c>
      <c r="C1331" t="s">
        <v>14</v>
      </c>
      <c r="D1331" t="s">
        <v>19</v>
      </c>
      <c r="E1331">
        <v>6</v>
      </c>
      <c r="F1331" t="s">
        <v>549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P1331" t="s">
        <v>1656</v>
      </c>
    </row>
    <row r="1332" spans="1:16" x14ac:dyDescent="0.25">
      <c r="A1332" t="s">
        <v>5132</v>
      </c>
      <c r="B1332">
        <v>1418</v>
      </c>
      <c r="C1332" t="s">
        <v>14</v>
      </c>
      <c r="D1332" t="s">
        <v>1564</v>
      </c>
      <c r="E1332">
        <v>6</v>
      </c>
      <c r="F1332" t="s">
        <v>365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</v>
      </c>
      <c r="P1332" t="s">
        <v>2038</v>
      </c>
    </row>
    <row r="1333" spans="1:16" x14ac:dyDescent="0.25">
      <c r="A1333" t="s">
        <v>5205</v>
      </c>
      <c r="B1333">
        <v>1418</v>
      </c>
      <c r="C1333" t="s">
        <v>14</v>
      </c>
      <c r="D1333" t="s">
        <v>538</v>
      </c>
      <c r="E1333">
        <v>6</v>
      </c>
      <c r="F1333" t="s">
        <v>365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  <c r="P1333" t="s">
        <v>2038</v>
      </c>
    </row>
    <row r="1334" spans="1:16" x14ac:dyDescent="0.25">
      <c r="A1334" t="s">
        <v>3170</v>
      </c>
      <c r="B1334">
        <v>245</v>
      </c>
      <c r="C1334" t="s">
        <v>23</v>
      </c>
      <c r="D1334" t="s">
        <v>24</v>
      </c>
      <c r="E1334">
        <v>2</v>
      </c>
      <c r="F1334" t="s">
        <v>51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143</v>
      </c>
    </row>
    <row r="1335" spans="1:16" x14ac:dyDescent="0.25">
      <c r="A1335" t="s">
        <v>3171</v>
      </c>
      <c r="B1335">
        <v>245</v>
      </c>
      <c r="C1335" t="s">
        <v>23</v>
      </c>
      <c r="D1335" t="s">
        <v>50</v>
      </c>
      <c r="E1335">
        <v>2</v>
      </c>
      <c r="F1335" t="s">
        <v>51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566</v>
      </c>
    </row>
    <row r="1336" spans="1:16" x14ac:dyDescent="0.25">
      <c r="A1336" t="s">
        <v>5312</v>
      </c>
      <c r="B1336">
        <v>1418</v>
      </c>
      <c r="C1336" t="s">
        <v>14</v>
      </c>
      <c r="D1336" t="s">
        <v>19</v>
      </c>
      <c r="E1336">
        <v>6</v>
      </c>
      <c r="F1336" t="s">
        <v>365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  <c r="P1336" t="s">
        <v>3033</v>
      </c>
    </row>
    <row r="1337" spans="1:16" x14ac:dyDescent="0.25">
      <c r="A1337" t="s">
        <v>3175</v>
      </c>
      <c r="B1337">
        <v>245</v>
      </c>
      <c r="C1337" t="s">
        <v>23</v>
      </c>
      <c r="D1337" t="s">
        <v>50</v>
      </c>
      <c r="E1337">
        <v>2</v>
      </c>
      <c r="F1337" t="s">
        <v>51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52</v>
      </c>
    </row>
    <row r="1338" spans="1:16" x14ac:dyDescent="0.25">
      <c r="A1338" t="s">
        <v>5682</v>
      </c>
      <c r="B1338">
        <v>1418</v>
      </c>
      <c r="C1338" t="s">
        <v>14</v>
      </c>
      <c r="D1338" t="s">
        <v>216</v>
      </c>
      <c r="E1338">
        <v>6</v>
      </c>
      <c r="F1338" t="s">
        <v>365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 t="s">
        <v>2038</v>
      </c>
    </row>
    <row r="1339" spans="1:16" x14ac:dyDescent="0.25">
      <c r="A1339" t="s">
        <v>3177</v>
      </c>
      <c r="B1339">
        <v>506</v>
      </c>
      <c r="C1339" t="s">
        <v>9</v>
      </c>
      <c r="D1339" t="s">
        <v>164</v>
      </c>
      <c r="E1339">
        <v>2</v>
      </c>
      <c r="F1339" t="s">
        <v>752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3178</v>
      </c>
    </row>
    <row r="1340" spans="1:16" x14ac:dyDescent="0.25">
      <c r="A1340" t="s">
        <v>3179</v>
      </c>
      <c r="B1340">
        <v>2677</v>
      </c>
      <c r="C1340" t="s">
        <v>352</v>
      </c>
      <c r="D1340" t="s">
        <v>353</v>
      </c>
      <c r="E1340">
        <v>10</v>
      </c>
      <c r="F1340" t="s">
        <v>3180</v>
      </c>
      <c r="G1340">
        <v>1</v>
      </c>
      <c r="H1340">
        <v>2</v>
      </c>
      <c r="I1340">
        <v>2</v>
      </c>
      <c r="J1340">
        <v>1</v>
      </c>
      <c r="K1340">
        <v>0</v>
      </c>
      <c r="L1340">
        <v>0</v>
      </c>
      <c r="M1340">
        <v>0</v>
      </c>
      <c r="N1340">
        <v>2</v>
      </c>
      <c r="O1340">
        <v>2</v>
      </c>
      <c r="P1340" t="s">
        <v>3181</v>
      </c>
    </row>
    <row r="1341" spans="1:16" x14ac:dyDescent="0.25">
      <c r="A1341" t="s">
        <v>5701</v>
      </c>
      <c r="B1341">
        <v>1418</v>
      </c>
      <c r="C1341" t="s">
        <v>14</v>
      </c>
      <c r="D1341" t="s">
        <v>19</v>
      </c>
      <c r="E1341">
        <v>6</v>
      </c>
      <c r="F1341" t="s">
        <v>499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1</v>
      </c>
      <c r="P1341" t="s">
        <v>2969</v>
      </c>
    </row>
    <row r="1342" spans="1:16" x14ac:dyDescent="0.25">
      <c r="A1342" t="s">
        <v>3185</v>
      </c>
      <c r="B1342">
        <v>478</v>
      </c>
      <c r="C1342" t="s">
        <v>23</v>
      </c>
      <c r="D1342" t="s">
        <v>24</v>
      </c>
      <c r="E1342">
        <v>2</v>
      </c>
      <c r="F1342" t="s">
        <v>265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266</v>
      </c>
    </row>
    <row r="1343" spans="1:16" x14ac:dyDescent="0.25">
      <c r="A1343" t="s">
        <v>2363</v>
      </c>
      <c r="B1343">
        <v>1416</v>
      </c>
      <c r="C1343" t="s">
        <v>14</v>
      </c>
      <c r="D1343" t="s">
        <v>129</v>
      </c>
      <c r="E1343">
        <v>6</v>
      </c>
      <c r="F1343" t="s">
        <v>2364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 t="s">
        <v>2365</v>
      </c>
    </row>
    <row r="1344" spans="1:16" x14ac:dyDescent="0.25">
      <c r="A1344" t="s">
        <v>151</v>
      </c>
      <c r="B1344">
        <v>1415</v>
      </c>
      <c r="C1344" t="s">
        <v>14</v>
      </c>
      <c r="D1344" t="s">
        <v>15</v>
      </c>
      <c r="E1344">
        <v>6</v>
      </c>
      <c r="F1344" t="s">
        <v>152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 t="s">
        <v>153</v>
      </c>
    </row>
    <row r="1345" spans="1:16" x14ac:dyDescent="0.25">
      <c r="A1345" t="s">
        <v>1217</v>
      </c>
      <c r="B1345">
        <v>1415</v>
      </c>
      <c r="C1345" t="s">
        <v>14</v>
      </c>
      <c r="D1345" t="s">
        <v>19</v>
      </c>
      <c r="E1345">
        <v>6</v>
      </c>
      <c r="F1345" t="s">
        <v>1218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1</v>
      </c>
      <c r="P1345" t="s">
        <v>1219</v>
      </c>
    </row>
    <row r="1346" spans="1:16" x14ac:dyDescent="0.25">
      <c r="A1346" t="s">
        <v>3195</v>
      </c>
      <c r="B1346">
        <v>245</v>
      </c>
      <c r="C1346" t="s">
        <v>23</v>
      </c>
      <c r="D1346" t="s">
        <v>50</v>
      </c>
      <c r="E1346">
        <v>2</v>
      </c>
      <c r="F1346" t="s">
        <v>51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52</v>
      </c>
    </row>
    <row r="1347" spans="1:16" x14ac:dyDescent="0.25">
      <c r="A1347" t="s">
        <v>2723</v>
      </c>
      <c r="B1347">
        <v>1415</v>
      </c>
      <c r="C1347" t="s">
        <v>14</v>
      </c>
      <c r="D1347" t="s">
        <v>19</v>
      </c>
      <c r="E1347">
        <v>6</v>
      </c>
      <c r="F1347" t="s">
        <v>1218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 t="s">
        <v>2724</v>
      </c>
    </row>
    <row r="1348" spans="1:16" x14ac:dyDescent="0.25">
      <c r="A1348" t="s">
        <v>3198</v>
      </c>
      <c r="B1348">
        <v>257</v>
      </c>
      <c r="C1348" t="s">
        <v>23</v>
      </c>
      <c r="D1348" t="s">
        <v>223</v>
      </c>
      <c r="E1348">
        <v>2</v>
      </c>
      <c r="F1348" t="s">
        <v>227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228</v>
      </c>
    </row>
    <row r="1349" spans="1:16" x14ac:dyDescent="0.25">
      <c r="A1349" t="s">
        <v>2818</v>
      </c>
      <c r="B1349">
        <v>1415</v>
      </c>
      <c r="C1349" t="s">
        <v>14</v>
      </c>
      <c r="D1349" t="s">
        <v>474</v>
      </c>
      <c r="E1349">
        <v>6</v>
      </c>
      <c r="F1349" t="s">
        <v>2819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  <c r="P1349" t="s">
        <v>2820</v>
      </c>
    </row>
    <row r="1350" spans="1:16" x14ac:dyDescent="0.25">
      <c r="A1350" t="s">
        <v>3431</v>
      </c>
      <c r="B1350">
        <v>1415</v>
      </c>
      <c r="C1350" t="s">
        <v>14</v>
      </c>
      <c r="D1350" t="s">
        <v>498</v>
      </c>
      <c r="E1350">
        <v>6</v>
      </c>
      <c r="F1350" t="s">
        <v>3432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  <c r="P1350" t="s">
        <v>3433</v>
      </c>
    </row>
    <row r="1351" spans="1:16" x14ac:dyDescent="0.25">
      <c r="A1351" t="s">
        <v>3761</v>
      </c>
      <c r="B1351">
        <v>1415</v>
      </c>
      <c r="C1351" t="s">
        <v>14</v>
      </c>
      <c r="D1351" t="s">
        <v>15</v>
      </c>
      <c r="E1351">
        <v>6</v>
      </c>
      <c r="F1351" t="s">
        <v>152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</v>
      </c>
      <c r="P1351" t="s">
        <v>153</v>
      </c>
    </row>
    <row r="1352" spans="1:16" x14ac:dyDescent="0.25">
      <c r="A1352" t="s">
        <v>3206</v>
      </c>
      <c r="B1352">
        <v>809</v>
      </c>
      <c r="C1352" t="s">
        <v>9</v>
      </c>
      <c r="D1352" t="s">
        <v>32</v>
      </c>
      <c r="E1352">
        <v>2</v>
      </c>
      <c r="F1352" t="s">
        <v>3207</v>
      </c>
      <c r="G1352">
        <v>0</v>
      </c>
      <c r="H1352">
        <v>0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3208</v>
      </c>
    </row>
    <row r="1353" spans="1:16" x14ac:dyDescent="0.25">
      <c r="A1353" t="s">
        <v>4617</v>
      </c>
      <c r="B1353">
        <v>1415</v>
      </c>
      <c r="C1353" t="s">
        <v>14</v>
      </c>
      <c r="D1353" t="s">
        <v>1324</v>
      </c>
      <c r="E1353">
        <v>6</v>
      </c>
      <c r="F1353" t="s">
        <v>1218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 t="s">
        <v>2724</v>
      </c>
    </row>
    <row r="1354" spans="1:16" x14ac:dyDescent="0.25">
      <c r="A1354" t="s">
        <v>3210</v>
      </c>
      <c r="B1354">
        <v>245</v>
      </c>
      <c r="C1354" t="s">
        <v>23</v>
      </c>
      <c r="D1354" t="s">
        <v>50</v>
      </c>
      <c r="E1354">
        <v>2</v>
      </c>
      <c r="F1354" t="s">
        <v>51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t="s">
        <v>52</v>
      </c>
    </row>
    <row r="1355" spans="1:16" x14ac:dyDescent="0.25">
      <c r="A1355" t="s">
        <v>3211</v>
      </c>
      <c r="B1355">
        <v>231</v>
      </c>
      <c r="C1355" t="s">
        <v>9</v>
      </c>
      <c r="D1355" t="s">
        <v>830</v>
      </c>
      <c r="E1355">
        <v>2</v>
      </c>
      <c r="F1355" t="s">
        <v>3212</v>
      </c>
      <c r="G1355">
        <v>0</v>
      </c>
      <c r="H1355">
        <v>0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3213</v>
      </c>
    </row>
    <row r="1356" spans="1:16" x14ac:dyDescent="0.25">
      <c r="A1356" t="s">
        <v>5234</v>
      </c>
      <c r="B1356">
        <v>1415</v>
      </c>
      <c r="C1356" t="s">
        <v>14</v>
      </c>
      <c r="D1356" t="s">
        <v>890</v>
      </c>
      <c r="E1356">
        <v>6</v>
      </c>
      <c r="F1356" t="s">
        <v>2819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 t="s">
        <v>2820</v>
      </c>
    </row>
    <row r="1357" spans="1:16" x14ac:dyDescent="0.25">
      <c r="A1357" t="s">
        <v>947</v>
      </c>
      <c r="B1357">
        <v>1414</v>
      </c>
      <c r="C1357" t="s">
        <v>14</v>
      </c>
      <c r="D1357" t="s">
        <v>86</v>
      </c>
      <c r="E1357">
        <v>6</v>
      </c>
      <c r="F1357" t="s">
        <v>948</v>
      </c>
      <c r="G1357">
        <v>1</v>
      </c>
      <c r="H1357">
        <v>1</v>
      </c>
      <c r="I1357">
        <v>2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 t="s">
        <v>949</v>
      </c>
    </row>
    <row r="1358" spans="1:16" x14ac:dyDescent="0.25">
      <c r="A1358" t="s">
        <v>2270</v>
      </c>
      <c r="B1358">
        <v>1414</v>
      </c>
      <c r="C1358" t="s">
        <v>14</v>
      </c>
      <c r="D1358" t="s">
        <v>60</v>
      </c>
      <c r="E1358">
        <v>6</v>
      </c>
      <c r="F1358" t="s">
        <v>948</v>
      </c>
      <c r="G1358">
        <v>1</v>
      </c>
      <c r="H1358">
        <v>1</v>
      </c>
      <c r="I1358">
        <v>2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 t="s">
        <v>949</v>
      </c>
    </row>
    <row r="1359" spans="1:16" x14ac:dyDescent="0.25">
      <c r="A1359" t="s">
        <v>3217</v>
      </c>
      <c r="B1359">
        <v>245</v>
      </c>
      <c r="C1359" t="s">
        <v>23</v>
      </c>
      <c r="D1359" t="s">
        <v>50</v>
      </c>
      <c r="E1359">
        <v>2</v>
      </c>
      <c r="F1359" t="s">
        <v>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141</v>
      </c>
    </row>
    <row r="1360" spans="1:16" x14ac:dyDescent="0.25">
      <c r="A1360" t="s">
        <v>3218</v>
      </c>
      <c r="B1360">
        <v>610</v>
      </c>
      <c r="C1360" t="s">
        <v>9</v>
      </c>
      <c r="D1360" t="s">
        <v>32</v>
      </c>
      <c r="E1360">
        <v>1</v>
      </c>
      <c r="F1360" t="s">
        <v>3219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3220</v>
      </c>
    </row>
    <row r="1361" spans="1:16" x14ac:dyDescent="0.25">
      <c r="A1361" t="s">
        <v>2482</v>
      </c>
      <c r="B1361">
        <v>1414</v>
      </c>
      <c r="C1361" t="s">
        <v>14</v>
      </c>
      <c r="D1361" t="s">
        <v>86</v>
      </c>
      <c r="E1361">
        <v>6</v>
      </c>
      <c r="F1361" t="s">
        <v>948</v>
      </c>
      <c r="G1361">
        <v>1</v>
      </c>
      <c r="H1361">
        <v>1</v>
      </c>
      <c r="I1361">
        <v>2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 t="s">
        <v>949</v>
      </c>
    </row>
    <row r="1362" spans="1:16" x14ac:dyDescent="0.25">
      <c r="A1362" t="s">
        <v>1809</v>
      </c>
      <c r="B1362">
        <v>1412</v>
      </c>
      <c r="C1362" t="s">
        <v>14</v>
      </c>
      <c r="D1362" t="s">
        <v>1810</v>
      </c>
      <c r="E1362">
        <v>5</v>
      </c>
      <c r="F1362" t="s">
        <v>1811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1</v>
      </c>
      <c r="P1362" t="s">
        <v>1812</v>
      </c>
    </row>
    <row r="1363" spans="1:16" x14ac:dyDescent="0.25">
      <c r="A1363" t="s">
        <v>3225</v>
      </c>
      <c r="B1363">
        <v>497</v>
      </c>
      <c r="C1363" t="s">
        <v>23</v>
      </c>
      <c r="D1363" t="s">
        <v>24</v>
      </c>
      <c r="E1363">
        <v>2</v>
      </c>
      <c r="F1363" t="s">
        <v>1103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1727</v>
      </c>
    </row>
    <row r="1364" spans="1:16" x14ac:dyDescent="0.25">
      <c r="A1364" t="s">
        <v>3226</v>
      </c>
      <c r="B1364">
        <v>492</v>
      </c>
      <c r="C1364" t="s">
        <v>23</v>
      </c>
      <c r="D1364" t="s">
        <v>24</v>
      </c>
      <c r="E1364">
        <v>2</v>
      </c>
      <c r="F1364" t="s">
        <v>1058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1059</v>
      </c>
    </row>
    <row r="1365" spans="1:16" x14ac:dyDescent="0.25">
      <c r="A1365" t="s">
        <v>3227</v>
      </c>
      <c r="B1365">
        <v>3268</v>
      </c>
      <c r="C1365" t="s">
        <v>9</v>
      </c>
      <c r="D1365" t="s">
        <v>180</v>
      </c>
      <c r="E1365">
        <v>4</v>
      </c>
      <c r="F1365" t="s">
        <v>3228</v>
      </c>
      <c r="G1365">
        <v>0</v>
      </c>
      <c r="H1365">
        <v>0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3229</v>
      </c>
    </row>
    <row r="1366" spans="1:16" x14ac:dyDescent="0.25">
      <c r="A1366" t="s">
        <v>3230</v>
      </c>
      <c r="B1366">
        <v>245</v>
      </c>
      <c r="C1366" t="s">
        <v>23</v>
      </c>
      <c r="D1366" t="s">
        <v>50</v>
      </c>
      <c r="E1366">
        <v>2</v>
      </c>
      <c r="F1366" t="s">
        <v>51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52</v>
      </c>
    </row>
    <row r="1367" spans="1:16" x14ac:dyDescent="0.25">
      <c r="A1367" t="s">
        <v>2639</v>
      </c>
      <c r="B1367">
        <v>1412</v>
      </c>
      <c r="C1367" t="s">
        <v>14</v>
      </c>
      <c r="D1367" t="s">
        <v>155</v>
      </c>
      <c r="E1367">
        <v>6</v>
      </c>
      <c r="F1367" t="s">
        <v>2640</v>
      </c>
      <c r="G1367">
        <v>1</v>
      </c>
      <c r="H1367">
        <v>1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 t="s">
        <v>2641</v>
      </c>
    </row>
    <row r="1368" spans="1:16" x14ac:dyDescent="0.25">
      <c r="A1368" t="s">
        <v>4536</v>
      </c>
      <c r="B1368">
        <v>1412</v>
      </c>
      <c r="C1368" t="s">
        <v>14</v>
      </c>
      <c r="D1368" t="s">
        <v>387</v>
      </c>
      <c r="E1368">
        <v>6</v>
      </c>
      <c r="F1368" t="s">
        <v>2640</v>
      </c>
      <c r="G1368">
        <v>1</v>
      </c>
      <c r="H1368">
        <v>1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 t="s">
        <v>2641</v>
      </c>
    </row>
    <row r="1369" spans="1:16" x14ac:dyDescent="0.25">
      <c r="A1369" t="s">
        <v>1280</v>
      </c>
      <c r="B1369">
        <v>1408</v>
      </c>
      <c r="C1369" t="s">
        <v>14</v>
      </c>
      <c r="D1369" t="s">
        <v>19</v>
      </c>
      <c r="E1369">
        <v>6</v>
      </c>
      <c r="F1369" t="s">
        <v>1281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</v>
      </c>
      <c r="P1369" t="s">
        <v>1282</v>
      </c>
    </row>
    <row r="1370" spans="1:16" x14ac:dyDescent="0.25">
      <c r="A1370" t="s">
        <v>3237</v>
      </c>
      <c r="B1370">
        <v>392</v>
      </c>
      <c r="C1370" t="s">
        <v>23</v>
      </c>
      <c r="D1370" t="s">
        <v>223</v>
      </c>
      <c r="E1370">
        <v>2</v>
      </c>
      <c r="F1370" t="s">
        <v>224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2050</v>
      </c>
    </row>
    <row r="1371" spans="1:16" x14ac:dyDescent="0.25">
      <c r="A1371" t="s">
        <v>3238</v>
      </c>
      <c r="B1371">
        <v>726</v>
      </c>
      <c r="C1371" t="s">
        <v>9</v>
      </c>
      <c r="D1371" t="s">
        <v>28</v>
      </c>
      <c r="E1371">
        <v>3</v>
      </c>
      <c r="F1371" t="s">
        <v>3239</v>
      </c>
      <c r="G1371">
        <v>0</v>
      </c>
      <c r="H1371">
        <v>1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 t="s">
        <v>3240</v>
      </c>
    </row>
    <row r="1372" spans="1:16" x14ac:dyDescent="0.25">
      <c r="A1372" t="s">
        <v>1643</v>
      </c>
      <c r="B1372">
        <v>1408</v>
      </c>
      <c r="C1372" t="s">
        <v>14</v>
      </c>
      <c r="D1372" t="s">
        <v>19</v>
      </c>
      <c r="E1372">
        <v>6</v>
      </c>
      <c r="F1372" t="s">
        <v>1644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 t="s">
        <v>1645</v>
      </c>
    </row>
    <row r="1373" spans="1:16" x14ac:dyDescent="0.25">
      <c r="A1373" t="s">
        <v>3242</v>
      </c>
      <c r="B1373">
        <v>230</v>
      </c>
      <c r="C1373" t="s">
        <v>9</v>
      </c>
      <c r="D1373" t="s">
        <v>650</v>
      </c>
      <c r="E1373">
        <v>2</v>
      </c>
      <c r="F1373" t="s">
        <v>1710</v>
      </c>
      <c r="G1373">
        <v>0</v>
      </c>
      <c r="H1373">
        <v>0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3243</v>
      </c>
    </row>
    <row r="1374" spans="1:16" x14ac:dyDescent="0.25">
      <c r="A1374" t="s">
        <v>3244</v>
      </c>
      <c r="B1374">
        <v>623</v>
      </c>
      <c r="C1374" t="s">
        <v>9</v>
      </c>
      <c r="D1374" t="s">
        <v>10</v>
      </c>
      <c r="E1374">
        <v>2</v>
      </c>
      <c r="F1374" t="s">
        <v>3245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 t="s">
        <v>3246</v>
      </c>
    </row>
    <row r="1375" spans="1:16" x14ac:dyDescent="0.25">
      <c r="A1375" t="s">
        <v>3247</v>
      </c>
      <c r="B1375">
        <v>245</v>
      </c>
      <c r="C1375" t="s">
        <v>23</v>
      </c>
      <c r="D1375" t="s">
        <v>50</v>
      </c>
      <c r="E1375">
        <v>2</v>
      </c>
      <c r="F1375" t="s">
        <v>51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52</v>
      </c>
    </row>
    <row r="1376" spans="1:16" x14ac:dyDescent="0.25">
      <c r="A1376" t="s">
        <v>5314</v>
      </c>
      <c r="B1376">
        <v>1408</v>
      </c>
      <c r="C1376" t="s">
        <v>14</v>
      </c>
      <c r="D1376" t="s">
        <v>687</v>
      </c>
      <c r="E1376">
        <v>6</v>
      </c>
      <c r="F1376" t="s">
        <v>1281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 t="s">
        <v>1282</v>
      </c>
    </row>
    <row r="1377" spans="1:16" x14ac:dyDescent="0.25">
      <c r="A1377" t="s">
        <v>3251</v>
      </c>
      <c r="B1377">
        <v>245</v>
      </c>
      <c r="C1377" t="s">
        <v>23</v>
      </c>
      <c r="D1377" t="s">
        <v>50</v>
      </c>
      <c r="E1377">
        <v>2</v>
      </c>
      <c r="F1377" t="s">
        <v>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52</v>
      </c>
    </row>
    <row r="1378" spans="1:16" x14ac:dyDescent="0.25">
      <c r="A1378" t="s">
        <v>273</v>
      </c>
      <c r="B1378">
        <v>1405</v>
      </c>
      <c r="C1378" t="s">
        <v>14</v>
      </c>
      <c r="D1378" t="s">
        <v>274</v>
      </c>
      <c r="E1378">
        <v>6</v>
      </c>
      <c r="F1378" t="s">
        <v>275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1</v>
      </c>
      <c r="P1378" t="s">
        <v>276</v>
      </c>
    </row>
    <row r="1379" spans="1:16" x14ac:dyDescent="0.25">
      <c r="A1379" t="s">
        <v>3254</v>
      </c>
      <c r="B1379">
        <v>256</v>
      </c>
      <c r="C1379" t="s">
        <v>133</v>
      </c>
      <c r="D1379" t="s">
        <v>134</v>
      </c>
      <c r="E1379">
        <v>2</v>
      </c>
      <c r="F1379" t="s">
        <v>748</v>
      </c>
      <c r="G1379">
        <v>0</v>
      </c>
      <c r="H1379">
        <v>0</v>
      </c>
      <c r="I1379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749</v>
      </c>
    </row>
    <row r="1380" spans="1:16" x14ac:dyDescent="0.25">
      <c r="A1380" t="s">
        <v>485</v>
      </c>
      <c r="B1380">
        <v>1405</v>
      </c>
      <c r="C1380" t="s">
        <v>14</v>
      </c>
      <c r="D1380" t="s">
        <v>326</v>
      </c>
      <c r="E1380">
        <v>6</v>
      </c>
      <c r="F1380" t="s">
        <v>486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 t="s">
        <v>487</v>
      </c>
    </row>
    <row r="1381" spans="1:16" x14ac:dyDescent="0.25">
      <c r="A1381" t="s">
        <v>1927</v>
      </c>
      <c r="B1381">
        <v>1405</v>
      </c>
      <c r="C1381" t="s">
        <v>14</v>
      </c>
      <c r="D1381" t="s">
        <v>193</v>
      </c>
      <c r="E1381">
        <v>6</v>
      </c>
      <c r="F1381" t="s">
        <v>275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 t="s">
        <v>1928</v>
      </c>
    </row>
    <row r="1382" spans="1:16" x14ac:dyDescent="0.25">
      <c r="A1382" t="s">
        <v>3259</v>
      </c>
      <c r="B1382">
        <v>14149</v>
      </c>
      <c r="C1382" t="s">
        <v>245</v>
      </c>
      <c r="D1382" t="s">
        <v>1508</v>
      </c>
      <c r="E1382">
        <v>39</v>
      </c>
      <c r="F1382" t="s">
        <v>1509</v>
      </c>
      <c r="G1382">
        <v>0</v>
      </c>
      <c r="H1382">
        <v>9</v>
      </c>
      <c r="I1382">
        <v>18</v>
      </c>
      <c r="J1382">
        <v>8</v>
      </c>
      <c r="K1382">
        <v>0</v>
      </c>
      <c r="L1382">
        <v>0</v>
      </c>
      <c r="M1382">
        <v>0</v>
      </c>
      <c r="N1382">
        <v>0</v>
      </c>
      <c r="O1382">
        <v>9</v>
      </c>
      <c r="P1382" t="s">
        <v>1510</v>
      </c>
    </row>
    <row r="1383" spans="1:16" x14ac:dyDescent="0.25">
      <c r="A1383" t="s">
        <v>3260</v>
      </c>
      <c r="B1383">
        <v>516</v>
      </c>
      <c r="C1383" t="s">
        <v>23</v>
      </c>
      <c r="D1383" t="s">
        <v>24</v>
      </c>
      <c r="E1383">
        <v>2</v>
      </c>
      <c r="F1383" t="s">
        <v>3261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3262</v>
      </c>
    </row>
    <row r="1384" spans="1:16" x14ac:dyDescent="0.25">
      <c r="A1384" t="s">
        <v>3263</v>
      </c>
      <c r="B1384">
        <v>245</v>
      </c>
      <c r="C1384" t="s">
        <v>23</v>
      </c>
      <c r="D1384" t="s">
        <v>50</v>
      </c>
      <c r="E1384">
        <v>2</v>
      </c>
      <c r="F1384" t="s">
        <v>51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52</v>
      </c>
    </row>
    <row r="1385" spans="1:16" x14ac:dyDescent="0.25">
      <c r="A1385" t="s">
        <v>2080</v>
      </c>
      <c r="B1385">
        <v>1405</v>
      </c>
      <c r="C1385" t="s">
        <v>14</v>
      </c>
      <c r="D1385" t="s">
        <v>461</v>
      </c>
      <c r="E1385">
        <v>6</v>
      </c>
      <c r="F1385" t="s">
        <v>275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</v>
      </c>
      <c r="P1385" t="s">
        <v>2081</v>
      </c>
    </row>
    <row r="1386" spans="1:16" x14ac:dyDescent="0.25">
      <c r="A1386" t="s">
        <v>3265</v>
      </c>
      <c r="B1386">
        <v>1185</v>
      </c>
      <c r="C1386" t="s">
        <v>9</v>
      </c>
      <c r="D1386" t="s">
        <v>32</v>
      </c>
      <c r="E1386">
        <v>2</v>
      </c>
      <c r="F1386" t="s">
        <v>1690</v>
      </c>
      <c r="G1386">
        <v>0</v>
      </c>
      <c r="H1386">
        <v>0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3266</v>
      </c>
    </row>
    <row r="1387" spans="1:16" x14ac:dyDescent="0.25">
      <c r="A1387" t="s">
        <v>3019</v>
      </c>
      <c r="B1387">
        <v>1405</v>
      </c>
      <c r="C1387" t="s">
        <v>14</v>
      </c>
      <c r="D1387" t="s">
        <v>509</v>
      </c>
      <c r="E1387">
        <v>6</v>
      </c>
      <c r="F1387" t="s">
        <v>275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</v>
      </c>
      <c r="P1387" t="s">
        <v>3020</v>
      </c>
    </row>
    <row r="1388" spans="1:16" x14ac:dyDescent="0.25">
      <c r="A1388" t="s">
        <v>3268</v>
      </c>
      <c r="B1388">
        <v>245</v>
      </c>
      <c r="C1388" t="s">
        <v>23</v>
      </c>
      <c r="D1388" t="s">
        <v>50</v>
      </c>
      <c r="E1388">
        <v>2</v>
      </c>
      <c r="F1388" t="s">
        <v>51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52</v>
      </c>
    </row>
    <row r="1389" spans="1:16" x14ac:dyDescent="0.25">
      <c r="A1389" t="s">
        <v>3636</v>
      </c>
      <c r="B1389">
        <v>1405</v>
      </c>
      <c r="C1389" t="s">
        <v>14</v>
      </c>
      <c r="D1389" t="s">
        <v>19</v>
      </c>
      <c r="E1389">
        <v>6</v>
      </c>
      <c r="F1389" t="s">
        <v>486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1</v>
      </c>
      <c r="P1389" t="s">
        <v>487</v>
      </c>
    </row>
    <row r="1390" spans="1:16" x14ac:dyDescent="0.25">
      <c r="A1390" t="s">
        <v>3270</v>
      </c>
      <c r="B1390">
        <v>1051</v>
      </c>
      <c r="C1390" t="s">
        <v>9</v>
      </c>
      <c r="D1390" t="s">
        <v>10</v>
      </c>
      <c r="E1390">
        <v>2</v>
      </c>
      <c r="F1390" t="s">
        <v>3271</v>
      </c>
      <c r="G1390">
        <v>0</v>
      </c>
      <c r="H1390">
        <v>0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3272</v>
      </c>
    </row>
    <row r="1391" spans="1:16" x14ac:dyDescent="0.25">
      <c r="A1391" t="s">
        <v>3273</v>
      </c>
      <c r="B1391">
        <v>245</v>
      </c>
      <c r="C1391" t="s">
        <v>23</v>
      </c>
      <c r="D1391" t="s">
        <v>50</v>
      </c>
      <c r="E1391">
        <v>2</v>
      </c>
      <c r="F1391" t="s">
        <v>51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52</v>
      </c>
    </row>
    <row r="1392" spans="1:16" x14ac:dyDescent="0.25">
      <c r="A1392" t="s">
        <v>5204</v>
      </c>
      <c r="B1392">
        <v>1405</v>
      </c>
      <c r="C1392" t="s">
        <v>14</v>
      </c>
      <c r="D1392" t="s">
        <v>2770</v>
      </c>
      <c r="E1392">
        <v>6</v>
      </c>
      <c r="F1392" t="s">
        <v>275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 t="s">
        <v>1928</v>
      </c>
    </row>
    <row r="1393" spans="1:16" x14ac:dyDescent="0.25">
      <c r="A1393" t="s">
        <v>5272</v>
      </c>
      <c r="B1393">
        <v>1405</v>
      </c>
      <c r="C1393" t="s">
        <v>14</v>
      </c>
      <c r="D1393" t="s">
        <v>474</v>
      </c>
      <c r="E1393">
        <v>6</v>
      </c>
      <c r="F1393" t="s">
        <v>275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</v>
      </c>
      <c r="P1393" t="s">
        <v>5273</v>
      </c>
    </row>
    <row r="1394" spans="1:16" x14ac:dyDescent="0.25">
      <c r="A1394" t="s">
        <v>3278</v>
      </c>
      <c r="B1394">
        <v>919</v>
      </c>
      <c r="C1394" t="s">
        <v>9</v>
      </c>
      <c r="D1394" t="s">
        <v>32</v>
      </c>
      <c r="E1394">
        <v>2</v>
      </c>
      <c r="F1394" t="s">
        <v>3279</v>
      </c>
      <c r="G1394">
        <v>0</v>
      </c>
      <c r="H1394">
        <v>0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3280</v>
      </c>
    </row>
    <row r="1395" spans="1:16" x14ac:dyDescent="0.25">
      <c r="A1395" t="s">
        <v>5378</v>
      </c>
      <c r="B1395">
        <v>1405</v>
      </c>
      <c r="C1395" t="s">
        <v>14</v>
      </c>
      <c r="D1395" t="s">
        <v>113</v>
      </c>
      <c r="E1395">
        <v>6</v>
      </c>
      <c r="F1395" t="s">
        <v>275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1</v>
      </c>
      <c r="P1395" t="s">
        <v>3020</v>
      </c>
    </row>
    <row r="1396" spans="1:16" x14ac:dyDescent="0.25">
      <c r="A1396" t="s">
        <v>3284</v>
      </c>
      <c r="B1396">
        <v>652</v>
      </c>
      <c r="C1396" t="s">
        <v>9</v>
      </c>
      <c r="D1396" t="s">
        <v>164</v>
      </c>
      <c r="E1396">
        <v>1</v>
      </c>
      <c r="F1396" t="s">
        <v>3285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3286</v>
      </c>
    </row>
    <row r="1397" spans="1:16" x14ac:dyDescent="0.25">
      <c r="A1397" t="s">
        <v>3287</v>
      </c>
      <c r="B1397">
        <v>478</v>
      </c>
      <c r="C1397" t="s">
        <v>23</v>
      </c>
      <c r="D1397" t="s">
        <v>24</v>
      </c>
      <c r="E1397">
        <v>2</v>
      </c>
      <c r="F1397" t="s">
        <v>265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266</v>
      </c>
    </row>
    <row r="1398" spans="1:16" x14ac:dyDescent="0.25">
      <c r="A1398" t="s">
        <v>3288</v>
      </c>
      <c r="B1398">
        <v>690</v>
      </c>
      <c r="C1398" t="s">
        <v>9</v>
      </c>
      <c r="D1398" t="s">
        <v>650</v>
      </c>
      <c r="E1398">
        <v>2</v>
      </c>
      <c r="F1398" t="s">
        <v>3289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t="s">
        <v>3290</v>
      </c>
    </row>
    <row r="1399" spans="1:16" x14ac:dyDescent="0.25">
      <c r="A1399" t="s">
        <v>3291</v>
      </c>
      <c r="B1399">
        <v>885</v>
      </c>
      <c r="C1399" t="s">
        <v>9</v>
      </c>
      <c r="D1399" t="s">
        <v>180</v>
      </c>
      <c r="E1399">
        <v>2</v>
      </c>
      <c r="F1399" t="s">
        <v>3292</v>
      </c>
      <c r="G1399">
        <v>0</v>
      </c>
      <c r="H1399">
        <v>0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3293</v>
      </c>
    </row>
    <row r="1400" spans="1:16" x14ac:dyDescent="0.25">
      <c r="A1400" t="s">
        <v>3294</v>
      </c>
      <c r="B1400">
        <v>245</v>
      </c>
      <c r="C1400" t="s">
        <v>23</v>
      </c>
      <c r="D1400" t="s">
        <v>50</v>
      </c>
      <c r="E1400">
        <v>2</v>
      </c>
      <c r="F1400" t="s">
        <v>51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t="s">
        <v>52</v>
      </c>
    </row>
    <row r="1401" spans="1:16" x14ac:dyDescent="0.25">
      <c r="A1401" t="s">
        <v>5589</v>
      </c>
      <c r="B1401">
        <v>1405</v>
      </c>
      <c r="C1401" t="s">
        <v>14</v>
      </c>
      <c r="D1401" t="s">
        <v>3393</v>
      </c>
      <c r="E1401">
        <v>6</v>
      </c>
      <c r="F1401" t="s">
        <v>275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 t="s">
        <v>1928</v>
      </c>
    </row>
    <row r="1402" spans="1:16" x14ac:dyDescent="0.25">
      <c r="A1402" t="s">
        <v>3296</v>
      </c>
      <c r="B1402">
        <v>943</v>
      </c>
      <c r="C1402" t="s">
        <v>9</v>
      </c>
      <c r="D1402" t="s">
        <v>28</v>
      </c>
      <c r="E1402">
        <v>2</v>
      </c>
      <c r="F1402" t="s">
        <v>3297</v>
      </c>
      <c r="G1402">
        <v>0</v>
      </c>
      <c r="H1402">
        <v>0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3298</v>
      </c>
    </row>
    <row r="1403" spans="1:16" x14ac:dyDescent="0.25">
      <c r="A1403" t="s">
        <v>3299</v>
      </c>
      <c r="B1403">
        <v>391</v>
      </c>
      <c r="C1403" t="s">
        <v>23</v>
      </c>
      <c r="D1403" t="s">
        <v>237</v>
      </c>
      <c r="E1403">
        <v>2</v>
      </c>
      <c r="F1403" t="s">
        <v>546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2006</v>
      </c>
    </row>
    <row r="1404" spans="1:16" x14ac:dyDescent="0.25">
      <c r="A1404" t="s">
        <v>2326</v>
      </c>
      <c r="B1404">
        <v>1404</v>
      </c>
      <c r="C1404" t="s">
        <v>14</v>
      </c>
      <c r="D1404" t="s">
        <v>894</v>
      </c>
      <c r="E1404">
        <v>6</v>
      </c>
      <c r="F1404" t="s">
        <v>2327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 t="s">
        <v>2328</v>
      </c>
    </row>
    <row r="1405" spans="1:16" x14ac:dyDescent="0.25">
      <c r="A1405" t="s">
        <v>3301</v>
      </c>
      <c r="B1405">
        <v>846</v>
      </c>
      <c r="C1405" t="s">
        <v>9</v>
      </c>
      <c r="D1405" t="s">
        <v>180</v>
      </c>
      <c r="E1405">
        <v>2</v>
      </c>
      <c r="F1405" t="s">
        <v>3302</v>
      </c>
      <c r="G1405">
        <v>0</v>
      </c>
      <c r="H1405">
        <v>0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3303</v>
      </c>
    </row>
    <row r="1406" spans="1:16" x14ac:dyDescent="0.25">
      <c r="A1406" t="s">
        <v>3304</v>
      </c>
      <c r="B1406">
        <v>245</v>
      </c>
      <c r="C1406" t="s">
        <v>23</v>
      </c>
      <c r="D1406" t="s">
        <v>50</v>
      </c>
      <c r="E1406">
        <v>2</v>
      </c>
      <c r="F1406" t="s">
        <v>51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52</v>
      </c>
    </row>
    <row r="1407" spans="1:16" x14ac:dyDescent="0.25">
      <c r="A1407" t="s">
        <v>2468</v>
      </c>
      <c r="B1407">
        <v>1404</v>
      </c>
      <c r="C1407" t="s">
        <v>14</v>
      </c>
      <c r="D1407" t="s">
        <v>68</v>
      </c>
      <c r="E1407">
        <v>6</v>
      </c>
      <c r="F1407" t="s">
        <v>2327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  <c r="P1407" t="s">
        <v>2328</v>
      </c>
    </row>
    <row r="1408" spans="1:16" x14ac:dyDescent="0.25">
      <c r="A1408" t="s">
        <v>3308</v>
      </c>
      <c r="B1408">
        <v>509</v>
      </c>
      <c r="C1408" t="s">
        <v>23</v>
      </c>
      <c r="D1408" t="s">
        <v>24</v>
      </c>
      <c r="E1408">
        <v>2</v>
      </c>
      <c r="F1408" t="s">
        <v>2546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2547</v>
      </c>
    </row>
    <row r="1409" spans="1:16" x14ac:dyDescent="0.25">
      <c r="A1409" t="s">
        <v>2516</v>
      </c>
      <c r="B1409">
        <v>1404</v>
      </c>
      <c r="C1409" t="s">
        <v>14</v>
      </c>
      <c r="D1409" t="s">
        <v>357</v>
      </c>
      <c r="E1409">
        <v>6</v>
      </c>
      <c r="F1409" t="s">
        <v>2327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  <c r="P1409" t="s">
        <v>2328</v>
      </c>
    </row>
    <row r="1410" spans="1:16" x14ac:dyDescent="0.25">
      <c r="A1410" t="s">
        <v>2981</v>
      </c>
      <c r="B1410">
        <v>1404</v>
      </c>
      <c r="C1410" t="s">
        <v>14</v>
      </c>
      <c r="D1410" t="s">
        <v>401</v>
      </c>
      <c r="E1410">
        <v>6</v>
      </c>
      <c r="F1410" t="s">
        <v>2327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 t="s">
        <v>2328</v>
      </c>
    </row>
    <row r="1411" spans="1:16" x14ac:dyDescent="0.25">
      <c r="A1411" t="s">
        <v>5321</v>
      </c>
      <c r="B1411">
        <v>1404</v>
      </c>
      <c r="C1411" t="s">
        <v>14</v>
      </c>
      <c r="D1411" t="s">
        <v>1688</v>
      </c>
      <c r="E1411">
        <v>6</v>
      </c>
      <c r="F1411" t="s">
        <v>2327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 t="s">
        <v>2328</v>
      </c>
    </row>
    <row r="1412" spans="1:16" x14ac:dyDescent="0.25">
      <c r="A1412" t="s">
        <v>3312</v>
      </c>
      <c r="B1412">
        <v>226</v>
      </c>
      <c r="C1412" t="s">
        <v>133</v>
      </c>
      <c r="D1412" t="s">
        <v>134</v>
      </c>
      <c r="E1412">
        <v>2</v>
      </c>
      <c r="F1412" t="s">
        <v>2618</v>
      </c>
      <c r="G1412">
        <v>0</v>
      </c>
      <c r="H1412">
        <v>0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2619</v>
      </c>
    </row>
    <row r="1413" spans="1:16" x14ac:dyDescent="0.25">
      <c r="A1413" t="s">
        <v>5477</v>
      </c>
      <c r="B1413">
        <v>1404</v>
      </c>
      <c r="C1413" t="s">
        <v>14</v>
      </c>
      <c r="D1413" t="s">
        <v>1800</v>
      </c>
      <c r="E1413">
        <v>6</v>
      </c>
      <c r="F1413" t="s">
        <v>2327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</v>
      </c>
      <c r="P1413" t="s">
        <v>2328</v>
      </c>
    </row>
    <row r="1414" spans="1:16" x14ac:dyDescent="0.25">
      <c r="A1414" t="s">
        <v>3314</v>
      </c>
      <c r="B1414">
        <v>1255</v>
      </c>
      <c r="C1414" t="s">
        <v>9</v>
      </c>
      <c r="D1414" t="s">
        <v>10</v>
      </c>
      <c r="E1414">
        <v>2</v>
      </c>
      <c r="F1414" t="s">
        <v>2922</v>
      </c>
      <c r="G1414">
        <v>0</v>
      </c>
      <c r="H1414">
        <v>0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3315</v>
      </c>
    </row>
    <row r="1415" spans="1:16" x14ac:dyDescent="0.25">
      <c r="A1415" t="s">
        <v>893</v>
      </c>
      <c r="B1415">
        <v>1403</v>
      </c>
      <c r="C1415" t="s">
        <v>14</v>
      </c>
      <c r="D1415" t="s">
        <v>894</v>
      </c>
      <c r="E1415">
        <v>6</v>
      </c>
      <c r="F1415" t="s">
        <v>895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 t="s">
        <v>896</v>
      </c>
    </row>
    <row r="1416" spans="1:16" x14ac:dyDescent="0.25">
      <c r="A1416" t="s">
        <v>1189</v>
      </c>
      <c r="B1416">
        <v>1403</v>
      </c>
      <c r="C1416" t="s">
        <v>14</v>
      </c>
      <c r="D1416" t="s">
        <v>19</v>
      </c>
      <c r="E1416">
        <v>6</v>
      </c>
      <c r="F1416" t="s">
        <v>895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1</v>
      </c>
      <c r="P1416" t="s">
        <v>1190</v>
      </c>
    </row>
    <row r="1417" spans="1:16" x14ac:dyDescent="0.25">
      <c r="A1417" t="s">
        <v>3321</v>
      </c>
      <c r="B1417">
        <v>772</v>
      </c>
      <c r="C1417" t="s">
        <v>1385</v>
      </c>
      <c r="D1417" t="s">
        <v>1386</v>
      </c>
      <c r="E1417">
        <v>4</v>
      </c>
      <c r="F1417" t="s">
        <v>3322</v>
      </c>
      <c r="G1417">
        <v>1</v>
      </c>
      <c r="H1417">
        <v>0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s">
        <v>3323</v>
      </c>
    </row>
    <row r="1418" spans="1:16" x14ac:dyDescent="0.25">
      <c r="A1418" t="s">
        <v>1277</v>
      </c>
      <c r="B1418">
        <v>1403</v>
      </c>
      <c r="C1418" t="s">
        <v>14</v>
      </c>
      <c r="D1418" t="s">
        <v>169</v>
      </c>
      <c r="E1418">
        <v>6</v>
      </c>
      <c r="F1418" t="s">
        <v>895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 t="s">
        <v>1278</v>
      </c>
    </row>
    <row r="1419" spans="1:16" x14ac:dyDescent="0.25">
      <c r="A1419" t="s">
        <v>1799</v>
      </c>
      <c r="B1419">
        <v>1403</v>
      </c>
      <c r="C1419" t="s">
        <v>14</v>
      </c>
      <c r="D1419" t="s">
        <v>1800</v>
      </c>
      <c r="E1419">
        <v>6</v>
      </c>
      <c r="F1419" t="s">
        <v>895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  <c r="P1419" t="s">
        <v>896</v>
      </c>
    </row>
    <row r="1420" spans="1:16" x14ac:dyDescent="0.25">
      <c r="A1420" t="s">
        <v>1842</v>
      </c>
      <c r="B1420">
        <v>1403</v>
      </c>
      <c r="C1420" t="s">
        <v>14</v>
      </c>
      <c r="D1420" t="s">
        <v>442</v>
      </c>
      <c r="E1420">
        <v>6</v>
      </c>
      <c r="F1420" t="s">
        <v>1843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 t="s">
        <v>1844</v>
      </c>
    </row>
    <row r="1421" spans="1:16" x14ac:dyDescent="0.25">
      <c r="A1421" t="s">
        <v>3329</v>
      </c>
      <c r="B1421">
        <v>1436</v>
      </c>
      <c r="C1421" t="s">
        <v>9</v>
      </c>
      <c r="D1421" t="s">
        <v>10</v>
      </c>
      <c r="E1421">
        <v>2</v>
      </c>
      <c r="F1421" t="s">
        <v>3330</v>
      </c>
      <c r="G1421">
        <v>0</v>
      </c>
      <c r="H1421">
        <v>0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3331</v>
      </c>
    </row>
    <row r="1422" spans="1:16" x14ac:dyDescent="0.25">
      <c r="A1422" t="s">
        <v>3332</v>
      </c>
      <c r="B1422">
        <v>4453</v>
      </c>
      <c r="C1422" t="s">
        <v>352</v>
      </c>
      <c r="D1422" t="s">
        <v>353</v>
      </c>
      <c r="E1422">
        <v>14</v>
      </c>
      <c r="F1422" t="s">
        <v>1772</v>
      </c>
      <c r="G1422">
        <v>0</v>
      </c>
      <c r="H1422">
        <v>3</v>
      </c>
      <c r="I1422">
        <v>6</v>
      </c>
      <c r="J1422">
        <v>2</v>
      </c>
      <c r="K1422">
        <v>1</v>
      </c>
      <c r="L1422">
        <v>0</v>
      </c>
      <c r="M1422">
        <v>0</v>
      </c>
      <c r="N1422">
        <v>1</v>
      </c>
      <c r="O1422">
        <v>3</v>
      </c>
      <c r="P1422" t="s">
        <v>1773</v>
      </c>
    </row>
    <row r="1423" spans="1:16" x14ac:dyDescent="0.25">
      <c r="A1423" t="s">
        <v>1944</v>
      </c>
      <c r="B1423">
        <v>1403</v>
      </c>
      <c r="C1423" t="s">
        <v>14</v>
      </c>
      <c r="D1423" t="s">
        <v>985</v>
      </c>
      <c r="E1423">
        <v>6</v>
      </c>
      <c r="F1423" t="s">
        <v>1945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 t="s">
        <v>1946</v>
      </c>
    </row>
    <row r="1424" spans="1:16" x14ac:dyDescent="0.25">
      <c r="A1424" t="s">
        <v>3334</v>
      </c>
      <c r="B1424">
        <v>367</v>
      </c>
      <c r="C1424" t="s">
        <v>23</v>
      </c>
      <c r="D1424" t="s">
        <v>1337</v>
      </c>
      <c r="E1424">
        <v>2</v>
      </c>
      <c r="F1424" t="s">
        <v>505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506</v>
      </c>
    </row>
    <row r="1425" spans="1:16" x14ac:dyDescent="0.25">
      <c r="A1425" t="s">
        <v>3335</v>
      </c>
      <c r="B1425">
        <v>931</v>
      </c>
      <c r="C1425" t="s">
        <v>9</v>
      </c>
      <c r="D1425" t="s">
        <v>32</v>
      </c>
      <c r="E1425">
        <v>2</v>
      </c>
      <c r="F1425" t="s">
        <v>3336</v>
      </c>
      <c r="G1425">
        <v>0</v>
      </c>
      <c r="H1425">
        <v>0</v>
      </c>
      <c r="I1425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3337</v>
      </c>
    </row>
    <row r="1426" spans="1:16" x14ac:dyDescent="0.25">
      <c r="A1426" t="s">
        <v>3338</v>
      </c>
      <c r="B1426">
        <v>943</v>
      </c>
      <c r="C1426" t="s">
        <v>9</v>
      </c>
      <c r="D1426" t="s">
        <v>10</v>
      </c>
      <c r="E1426">
        <v>2</v>
      </c>
      <c r="F1426" t="s">
        <v>3339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3340</v>
      </c>
    </row>
    <row r="1427" spans="1:16" x14ac:dyDescent="0.25">
      <c r="A1427" t="s">
        <v>2174</v>
      </c>
      <c r="B1427">
        <v>1403</v>
      </c>
      <c r="C1427" t="s">
        <v>14</v>
      </c>
      <c r="D1427" t="s">
        <v>68</v>
      </c>
      <c r="E1427">
        <v>6</v>
      </c>
      <c r="F1427" t="s">
        <v>895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 t="s">
        <v>896</v>
      </c>
    </row>
    <row r="1428" spans="1:16" x14ac:dyDescent="0.25">
      <c r="A1428" t="s">
        <v>2870</v>
      </c>
      <c r="B1428">
        <v>1403</v>
      </c>
      <c r="C1428" t="s">
        <v>14</v>
      </c>
      <c r="D1428" t="s">
        <v>878</v>
      </c>
      <c r="E1428">
        <v>6</v>
      </c>
      <c r="F1428" t="s">
        <v>1843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 t="s">
        <v>2871</v>
      </c>
    </row>
    <row r="1429" spans="1:16" x14ac:dyDescent="0.25">
      <c r="A1429" t="s">
        <v>3236</v>
      </c>
      <c r="B1429">
        <v>1403</v>
      </c>
      <c r="C1429" t="s">
        <v>14</v>
      </c>
      <c r="D1429" t="s">
        <v>2518</v>
      </c>
      <c r="E1429">
        <v>6</v>
      </c>
      <c r="F1429" t="s">
        <v>895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 t="s">
        <v>896</v>
      </c>
    </row>
    <row r="1430" spans="1:16" x14ac:dyDescent="0.25">
      <c r="A1430" t="s">
        <v>3348</v>
      </c>
      <c r="B1430">
        <v>245</v>
      </c>
      <c r="C1430" t="s">
        <v>23</v>
      </c>
      <c r="D1430" t="s">
        <v>24</v>
      </c>
      <c r="E1430">
        <v>2</v>
      </c>
      <c r="F1430" t="s">
        <v>51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3349</v>
      </c>
    </row>
    <row r="1431" spans="1:16" x14ac:dyDescent="0.25">
      <c r="A1431" t="s">
        <v>3350</v>
      </c>
      <c r="B1431">
        <v>1038</v>
      </c>
      <c r="C1431" t="s">
        <v>9</v>
      </c>
      <c r="D1431" t="s">
        <v>32</v>
      </c>
      <c r="E1431">
        <v>2</v>
      </c>
      <c r="F1431" t="s">
        <v>3351</v>
      </c>
      <c r="G1431">
        <v>0</v>
      </c>
      <c r="H1431">
        <v>0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3352</v>
      </c>
    </row>
    <row r="1432" spans="1:16" x14ac:dyDescent="0.25">
      <c r="A1432" t="s">
        <v>3264</v>
      </c>
      <c r="B1432">
        <v>1403</v>
      </c>
      <c r="C1432" t="s">
        <v>14</v>
      </c>
      <c r="D1432" t="s">
        <v>19</v>
      </c>
      <c r="E1432">
        <v>6</v>
      </c>
      <c r="F1432" t="s">
        <v>1843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1</v>
      </c>
      <c r="P1432" t="s">
        <v>2871</v>
      </c>
    </row>
    <row r="1433" spans="1:16" x14ac:dyDescent="0.25">
      <c r="A1433" t="s">
        <v>3416</v>
      </c>
      <c r="B1433">
        <v>1403</v>
      </c>
      <c r="C1433" t="s">
        <v>14</v>
      </c>
      <c r="D1433" t="s">
        <v>329</v>
      </c>
      <c r="E1433">
        <v>6</v>
      </c>
      <c r="F1433" t="s">
        <v>1945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 t="s">
        <v>1946</v>
      </c>
    </row>
    <row r="1434" spans="1:16" x14ac:dyDescent="0.25">
      <c r="A1434" t="s">
        <v>3653</v>
      </c>
      <c r="B1434">
        <v>1403</v>
      </c>
      <c r="C1434" t="s">
        <v>14</v>
      </c>
      <c r="D1434" t="s">
        <v>1688</v>
      </c>
      <c r="E1434">
        <v>6</v>
      </c>
      <c r="F1434" t="s">
        <v>895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 t="s">
        <v>896</v>
      </c>
    </row>
    <row r="1435" spans="1:16" x14ac:dyDescent="0.25">
      <c r="A1435" t="s">
        <v>3358</v>
      </c>
      <c r="B1435">
        <v>636</v>
      </c>
      <c r="C1435" t="s">
        <v>9</v>
      </c>
      <c r="D1435" t="s">
        <v>164</v>
      </c>
      <c r="E1435">
        <v>1</v>
      </c>
      <c r="F1435" t="s">
        <v>3359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3360</v>
      </c>
    </row>
    <row r="1436" spans="1:16" x14ac:dyDescent="0.25">
      <c r="A1436" t="s">
        <v>3935</v>
      </c>
      <c r="B1436">
        <v>1403</v>
      </c>
      <c r="C1436" t="s">
        <v>14</v>
      </c>
      <c r="D1436" t="s">
        <v>19</v>
      </c>
      <c r="E1436">
        <v>6</v>
      </c>
      <c r="F1436" t="s">
        <v>895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1</v>
      </c>
      <c r="P1436" t="s">
        <v>3936</v>
      </c>
    </row>
    <row r="1437" spans="1:16" x14ac:dyDescent="0.25">
      <c r="A1437" t="s">
        <v>3364</v>
      </c>
      <c r="B1437">
        <v>7926</v>
      </c>
      <c r="C1437" t="s">
        <v>245</v>
      </c>
      <c r="D1437" t="s">
        <v>516</v>
      </c>
      <c r="E1437">
        <v>25</v>
      </c>
      <c r="F1437" t="s">
        <v>3365</v>
      </c>
      <c r="G1437">
        <v>0</v>
      </c>
      <c r="H1437">
        <v>7</v>
      </c>
      <c r="I1437">
        <v>10</v>
      </c>
      <c r="J1437">
        <v>4</v>
      </c>
      <c r="K1437">
        <v>2</v>
      </c>
      <c r="L1437">
        <v>0</v>
      </c>
      <c r="M1437">
        <v>0</v>
      </c>
      <c r="N1437">
        <v>0</v>
      </c>
      <c r="O1437">
        <v>7</v>
      </c>
      <c r="P1437" t="s">
        <v>3366</v>
      </c>
    </row>
    <row r="1438" spans="1:16" x14ac:dyDescent="0.25">
      <c r="A1438" t="s">
        <v>3367</v>
      </c>
      <c r="B1438">
        <v>226</v>
      </c>
      <c r="C1438" t="s">
        <v>133</v>
      </c>
      <c r="D1438" t="s">
        <v>134</v>
      </c>
      <c r="E1438">
        <v>2</v>
      </c>
      <c r="F1438" t="s">
        <v>3368</v>
      </c>
      <c r="G1438">
        <v>0</v>
      </c>
      <c r="H1438">
        <v>0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t="s">
        <v>3369</v>
      </c>
    </row>
    <row r="1439" spans="1:16" x14ac:dyDescent="0.25">
      <c r="A1439" t="s">
        <v>3370</v>
      </c>
      <c r="B1439">
        <v>1028</v>
      </c>
      <c r="C1439" t="s">
        <v>9</v>
      </c>
      <c r="D1439" t="s">
        <v>32</v>
      </c>
      <c r="E1439">
        <v>2</v>
      </c>
      <c r="F1439" t="s">
        <v>3371</v>
      </c>
      <c r="G1439">
        <v>0</v>
      </c>
      <c r="H1439">
        <v>0</v>
      </c>
      <c r="I1439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t="s">
        <v>3372</v>
      </c>
    </row>
    <row r="1440" spans="1:16" x14ac:dyDescent="0.25">
      <c r="A1440" t="s">
        <v>3373</v>
      </c>
      <c r="B1440">
        <v>245</v>
      </c>
      <c r="C1440" t="s">
        <v>23</v>
      </c>
      <c r="D1440" t="s">
        <v>50</v>
      </c>
      <c r="E1440">
        <v>2</v>
      </c>
      <c r="F1440" t="s">
        <v>51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52</v>
      </c>
    </row>
    <row r="1441" spans="1:16" x14ac:dyDescent="0.25">
      <c r="A1441" t="s">
        <v>3374</v>
      </c>
      <c r="B1441">
        <v>367</v>
      </c>
      <c r="C1441" t="s">
        <v>23</v>
      </c>
      <c r="D1441" t="s">
        <v>237</v>
      </c>
      <c r="E1441">
        <v>2</v>
      </c>
      <c r="F1441" t="s">
        <v>505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t="s">
        <v>1908</v>
      </c>
    </row>
    <row r="1442" spans="1:16" x14ac:dyDescent="0.25">
      <c r="A1442" t="s">
        <v>3939</v>
      </c>
      <c r="B1442">
        <v>1403</v>
      </c>
      <c r="C1442" t="s">
        <v>14</v>
      </c>
      <c r="D1442" t="s">
        <v>357</v>
      </c>
      <c r="E1442">
        <v>6</v>
      </c>
      <c r="F1442" t="s">
        <v>895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1</v>
      </c>
      <c r="P1442" t="s">
        <v>896</v>
      </c>
    </row>
    <row r="1443" spans="1:16" x14ac:dyDescent="0.25">
      <c r="A1443" t="s">
        <v>3379</v>
      </c>
      <c r="B1443">
        <v>228</v>
      </c>
      <c r="C1443" t="s">
        <v>9</v>
      </c>
      <c r="D1443" t="s">
        <v>650</v>
      </c>
      <c r="E1443">
        <v>2</v>
      </c>
      <c r="F1443" t="s">
        <v>651</v>
      </c>
      <c r="G1443">
        <v>0</v>
      </c>
      <c r="H1443">
        <v>0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3380</v>
      </c>
    </row>
    <row r="1444" spans="1:16" x14ac:dyDescent="0.25">
      <c r="A1444" t="s">
        <v>4049</v>
      </c>
      <c r="B1444">
        <v>1403</v>
      </c>
      <c r="C1444" t="s">
        <v>14</v>
      </c>
      <c r="D1444" t="s">
        <v>1272</v>
      </c>
      <c r="E1444">
        <v>6</v>
      </c>
      <c r="F1444" t="s">
        <v>895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1</v>
      </c>
      <c r="P1444" t="s">
        <v>3936</v>
      </c>
    </row>
    <row r="1445" spans="1:16" x14ac:dyDescent="0.25">
      <c r="A1445" t="s">
        <v>3384</v>
      </c>
      <c r="B1445">
        <v>555</v>
      </c>
      <c r="C1445" t="s">
        <v>9</v>
      </c>
      <c r="D1445" t="s">
        <v>32</v>
      </c>
      <c r="E1445">
        <v>1</v>
      </c>
      <c r="F1445" t="s">
        <v>3385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3386</v>
      </c>
    </row>
    <row r="1446" spans="1:16" x14ac:dyDescent="0.25">
      <c r="A1446" t="s">
        <v>4337</v>
      </c>
      <c r="B1446">
        <v>1403</v>
      </c>
      <c r="C1446" t="s">
        <v>14</v>
      </c>
      <c r="D1446" t="s">
        <v>19</v>
      </c>
      <c r="E1446">
        <v>6</v>
      </c>
      <c r="F1446" t="s">
        <v>1843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 t="s">
        <v>1844</v>
      </c>
    </row>
    <row r="1447" spans="1:16" x14ac:dyDescent="0.25">
      <c r="A1447" t="s">
        <v>3389</v>
      </c>
      <c r="B1447">
        <v>242</v>
      </c>
      <c r="C1447" t="s">
        <v>23</v>
      </c>
      <c r="D1447" t="s">
        <v>50</v>
      </c>
      <c r="E1447">
        <v>2</v>
      </c>
      <c r="F1447" t="s">
        <v>3390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3391</v>
      </c>
    </row>
    <row r="1448" spans="1:16" x14ac:dyDescent="0.25">
      <c r="A1448" t="s">
        <v>4821</v>
      </c>
      <c r="B1448">
        <v>1403</v>
      </c>
      <c r="C1448" t="s">
        <v>14</v>
      </c>
      <c r="D1448" t="s">
        <v>401</v>
      </c>
      <c r="E1448">
        <v>6</v>
      </c>
      <c r="F1448" t="s">
        <v>895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  <c r="P1448" t="s">
        <v>896</v>
      </c>
    </row>
    <row r="1449" spans="1:16" x14ac:dyDescent="0.25">
      <c r="A1449" t="s">
        <v>3394</v>
      </c>
      <c r="B1449">
        <v>367</v>
      </c>
      <c r="C1449" t="s">
        <v>23</v>
      </c>
      <c r="D1449" t="s">
        <v>1337</v>
      </c>
      <c r="E1449">
        <v>2</v>
      </c>
      <c r="F1449" t="s">
        <v>505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506</v>
      </c>
    </row>
    <row r="1450" spans="1:16" x14ac:dyDescent="0.25">
      <c r="A1450" t="s">
        <v>3395</v>
      </c>
      <c r="B1450">
        <v>1250</v>
      </c>
      <c r="C1450" t="s">
        <v>9</v>
      </c>
      <c r="D1450" t="s">
        <v>180</v>
      </c>
      <c r="E1450">
        <v>3</v>
      </c>
      <c r="F1450" t="s">
        <v>3396</v>
      </c>
      <c r="G1450">
        <v>0</v>
      </c>
      <c r="H1450">
        <v>0</v>
      </c>
      <c r="I1450">
        <v>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3397</v>
      </c>
    </row>
    <row r="1451" spans="1:16" x14ac:dyDescent="0.25">
      <c r="A1451" t="s">
        <v>3398</v>
      </c>
      <c r="B1451">
        <v>396</v>
      </c>
      <c r="C1451" t="s">
        <v>23</v>
      </c>
      <c r="D1451" t="s">
        <v>223</v>
      </c>
      <c r="E1451">
        <v>2</v>
      </c>
      <c r="F1451" t="s">
        <v>323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3399</v>
      </c>
    </row>
    <row r="1452" spans="1:16" x14ac:dyDescent="0.25">
      <c r="A1452" t="s">
        <v>5226</v>
      </c>
      <c r="B1452">
        <v>1403</v>
      </c>
      <c r="C1452" t="s">
        <v>14</v>
      </c>
      <c r="D1452" t="s">
        <v>19</v>
      </c>
      <c r="E1452">
        <v>6</v>
      </c>
      <c r="F1452" t="s">
        <v>1945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 t="s">
        <v>1946</v>
      </c>
    </row>
    <row r="1453" spans="1:16" x14ac:dyDescent="0.25">
      <c r="A1453" t="s">
        <v>5461</v>
      </c>
      <c r="B1453">
        <v>1403</v>
      </c>
      <c r="C1453" t="s">
        <v>14</v>
      </c>
      <c r="D1453" t="s">
        <v>75</v>
      </c>
      <c r="E1453">
        <v>6</v>
      </c>
      <c r="F1453" t="s">
        <v>895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 t="s">
        <v>1190</v>
      </c>
    </row>
    <row r="1454" spans="1:16" x14ac:dyDescent="0.25">
      <c r="A1454" t="s">
        <v>5472</v>
      </c>
      <c r="B1454">
        <v>1403</v>
      </c>
      <c r="C1454" t="s">
        <v>14</v>
      </c>
      <c r="D1454" t="s">
        <v>19</v>
      </c>
      <c r="E1454">
        <v>6</v>
      </c>
      <c r="F1454" t="s">
        <v>895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 t="s">
        <v>1278</v>
      </c>
    </row>
    <row r="1455" spans="1:16" x14ac:dyDescent="0.25">
      <c r="A1455" t="s">
        <v>3405</v>
      </c>
      <c r="B1455">
        <v>232</v>
      </c>
      <c r="C1455" t="s">
        <v>245</v>
      </c>
      <c r="D1455" t="s">
        <v>423</v>
      </c>
      <c r="E1455">
        <v>2</v>
      </c>
      <c r="F1455" t="s">
        <v>3406</v>
      </c>
      <c r="G1455">
        <v>0</v>
      </c>
      <c r="H1455">
        <v>0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3407</v>
      </c>
    </row>
    <row r="1456" spans="1:16" x14ac:dyDescent="0.25">
      <c r="A1456" t="s">
        <v>944</v>
      </c>
      <c r="B1456">
        <v>1402</v>
      </c>
      <c r="C1456" t="s">
        <v>14</v>
      </c>
      <c r="D1456" t="s">
        <v>36</v>
      </c>
      <c r="E1456">
        <v>6</v>
      </c>
      <c r="F1456" t="s">
        <v>945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  <c r="P1456" t="s">
        <v>946</v>
      </c>
    </row>
    <row r="1457" spans="1:16" x14ac:dyDescent="0.25">
      <c r="A1457" t="s">
        <v>3409</v>
      </c>
      <c r="B1457">
        <v>493</v>
      </c>
      <c r="C1457" t="s">
        <v>23</v>
      </c>
      <c r="D1457" t="s">
        <v>24</v>
      </c>
      <c r="E1457">
        <v>2</v>
      </c>
      <c r="F1457" t="s">
        <v>2552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2553</v>
      </c>
    </row>
    <row r="1458" spans="1:16" x14ac:dyDescent="0.25">
      <c r="A1458" t="s">
        <v>3109</v>
      </c>
      <c r="B1458">
        <v>1402</v>
      </c>
      <c r="C1458" t="s">
        <v>14</v>
      </c>
      <c r="D1458" t="s">
        <v>36</v>
      </c>
      <c r="E1458">
        <v>6</v>
      </c>
      <c r="F1458" t="s">
        <v>945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</v>
      </c>
      <c r="P1458" t="s">
        <v>946</v>
      </c>
    </row>
    <row r="1459" spans="1:16" x14ac:dyDescent="0.25">
      <c r="A1459" t="s">
        <v>3412</v>
      </c>
      <c r="B1459">
        <v>1028</v>
      </c>
      <c r="C1459" t="s">
        <v>9</v>
      </c>
      <c r="D1459" t="s">
        <v>10</v>
      </c>
      <c r="E1459">
        <v>2</v>
      </c>
      <c r="F1459" t="s">
        <v>3413</v>
      </c>
      <c r="G1459">
        <v>0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3414</v>
      </c>
    </row>
    <row r="1460" spans="1:16" x14ac:dyDescent="0.25">
      <c r="A1460" t="s">
        <v>3300</v>
      </c>
      <c r="B1460">
        <v>1402</v>
      </c>
      <c r="C1460" t="s">
        <v>14</v>
      </c>
      <c r="D1460" t="s">
        <v>457</v>
      </c>
      <c r="E1460">
        <v>6</v>
      </c>
      <c r="F1460" t="s">
        <v>945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 t="s">
        <v>946</v>
      </c>
    </row>
    <row r="1461" spans="1:16" x14ac:dyDescent="0.25">
      <c r="A1461" t="s">
        <v>2744</v>
      </c>
      <c r="B1461">
        <v>1396</v>
      </c>
      <c r="C1461" t="s">
        <v>14</v>
      </c>
      <c r="D1461" t="s">
        <v>714</v>
      </c>
      <c r="E1461">
        <v>6</v>
      </c>
      <c r="F1461" t="s">
        <v>2745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</v>
      </c>
      <c r="P1461" t="s">
        <v>2746</v>
      </c>
    </row>
    <row r="1462" spans="1:16" x14ac:dyDescent="0.25">
      <c r="A1462" t="s">
        <v>3417</v>
      </c>
      <c r="B1462">
        <v>445</v>
      </c>
      <c r="C1462" t="s">
        <v>9</v>
      </c>
      <c r="D1462" t="s">
        <v>10</v>
      </c>
      <c r="E1462">
        <v>2</v>
      </c>
      <c r="F1462" t="s">
        <v>3418</v>
      </c>
      <c r="G1462">
        <v>0</v>
      </c>
      <c r="H1462">
        <v>0</v>
      </c>
      <c r="I1462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3419</v>
      </c>
    </row>
    <row r="1463" spans="1:16" x14ac:dyDescent="0.25">
      <c r="A1463" t="s">
        <v>3420</v>
      </c>
      <c r="B1463">
        <v>377</v>
      </c>
      <c r="C1463" t="s">
        <v>9</v>
      </c>
      <c r="D1463" t="s">
        <v>10</v>
      </c>
      <c r="E1463">
        <v>1</v>
      </c>
      <c r="F1463" t="s">
        <v>3421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 t="s">
        <v>3422</v>
      </c>
    </row>
    <row r="1464" spans="1:16" x14ac:dyDescent="0.25">
      <c r="A1464" t="s">
        <v>3549</v>
      </c>
      <c r="B1464">
        <v>1396</v>
      </c>
      <c r="C1464" t="s">
        <v>14</v>
      </c>
      <c r="D1464" t="s">
        <v>722</v>
      </c>
      <c r="E1464">
        <v>6</v>
      </c>
      <c r="F1464" t="s">
        <v>2745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  <c r="P1464" t="s">
        <v>3550</v>
      </c>
    </row>
    <row r="1465" spans="1:16" x14ac:dyDescent="0.25">
      <c r="A1465" t="s">
        <v>3720</v>
      </c>
      <c r="B1465">
        <v>1396</v>
      </c>
      <c r="C1465" t="s">
        <v>14</v>
      </c>
      <c r="D1465" t="s">
        <v>3342</v>
      </c>
      <c r="E1465">
        <v>6</v>
      </c>
      <c r="F1465" t="s">
        <v>2745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 t="s">
        <v>3550</v>
      </c>
    </row>
    <row r="1466" spans="1:16" x14ac:dyDescent="0.25">
      <c r="A1466" t="s">
        <v>3425</v>
      </c>
      <c r="B1466">
        <v>1169</v>
      </c>
      <c r="C1466" t="s">
        <v>9</v>
      </c>
      <c r="D1466" t="s">
        <v>164</v>
      </c>
      <c r="E1466">
        <v>3</v>
      </c>
      <c r="F1466" t="s">
        <v>3426</v>
      </c>
      <c r="G1466">
        <v>0</v>
      </c>
      <c r="H1466">
        <v>0</v>
      </c>
      <c r="I1466">
        <v>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3427</v>
      </c>
    </row>
    <row r="1467" spans="1:16" x14ac:dyDescent="0.25">
      <c r="A1467" t="s">
        <v>4273</v>
      </c>
      <c r="B1467">
        <v>1393</v>
      </c>
      <c r="C1467" t="s">
        <v>14</v>
      </c>
      <c r="D1467" t="s">
        <v>793</v>
      </c>
      <c r="E1467">
        <v>6</v>
      </c>
      <c r="F1467" t="s">
        <v>4274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 t="s">
        <v>4275</v>
      </c>
    </row>
    <row r="1468" spans="1:16" x14ac:dyDescent="0.25">
      <c r="A1468" t="s">
        <v>575</v>
      </c>
      <c r="B1468">
        <v>1389</v>
      </c>
      <c r="C1468" t="s">
        <v>14</v>
      </c>
      <c r="D1468" t="s">
        <v>19</v>
      </c>
      <c r="E1468">
        <v>6</v>
      </c>
      <c r="F1468" t="s">
        <v>576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 t="s">
        <v>577</v>
      </c>
    </row>
    <row r="1469" spans="1:16" x14ac:dyDescent="0.25">
      <c r="A1469" t="s">
        <v>3434</v>
      </c>
      <c r="B1469">
        <v>1223</v>
      </c>
      <c r="C1469" t="s">
        <v>9</v>
      </c>
      <c r="D1469" t="s">
        <v>28</v>
      </c>
      <c r="E1469">
        <v>2</v>
      </c>
      <c r="F1469" t="s">
        <v>3435</v>
      </c>
      <c r="G1469">
        <v>0</v>
      </c>
      <c r="H1469">
        <v>0</v>
      </c>
      <c r="I1469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3436</v>
      </c>
    </row>
    <row r="1470" spans="1:16" x14ac:dyDescent="0.25">
      <c r="A1470" t="s">
        <v>3437</v>
      </c>
      <c r="B1470">
        <v>1136</v>
      </c>
      <c r="C1470" t="s">
        <v>9</v>
      </c>
      <c r="D1470" t="s">
        <v>32</v>
      </c>
      <c r="E1470">
        <v>2</v>
      </c>
      <c r="F1470" t="s">
        <v>3438</v>
      </c>
      <c r="G1470">
        <v>0</v>
      </c>
      <c r="H1470">
        <v>0</v>
      </c>
      <c r="I1470">
        <v>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3439</v>
      </c>
    </row>
    <row r="1471" spans="1:16" x14ac:dyDescent="0.25">
      <c r="A1471" t="s">
        <v>3440</v>
      </c>
      <c r="B1471">
        <v>942</v>
      </c>
      <c r="C1471" t="s">
        <v>9</v>
      </c>
      <c r="D1471" t="s">
        <v>32</v>
      </c>
      <c r="E1471">
        <v>2</v>
      </c>
      <c r="F1471" t="s">
        <v>2305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3441</v>
      </c>
    </row>
    <row r="1472" spans="1:16" x14ac:dyDescent="0.25">
      <c r="A1472" t="s">
        <v>3310</v>
      </c>
      <c r="B1472">
        <v>1389</v>
      </c>
      <c r="C1472" t="s">
        <v>14</v>
      </c>
      <c r="D1472" t="s">
        <v>442</v>
      </c>
      <c r="E1472">
        <v>6</v>
      </c>
      <c r="F1472" t="s">
        <v>576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  <c r="P1472" t="s">
        <v>577</v>
      </c>
    </row>
    <row r="1473" spans="1:16" x14ac:dyDescent="0.25">
      <c r="A1473" t="s">
        <v>3444</v>
      </c>
      <c r="B1473">
        <v>1040</v>
      </c>
      <c r="C1473" t="s">
        <v>9</v>
      </c>
      <c r="D1473" t="s">
        <v>32</v>
      </c>
      <c r="E1473">
        <v>2</v>
      </c>
      <c r="F1473" t="s">
        <v>3445</v>
      </c>
      <c r="G1473">
        <v>0</v>
      </c>
      <c r="H1473">
        <v>0</v>
      </c>
      <c r="I1473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t="s">
        <v>3446</v>
      </c>
    </row>
    <row r="1474" spans="1:16" x14ac:dyDescent="0.25">
      <c r="A1474" t="s">
        <v>3447</v>
      </c>
      <c r="B1474">
        <v>798</v>
      </c>
      <c r="C1474" t="s">
        <v>9</v>
      </c>
      <c r="D1474" t="s">
        <v>10</v>
      </c>
      <c r="E1474">
        <v>1</v>
      </c>
      <c r="F1474" t="s">
        <v>3448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 t="s">
        <v>3449</v>
      </c>
    </row>
    <row r="1475" spans="1:16" x14ac:dyDescent="0.25">
      <c r="A1475" t="s">
        <v>4245</v>
      </c>
      <c r="B1475">
        <v>1386</v>
      </c>
      <c r="C1475" t="s">
        <v>14</v>
      </c>
      <c r="D1475" t="s">
        <v>4246</v>
      </c>
      <c r="E1475">
        <v>5</v>
      </c>
      <c r="F1475" t="s">
        <v>4247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 t="s">
        <v>4248</v>
      </c>
    </row>
    <row r="1476" spans="1:16" x14ac:dyDescent="0.25">
      <c r="A1476" t="s">
        <v>3453</v>
      </c>
      <c r="B1476">
        <v>631</v>
      </c>
      <c r="C1476" t="s">
        <v>9</v>
      </c>
      <c r="D1476" t="s">
        <v>180</v>
      </c>
      <c r="E1476">
        <v>1</v>
      </c>
      <c r="F1476" t="s">
        <v>3454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3455</v>
      </c>
    </row>
    <row r="1477" spans="1:16" x14ac:dyDescent="0.25">
      <c r="A1477" t="s">
        <v>3401</v>
      </c>
      <c r="B1477">
        <v>1383</v>
      </c>
      <c r="C1477" t="s">
        <v>14</v>
      </c>
      <c r="D1477" t="s">
        <v>15</v>
      </c>
      <c r="E1477">
        <v>5</v>
      </c>
      <c r="F1477" t="s">
        <v>3402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 t="s">
        <v>3403</v>
      </c>
    </row>
    <row r="1478" spans="1:16" x14ac:dyDescent="0.25">
      <c r="A1478" t="s">
        <v>3459</v>
      </c>
      <c r="B1478">
        <v>473</v>
      </c>
      <c r="C1478" t="s">
        <v>23</v>
      </c>
      <c r="D1478" t="s">
        <v>24</v>
      </c>
      <c r="E1478">
        <v>2</v>
      </c>
      <c r="F1478" t="s">
        <v>1073</v>
      </c>
      <c r="G1478">
        <v>0</v>
      </c>
      <c r="H1478">
        <v>0</v>
      </c>
      <c r="I1478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1074</v>
      </c>
    </row>
    <row r="1479" spans="1:16" x14ac:dyDescent="0.25">
      <c r="A1479" t="s">
        <v>3460</v>
      </c>
      <c r="B1479">
        <v>228</v>
      </c>
      <c r="C1479" t="s">
        <v>9</v>
      </c>
      <c r="D1479" t="s">
        <v>650</v>
      </c>
      <c r="E1479">
        <v>2</v>
      </c>
      <c r="F1479" t="s">
        <v>1086</v>
      </c>
      <c r="G1479">
        <v>0</v>
      </c>
      <c r="H1479">
        <v>0</v>
      </c>
      <c r="I1479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3461</v>
      </c>
    </row>
    <row r="1480" spans="1:16" x14ac:dyDescent="0.25">
      <c r="A1480" t="s">
        <v>2857</v>
      </c>
      <c r="B1480">
        <v>1382</v>
      </c>
      <c r="C1480" t="s">
        <v>14</v>
      </c>
      <c r="D1480" t="s">
        <v>19</v>
      </c>
      <c r="E1480">
        <v>3</v>
      </c>
      <c r="F1480" t="s">
        <v>2858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 t="s">
        <v>2859</v>
      </c>
    </row>
    <row r="1481" spans="1:16" x14ac:dyDescent="0.25">
      <c r="A1481" t="s">
        <v>3241</v>
      </c>
      <c r="B1481">
        <v>1382</v>
      </c>
      <c r="C1481" t="s">
        <v>14</v>
      </c>
      <c r="D1481" t="s">
        <v>336</v>
      </c>
      <c r="E1481">
        <v>3</v>
      </c>
      <c r="F1481" t="s">
        <v>2858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 t="s">
        <v>2859</v>
      </c>
    </row>
    <row r="1482" spans="1:16" x14ac:dyDescent="0.25">
      <c r="A1482" t="s">
        <v>2451</v>
      </c>
      <c r="B1482">
        <v>1373</v>
      </c>
      <c r="C1482" t="s">
        <v>14</v>
      </c>
      <c r="D1482" t="s">
        <v>60</v>
      </c>
      <c r="E1482">
        <v>5</v>
      </c>
      <c r="F1482" t="s">
        <v>2452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 t="s">
        <v>2453</v>
      </c>
    </row>
    <row r="1483" spans="1:16" x14ac:dyDescent="0.25">
      <c r="A1483" t="s">
        <v>5211</v>
      </c>
      <c r="B1483">
        <v>1373</v>
      </c>
      <c r="C1483" t="s">
        <v>14</v>
      </c>
      <c r="D1483" t="s">
        <v>86</v>
      </c>
      <c r="E1483">
        <v>5</v>
      </c>
      <c r="F1483" t="s">
        <v>2452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P1483" t="s">
        <v>2453</v>
      </c>
    </row>
    <row r="1484" spans="1:16" x14ac:dyDescent="0.25">
      <c r="A1484" t="s">
        <v>3472</v>
      </c>
      <c r="B1484">
        <v>635</v>
      </c>
      <c r="C1484" t="s">
        <v>9</v>
      </c>
      <c r="D1484" t="s">
        <v>28</v>
      </c>
      <c r="E1484">
        <v>1</v>
      </c>
      <c r="F1484" t="s">
        <v>3473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3474</v>
      </c>
    </row>
    <row r="1485" spans="1:16" x14ac:dyDescent="0.25">
      <c r="A1485" t="s">
        <v>3475</v>
      </c>
      <c r="B1485">
        <v>245</v>
      </c>
      <c r="C1485" t="s">
        <v>23</v>
      </c>
      <c r="D1485" t="s">
        <v>50</v>
      </c>
      <c r="E1485">
        <v>2</v>
      </c>
      <c r="F1485" t="s">
        <v>51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566</v>
      </c>
    </row>
    <row r="1486" spans="1:16" x14ac:dyDescent="0.25">
      <c r="A1486" t="s">
        <v>2197</v>
      </c>
      <c r="B1486">
        <v>1354</v>
      </c>
      <c r="C1486" t="s">
        <v>14</v>
      </c>
      <c r="D1486" t="s">
        <v>1022</v>
      </c>
      <c r="E1486">
        <v>6</v>
      </c>
      <c r="F1486" t="s">
        <v>2198</v>
      </c>
      <c r="G1486">
        <v>1</v>
      </c>
      <c r="H1486">
        <v>1</v>
      </c>
      <c r="I1486">
        <v>2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1</v>
      </c>
      <c r="P1486" t="s">
        <v>2199</v>
      </c>
    </row>
    <row r="1487" spans="1:16" x14ac:dyDescent="0.25">
      <c r="A1487" t="s">
        <v>3477</v>
      </c>
      <c r="B1487">
        <v>955</v>
      </c>
      <c r="C1487" t="s">
        <v>9</v>
      </c>
      <c r="D1487" t="s">
        <v>32</v>
      </c>
      <c r="E1487">
        <v>2</v>
      </c>
      <c r="F1487" t="s">
        <v>684</v>
      </c>
      <c r="G1487">
        <v>0</v>
      </c>
      <c r="H1487">
        <v>0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3478</v>
      </c>
    </row>
    <row r="1488" spans="1:16" x14ac:dyDescent="0.25">
      <c r="A1488" t="s">
        <v>3479</v>
      </c>
      <c r="B1488">
        <v>1198</v>
      </c>
      <c r="C1488" t="s">
        <v>9</v>
      </c>
      <c r="D1488" t="s">
        <v>10</v>
      </c>
      <c r="E1488">
        <v>2</v>
      </c>
      <c r="F1488" t="s">
        <v>94</v>
      </c>
      <c r="G1488">
        <v>0</v>
      </c>
      <c r="H1488">
        <v>0</v>
      </c>
      <c r="I1488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95</v>
      </c>
    </row>
    <row r="1489" spans="1:16" x14ac:dyDescent="0.25">
      <c r="A1489" t="s">
        <v>3480</v>
      </c>
      <c r="B1489">
        <v>245</v>
      </c>
      <c r="C1489" t="s">
        <v>23</v>
      </c>
      <c r="D1489" t="s">
        <v>50</v>
      </c>
      <c r="E1489">
        <v>2</v>
      </c>
      <c r="F1489" t="s">
        <v>51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52</v>
      </c>
    </row>
    <row r="1490" spans="1:16" x14ac:dyDescent="0.25">
      <c r="A1490" t="s">
        <v>3481</v>
      </c>
      <c r="B1490">
        <v>245</v>
      </c>
      <c r="C1490" t="s">
        <v>23</v>
      </c>
      <c r="D1490" t="s">
        <v>50</v>
      </c>
      <c r="E1490">
        <v>2</v>
      </c>
      <c r="F1490" t="s">
        <v>51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52</v>
      </c>
    </row>
    <row r="1491" spans="1:16" x14ac:dyDescent="0.25">
      <c r="A1491" t="s">
        <v>4376</v>
      </c>
      <c r="B1491">
        <v>1354</v>
      </c>
      <c r="C1491" t="s">
        <v>14</v>
      </c>
      <c r="D1491" t="s">
        <v>1359</v>
      </c>
      <c r="E1491">
        <v>6</v>
      </c>
      <c r="F1491" t="s">
        <v>2198</v>
      </c>
      <c r="G1491">
        <v>1</v>
      </c>
      <c r="H1491">
        <v>1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 t="s">
        <v>2199</v>
      </c>
    </row>
    <row r="1492" spans="1:16" x14ac:dyDescent="0.25">
      <c r="A1492" t="s">
        <v>4972</v>
      </c>
      <c r="B1492">
        <v>1345</v>
      </c>
      <c r="C1492" t="s">
        <v>14</v>
      </c>
      <c r="D1492" t="s">
        <v>64</v>
      </c>
      <c r="E1492">
        <v>5</v>
      </c>
      <c r="F1492" t="s">
        <v>4973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1</v>
      </c>
      <c r="P1492" t="s">
        <v>4974</v>
      </c>
    </row>
    <row r="1493" spans="1:16" x14ac:dyDescent="0.25">
      <c r="A1493" t="s">
        <v>3487</v>
      </c>
      <c r="B1493">
        <v>217</v>
      </c>
      <c r="C1493" t="s">
        <v>133</v>
      </c>
      <c r="D1493" t="s">
        <v>134</v>
      </c>
      <c r="E1493">
        <v>2</v>
      </c>
      <c r="F1493" t="s">
        <v>2302</v>
      </c>
      <c r="G1493">
        <v>0</v>
      </c>
      <c r="H1493">
        <v>0</v>
      </c>
      <c r="I1493">
        <v>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2303</v>
      </c>
    </row>
    <row r="1494" spans="1:16" x14ac:dyDescent="0.25">
      <c r="A1494" t="s">
        <v>3488</v>
      </c>
      <c r="B1494">
        <v>224</v>
      </c>
      <c r="C1494" t="s">
        <v>9</v>
      </c>
      <c r="D1494" t="s">
        <v>650</v>
      </c>
      <c r="E1494">
        <v>2</v>
      </c>
      <c r="F1494" t="s">
        <v>3489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t="s">
        <v>3490</v>
      </c>
    </row>
    <row r="1495" spans="1:16" x14ac:dyDescent="0.25">
      <c r="A1495" t="s">
        <v>3491</v>
      </c>
      <c r="B1495">
        <v>245</v>
      </c>
      <c r="C1495" t="s">
        <v>23</v>
      </c>
      <c r="D1495" t="s">
        <v>50</v>
      </c>
      <c r="E1495">
        <v>2</v>
      </c>
      <c r="F1495" t="s">
        <v>51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t="s">
        <v>52</v>
      </c>
    </row>
    <row r="1496" spans="1:16" x14ac:dyDescent="0.25">
      <c r="A1496" t="s">
        <v>4162</v>
      </c>
      <c r="B1496">
        <v>1343</v>
      </c>
      <c r="C1496" t="s">
        <v>14</v>
      </c>
      <c r="D1496" t="s">
        <v>461</v>
      </c>
      <c r="E1496">
        <v>6</v>
      </c>
      <c r="F1496" t="s">
        <v>4163</v>
      </c>
      <c r="G1496">
        <v>1</v>
      </c>
      <c r="H1496">
        <v>1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  <c r="P1496" t="s">
        <v>4164</v>
      </c>
    </row>
    <row r="1497" spans="1:16" x14ac:dyDescent="0.25">
      <c r="A1497" t="s">
        <v>3493</v>
      </c>
      <c r="B1497">
        <v>974</v>
      </c>
      <c r="C1497" t="s">
        <v>9</v>
      </c>
      <c r="D1497" t="s">
        <v>28</v>
      </c>
      <c r="E1497">
        <v>2</v>
      </c>
      <c r="F1497" t="s">
        <v>3494</v>
      </c>
      <c r="G1497">
        <v>0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t="s">
        <v>3495</v>
      </c>
    </row>
    <row r="1498" spans="1:16" x14ac:dyDescent="0.25">
      <c r="A1498" t="s">
        <v>3496</v>
      </c>
      <c r="B1498">
        <v>391</v>
      </c>
      <c r="C1498" t="s">
        <v>23</v>
      </c>
      <c r="D1498" t="s">
        <v>50</v>
      </c>
      <c r="E1498">
        <v>2</v>
      </c>
      <c r="F1498" t="s">
        <v>546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2006</v>
      </c>
    </row>
    <row r="1499" spans="1:16" x14ac:dyDescent="0.25">
      <c r="A1499" t="s">
        <v>3497</v>
      </c>
      <c r="B1499">
        <v>245</v>
      </c>
      <c r="C1499" t="s">
        <v>23</v>
      </c>
      <c r="D1499" t="s">
        <v>50</v>
      </c>
      <c r="E1499">
        <v>2</v>
      </c>
      <c r="F1499" t="s">
        <v>51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52</v>
      </c>
    </row>
    <row r="1500" spans="1:16" x14ac:dyDescent="0.25">
      <c r="A1500" t="s">
        <v>5648</v>
      </c>
      <c r="B1500">
        <v>1339</v>
      </c>
      <c r="C1500" t="s">
        <v>14</v>
      </c>
      <c r="D1500" t="s">
        <v>430</v>
      </c>
      <c r="E1500">
        <v>5</v>
      </c>
      <c r="F1500" t="s">
        <v>5649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 t="s">
        <v>5650</v>
      </c>
    </row>
    <row r="1501" spans="1:16" x14ac:dyDescent="0.25">
      <c r="A1501" t="s">
        <v>3500</v>
      </c>
      <c r="B1501">
        <v>506</v>
      </c>
      <c r="C1501" t="s">
        <v>23</v>
      </c>
      <c r="D1501" t="s">
        <v>24</v>
      </c>
      <c r="E1501">
        <v>2</v>
      </c>
      <c r="F1501" t="s">
        <v>3501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3502</v>
      </c>
    </row>
    <row r="1502" spans="1:16" x14ac:dyDescent="0.25">
      <c r="A1502" t="s">
        <v>3836</v>
      </c>
      <c r="B1502">
        <v>1331</v>
      </c>
      <c r="C1502" t="s">
        <v>14</v>
      </c>
      <c r="D1502" t="s">
        <v>1359</v>
      </c>
      <c r="E1502">
        <v>5</v>
      </c>
      <c r="F1502" t="s">
        <v>3837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</v>
      </c>
      <c r="P1502" t="s">
        <v>3838</v>
      </c>
    </row>
    <row r="1503" spans="1:16" x14ac:dyDescent="0.25">
      <c r="A1503" t="s">
        <v>5220</v>
      </c>
      <c r="B1503">
        <v>1331</v>
      </c>
      <c r="C1503" t="s">
        <v>14</v>
      </c>
      <c r="D1503" t="s">
        <v>1022</v>
      </c>
      <c r="E1503">
        <v>5</v>
      </c>
      <c r="F1503" t="s">
        <v>3837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 t="s">
        <v>3838</v>
      </c>
    </row>
    <row r="1504" spans="1:16" x14ac:dyDescent="0.25">
      <c r="A1504" t="s">
        <v>3507</v>
      </c>
      <c r="B1504">
        <v>1196</v>
      </c>
      <c r="C1504" t="s">
        <v>9</v>
      </c>
      <c r="D1504" t="s">
        <v>10</v>
      </c>
      <c r="E1504">
        <v>2</v>
      </c>
      <c r="F1504" t="s">
        <v>1783</v>
      </c>
      <c r="G1504">
        <v>0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1784</v>
      </c>
    </row>
    <row r="1505" spans="1:16" x14ac:dyDescent="0.25">
      <c r="A1505" t="s">
        <v>2167</v>
      </c>
      <c r="B1505">
        <v>1330</v>
      </c>
      <c r="C1505" t="s">
        <v>14</v>
      </c>
      <c r="D1505" t="s">
        <v>1810</v>
      </c>
      <c r="E1505">
        <v>5</v>
      </c>
      <c r="F1505" t="s">
        <v>2168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1</v>
      </c>
      <c r="P1505" t="s">
        <v>2169</v>
      </c>
    </row>
    <row r="1506" spans="1:16" x14ac:dyDescent="0.25">
      <c r="A1506" t="s">
        <v>290</v>
      </c>
      <c r="B1506">
        <v>1320</v>
      </c>
      <c r="C1506" t="s">
        <v>14</v>
      </c>
      <c r="D1506" t="s">
        <v>19</v>
      </c>
      <c r="E1506">
        <v>6</v>
      </c>
      <c r="F1506" t="s">
        <v>291</v>
      </c>
      <c r="G1506">
        <v>1</v>
      </c>
      <c r="H1506">
        <v>1</v>
      </c>
      <c r="I1506">
        <v>2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</v>
      </c>
      <c r="P1506" t="s">
        <v>292</v>
      </c>
    </row>
    <row r="1507" spans="1:16" x14ac:dyDescent="0.25">
      <c r="A1507" t="s">
        <v>386</v>
      </c>
      <c r="B1507">
        <v>1320</v>
      </c>
      <c r="C1507" t="s">
        <v>14</v>
      </c>
      <c r="D1507" t="s">
        <v>387</v>
      </c>
      <c r="E1507">
        <v>6</v>
      </c>
      <c r="F1507" t="s">
        <v>388</v>
      </c>
      <c r="G1507">
        <v>1</v>
      </c>
      <c r="H1507">
        <v>1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 t="s">
        <v>389</v>
      </c>
    </row>
    <row r="1508" spans="1:16" x14ac:dyDescent="0.25">
      <c r="A1508" t="s">
        <v>436</v>
      </c>
      <c r="B1508">
        <v>1320</v>
      </c>
      <c r="C1508" t="s">
        <v>14</v>
      </c>
      <c r="D1508" t="s">
        <v>437</v>
      </c>
      <c r="E1508">
        <v>6</v>
      </c>
      <c r="F1508" t="s">
        <v>438</v>
      </c>
      <c r="G1508">
        <v>1</v>
      </c>
      <c r="H1508">
        <v>1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 t="s">
        <v>439</v>
      </c>
    </row>
    <row r="1509" spans="1:16" x14ac:dyDescent="0.25">
      <c r="A1509" t="s">
        <v>602</v>
      </c>
      <c r="B1509">
        <v>1320</v>
      </c>
      <c r="C1509" t="s">
        <v>14</v>
      </c>
      <c r="D1509" t="s">
        <v>603</v>
      </c>
      <c r="E1509">
        <v>6</v>
      </c>
      <c r="F1509" t="s">
        <v>438</v>
      </c>
      <c r="G1509">
        <v>1</v>
      </c>
      <c r="H1509">
        <v>1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 t="s">
        <v>604</v>
      </c>
    </row>
    <row r="1510" spans="1:16" x14ac:dyDescent="0.25">
      <c r="A1510" t="s">
        <v>605</v>
      </c>
      <c r="B1510">
        <v>1320</v>
      </c>
      <c r="C1510" t="s">
        <v>14</v>
      </c>
      <c r="D1510" t="s">
        <v>68</v>
      </c>
      <c r="E1510">
        <v>6</v>
      </c>
      <c r="F1510" t="s">
        <v>438</v>
      </c>
      <c r="G1510">
        <v>1</v>
      </c>
      <c r="H1510">
        <v>1</v>
      </c>
      <c r="I1510">
        <v>2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1</v>
      </c>
      <c r="P1510" t="s">
        <v>606</v>
      </c>
    </row>
    <row r="1511" spans="1:16" x14ac:dyDescent="0.25">
      <c r="A1511" t="s">
        <v>3522</v>
      </c>
      <c r="B1511">
        <v>245</v>
      </c>
      <c r="C1511" t="s">
        <v>23</v>
      </c>
      <c r="D1511" t="s">
        <v>50</v>
      </c>
      <c r="E1511">
        <v>2</v>
      </c>
      <c r="F1511" t="s">
        <v>51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52</v>
      </c>
    </row>
    <row r="1512" spans="1:16" x14ac:dyDescent="0.25">
      <c r="A1512" t="s">
        <v>875</v>
      </c>
      <c r="B1512">
        <v>1320</v>
      </c>
      <c r="C1512" t="s">
        <v>14</v>
      </c>
      <c r="D1512" t="s">
        <v>876</v>
      </c>
      <c r="E1512">
        <v>6</v>
      </c>
      <c r="F1512" t="s">
        <v>438</v>
      </c>
      <c r="G1512">
        <v>1</v>
      </c>
      <c r="H1512">
        <v>1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1</v>
      </c>
      <c r="P1512" t="s">
        <v>439</v>
      </c>
    </row>
    <row r="1513" spans="1:16" x14ac:dyDescent="0.25">
      <c r="A1513" t="s">
        <v>3525</v>
      </c>
      <c r="B1513">
        <v>1148</v>
      </c>
      <c r="C1513" t="s">
        <v>9</v>
      </c>
      <c r="D1513" t="s">
        <v>32</v>
      </c>
      <c r="E1513">
        <v>2</v>
      </c>
      <c r="F1513" t="s">
        <v>3526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3527</v>
      </c>
    </row>
    <row r="1514" spans="1:16" x14ac:dyDescent="0.25">
      <c r="A1514" t="s">
        <v>1091</v>
      </c>
      <c r="B1514">
        <v>1320</v>
      </c>
      <c r="C1514" t="s">
        <v>14</v>
      </c>
      <c r="D1514" t="s">
        <v>878</v>
      </c>
      <c r="E1514">
        <v>6</v>
      </c>
      <c r="F1514" t="s">
        <v>291</v>
      </c>
      <c r="G1514">
        <v>1</v>
      </c>
      <c r="H1514">
        <v>1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 t="s">
        <v>292</v>
      </c>
    </row>
    <row r="1515" spans="1:16" x14ac:dyDescent="0.25">
      <c r="A1515" t="s">
        <v>1249</v>
      </c>
      <c r="B1515">
        <v>1320</v>
      </c>
      <c r="C1515" t="s">
        <v>14</v>
      </c>
      <c r="D1515" t="s">
        <v>394</v>
      </c>
      <c r="E1515">
        <v>6</v>
      </c>
      <c r="F1515" t="s">
        <v>291</v>
      </c>
      <c r="G1515">
        <v>1</v>
      </c>
      <c r="H1515">
        <v>1</v>
      </c>
      <c r="I1515">
        <v>2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 t="s">
        <v>1250</v>
      </c>
    </row>
    <row r="1516" spans="1:16" x14ac:dyDescent="0.25">
      <c r="A1516" t="s">
        <v>1305</v>
      </c>
      <c r="B1516">
        <v>1320</v>
      </c>
      <c r="C1516" t="s">
        <v>14</v>
      </c>
      <c r="D1516" t="s">
        <v>1306</v>
      </c>
      <c r="E1516">
        <v>6</v>
      </c>
      <c r="F1516" t="s">
        <v>291</v>
      </c>
      <c r="G1516">
        <v>1</v>
      </c>
      <c r="H1516">
        <v>1</v>
      </c>
      <c r="I1516">
        <v>2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1</v>
      </c>
      <c r="P1516" t="s">
        <v>1307</v>
      </c>
    </row>
    <row r="1517" spans="1:16" x14ac:dyDescent="0.25">
      <c r="A1517" t="s">
        <v>1330</v>
      </c>
      <c r="B1517">
        <v>1320</v>
      </c>
      <c r="C1517" t="s">
        <v>14</v>
      </c>
      <c r="D1517" t="s">
        <v>198</v>
      </c>
      <c r="E1517">
        <v>6</v>
      </c>
      <c r="F1517" t="s">
        <v>1331</v>
      </c>
      <c r="G1517">
        <v>1</v>
      </c>
      <c r="H1517">
        <v>1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  <c r="P1517" t="s">
        <v>1332</v>
      </c>
    </row>
    <row r="1518" spans="1:16" x14ac:dyDescent="0.25">
      <c r="A1518" t="s">
        <v>3533</v>
      </c>
      <c r="B1518">
        <v>232</v>
      </c>
      <c r="C1518" t="s">
        <v>245</v>
      </c>
      <c r="D1518" t="s">
        <v>423</v>
      </c>
      <c r="E1518">
        <v>2</v>
      </c>
      <c r="F1518" t="s">
        <v>3406</v>
      </c>
      <c r="G1518">
        <v>0</v>
      </c>
      <c r="H1518">
        <v>0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3407</v>
      </c>
    </row>
    <row r="1519" spans="1:16" x14ac:dyDescent="0.25">
      <c r="A1519" t="s">
        <v>1351</v>
      </c>
      <c r="B1519">
        <v>1320</v>
      </c>
      <c r="C1519" t="s">
        <v>14</v>
      </c>
      <c r="D1519" t="s">
        <v>329</v>
      </c>
      <c r="E1519">
        <v>6</v>
      </c>
      <c r="F1519" t="s">
        <v>291</v>
      </c>
      <c r="G1519">
        <v>1</v>
      </c>
      <c r="H1519">
        <v>1</v>
      </c>
      <c r="I1519">
        <v>2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 t="s">
        <v>1352</v>
      </c>
    </row>
    <row r="1520" spans="1:16" x14ac:dyDescent="0.25">
      <c r="A1520" t="s">
        <v>3535</v>
      </c>
      <c r="B1520">
        <v>390</v>
      </c>
      <c r="C1520" t="s">
        <v>23</v>
      </c>
      <c r="D1520" t="s">
        <v>24</v>
      </c>
      <c r="E1520">
        <v>2</v>
      </c>
      <c r="F1520" t="s">
        <v>213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214</v>
      </c>
    </row>
    <row r="1521" spans="1:16" x14ac:dyDescent="0.25">
      <c r="A1521" t="s">
        <v>1407</v>
      </c>
      <c r="B1521">
        <v>1320</v>
      </c>
      <c r="C1521" t="s">
        <v>14</v>
      </c>
      <c r="D1521" t="s">
        <v>19</v>
      </c>
      <c r="E1521">
        <v>6</v>
      </c>
      <c r="F1521" t="s">
        <v>438</v>
      </c>
      <c r="G1521">
        <v>1</v>
      </c>
      <c r="H1521">
        <v>1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 t="s">
        <v>439</v>
      </c>
    </row>
    <row r="1522" spans="1:16" x14ac:dyDescent="0.25">
      <c r="A1522" t="s">
        <v>3537</v>
      </c>
      <c r="B1522">
        <v>245</v>
      </c>
      <c r="C1522" t="s">
        <v>23</v>
      </c>
      <c r="D1522" t="s">
        <v>50</v>
      </c>
      <c r="E1522">
        <v>2</v>
      </c>
      <c r="F1522" t="s">
        <v>51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52</v>
      </c>
    </row>
    <row r="1523" spans="1:16" x14ac:dyDescent="0.25">
      <c r="A1523" t="s">
        <v>1584</v>
      </c>
      <c r="B1523">
        <v>1320</v>
      </c>
      <c r="C1523" t="s">
        <v>14</v>
      </c>
      <c r="D1523" t="s">
        <v>19</v>
      </c>
      <c r="E1523">
        <v>6</v>
      </c>
      <c r="F1523" t="s">
        <v>438</v>
      </c>
      <c r="G1523">
        <v>1</v>
      </c>
      <c r="H1523">
        <v>1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1</v>
      </c>
      <c r="P1523" t="s">
        <v>1585</v>
      </c>
    </row>
    <row r="1524" spans="1:16" x14ac:dyDescent="0.25">
      <c r="A1524" t="s">
        <v>3541</v>
      </c>
      <c r="B1524">
        <v>971</v>
      </c>
      <c r="C1524" t="s">
        <v>9</v>
      </c>
      <c r="D1524" t="s">
        <v>164</v>
      </c>
      <c r="E1524">
        <v>2</v>
      </c>
      <c r="F1524" t="s">
        <v>3542</v>
      </c>
      <c r="G1524">
        <v>0</v>
      </c>
      <c r="H1524">
        <v>0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3543</v>
      </c>
    </row>
    <row r="1525" spans="1:16" x14ac:dyDescent="0.25">
      <c r="A1525" t="s">
        <v>1769</v>
      </c>
      <c r="B1525">
        <v>1320</v>
      </c>
      <c r="C1525" t="s">
        <v>14</v>
      </c>
      <c r="D1525" t="s">
        <v>19</v>
      </c>
      <c r="E1525">
        <v>6</v>
      </c>
      <c r="F1525" t="s">
        <v>291</v>
      </c>
      <c r="G1525">
        <v>1</v>
      </c>
      <c r="H1525">
        <v>1</v>
      </c>
      <c r="I1525">
        <v>2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1</v>
      </c>
      <c r="P1525" t="s">
        <v>1352</v>
      </c>
    </row>
    <row r="1526" spans="1:16" x14ac:dyDescent="0.25">
      <c r="A1526" t="s">
        <v>1807</v>
      </c>
      <c r="B1526">
        <v>1320</v>
      </c>
      <c r="C1526" t="s">
        <v>14</v>
      </c>
      <c r="D1526" t="s">
        <v>82</v>
      </c>
      <c r="E1526">
        <v>6</v>
      </c>
      <c r="F1526" t="s">
        <v>388</v>
      </c>
      <c r="G1526">
        <v>1</v>
      </c>
      <c r="H1526">
        <v>1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  <c r="P1526" t="s">
        <v>1808</v>
      </c>
    </row>
    <row r="1527" spans="1:16" x14ac:dyDescent="0.25">
      <c r="A1527" t="s">
        <v>3547</v>
      </c>
      <c r="B1527">
        <v>396</v>
      </c>
      <c r="C1527" t="s">
        <v>23</v>
      </c>
      <c r="D1527" t="s">
        <v>223</v>
      </c>
      <c r="E1527">
        <v>2</v>
      </c>
      <c r="F1527" t="s">
        <v>323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3548</v>
      </c>
    </row>
    <row r="1528" spans="1:16" x14ac:dyDescent="0.25">
      <c r="A1528" t="s">
        <v>1913</v>
      </c>
      <c r="B1528">
        <v>1320</v>
      </c>
      <c r="C1528" t="s">
        <v>14</v>
      </c>
      <c r="D1528" t="s">
        <v>19</v>
      </c>
      <c r="E1528">
        <v>6</v>
      </c>
      <c r="F1528" t="s">
        <v>1914</v>
      </c>
      <c r="G1528">
        <v>1</v>
      </c>
      <c r="H1528">
        <v>1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  <c r="P1528" t="s">
        <v>1915</v>
      </c>
    </row>
    <row r="1529" spans="1:16" x14ac:dyDescent="0.25">
      <c r="A1529" t="s">
        <v>2007</v>
      </c>
      <c r="B1529">
        <v>1320</v>
      </c>
      <c r="C1529" t="s">
        <v>14</v>
      </c>
      <c r="D1529" t="s">
        <v>394</v>
      </c>
      <c r="E1529">
        <v>6</v>
      </c>
      <c r="F1529" t="s">
        <v>291</v>
      </c>
      <c r="G1529">
        <v>1</v>
      </c>
      <c r="H1529">
        <v>1</v>
      </c>
      <c r="I1529">
        <v>2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 t="s">
        <v>1250</v>
      </c>
    </row>
    <row r="1530" spans="1:16" x14ac:dyDescent="0.25">
      <c r="A1530" t="s">
        <v>3553</v>
      </c>
      <c r="B1530">
        <v>895</v>
      </c>
      <c r="C1530" t="s">
        <v>9</v>
      </c>
      <c r="D1530" t="s">
        <v>650</v>
      </c>
      <c r="E1530">
        <v>2</v>
      </c>
      <c r="F1530" t="s">
        <v>3554</v>
      </c>
      <c r="G1530">
        <v>0</v>
      </c>
      <c r="H1530">
        <v>0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3555</v>
      </c>
    </row>
    <row r="1531" spans="1:16" x14ac:dyDescent="0.25">
      <c r="A1531" t="s">
        <v>3556</v>
      </c>
      <c r="B1531">
        <v>228</v>
      </c>
      <c r="C1531" t="s">
        <v>9</v>
      </c>
      <c r="D1531" t="s">
        <v>650</v>
      </c>
      <c r="E1531">
        <v>2</v>
      </c>
      <c r="F1531" t="s">
        <v>651</v>
      </c>
      <c r="G1531">
        <v>0</v>
      </c>
      <c r="H1531">
        <v>0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3557</v>
      </c>
    </row>
    <row r="1532" spans="1:16" x14ac:dyDescent="0.25">
      <c r="A1532" t="s">
        <v>3558</v>
      </c>
      <c r="B1532">
        <v>948</v>
      </c>
      <c r="C1532" t="s">
        <v>9</v>
      </c>
      <c r="D1532" t="s">
        <v>10</v>
      </c>
      <c r="E1532">
        <v>2</v>
      </c>
      <c r="F1532" t="s">
        <v>3559</v>
      </c>
      <c r="G1532">
        <v>0</v>
      </c>
      <c r="H1532">
        <v>0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3560</v>
      </c>
    </row>
    <row r="1533" spans="1:16" x14ac:dyDescent="0.25">
      <c r="A1533" t="s">
        <v>2009</v>
      </c>
      <c r="B1533">
        <v>1320</v>
      </c>
      <c r="C1533" t="s">
        <v>14</v>
      </c>
      <c r="D1533" t="s">
        <v>1259</v>
      </c>
      <c r="E1533">
        <v>6</v>
      </c>
      <c r="F1533" t="s">
        <v>438</v>
      </c>
      <c r="G1533">
        <v>1</v>
      </c>
      <c r="H1533">
        <v>1</v>
      </c>
      <c r="I1533">
        <v>2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1</v>
      </c>
      <c r="P1533" t="s">
        <v>2010</v>
      </c>
    </row>
    <row r="1534" spans="1:16" x14ac:dyDescent="0.25">
      <c r="A1534" t="s">
        <v>2016</v>
      </c>
      <c r="B1534">
        <v>1320</v>
      </c>
      <c r="C1534" t="s">
        <v>14</v>
      </c>
      <c r="D1534" t="s">
        <v>898</v>
      </c>
      <c r="E1534">
        <v>6</v>
      </c>
      <c r="F1534" t="s">
        <v>388</v>
      </c>
      <c r="G1534">
        <v>1</v>
      </c>
      <c r="H1534">
        <v>1</v>
      </c>
      <c r="I1534">
        <v>2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1</v>
      </c>
      <c r="P1534" t="s">
        <v>2017</v>
      </c>
    </row>
    <row r="1535" spans="1:16" x14ac:dyDescent="0.25">
      <c r="A1535" t="s">
        <v>3565</v>
      </c>
      <c r="B1535">
        <v>3293</v>
      </c>
      <c r="C1535" t="s">
        <v>352</v>
      </c>
      <c r="D1535" t="s">
        <v>353</v>
      </c>
      <c r="E1535">
        <v>11</v>
      </c>
      <c r="F1535" t="s">
        <v>2528</v>
      </c>
      <c r="G1535">
        <v>0</v>
      </c>
      <c r="H1535">
        <v>3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</v>
      </c>
      <c r="P1535" t="s">
        <v>2529</v>
      </c>
    </row>
    <row r="1536" spans="1:16" x14ac:dyDescent="0.25">
      <c r="A1536" t="s">
        <v>2228</v>
      </c>
      <c r="B1536">
        <v>1320</v>
      </c>
      <c r="C1536" t="s">
        <v>14</v>
      </c>
      <c r="D1536" t="s">
        <v>498</v>
      </c>
      <c r="E1536">
        <v>6</v>
      </c>
      <c r="F1536" t="s">
        <v>1331</v>
      </c>
      <c r="G1536">
        <v>1</v>
      </c>
      <c r="H1536">
        <v>1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1</v>
      </c>
      <c r="P1536" t="s">
        <v>2229</v>
      </c>
    </row>
    <row r="1537" spans="1:16" x14ac:dyDescent="0.25">
      <c r="A1537" t="s">
        <v>3568</v>
      </c>
      <c r="B1537">
        <v>1174</v>
      </c>
      <c r="C1537" t="s">
        <v>9</v>
      </c>
      <c r="D1537" t="s">
        <v>28</v>
      </c>
      <c r="E1537">
        <v>2</v>
      </c>
      <c r="F1537" t="s">
        <v>3569</v>
      </c>
      <c r="G1537">
        <v>0</v>
      </c>
      <c r="H1537">
        <v>0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3570</v>
      </c>
    </row>
    <row r="1538" spans="1:16" x14ac:dyDescent="0.25">
      <c r="A1538" t="s">
        <v>2691</v>
      </c>
      <c r="B1538">
        <v>1320</v>
      </c>
      <c r="C1538" t="s">
        <v>14</v>
      </c>
      <c r="D1538" t="s">
        <v>221</v>
      </c>
      <c r="E1538">
        <v>6</v>
      </c>
      <c r="F1538" t="s">
        <v>438</v>
      </c>
      <c r="G1538">
        <v>1</v>
      </c>
      <c r="H1538">
        <v>1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1</v>
      </c>
      <c r="P1538" t="s">
        <v>2692</v>
      </c>
    </row>
    <row r="1539" spans="1:16" x14ac:dyDescent="0.25">
      <c r="A1539" t="s">
        <v>3572</v>
      </c>
      <c r="B1539">
        <v>245</v>
      </c>
      <c r="C1539" t="s">
        <v>23</v>
      </c>
      <c r="D1539" t="s">
        <v>50</v>
      </c>
      <c r="E1539">
        <v>2</v>
      </c>
      <c r="F1539" t="s">
        <v>51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52</v>
      </c>
    </row>
    <row r="1540" spans="1:16" x14ac:dyDescent="0.25">
      <c r="A1540" t="s">
        <v>2791</v>
      </c>
      <c r="B1540">
        <v>1320</v>
      </c>
      <c r="C1540" t="s">
        <v>14</v>
      </c>
      <c r="D1540" t="s">
        <v>1621</v>
      </c>
      <c r="E1540">
        <v>6</v>
      </c>
      <c r="F1540" t="s">
        <v>438</v>
      </c>
      <c r="G1540">
        <v>1</v>
      </c>
      <c r="H1540">
        <v>1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 t="s">
        <v>439</v>
      </c>
    </row>
    <row r="1541" spans="1:16" x14ac:dyDescent="0.25">
      <c r="A1541" t="s">
        <v>3574</v>
      </c>
      <c r="B1541">
        <v>944</v>
      </c>
      <c r="C1541" t="s">
        <v>9</v>
      </c>
      <c r="D1541" t="s">
        <v>164</v>
      </c>
      <c r="E1541">
        <v>2</v>
      </c>
      <c r="F1541" t="s">
        <v>3575</v>
      </c>
      <c r="G1541">
        <v>0</v>
      </c>
      <c r="H1541">
        <v>0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3576</v>
      </c>
    </row>
    <row r="1542" spans="1:16" x14ac:dyDescent="0.25">
      <c r="A1542" t="s">
        <v>3577</v>
      </c>
      <c r="B1542">
        <v>497</v>
      </c>
      <c r="C1542" t="s">
        <v>23</v>
      </c>
      <c r="D1542" t="s">
        <v>24</v>
      </c>
      <c r="E1542">
        <v>2</v>
      </c>
      <c r="F1542" t="s">
        <v>1103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1727</v>
      </c>
    </row>
    <row r="1543" spans="1:16" x14ac:dyDescent="0.25">
      <c r="A1543" t="s">
        <v>2977</v>
      </c>
      <c r="B1543">
        <v>1320</v>
      </c>
      <c r="C1543" t="s">
        <v>14</v>
      </c>
      <c r="D1543" t="s">
        <v>894</v>
      </c>
      <c r="E1543">
        <v>6</v>
      </c>
      <c r="F1543" t="s">
        <v>438</v>
      </c>
      <c r="G1543">
        <v>1</v>
      </c>
      <c r="H1543">
        <v>1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</v>
      </c>
      <c r="P1543" t="s">
        <v>606</v>
      </c>
    </row>
    <row r="1544" spans="1:16" x14ac:dyDescent="0.25">
      <c r="A1544" t="s">
        <v>3580</v>
      </c>
      <c r="B1544">
        <v>245</v>
      </c>
      <c r="C1544" t="s">
        <v>23</v>
      </c>
      <c r="D1544" t="s">
        <v>50</v>
      </c>
      <c r="E1544">
        <v>2</v>
      </c>
      <c r="F1544" t="s">
        <v>51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141</v>
      </c>
    </row>
    <row r="1545" spans="1:16" x14ac:dyDescent="0.25">
      <c r="A1545" t="s">
        <v>3071</v>
      </c>
      <c r="B1545">
        <v>1320</v>
      </c>
      <c r="C1545" t="s">
        <v>14</v>
      </c>
      <c r="D1545" t="s">
        <v>19</v>
      </c>
      <c r="E1545">
        <v>6</v>
      </c>
      <c r="F1545" t="s">
        <v>1331</v>
      </c>
      <c r="G1545">
        <v>1</v>
      </c>
      <c r="H1545">
        <v>1</v>
      </c>
      <c r="I1545">
        <v>2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</v>
      </c>
      <c r="P1545" t="s">
        <v>3072</v>
      </c>
    </row>
    <row r="1546" spans="1:16" x14ac:dyDescent="0.25">
      <c r="A1546" t="s">
        <v>3156</v>
      </c>
      <c r="B1546">
        <v>1320</v>
      </c>
      <c r="C1546" t="s">
        <v>14</v>
      </c>
      <c r="D1546" t="s">
        <v>2299</v>
      </c>
      <c r="E1546">
        <v>6</v>
      </c>
      <c r="F1546" t="s">
        <v>388</v>
      </c>
      <c r="G1546">
        <v>1</v>
      </c>
      <c r="H1546">
        <v>1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  <c r="P1546" t="s">
        <v>3157</v>
      </c>
    </row>
    <row r="1547" spans="1:16" x14ac:dyDescent="0.25">
      <c r="A1547" t="s">
        <v>3196</v>
      </c>
      <c r="B1547">
        <v>1320</v>
      </c>
      <c r="C1547" t="s">
        <v>14</v>
      </c>
      <c r="D1547" t="s">
        <v>19</v>
      </c>
      <c r="E1547">
        <v>6</v>
      </c>
      <c r="F1547" t="s">
        <v>388</v>
      </c>
      <c r="G1547">
        <v>1</v>
      </c>
      <c r="H1547">
        <v>1</v>
      </c>
      <c r="I1547">
        <v>2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 t="s">
        <v>3197</v>
      </c>
    </row>
    <row r="1548" spans="1:16" x14ac:dyDescent="0.25">
      <c r="A1548" t="s">
        <v>3587</v>
      </c>
      <c r="B1548">
        <v>622</v>
      </c>
      <c r="C1548" t="s">
        <v>9</v>
      </c>
      <c r="D1548" t="s">
        <v>164</v>
      </c>
      <c r="E1548">
        <v>1</v>
      </c>
      <c r="F1548" t="s">
        <v>3588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3589</v>
      </c>
    </row>
    <row r="1549" spans="1:16" x14ac:dyDescent="0.25">
      <c r="A1549" t="s">
        <v>3462</v>
      </c>
      <c r="B1549">
        <v>1320</v>
      </c>
      <c r="C1549" t="s">
        <v>14</v>
      </c>
      <c r="D1549" t="s">
        <v>155</v>
      </c>
      <c r="E1549">
        <v>6</v>
      </c>
      <c r="F1549" t="s">
        <v>3463</v>
      </c>
      <c r="G1549">
        <v>1</v>
      </c>
      <c r="H1549">
        <v>1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P1549" t="s">
        <v>3464</v>
      </c>
    </row>
    <row r="1550" spans="1:16" x14ac:dyDescent="0.25">
      <c r="A1550" t="s">
        <v>3592</v>
      </c>
      <c r="B1550">
        <v>216</v>
      </c>
      <c r="C1550" t="s">
        <v>133</v>
      </c>
      <c r="D1550" t="s">
        <v>134</v>
      </c>
      <c r="E1550">
        <v>1</v>
      </c>
      <c r="F1550" t="s">
        <v>2492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2795</v>
      </c>
    </row>
    <row r="1551" spans="1:16" x14ac:dyDescent="0.25">
      <c r="A1551" t="s">
        <v>3593</v>
      </c>
      <c r="B1551">
        <v>460</v>
      </c>
      <c r="C1551" t="s">
        <v>23</v>
      </c>
      <c r="D1551" t="s">
        <v>24</v>
      </c>
      <c r="E1551">
        <v>2</v>
      </c>
      <c r="F1551" t="s">
        <v>1795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1796</v>
      </c>
    </row>
    <row r="1552" spans="1:16" x14ac:dyDescent="0.25">
      <c r="A1552" t="s">
        <v>3594</v>
      </c>
      <c r="B1552">
        <v>228</v>
      </c>
      <c r="C1552" t="s">
        <v>9</v>
      </c>
      <c r="D1552" t="s">
        <v>650</v>
      </c>
      <c r="E1552">
        <v>2</v>
      </c>
      <c r="F1552" t="s">
        <v>651</v>
      </c>
      <c r="G1552">
        <v>0</v>
      </c>
      <c r="H1552">
        <v>0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t="s">
        <v>3595</v>
      </c>
    </row>
    <row r="1553" spans="1:16" x14ac:dyDescent="0.25">
      <c r="A1553" t="s">
        <v>3518</v>
      </c>
      <c r="B1553">
        <v>1320</v>
      </c>
      <c r="C1553" t="s">
        <v>14</v>
      </c>
      <c r="D1553" t="s">
        <v>19</v>
      </c>
      <c r="E1553">
        <v>6</v>
      </c>
      <c r="F1553" t="s">
        <v>388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 t="s">
        <v>3519</v>
      </c>
    </row>
    <row r="1554" spans="1:16" x14ac:dyDescent="0.25">
      <c r="A1554" t="s">
        <v>3686</v>
      </c>
      <c r="B1554">
        <v>1320</v>
      </c>
      <c r="C1554" t="s">
        <v>14</v>
      </c>
      <c r="D1554" t="s">
        <v>176</v>
      </c>
      <c r="E1554">
        <v>6</v>
      </c>
      <c r="F1554" t="s">
        <v>388</v>
      </c>
      <c r="G1554">
        <v>1</v>
      </c>
      <c r="H1554">
        <v>1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1</v>
      </c>
      <c r="P1554" t="s">
        <v>3687</v>
      </c>
    </row>
    <row r="1555" spans="1:16" x14ac:dyDescent="0.25">
      <c r="A1555" t="s">
        <v>3600</v>
      </c>
      <c r="B1555">
        <v>476</v>
      </c>
      <c r="C1555" t="s">
        <v>23</v>
      </c>
      <c r="D1555" t="s">
        <v>237</v>
      </c>
      <c r="E1555">
        <v>2</v>
      </c>
      <c r="F1555" t="s">
        <v>190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t="s">
        <v>2023</v>
      </c>
    </row>
    <row r="1556" spans="1:16" x14ac:dyDescent="0.25">
      <c r="A1556" t="s">
        <v>3601</v>
      </c>
      <c r="B1556">
        <v>392</v>
      </c>
      <c r="C1556" t="s">
        <v>23</v>
      </c>
      <c r="D1556" t="s">
        <v>237</v>
      </c>
      <c r="E1556">
        <v>2</v>
      </c>
      <c r="F1556" t="s">
        <v>3602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t="s">
        <v>3603</v>
      </c>
    </row>
    <row r="1557" spans="1:16" x14ac:dyDescent="0.25">
      <c r="A1557" t="s">
        <v>3880</v>
      </c>
      <c r="B1557">
        <v>1320</v>
      </c>
      <c r="C1557" t="s">
        <v>14</v>
      </c>
      <c r="D1557" t="s">
        <v>474</v>
      </c>
      <c r="E1557">
        <v>6</v>
      </c>
      <c r="F1557" t="s">
        <v>291</v>
      </c>
      <c r="G1557">
        <v>1</v>
      </c>
      <c r="H1557">
        <v>1</v>
      </c>
      <c r="I1557">
        <v>2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</v>
      </c>
      <c r="P1557" t="s">
        <v>3881</v>
      </c>
    </row>
    <row r="1558" spans="1:16" x14ac:dyDescent="0.25">
      <c r="A1558" t="s">
        <v>3607</v>
      </c>
      <c r="B1558">
        <v>486</v>
      </c>
      <c r="C1558" t="s">
        <v>23</v>
      </c>
      <c r="D1558" t="s">
        <v>237</v>
      </c>
      <c r="E1558">
        <v>2</v>
      </c>
      <c r="F1558" t="s">
        <v>3608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3609</v>
      </c>
    </row>
    <row r="1559" spans="1:16" x14ac:dyDescent="0.25">
      <c r="A1559" t="s">
        <v>3959</v>
      </c>
      <c r="B1559">
        <v>1320</v>
      </c>
      <c r="C1559" t="s">
        <v>14</v>
      </c>
      <c r="D1559" t="s">
        <v>2143</v>
      </c>
      <c r="E1559">
        <v>6</v>
      </c>
      <c r="F1559" t="s">
        <v>291</v>
      </c>
      <c r="G1559">
        <v>1</v>
      </c>
      <c r="H1559">
        <v>1</v>
      </c>
      <c r="I1559">
        <v>2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  <c r="P1559" t="s">
        <v>1307</v>
      </c>
    </row>
    <row r="1560" spans="1:16" x14ac:dyDescent="0.25">
      <c r="A1560" t="s">
        <v>3611</v>
      </c>
      <c r="B1560">
        <v>245</v>
      </c>
      <c r="C1560" t="s">
        <v>23</v>
      </c>
      <c r="D1560" t="s">
        <v>50</v>
      </c>
      <c r="E1560">
        <v>2</v>
      </c>
      <c r="F1560" t="s">
        <v>51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t="s">
        <v>52</v>
      </c>
    </row>
    <row r="1561" spans="1:16" x14ac:dyDescent="0.25">
      <c r="A1561" t="s">
        <v>3612</v>
      </c>
      <c r="B1561">
        <v>1172</v>
      </c>
      <c r="C1561" t="s">
        <v>9</v>
      </c>
      <c r="D1561" t="s">
        <v>164</v>
      </c>
      <c r="E1561">
        <v>2</v>
      </c>
      <c r="F1561" t="s">
        <v>3613</v>
      </c>
      <c r="G1561">
        <v>0</v>
      </c>
      <c r="H1561">
        <v>0</v>
      </c>
      <c r="I1561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3614</v>
      </c>
    </row>
    <row r="1562" spans="1:16" x14ac:dyDescent="0.25">
      <c r="A1562" t="s">
        <v>3990</v>
      </c>
      <c r="B1562">
        <v>1320</v>
      </c>
      <c r="C1562" t="s">
        <v>14</v>
      </c>
      <c r="D1562" t="s">
        <v>75</v>
      </c>
      <c r="E1562">
        <v>6</v>
      </c>
      <c r="F1562" t="s">
        <v>1331</v>
      </c>
      <c r="G1562">
        <v>1</v>
      </c>
      <c r="H1562">
        <v>1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 t="s">
        <v>3072</v>
      </c>
    </row>
    <row r="1563" spans="1:16" x14ac:dyDescent="0.25">
      <c r="A1563" t="s">
        <v>3616</v>
      </c>
      <c r="B1563">
        <v>390</v>
      </c>
      <c r="C1563" t="s">
        <v>23</v>
      </c>
      <c r="D1563" t="s">
        <v>24</v>
      </c>
      <c r="E1563">
        <v>2</v>
      </c>
      <c r="F1563" t="s">
        <v>213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214</v>
      </c>
    </row>
    <row r="1564" spans="1:16" x14ac:dyDescent="0.25">
      <c r="A1564" t="s">
        <v>3617</v>
      </c>
      <c r="B1564">
        <v>245</v>
      </c>
      <c r="C1564" t="s">
        <v>23</v>
      </c>
      <c r="D1564" t="s">
        <v>50</v>
      </c>
      <c r="E1564">
        <v>2</v>
      </c>
      <c r="F1564" t="s">
        <v>51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52</v>
      </c>
    </row>
    <row r="1565" spans="1:16" x14ac:dyDescent="0.25">
      <c r="A1565" t="s">
        <v>4027</v>
      </c>
      <c r="B1565">
        <v>1320</v>
      </c>
      <c r="C1565" t="s">
        <v>14</v>
      </c>
      <c r="D1565" t="s">
        <v>19</v>
      </c>
      <c r="E1565">
        <v>6</v>
      </c>
      <c r="F1565" t="s">
        <v>291</v>
      </c>
      <c r="G1565">
        <v>1</v>
      </c>
      <c r="H1565">
        <v>1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</v>
      </c>
      <c r="P1565" t="s">
        <v>1250</v>
      </c>
    </row>
    <row r="1566" spans="1:16" x14ac:dyDescent="0.25">
      <c r="A1566" t="s">
        <v>4132</v>
      </c>
      <c r="B1566">
        <v>1320</v>
      </c>
      <c r="C1566" t="s">
        <v>14</v>
      </c>
      <c r="D1566" t="s">
        <v>509</v>
      </c>
      <c r="E1566">
        <v>6</v>
      </c>
      <c r="F1566" t="s">
        <v>1331</v>
      </c>
      <c r="G1566">
        <v>1</v>
      </c>
      <c r="H1566">
        <v>1</v>
      </c>
      <c r="I1566">
        <v>2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</v>
      </c>
      <c r="P1566" t="s">
        <v>4133</v>
      </c>
    </row>
    <row r="1567" spans="1:16" x14ac:dyDescent="0.25">
      <c r="A1567" t="s">
        <v>4147</v>
      </c>
      <c r="B1567">
        <v>1320</v>
      </c>
      <c r="C1567" t="s">
        <v>14</v>
      </c>
      <c r="D1567" t="s">
        <v>718</v>
      </c>
      <c r="E1567">
        <v>6</v>
      </c>
      <c r="F1567" t="s">
        <v>1331</v>
      </c>
      <c r="G1567">
        <v>1</v>
      </c>
      <c r="H1567">
        <v>1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 t="s">
        <v>1332</v>
      </c>
    </row>
    <row r="1568" spans="1:16" x14ac:dyDescent="0.25">
      <c r="A1568" t="s">
        <v>4167</v>
      </c>
      <c r="B1568">
        <v>1320</v>
      </c>
      <c r="C1568" t="s">
        <v>14</v>
      </c>
      <c r="D1568" t="s">
        <v>261</v>
      </c>
      <c r="E1568">
        <v>6</v>
      </c>
      <c r="F1568" t="s">
        <v>388</v>
      </c>
      <c r="G1568">
        <v>1</v>
      </c>
      <c r="H1568">
        <v>1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</v>
      </c>
      <c r="P1568" t="s">
        <v>3197</v>
      </c>
    </row>
    <row r="1569" spans="1:16" x14ac:dyDescent="0.25">
      <c r="A1569" t="s">
        <v>4180</v>
      </c>
      <c r="B1569">
        <v>1320</v>
      </c>
      <c r="C1569" t="s">
        <v>14</v>
      </c>
      <c r="D1569" t="s">
        <v>470</v>
      </c>
      <c r="E1569">
        <v>6</v>
      </c>
      <c r="F1569" t="s">
        <v>388</v>
      </c>
      <c r="G1569">
        <v>1</v>
      </c>
      <c r="H1569">
        <v>1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 t="s">
        <v>3687</v>
      </c>
    </row>
    <row r="1570" spans="1:16" x14ac:dyDescent="0.25">
      <c r="A1570" t="s">
        <v>3629</v>
      </c>
      <c r="B1570">
        <v>245</v>
      </c>
      <c r="C1570" t="s">
        <v>23</v>
      </c>
      <c r="D1570" t="s">
        <v>50</v>
      </c>
      <c r="E1570">
        <v>2</v>
      </c>
      <c r="F1570" t="s">
        <v>51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52</v>
      </c>
    </row>
    <row r="1571" spans="1:16" x14ac:dyDescent="0.25">
      <c r="A1571" t="s">
        <v>3630</v>
      </c>
      <c r="B1571">
        <v>466</v>
      </c>
      <c r="C1571" t="s">
        <v>23</v>
      </c>
      <c r="D1571" t="s">
        <v>24</v>
      </c>
      <c r="E1571">
        <v>2</v>
      </c>
      <c r="F1571" t="s">
        <v>1664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1665</v>
      </c>
    </row>
    <row r="1572" spans="1:16" x14ac:dyDescent="0.25">
      <c r="A1572" t="s">
        <v>4182</v>
      </c>
      <c r="B1572">
        <v>1320</v>
      </c>
      <c r="C1572" t="s">
        <v>14</v>
      </c>
      <c r="D1572" t="s">
        <v>1800</v>
      </c>
      <c r="E1572">
        <v>6</v>
      </c>
      <c r="F1572" t="s">
        <v>438</v>
      </c>
      <c r="G1572">
        <v>1</v>
      </c>
      <c r="H1572">
        <v>1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1</v>
      </c>
      <c r="P1572" t="s">
        <v>606</v>
      </c>
    </row>
    <row r="1573" spans="1:16" x14ac:dyDescent="0.25">
      <c r="A1573" t="s">
        <v>3633</v>
      </c>
      <c r="B1573">
        <v>245</v>
      </c>
      <c r="C1573" t="s">
        <v>23</v>
      </c>
      <c r="D1573" t="s">
        <v>50</v>
      </c>
      <c r="E1573">
        <v>2</v>
      </c>
      <c r="F1573" t="s">
        <v>51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t="s">
        <v>141</v>
      </c>
    </row>
    <row r="1574" spans="1:16" x14ac:dyDescent="0.25">
      <c r="A1574" t="s">
        <v>4269</v>
      </c>
      <c r="B1574">
        <v>1320</v>
      </c>
      <c r="C1574" t="s">
        <v>14</v>
      </c>
      <c r="D1574" t="s">
        <v>687</v>
      </c>
      <c r="E1574">
        <v>6</v>
      </c>
      <c r="F1574" t="s">
        <v>438</v>
      </c>
      <c r="G1574">
        <v>1</v>
      </c>
      <c r="H1574">
        <v>1</v>
      </c>
      <c r="I1574">
        <v>2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 t="s">
        <v>1585</v>
      </c>
    </row>
    <row r="1575" spans="1:16" x14ac:dyDescent="0.25">
      <c r="A1575" t="s">
        <v>3635</v>
      </c>
      <c r="B1575">
        <v>245</v>
      </c>
      <c r="C1575" t="s">
        <v>23</v>
      </c>
      <c r="D1575" t="s">
        <v>50</v>
      </c>
      <c r="E1575">
        <v>2</v>
      </c>
      <c r="F1575" t="s">
        <v>51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t="s">
        <v>52</v>
      </c>
    </row>
    <row r="1576" spans="1:16" x14ac:dyDescent="0.25">
      <c r="A1576" t="s">
        <v>4557</v>
      </c>
      <c r="B1576">
        <v>1320</v>
      </c>
      <c r="C1576" t="s">
        <v>14</v>
      </c>
      <c r="D1576" t="s">
        <v>19</v>
      </c>
      <c r="E1576">
        <v>6</v>
      </c>
      <c r="F1576" t="s">
        <v>388</v>
      </c>
      <c r="G1576">
        <v>1</v>
      </c>
      <c r="H1576">
        <v>1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1</v>
      </c>
      <c r="P1576" t="s">
        <v>2017</v>
      </c>
    </row>
    <row r="1577" spans="1:16" x14ac:dyDescent="0.25">
      <c r="A1577" t="s">
        <v>3637</v>
      </c>
      <c r="B1577">
        <v>245</v>
      </c>
      <c r="C1577" t="s">
        <v>23</v>
      </c>
      <c r="D1577" t="s">
        <v>50</v>
      </c>
      <c r="E1577">
        <v>2</v>
      </c>
      <c r="F1577" t="s">
        <v>51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52</v>
      </c>
    </row>
    <row r="1578" spans="1:16" x14ac:dyDescent="0.25">
      <c r="A1578" t="s">
        <v>3638</v>
      </c>
      <c r="B1578">
        <v>1071</v>
      </c>
      <c r="C1578" t="s">
        <v>9</v>
      </c>
      <c r="D1578" t="s">
        <v>180</v>
      </c>
      <c r="E1578">
        <v>3</v>
      </c>
      <c r="F1578" t="s">
        <v>3639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3640</v>
      </c>
    </row>
    <row r="1579" spans="1:16" x14ac:dyDescent="0.25">
      <c r="A1579" t="s">
        <v>4592</v>
      </c>
      <c r="B1579">
        <v>1320</v>
      </c>
      <c r="C1579" t="s">
        <v>14</v>
      </c>
      <c r="D1579" t="s">
        <v>19</v>
      </c>
      <c r="E1579">
        <v>6</v>
      </c>
      <c r="F1579" t="s">
        <v>388</v>
      </c>
      <c r="G1579">
        <v>1</v>
      </c>
      <c r="H1579">
        <v>1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1</v>
      </c>
      <c r="P1579" t="s">
        <v>4593</v>
      </c>
    </row>
    <row r="1580" spans="1:16" x14ac:dyDescent="0.25">
      <c r="A1580" t="s">
        <v>4878</v>
      </c>
      <c r="B1580">
        <v>1320</v>
      </c>
      <c r="C1580" t="s">
        <v>14</v>
      </c>
      <c r="D1580" t="s">
        <v>442</v>
      </c>
      <c r="E1580">
        <v>6</v>
      </c>
      <c r="F1580" t="s">
        <v>1914</v>
      </c>
      <c r="G1580">
        <v>1</v>
      </c>
      <c r="H1580">
        <v>1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1</v>
      </c>
      <c r="P1580" t="s">
        <v>1915</v>
      </c>
    </row>
    <row r="1581" spans="1:16" x14ac:dyDescent="0.25">
      <c r="A1581" t="s">
        <v>3643</v>
      </c>
      <c r="B1581">
        <v>451</v>
      </c>
      <c r="C1581" t="s">
        <v>9</v>
      </c>
      <c r="D1581" t="s">
        <v>164</v>
      </c>
      <c r="E1581">
        <v>2</v>
      </c>
      <c r="F1581" t="s">
        <v>3644</v>
      </c>
      <c r="G1581">
        <v>0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3645</v>
      </c>
    </row>
    <row r="1582" spans="1:16" x14ac:dyDescent="0.25">
      <c r="A1582" t="s">
        <v>4977</v>
      </c>
      <c r="B1582">
        <v>1320</v>
      </c>
      <c r="C1582" t="s">
        <v>14</v>
      </c>
      <c r="D1582" t="s">
        <v>3111</v>
      </c>
      <c r="E1582">
        <v>6</v>
      </c>
      <c r="F1582" t="s">
        <v>438</v>
      </c>
      <c r="G1582">
        <v>1</v>
      </c>
      <c r="H1582">
        <v>1</v>
      </c>
      <c r="I1582">
        <v>2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  <c r="P1582" t="s">
        <v>2692</v>
      </c>
    </row>
    <row r="1583" spans="1:16" x14ac:dyDescent="0.25">
      <c r="A1583" t="s">
        <v>5158</v>
      </c>
      <c r="B1583">
        <v>1320</v>
      </c>
      <c r="C1583" t="s">
        <v>14</v>
      </c>
      <c r="D1583" t="s">
        <v>1263</v>
      </c>
      <c r="E1583">
        <v>6</v>
      </c>
      <c r="F1583" t="s">
        <v>438</v>
      </c>
      <c r="G1583">
        <v>1</v>
      </c>
      <c r="H1583">
        <v>1</v>
      </c>
      <c r="I1583">
        <v>2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 t="s">
        <v>439</v>
      </c>
    </row>
    <row r="1584" spans="1:16" x14ac:dyDescent="0.25">
      <c r="A1584" t="s">
        <v>5173</v>
      </c>
      <c r="B1584">
        <v>1320</v>
      </c>
      <c r="C1584" t="s">
        <v>14</v>
      </c>
      <c r="D1584" t="s">
        <v>401</v>
      </c>
      <c r="E1584">
        <v>6</v>
      </c>
      <c r="F1584" t="s">
        <v>438</v>
      </c>
      <c r="G1584">
        <v>1</v>
      </c>
      <c r="H1584">
        <v>1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 t="s">
        <v>606</v>
      </c>
    </row>
    <row r="1585" spans="1:16" x14ac:dyDescent="0.25">
      <c r="A1585" t="s">
        <v>5257</v>
      </c>
      <c r="B1585">
        <v>1320</v>
      </c>
      <c r="C1585" t="s">
        <v>14</v>
      </c>
      <c r="D1585" t="s">
        <v>1688</v>
      </c>
      <c r="E1585">
        <v>6</v>
      </c>
      <c r="F1585" t="s">
        <v>438</v>
      </c>
      <c r="G1585">
        <v>1</v>
      </c>
      <c r="H1585">
        <v>1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 t="s">
        <v>606</v>
      </c>
    </row>
    <row r="1586" spans="1:16" x14ac:dyDescent="0.25">
      <c r="A1586" t="s">
        <v>5263</v>
      </c>
      <c r="B1586">
        <v>1320</v>
      </c>
      <c r="C1586" t="s">
        <v>14</v>
      </c>
      <c r="D1586" t="s">
        <v>19</v>
      </c>
      <c r="E1586">
        <v>6</v>
      </c>
      <c r="F1586" t="s">
        <v>388</v>
      </c>
      <c r="G1586">
        <v>1</v>
      </c>
      <c r="H1586">
        <v>1</v>
      </c>
      <c r="I1586">
        <v>2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1</v>
      </c>
      <c r="P1586" t="s">
        <v>3157</v>
      </c>
    </row>
    <row r="1587" spans="1:16" x14ac:dyDescent="0.25">
      <c r="A1587" t="s">
        <v>3657</v>
      </c>
      <c r="B1587">
        <v>391</v>
      </c>
      <c r="C1587" t="s">
        <v>23</v>
      </c>
      <c r="D1587" t="s">
        <v>237</v>
      </c>
      <c r="E1587">
        <v>2</v>
      </c>
      <c r="F1587" t="s">
        <v>546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2006</v>
      </c>
    </row>
    <row r="1588" spans="1:16" x14ac:dyDescent="0.25">
      <c r="A1588" t="s">
        <v>3658</v>
      </c>
      <c r="B1588">
        <v>459</v>
      </c>
      <c r="C1588" t="s">
        <v>23</v>
      </c>
      <c r="D1588" t="s">
        <v>24</v>
      </c>
      <c r="E1588">
        <v>2</v>
      </c>
      <c r="F1588" t="s">
        <v>25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26</v>
      </c>
    </row>
    <row r="1589" spans="1:16" x14ac:dyDescent="0.25">
      <c r="A1589" t="s">
        <v>5337</v>
      </c>
      <c r="B1589">
        <v>1320</v>
      </c>
      <c r="C1589" t="s">
        <v>14</v>
      </c>
      <c r="D1589" t="s">
        <v>5065</v>
      </c>
      <c r="E1589">
        <v>6</v>
      </c>
      <c r="F1589" t="s">
        <v>388</v>
      </c>
      <c r="G1589">
        <v>1</v>
      </c>
      <c r="H1589">
        <v>1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 t="s">
        <v>4593</v>
      </c>
    </row>
    <row r="1590" spans="1:16" x14ac:dyDescent="0.25">
      <c r="A1590" t="s">
        <v>3662</v>
      </c>
      <c r="B1590">
        <v>935</v>
      </c>
      <c r="C1590" t="s">
        <v>9</v>
      </c>
      <c r="D1590" t="s">
        <v>180</v>
      </c>
      <c r="E1590">
        <v>2</v>
      </c>
      <c r="F1590" t="s">
        <v>3663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 t="s">
        <v>3664</v>
      </c>
    </row>
    <row r="1591" spans="1:16" x14ac:dyDescent="0.25">
      <c r="A1591" t="s">
        <v>5547</v>
      </c>
      <c r="B1591">
        <v>1320</v>
      </c>
      <c r="C1591" t="s">
        <v>14</v>
      </c>
      <c r="D1591" t="s">
        <v>113</v>
      </c>
      <c r="E1591">
        <v>6</v>
      </c>
      <c r="F1591" t="s">
        <v>1331</v>
      </c>
      <c r="G1591">
        <v>1</v>
      </c>
      <c r="H1591">
        <v>1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1</v>
      </c>
      <c r="P1591" t="s">
        <v>4133</v>
      </c>
    </row>
    <row r="1592" spans="1:16" x14ac:dyDescent="0.25">
      <c r="A1592" t="s">
        <v>3669</v>
      </c>
      <c r="B1592">
        <v>464</v>
      </c>
      <c r="C1592" t="s">
        <v>23</v>
      </c>
      <c r="D1592" t="s">
        <v>24</v>
      </c>
      <c r="E1592">
        <v>2</v>
      </c>
      <c r="F1592" t="s">
        <v>268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536</v>
      </c>
    </row>
    <row r="1593" spans="1:16" x14ac:dyDescent="0.25">
      <c r="A1593" t="s">
        <v>3670</v>
      </c>
      <c r="B1593">
        <v>1085</v>
      </c>
      <c r="C1593" t="s">
        <v>9</v>
      </c>
      <c r="D1593" t="s">
        <v>32</v>
      </c>
      <c r="E1593">
        <v>2</v>
      </c>
      <c r="F1593" t="s">
        <v>3671</v>
      </c>
      <c r="G1593">
        <v>0</v>
      </c>
      <c r="H1593">
        <v>0</v>
      </c>
      <c r="I1593">
        <v>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3672</v>
      </c>
    </row>
    <row r="1594" spans="1:16" x14ac:dyDescent="0.25">
      <c r="A1594" t="s">
        <v>5635</v>
      </c>
      <c r="B1594">
        <v>1320</v>
      </c>
      <c r="C1594" t="s">
        <v>14</v>
      </c>
      <c r="D1594" t="s">
        <v>357</v>
      </c>
      <c r="E1594">
        <v>6</v>
      </c>
      <c r="F1594" t="s">
        <v>438</v>
      </c>
      <c r="G1594">
        <v>1</v>
      </c>
      <c r="H1594">
        <v>1</v>
      </c>
      <c r="I1594">
        <v>2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 t="s">
        <v>606</v>
      </c>
    </row>
    <row r="1595" spans="1:16" x14ac:dyDescent="0.25">
      <c r="A1595" t="s">
        <v>3675</v>
      </c>
      <c r="B1595">
        <v>476</v>
      </c>
      <c r="C1595" t="s">
        <v>23</v>
      </c>
      <c r="D1595" t="s">
        <v>24</v>
      </c>
      <c r="E1595">
        <v>2</v>
      </c>
      <c r="F1595" t="s">
        <v>552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553</v>
      </c>
    </row>
    <row r="1596" spans="1:16" x14ac:dyDescent="0.25">
      <c r="A1596" t="s">
        <v>3676</v>
      </c>
      <c r="B1596">
        <v>396</v>
      </c>
      <c r="C1596" t="s">
        <v>23</v>
      </c>
      <c r="D1596" t="s">
        <v>223</v>
      </c>
      <c r="E1596">
        <v>2</v>
      </c>
      <c r="F1596" t="s">
        <v>323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3677</v>
      </c>
    </row>
    <row r="1597" spans="1:16" x14ac:dyDescent="0.25">
      <c r="A1597" t="s">
        <v>3678</v>
      </c>
      <c r="B1597">
        <v>822</v>
      </c>
      <c r="C1597" t="s">
        <v>9</v>
      </c>
      <c r="D1597" t="s">
        <v>10</v>
      </c>
      <c r="E1597">
        <v>3</v>
      </c>
      <c r="F1597" t="s">
        <v>3679</v>
      </c>
      <c r="G1597">
        <v>0</v>
      </c>
      <c r="H1597">
        <v>0</v>
      </c>
      <c r="I1597">
        <v>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3680</v>
      </c>
    </row>
    <row r="1598" spans="1:16" x14ac:dyDescent="0.25">
      <c r="A1598" t="s">
        <v>3681</v>
      </c>
      <c r="B1598">
        <v>505</v>
      </c>
      <c r="C1598" t="s">
        <v>23</v>
      </c>
      <c r="D1598" t="s">
        <v>237</v>
      </c>
      <c r="E1598">
        <v>2</v>
      </c>
      <c r="F1598" t="s">
        <v>1346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2627</v>
      </c>
    </row>
    <row r="1599" spans="1:16" x14ac:dyDescent="0.25">
      <c r="A1599" t="s">
        <v>3682</v>
      </c>
      <c r="B1599">
        <v>245</v>
      </c>
      <c r="C1599" t="s">
        <v>23</v>
      </c>
      <c r="D1599" t="s">
        <v>50</v>
      </c>
      <c r="E1599">
        <v>2</v>
      </c>
      <c r="F1599" t="s">
        <v>51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t="s">
        <v>52</v>
      </c>
    </row>
    <row r="1600" spans="1:16" x14ac:dyDescent="0.25">
      <c r="A1600" t="s">
        <v>3683</v>
      </c>
      <c r="B1600">
        <v>240</v>
      </c>
      <c r="C1600" t="s">
        <v>133</v>
      </c>
      <c r="D1600" t="s">
        <v>134</v>
      </c>
      <c r="E1600">
        <v>2</v>
      </c>
      <c r="F1600" t="s">
        <v>3684</v>
      </c>
      <c r="G1600">
        <v>0</v>
      </c>
      <c r="H1600">
        <v>0</v>
      </c>
      <c r="I1600">
        <v>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3685</v>
      </c>
    </row>
    <row r="1601" spans="1:16" x14ac:dyDescent="0.25">
      <c r="A1601" t="s">
        <v>5673</v>
      </c>
      <c r="B1601">
        <v>1320</v>
      </c>
      <c r="C1601" t="s">
        <v>14</v>
      </c>
      <c r="D1601" t="s">
        <v>985</v>
      </c>
      <c r="E1601">
        <v>6</v>
      </c>
      <c r="F1601" t="s">
        <v>291</v>
      </c>
      <c r="G1601">
        <v>1</v>
      </c>
      <c r="H1601">
        <v>1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 t="s">
        <v>1352</v>
      </c>
    </row>
    <row r="1602" spans="1:16" x14ac:dyDescent="0.25">
      <c r="A1602" t="s">
        <v>5022</v>
      </c>
      <c r="B1602">
        <v>1315</v>
      </c>
      <c r="C1602" t="s">
        <v>14</v>
      </c>
      <c r="D1602" t="s">
        <v>36</v>
      </c>
      <c r="E1602">
        <v>4</v>
      </c>
      <c r="F1602" t="s">
        <v>5023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1</v>
      </c>
      <c r="P1602" t="s">
        <v>5024</v>
      </c>
    </row>
    <row r="1603" spans="1:16" x14ac:dyDescent="0.25">
      <c r="A1603" t="s">
        <v>3689</v>
      </c>
      <c r="B1603">
        <v>293</v>
      </c>
      <c r="C1603" t="s">
        <v>133</v>
      </c>
      <c r="D1603" t="s">
        <v>134</v>
      </c>
      <c r="E1603">
        <v>2</v>
      </c>
      <c r="F1603" t="s">
        <v>3690</v>
      </c>
      <c r="G1603">
        <v>0</v>
      </c>
      <c r="H1603">
        <v>0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3691</v>
      </c>
    </row>
    <row r="1604" spans="1:16" x14ac:dyDescent="0.25">
      <c r="A1604" t="s">
        <v>3692</v>
      </c>
      <c r="B1604">
        <v>245</v>
      </c>
      <c r="C1604" t="s">
        <v>23</v>
      </c>
      <c r="D1604" t="s">
        <v>50</v>
      </c>
      <c r="E1604">
        <v>2</v>
      </c>
      <c r="F1604" t="s">
        <v>51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52</v>
      </c>
    </row>
    <row r="1605" spans="1:16" x14ac:dyDescent="0.25">
      <c r="A1605" t="s">
        <v>3693</v>
      </c>
      <c r="B1605">
        <v>942</v>
      </c>
      <c r="C1605" t="s">
        <v>9</v>
      </c>
      <c r="D1605" t="s">
        <v>32</v>
      </c>
      <c r="E1605">
        <v>2</v>
      </c>
      <c r="F1605" t="s">
        <v>3694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3695</v>
      </c>
    </row>
    <row r="1606" spans="1:16" x14ac:dyDescent="0.25">
      <c r="A1606" t="s">
        <v>3696</v>
      </c>
      <c r="B1606">
        <v>420</v>
      </c>
      <c r="C1606" t="s">
        <v>133</v>
      </c>
      <c r="D1606" t="s">
        <v>134</v>
      </c>
      <c r="E1606">
        <v>2</v>
      </c>
      <c r="F1606" t="s">
        <v>3697</v>
      </c>
      <c r="G1606">
        <v>0</v>
      </c>
      <c r="H1606">
        <v>0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3698</v>
      </c>
    </row>
    <row r="1607" spans="1:16" x14ac:dyDescent="0.25">
      <c r="A1607" t="s">
        <v>5486</v>
      </c>
      <c r="B1607">
        <v>1313</v>
      </c>
      <c r="C1607" t="s">
        <v>14</v>
      </c>
      <c r="D1607" t="s">
        <v>2518</v>
      </c>
      <c r="E1607">
        <v>5</v>
      </c>
      <c r="F1607" t="s">
        <v>5487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 t="s">
        <v>5488</v>
      </c>
    </row>
    <row r="1608" spans="1:16" x14ac:dyDescent="0.25">
      <c r="A1608" t="s">
        <v>1813</v>
      </c>
      <c r="B1608">
        <v>1302</v>
      </c>
      <c r="C1608" t="s">
        <v>14</v>
      </c>
      <c r="D1608" t="s">
        <v>43</v>
      </c>
      <c r="E1608">
        <v>5</v>
      </c>
      <c r="F1608" t="s">
        <v>1814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 t="s">
        <v>1815</v>
      </c>
    </row>
    <row r="1609" spans="1:16" x14ac:dyDescent="0.25">
      <c r="A1609" t="s">
        <v>593</v>
      </c>
      <c r="B1609">
        <v>1299</v>
      </c>
      <c r="C1609" t="s">
        <v>14</v>
      </c>
      <c r="D1609" t="s">
        <v>176</v>
      </c>
      <c r="E1609">
        <v>6</v>
      </c>
      <c r="F1609" t="s">
        <v>594</v>
      </c>
      <c r="G1609">
        <v>1</v>
      </c>
      <c r="H1609">
        <v>1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 t="s">
        <v>595</v>
      </c>
    </row>
    <row r="1610" spans="1:16" x14ac:dyDescent="0.25">
      <c r="A1610" t="s">
        <v>1171</v>
      </c>
      <c r="B1610">
        <v>1299</v>
      </c>
      <c r="C1610" t="s">
        <v>14</v>
      </c>
      <c r="D1610" t="s">
        <v>411</v>
      </c>
      <c r="E1610">
        <v>6</v>
      </c>
      <c r="F1610" t="s">
        <v>1172</v>
      </c>
      <c r="G1610">
        <v>1</v>
      </c>
      <c r="H1610">
        <v>1</v>
      </c>
      <c r="I1610">
        <v>2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 t="s">
        <v>1173</v>
      </c>
    </row>
    <row r="1611" spans="1:16" x14ac:dyDescent="0.25">
      <c r="A1611" t="s">
        <v>3705</v>
      </c>
      <c r="B1611">
        <v>452</v>
      </c>
      <c r="C1611" t="s">
        <v>9</v>
      </c>
      <c r="D1611" t="s">
        <v>10</v>
      </c>
      <c r="E1611">
        <v>2</v>
      </c>
      <c r="F1611" t="s">
        <v>3706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3707</v>
      </c>
    </row>
    <row r="1612" spans="1:16" x14ac:dyDescent="0.25">
      <c r="A1612" t="s">
        <v>3708</v>
      </c>
      <c r="B1612">
        <v>245</v>
      </c>
      <c r="C1612" t="s">
        <v>23</v>
      </c>
      <c r="D1612" t="s">
        <v>50</v>
      </c>
      <c r="E1612">
        <v>2</v>
      </c>
      <c r="F1612" t="s">
        <v>51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t="s">
        <v>566</v>
      </c>
    </row>
    <row r="1613" spans="1:16" x14ac:dyDescent="0.25">
      <c r="A1613" t="s">
        <v>3709</v>
      </c>
      <c r="B1613">
        <v>377</v>
      </c>
      <c r="C1613" t="s">
        <v>23</v>
      </c>
      <c r="D1613" t="s">
        <v>24</v>
      </c>
      <c r="E1613">
        <v>1</v>
      </c>
      <c r="F1613" t="s">
        <v>3710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t="s">
        <v>3711</v>
      </c>
    </row>
    <row r="1614" spans="1:16" x14ac:dyDescent="0.25">
      <c r="A1614" t="s">
        <v>2665</v>
      </c>
      <c r="B1614">
        <v>1299</v>
      </c>
      <c r="C1614" t="s">
        <v>14</v>
      </c>
      <c r="D1614" t="s">
        <v>19</v>
      </c>
      <c r="E1614">
        <v>6</v>
      </c>
      <c r="F1614" t="s">
        <v>1172</v>
      </c>
      <c r="G1614">
        <v>1</v>
      </c>
      <c r="H1614">
        <v>1</v>
      </c>
      <c r="I1614">
        <v>2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 t="s">
        <v>2666</v>
      </c>
    </row>
    <row r="1615" spans="1:16" x14ac:dyDescent="0.25">
      <c r="A1615" t="s">
        <v>3128</v>
      </c>
      <c r="B1615">
        <v>1299</v>
      </c>
      <c r="C1615" t="s">
        <v>14</v>
      </c>
      <c r="D1615" t="s">
        <v>470</v>
      </c>
      <c r="E1615">
        <v>6</v>
      </c>
      <c r="F1615" t="s">
        <v>594</v>
      </c>
      <c r="G1615">
        <v>1</v>
      </c>
      <c r="H1615">
        <v>1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 t="s">
        <v>595</v>
      </c>
    </row>
    <row r="1616" spans="1:16" x14ac:dyDescent="0.25">
      <c r="A1616" t="s">
        <v>3716</v>
      </c>
      <c r="B1616">
        <v>392</v>
      </c>
      <c r="C1616" t="s">
        <v>23</v>
      </c>
      <c r="D1616" t="s">
        <v>223</v>
      </c>
      <c r="E1616">
        <v>2</v>
      </c>
      <c r="F1616" t="s">
        <v>224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3717</v>
      </c>
    </row>
    <row r="1617" spans="1:16" x14ac:dyDescent="0.25">
      <c r="A1617" t="s">
        <v>3718</v>
      </c>
      <c r="B1617">
        <v>385</v>
      </c>
      <c r="C1617" t="s">
        <v>23</v>
      </c>
      <c r="D1617" t="s">
        <v>24</v>
      </c>
      <c r="E1617">
        <v>2</v>
      </c>
      <c r="F1617" t="s">
        <v>1115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1116</v>
      </c>
    </row>
    <row r="1618" spans="1:16" x14ac:dyDescent="0.25">
      <c r="A1618" t="s">
        <v>3719</v>
      </c>
      <c r="B1618">
        <v>257</v>
      </c>
      <c r="C1618" t="s">
        <v>23</v>
      </c>
      <c r="D1618" t="s">
        <v>223</v>
      </c>
      <c r="E1618">
        <v>2</v>
      </c>
      <c r="F1618" t="s">
        <v>227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943</v>
      </c>
    </row>
    <row r="1619" spans="1:16" x14ac:dyDescent="0.25">
      <c r="A1619" t="s">
        <v>4883</v>
      </c>
      <c r="B1619">
        <v>1299</v>
      </c>
      <c r="C1619" t="s">
        <v>14</v>
      </c>
      <c r="D1619" t="s">
        <v>309</v>
      </c>
      <c r="E1619">
        <v>6</v>
      </c>
      <c r="F1619" t="s">
        <v>1172</v>
      </c>
      <c r="G1619">
        <v>1</v>
      </c>
      <c r="H1619">
        <v>1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  <c r="P1619" t="s">
        <v>2666</v>
      </c>
    </row>
    <row r="1620" spans="1:16" x14ac:dyDescent="0.25">
      <c r="A1620" t="s">
        <v>3721</v>
      </c>
      <c r="B1620">
        <v>392</v>
      </c>
      <c r="C1620" t="s">
        <v>23</v>
      </c>
      <c r="D1620" t="s">
        <v>24</v>
      </c>
      <c r="E1620">
        <v>2</v>
      </c>
      <c r="F1620" t="s">
        <v>3602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3722</v>
      </c>
    </row>
    <row r="1621" spans="1:16" x14ac:dyDescent="0.25">
      <c r="A1621" t="s">
        <v>3795</v>
      </c>
      <c r="B1621">
        <v>1278</v>
      </c>
      <c r="C1621" t="s">
        <v>14</v>
      </c>
      <c r="D1621" t="s">
        <v>36</v>
      </c>
      <c r="E1621">
        <v>5</v>
      </c>
      <c r="F1621" t="s">
        <v>3796</v>
      </c>
      <c r="G1621">
        <v>1</v>
      </c>
      <c r="H1621">
        <v>1</v>
      </c>
      <c r="I1621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 t="s">
        <v>3797</v>
      </c>
    </row>
    <row r="1622" spans="1:16" x14ac:dyDescent="0.25">
      <c r="A1622" t="s">
        <v>112</v>
      </c>
      <c r="B1622">
        <v>1273</v>
      </c>
      <c r="C1622" t="s">
        <v>14</v>
      </c>
      <c r="D1622" t="s">
        <v>113</v>
      </c>
      <c r="E1622">
        <v>5</v>
      </c>
      <c r="F1622" t="s">
        <v>114</v>
      </c>
      <c r="G1622">
        <v>1</v>
      </c>
      <c r="H1622">
        <v>1</v>
      </c>
      <c r="I1622">
        <v>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 t="s">
        <v>115</v>
      </c>
    </row>
    <row r="1623" spans="1:16" x14ac:dyDescent="0.25">
      <c r="A1623" t="s">
        <v>530</v>
      </c>
      <c r="B1623">
        <v>1273</v>
      </c>
      <c r="C1623" t="s">
        <v>14</v>
      </c>
      <c r="D1623" t="s">
        <v>19</v>
      </c>
      <c r="E1623">
        <v>5</v>
      </c>
      <c r="F1623" t="s">
        <v>114</v>
      </c>
      <c r="G1623">
        <v>1</v>
      </c>
      <c r="H1623">
        <v>1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 t="s">
        <v>531</v>
      </c>
    </row>
    <row r="1624" spans="1:16" x14ac:dyDescent="0.25">
      <c r="A1624" t="s">
        <v>699</v>
      </c>
      <c r="B1624">
        <v>1273</v>
      </c>
      <c r="C1624" t="s">
        <v>14</v>
      </c>
      <c r="D1624" t="s">
        <v>125</v>
      </c>
      <c r="E1624">
        <v>5</v>
      </c>
      <c r="F1624" t="s">
        <v>114</v>
      </c>
      <c r="G1624">
        <v>1</v>
      </c>
      <c r="H1624">
        <v>1</v>
      </c>
      <c r="I1624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 t="s">
        <v>700</v>
      </c>
    </row>
    <row r="1625" spans="1:16" x14ac:dyDescent="0.25">
      <c r="A1625" t="s">
        <v>705</v>
      </c>
      <c r="B1625">
        <v>1273</v>
      </c>
      <c r="C1625" t="s">
        <v>14</v>
      </c>
      <c r="D1625" t="s">
        <v>19</v>
      </c>
      <c r="E1625">
        <v>5</v>
      </c>
      <c r="F1625" t="s">
        <v>114</v>
      </c>
      <c r="G1625">
        <v>1</v>
      </c>
      <c r="H1625">
        <v>1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 t="s">
        <v>706</v>
      </c>
    </row>
    <row r="1626" spans="1:16" x14ac:dyDescent="0.25">
      <c r="A1626" t="s">
        <v>3734</v>
      </c>
      <c r="B1626">
        <v>242</v>
      </c>
      <c r="C1626" t="s">
        <v>23</v>
      </c>
      <c r="D1626" t="s">
        <v>50</v>
      </c>
      <c r="E1626">
        <v>2</v>
      </c>
      <c r="F1626" t="s">
        <v>3390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3391</v>
      </c>
    </row>
    <row r="1627" spans="1:16" x14ac:dyDescent="0.25">
      <c r="A1627" t="s">
        <v>3735</v>
      </c>
      <c r="B1627">
        <v>245</v>
      </c>
      <c r="C1627" t="s">
        <v>23</v>
      </c>
      <c r="D1627" t="s">
        <v>50</v>
      </c>
      <c r="E1627">
        <v>2</v>
      </c>
      <c r="F1627" t="s">
        <v>51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52</v>
      </c>
    </row>
    <row r="1628" spans="1:16" x14ac:dyDescent="0.25">
      <c r="A1628" t="s">
        <v>3736</v>
      </c>
      <c r="B1628">
        <v>476</v>
      </c>
      <c r="C1628" t="s">
        <v>23</v>
      </c>
      <c r="D1628" t="s">
        <v>24</v>
      </c>
      <c r="E1628">
        <v>2</v>
      </c>
      <c r="F1628" t="s">
        <v>190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1725</v>
      </c>
    </row>
    <row r="1629" spans="1:16" x14ac:dyDescent="0.25">
      <c r="A1629" t="s">
        <v>3737</v>
      </c>
      <c r="B1629">
        <v>245</v>
      </c>
      <c r="C1629" t="s">
        <v>23</v>
      </c>
      <c r="D1629" t="s">
        <v>50</v>
      </c>
      <c r="E1629">
        <v>2</v>
      </c>
      <c r="F1629" t="s">
        <v>51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52</v>
      </c>
    </row>
    <row r="1630" spans="1:16" x14ac:dyDescent="0.25">
      <c r="A1630" t="s">
        <v>883</v>
      </c>
      <c r="B1630">
        <v>1273</v>
      </c>
      <c r="C1630" t="s">
        <v>14</v>
      </c>
      <c r="D1630" t="s">
        <v>718</v>
      </c>
      <c r="E1630">
        <v>5</v>
      </c>
      <c r="F1630" t="s">
        <v>884</v>
      </c>
      <c r="G1630">
        <v>1</v>
      </c>
      <c r="H1630">
        <v>1</v>
      </c>
      <c r="I1630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 t="s">
        <v>885</v>
      </c>
    </row>
    <row r="1631" spans="1:16" x14ac:dyDescent="0.25">
      <c r="A1631" t="s">
        <v>3739</v>
      </c>
      <c r="B1631">
        <v>245</v>
      </c>
      <c r="C1631" t="s">
        <v>23</v>
      </c>
      <c r="D1631" t="s">
        <v>50</v>
      </c>
      <c r="E1631">
        <v>2</v>
      </c>
      <c r="F1631" t="s">
        <v>51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52</v>
      </c>
    </row>
    <row r="1632" spans="1:16" x14ac:dyDescent="0.25">
      <c r="A1632" t="s">
        <v>928</v>
      </c>
      <c r="B1632">
        <v>1273</v>
      </c>
      <c r="C1632" t="s">
        <v>14</v>
      </c>
      <c r="D1632" t="s">
        <v>509</v>
      </c>
      <c r="E1632">
        <v>5</v>
      </c>
      <c r="F1632" t="s">
        <v>114</v>
      </c>
      <c r="G1632">
        <v>1</v>
      </c>
      <c r="H1632">
        <v>1</v>
      </c>
      <c r="I1632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 t="s">
        <v>115</v>
      </c>
    </row>
    <row r="1633" spans="1:16" x14ac:dyDescent="0.25">
      <c r="A1633" t="s">
        <v>3741</v>
      </c>
      <c r="B1633">
        <v>476</v>
      </c>
      <c r="C1633" t="s">
        <v>23</v>
      </c>
      <c r="D1633" t="s">
        <v>24</v>
      </c>
      <c r="E1633">
        <v>2</v>
      </c>
      <c r="F1633" t="s">
        <v>190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1725</v>
      </c>
    </row>
    <row r="1634" spans="1:16" x14ac:dyDescent="0.25">
      <c r="A1634" t="s">
        <v>1117</v>
      </c>
      <c r="B1634">
        <v>1273</v>
      </c>
      <c r="C1634" t="s">
        <v>14</v>
      </c>
      <c r="D1634" t="s">
        <v>19</v>
      </c>
      <c r="E1634">
        <v>5</v>
      </c>
      <c r="F1634" t="s">
        <v>114</v>
      </c>
      <c r="G1634">
        <v>1</v>
      </c>
      <c r="H1634">
        <v>1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 t="s">
        <v>1118</v>
      </c>
    </row>
    <row r="1635" spans="1:16" x14ac:dyDescent="0.25">
      <c r="A1635" t="s">
        <v>1130</v>
      </c>
      <c r="B1635">
        <v>1273</v>
      </c>
      <c r="C1635" t="s">
        <v>14</v>
      </c>
      <c r="D1635" t="s">
        <v>19</v>
      </c>
      <c r="E1635">
        <v>5</v>
      </c>
      <c r="F1635" t="s">
        <v>114</v>
      </c>
      <c r="G1635">
        <v>1</v>
      </c>
      <c r="H1635">
        <v>1</v>
      </c>
      <c r="I1635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 t="s">
        <v>1131</v>
      </c>
    </row>
    <row r="1636" spans="1:16" x14ac:dyDescent="0.25">
      <c r="A1636" t="s">
        <v>3747</v>
      </c>
      <c r="B1636">
        <v>245</v>
      </c>
      <c r="C1636" t="s">
        <v>23</v>
      </c>
      <c r="D1636" t="s">
        <v>24</v>
      </c>
      <c r="E1636">
        <v>2</v>
      </c>
      <c r="F1636" t="s">
        <v>51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143</v>
      </c>
    </row>
    <row r="1637" spans="1:16" x14ac:dyDescent="0.25">
      <c r="A1637" t="s">
        <v>1716</v>
      </c>
      <c r="B1637">
        <v>1273</v>
      </c>
      <c r="C1637" t="s">
        <v>14</v>
      </c>
      <c r="D1637" t="s">
        <v>155</v>
      </c>
      <c r="E1637">
        <v>5</v>
      </c>
      <c r="F1637" t="s">
        <v>114</v>
      </c>
      <c r="G1637">
        <v>1</v>
      </c>
      <c r="H1637">
        <v>1</v>
      </c>
      <c r="I1637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 t="s">
        <v>1717</v>
      </c>
    </row>
    <row r="1638" spans="1:16" x14ac:dyDescent="0.25">
      <c r="A1638" t="s">
        <v>1826</v>
      </c>
      <c r="B1638">
        <v>1273</v>
      </c>
      <c r="C1638" t="s">
        <v>14</v>
      </c>
      <c r="D1638" t="s">
        <v>1827</v>
      </c>
      <c r="E1638">
        <v>5</v>
      </c>
      <c r="F1638" t="s">
        <v>114</v>
      </c>
      <c r="G1638">
        <v>1</v>
      </c>
      <c r="H1638">
        <v>1</v>
      </c>
      <c r="I1638">
        <v>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 t="s">
        <v>1828</v>
      </c>
    </row>
    <row r="1639" spans="1:16" x14ac:dyDescent="0.25">
      <c r="A1639" t="s">
        <v>2044</v>
      </c>
      <c r="B1639">
        <v>1273</v>
      </c>
      <c r="C1639" t="s">
        <v>14</v>
      </c>
      <c r="D1639" t="s">
        <v>562</v>
      </c>
      <c r="E1639">
        <v>5</v>
      </c>
      <c r="F1639" t="s">
        <v>114</v>
      </c>
      <c r="G1639">
        <v>1</v>
      </c>
      <c r="H1639">
        <v>1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 t="s">
        <v>2045</v>
      </c>
    </row>
    <row r="1640" spans="1:16" x14ac:dyDescent="0.25">
      <c r="A1640" t="s">
        <v>3755</v>
      </c>
      <c r="B1640">
        <v>487</v>
      </c>
      <c r="C1640" t="s">
        <v>23</v>
      </c>
      <c r="D1640" t="s">
        <v>24</v>
      </c>
      <c r="E1640">
        <v>2</v>
      </c>
      <c r="F1640" t="s">
        <v>954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955</v>
      </c>
    </row>
    <row r="1641" spans="1:16" x14ac:dyDescent="0.25">
      <c r="A1641" t="s">
        <v>3756</v>
      </c>
      <c r="B1641">
        <v>357</v>
      </c>
      <c r="C1641" t="s">
        <v>9</v>
      </c>
      <c r="D1641" t="s">
        <v>180</v>
      </c>
      <c r="E1641">
        <v>1</v>
      </c>
      <c r="F1641" t="s">
        <v>3757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 t="s">
        <v>3758</v>
      </c>
    </row>
    <row r="1642" spans="1:16" x14ac:dyDescent="0.25">
      <c r="A1642" t="s">
        <v>2218</v>
      </c>
      <c r="B1642">
        <v>1273</v>
      </c>
      <c r="C1642" t="s">
        <v>14</v>
      </c>
      <c r="D1642" t="s">
        <v>19</v>
      </c>
      <c r="E1642">
        <v>5</v>
      </c>
      <c r="F1642" t="s">
        <v>114</v>
      </c>
      <c r="G1642">
        <v>1</v>
      </c>
      <c r="H1642">
        <v>1</v>
      </c>
      <c r="I1642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 t="s">
        <v>700</v>
      </c>
    </row>
    <row r="1643" spans="1:16" x14ac:dyDescent="0.25">
      <c r="A1643" t="s">
        <v>2978</v>
      </c>
      <c r="B1643">
        <v>1273</v>
      </c>
      <c r="C1643" t="s">
        <v>14</v>
      </c>
      <c r="D1643" t="s">
        <v>19</v>
      </c>
      <c r="E1643">
        <v>5</v>
      </c>
      <c r="F1643" t="s">
        <v>114</v>
      </c>
      <c r="G1643">
        <v>1</v>
      </c>
      <c r="H1643">
        <v>1</v>
      </c>
      <c r="I1643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 t="s">
        <v>1828</v>
      </c>
    </row>
    <row r="1644" spans="1:16" x14ac:dyDescent="0.25">
      <c r="A1644" t="s">
        <v>3222</v>
      </c>
      <c r="B1644">
        <v>1273</v>
      </c>
      <c r="C1644" t="s">
        <v>14</v>
      </c>
      <c r="D1644" t="s">
        <v>2541</v>
      </c>
      <c r="E1644">
        <v>5</v>
      </c>
      <c r="F1644" t="s">
        <v>3223</v>
      </c>
      <c r="G1644">
        <v>1</v>
      </c>
      <c r="H1644">
        <v>1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 t="s">
        <v>3224</v>
      </c>
    </row>
    <row r="1645" spans="1:16" x14ac:dyDescent="0.25">
      <c r="A1645" t="s">
        <v>3508</v>
      </c>
      <c r="B1645">
        <v>1273</v>
      </c>
      <c r="C1645" t="s">
        <v>14</v>
      </c>
      <c r="D1645" t="s">
        <v>2541</v>
      </c>
      <c r="E1645">
        <v>5</v>
      </c>
      <c r="F1645" t="s">
        <v>3223</v>
      </c>
      <c r="G1645">
        <v>1</v>
      </c>
      <c r="H1645">
        <v>1</v>
      </c>
      <c r="I1645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 t="s">
        <v>3224</v>
      </c>
    </row>
    <row r="1646" spans="1:16" x14ac:dyDescent="0.25">
      <c r="A1646" t="s">
        <v>3764</v>
      </c>
      <c r="B1646">
        <v>973</v>
      </c>
      <c r="C1646" t="s">
        <v>9</v>
      </c>
      <c r="D1646" t="s">
        <v>28</v>
      </c>
      <c r="E1646">
        <v>2</v>
      </c>
      <c r="F1646" t="s">
        <v>3765</v>
      </c>
      <c r="G1646">
        <v>0</v>
      </c>
      <c r="H1646">
        <v>0</v>
      </c>
      <c r="I1646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3766</v>
      </c>
    </row>
    <row r="1647" spans="1:16" x14ac:dyDescent="0.25">
      <c r="A1647" t="s">
        <v>3767</v>
      </c>
      <c r="B1647">
        <v>524</v>
      </c>
      <c r="C1647" t="s">
        <v>9</v>
      </c>
      <c r="D1647" t="s">
        <v>3768</v>
      </c>
      <c r="E1647">
        <v>2</v>
      </c>
      <c r="F1647" t="s">
        <v>3769</v>
      </c>
      <c r="G1647">
        <v>0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3770</v>
      </c>
    </row>
    <row r="1648" spans="1:16" x14ac:dyDescent="0.25">
      <c r="A1648" t="s">
        <v>3771</v>
      </c>
      <c r="B1648">
        <v>497</v>
      </c>
      <c r="C1648" t="s">
        <v>23</v>
      </c>
      <c r="D1648" t="s">
        <v>24</v>
      </c>
      <c r="E1648">
        <v>2</v>
      </c>
      <c r="F1648" t="s">
        <v>1103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1104</v>
      </c>
    </row>
    <row r="1649" spans="1:16" x14ac:dyDescent="0.25">
      <c r="A1649" t="s">
        <v>3536</v>
      </c>
      <c r="B1649">
        <v>1273</v>
      </c>
      <c r="C1649" t="s">
        <v>14</v>
      </c>
      <c r="D1649" t="s">
        <v>934</v>
      </c>
      <c r="E1649">
        <v>5</v>
      </c>
      <c r="F1649" t="s">
        <v>114</v>
      </c>
      <c r="G1649">
        <v>1</v>
      </c>
      <c r="H1649">
        <v>1</v>
      </c>
      <c r="I1649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 t="s">
        <v>706</v>
      </c>
    </row>
    <row r="1650" spans="1:16" x14ac:dyDescent="0.25">
      <c r="A1650" t="s">
        <v>3619</v>
      </c>
      <c r="B1650">
        <v>1273</v>
      </c>
      <c r="C1650" t="s">
        <v>14</v>
      </c>
      <c r="D1650" t="s">
        <v>814</v>
      </c>
      <c r="E1650">
        <v>5</v>
      </c>
      <c r="F1650" t="s">
        <v>114</v>
      </c>
      <c r="G1650">
        <v>1</v>
      </c>
      <c r="H1650">
        <v>1</v>
      </c>
      <c r="I1650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 t="s">
        <v>3620</v>
      </c>
    </row>
    <row r="1651" spans="1:16" x14ac:dyDescent="0.25">
      <c r="A1651" t="s">
        <v>3778</v>
      </c>
      <c r="B1651">
        <v>1122</v>
      </c>
      <c r="C1651" t="s">
        <v>9</v>
      </c>
      <c r="D1651" t="s">
        <v>32</v>
      </c>
      <c r="E1651">
        <v>2</v>
      </c>
      <c r="F1651" t="s">
        <v>3779</v>
      </c>
      <c r="G1651">
        <v>0</v>
      </c>
      <c r="H1651">
        <v>0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3780</v>
      </c>
    </row>
    <row r="1652" spans="1:16" x14ac:dyDescent="0.25">
      <c r="A1652" t="s">
        <v>3987</v>
      </c>
      <c r="B1652">
        <v>1273</v>
      </c>
      <c r="C1652" t="s">
        <v>14</v>
      </c>
      <c r="D1652" t="s">
        <v>1259</v>
      </c>
      <c r="E1652">
        <v>5</v>
      </c>
      <c r="F1652" t="s">
        <v>884</v>
      </c>
      <c r="G1652">
        <v>1</v>
      </c>
      <c r="H1652">
        <v>1</v>
      </c>
      <c r="I1652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 t="s">
        <v>3988</v>
      </c>
    </row>
    <row r="1653" spans="1:16" x14ac:dyDescent="0.25">
      <c r="A1653" t="s">
        <v>3782</v>
      </c>
      <c r="B1653">
        <v>337</v>
      </c>
      <c r="C1653" t="s">
        <v>9</v>
      </c>
      <c r="D1653" t="s">
        <v>180</v>
      </c>
      <c r="E1653">
        <v>2</v>
      </c>
      <c r="F1653" t="s">
        <v>3783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 t="s">
        <v>3784</v>
      </c>
    </row>
    <row r="1654" spans="1:16" x14ac:dyDescent="0.25">
      <c r="A1654" t="s">
        <v>3785</v>
      </c>
      <c r="B1654">
        <v>366</v>
      </c>
      <c r="C1654" t="s">
        <v>245</v>
      </c>
      <c r="D1654" t="s">
        <v>423</v>
      </c>
      <c r="E1654">
        <v>2</v>
      </c>
      <c r="F1654" t="s">
        <v>579</v>
      </c>
      <c r="G1654">
        <v>0</v>
      </c>
      <c r="H1654">
        <v>0</v>
      </c>
      <c r="I1654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t="s">
        <v>580</v>
      </c>
    </row>
    <row r="1655" spans="1:16" x14ac:dyDescent="0.25">
      <c r="A1655" t="s">
        <v>3786</v>
      </c>
      <c r="B1655">
        <v>245</v>
      </c>
      <c r="C1655" t="s">
        <v>23</v>
      </c>
      <c r="D1655" t="s">
        <v>50</v>
      </c>
      <c r="E1655">
        <v>2</v>
      </c>
      <c r="F1655" t="s">
        <v>51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t="s">
        <v>52</v>
      </c>
    </row>
    <row r="1656" spans="1:16" x14ac:dyDescent="0.25">
      <c r="A1656" t="s">
        <v>3787</v>
      </c>
      <c r="B1656">
        <v>162</v>
      </c>
      <c r="C1656" t="s">
        <v>133</v>
      </c>
      <c r="D1656" t="s">
        <v>134</v>
      </c>
      <c r="E1656">
        <v>2</v>
      </c>
      <c r="F1656" t="s">
        <v>1497</v>
      </c>
      <c r="G1656">
        <v>0</v>
      </c>
      <c r="H1656">
        <v>0</v>
      </c>
      <c r="I1656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1498</v>
      </c>
    </row>
    <row r="1657" spans="1:16" x14ac:dyDescent="0.25">
      <c r="A1657" t="s">
        <v>3788</v>
      </c>
      <c r="B1657">
        <v>391</v>
      </c>
      <c r="C1657" t="s">
        <v>23</v>
      </c>
      <c r="D1657" t="s">
        <v>50</v>
      </c>
      <c r="E1657">
        <v>2</v>
      </c>
      <c r="F1657" t="s">
        <v>546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2006</v>
      </c>
    </row>
    <row r="1658" spans="1:16" x14ac:dyDescent="0.25">
      <c r="A1658" t="s">
        <v>3789</v>
      </c>
      <c r="B1658">
        <v>1139</v>
      </c>
      <c r="C1658" t="s">
        <v>9</v>
      </c>
      <c r="D1658" t="s">
        <v>28</v>
      </c>
      <c r="E1658">
        <v>2</v>
      </c>
      <c r="F1658" t="s">
        <v>3790</v>
      </c>
      <c r="G1658">
        <v>0</v>
      </c>
      <c r="H1658">
        <v>0</v>
      </c>
      <c r="I1658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3791</v>
      </c>
    </row>
    <row r="1659" spans="1:16" x14ac:dyDescent="0.25">
      <c r="A1659" t="s">
        <v>4061</v>
      </c>
      <c r="B1659">
        <v>1273</v>
      </c>
      <c r="C1659" t="s">
        <v>14</v>
      </c>
      <c r="D1659" t="s">
        <v>75</v>
      </c>
      <c r="E1659">
        <v>5</v>
      </c>
      <c r="F1659" t="s">
        <v>114</v>
      </c>
      <c r="G1659">
        <v>1</v>
      </c>
      <c r="H1659">
        <v>1</v>
      </c>
      <c r="I1659">
        <v>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 t="s">
        <v>1118</v>
      </c>
    </row>
    <row r="1660" spans="1:16" x14ac:dyDescent="0.25">
      <c r="A1660" t="s">
        <v>4220</v>
      </c>
      <c r="B1660">
        <v>1273</v>
      </c>
      <c r="C1660" t="s">
        <v>14</v>
      </c>
      <c r="D1660" t="s">
        <v>19</v>
      </c>
      <c r="E1660">
        <v>5</v>
      </c>
      <c r="F1660" t="s">
        <v>114</v>
      </c>
      <c r="G1660">
        <v>1</v>
      </c>
      <c r="H1660">
        <v>1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 t="s">
        <v>3620</v>
      </c>
    </row>
    <row r="1661" spans="1:16" x14ac:dyDescent="0.25">
      <c r="A1661" t="s">
        <v>4329</v>
      </c>
      <c r="B1661">
        <v>1273</v>
      </c>
      <c r="C1661" t="s">
        <v>14</v>
      </c>
      <c r="D1661" t="s">
        <v>781</v>
      </c>
      <c r="E1661">
        <v>5</v>
      </c>
      <c r="F1661" t="s">
        <v>114</v>
      </c>
      <c r="G1661">
        <v>1</v>
      </c>
      <c r="H1661">
        <v>1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 t="s">
        <v>4330</v>
      </c>
    </row>
    <row r="1662" spans="1:16" x14ac:dyDescent="0.25">
      <c r="A1662" t="s">
        <v>5259</v>
      </c>
      <c r="B1662">
        <v>1273</v>
      </c>
      <c r="C1662" t="s">
        <v>14</v>
      </c>
      <c r="D1662" t="s">
        <v>198</v>
      </c>
      <c r="E1662">
        <v>5</v>
      </c>
      <c r="F1662" t="s">
        <v>884</v>
      </c>
      <c r="G1662">
        <v>1</v>
      </c>
      <c r="H1662">
        <v>1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 t="s">
        <v>885</v>
      </c>
    </row>
    <row r="1663" spans="1:16" x14ac:dyDescent="0.25">
      <c r="A1663" t="s">
        <v>5549</v>
      </c>
      <c r="B1663">
        <v>1273</v>
      </c>
      <c r="C1663" t="s">
        <v>14</v>
      </c>
      <c r="D1663" t="s">
        <v>407</v>
      </c>
      <c r="E1663">
        <v>5</v>
      </c>
      <c r="F1663" t="s">
        <v>114</v>
      </c>
      <c r="G1663">
        <v>1</v>
      </c>
      <c r="H1663">
        <v>1</v>
      </c>
      <c r="I1663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 t="s">
        <v>1131</v>
      </c>
    </row>
    <row r="1664" spans="1:16" x14ac:dyDescent="0.25">
      <c r="A1664" t="s">
        <v>5550</v>
      </c>
      <c r="B1664">
        <v>1273</v>
      </c>
      <c r="C1664" t="s">
        <v>14</v>
      </c>
      <c r="D1664" t="s">
        <v>1512</v>
      </c>
      <c r="E1664">
        <v>5</v>
      </c>
      <c r="F1664" t="s">
        <v>114</v>
      </c>
      <c r="G1664">
        <v>1</v>
      </c>
      <c r="H1664">
        <v>1</v>
      </c>
      <c r="I1664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 t="s">
        <v>531</v>
      </c>
    </row>
    <row r="1665" spans="1:16" x14ac:dyDescent="0.25">
      <c r="A1665" t="s">
        <v>312</v>
      </c>
      <c r="B1665">
        <v>1272</v>
      </c>
      <c r="C1665" t="s">
        <v>14</v>
      </c>
      <c r="D1665" t="s">
        <v>64</v>
      </c>
      <c r="E1665">
        <v>5</v>
      </c>
      <c r="F1665" t="s">
        <v>313</v>
      </c>
      <c r="G1665">
        <v>1</v>
      </c>
      <c r="H1665">
        <v>1</v>
      </c>
      <c r="I1665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 t="s">
        <v>314</v>
      </c>
    </row>
    <row r="1666" spans="1:16" x14ac:dyDescent="0.25">
      <c r="A1666" t="s">
        <v>1479</v>
      </c>
      <c r="B1666">
        <v>1272</v>
      </c>
      <c r="C1666" t="s">
        <v>14</v>
      </c>
      <c r="D1666" t="s">
        <v>332</v>
      </c>
      <c r="E1666">
        <v>5</v>
      </c>
      <c r="F1666" t="s">
        <v>1480</v>
      </c>
      <c r="G1666">
        <v>1</v>
      </c>
      <c r="H1666">
        <v>1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 t="s">
        <v>1481</v>
      </c>
    </row>
    <row r="1667" spans="1:16" x14ac:dyDescent="0.25">
      <c r="A1667" t="s">
        <v>3806</v>
      </c>
      <c r="B1667">
        <v>1174</v>
      </c>
      <c r="C1667" t="s">
        <v>9</v>
      </c>
      <c r="D1667" t="s">
        <v>28</v>
      </c>
      <c r="E1667">
        <v>2</v>
      </c>
      <c r="F1667" t="s">
        <v>3807</v>
      </c>
      <c r="G1667">
        <v>0</v>
      </c>
      <c r="H1667">
        <v>0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3808</v>
      </c>
    </row>
    <row r="1668" spans="1:16" x14ac:dyDescent="0.25">
      <c r="A1668" t="s">
        <v>3809</v>
      </c>
      <c r="B1668">
        <v>1023</v>
      </c>
      <c r="C1668" t="s">
        <v>9</v>
      </c>
      <c r="D1668" t="s">
        <v>32</v>
      </c>
      <c r="E1668">
        <v>2</v>
      </c>
      <c r="F1668" t="s">
        <v>3810</v>
      </c>
      <c r="G1668">
        <v>0</v>
      </c>
      <c r="H1668">
        <v>0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3811</v>
      </c>
    </row>
    <row r="1669" spans="1:16" x14ac:dyDescent="0.25">
      <c r="A1669" t="s">
        <v>3812</v>
      </c>
      <c r="B1669">
        <v>941</v>
      </c>
      <c r="C1669" t="s">
        <v>9</v>
      </c>
      <c r="D1669" t="s">
        <v>492</v>
      </c>
      <c r="E1669">
        <v>2</v>
      </c>
      <c r="F1669" t="s">
        <v>3813</v>
      </c>
      <c r="G1669">
        <v>0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3814</v>
      </c>
    </row>
    <row r="1670" spans="1:16" x14ac:dyDescent="0.25">
      <c r="A1670" t="s">
        <v>3815</v>
      </c>
      <c r="B1670">
        <v>3764</v>
      </c>
      <c r="C1670" t="s">
        <v>9</v>
      </c>
      <c r="D1670" t="s">
        <v>32</v>
      </c>
      <c r="E1670">
        <v>10</v>
      </c>
      <c r="F1670" t="s">
        <v>3816</v>
      </c>
      <c r="G1670">
        <v>1</v>
      </c>
      <c r="H1670">
        <v>1</v>
      </c>
      <c r="I1670">
        <v>2</v>
      </c>
      <c r="J1670">
        <v>5</v>
      </c>
      <c r="K1670">
        <v>1</v>
      </c>
      <c r="L1670">
        <v>0</v>
      </c>
      <c r="M1670">
        <v>0</v>
      </c>
      <c r="N1670">
        <v>0</v>
      </c>
      <c r="O1670">
        <v>1</v>
      </c>
      <c r="P1670" t="s">
        <v>3817</v>
      </c>
    </row>
    <row r="1671" spans="1:16" x14ac:dyDescent="0.25">
      <c r="A1671" t="s">
        <v>3818</v>
      </c>
      <c r="B1671">
        <v>1295</v>
      </c>
      <c r="C1671" t="s">
        <v>9</v>
      </c>
      <c r="D1671" t="s">
        <v>32</v>
      </c>
      <c r="E1671">
        <v>2</v>
      </c>
      <c r="F1671" t="s">
        <v>3819</v>
      </c>
      <c r="G1671">
        <v>0</v>
      </c>
      <c r="H1671">
        <v>0</v>
      </c>
      <c r="I1671">
        <v>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3820</v>
      </c>
    </row>
    <row r="1672" spans="1:16" x14ac:dyDescent="0.25">
      <c r="A1672" t="s">
        <v>3821</v>
      </c>
      <c r="B1672">
        <v>2011</v>
      </c>
      <c r="C1672" t="s">
        <v>352</v>
      </c>
      <c r="D1672" t="s">
        <v>353</v>
      </c>
      <c r="E1672">
        <v>4</v>
      </c>
      <c r="F1672" t="s">
        <v>3822</v>
      </c>
      <c r="G1672">
        <v>0</v>
      </c>
      <c r="H1672">
        <v>1</v>
      </c>
      <c r="I1672">
        <v>0</v>
      </c>
      <c r="J1672">
        <v>1</v>
      </c>
      <c r="K1672">
        <v>2</v>
      </c>
      <c r="L1672">
        <v>0</v>
      </c>
      <c r="M1672">
        <v>0</v>
      </c>
      <c r="N1672">
        <v>0</v>
      </c>
      <c r="O1672">
        <v>1</v>
      </c>
      <c r="P1672" t="s">
        <v>3823</v>
      </c>
    </row>
    <row r="1673" spans="1:16" x14ac:dyDescent="0.25">
      <c r="A1673" t="s">
        <v>3512</v>
      </c>
      <c r="B1673">
        <v>1272</v>
      </c>
      <c r="C1673" t="s">
        <v>14</v>
      </c>
      <c r="D1673" t="s">
        <v>722</v>
      </c>
      <c r="E1673">
        <v>5</v>
      </c>
      <c r="F1673" t="s">
        <v>3513</v>
      </c>
      <c r="G1673">
        <v>1</v>
      </c>
      <c r="H1673">
        <v>0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 t="s">
        <v>3514</v>
      </c>
    </row>
    <row r="1674" spans="1:16" x14ac:dyDescent="0.25">
      <c r="A1674" t="s">
        <v>3826</v>
      </c>
      <c r="B1674">
        <v>225</v>
      </c>
      <c r="C1674" t="s">
        <v>9</v>
      </c>
      <c r="D1674" t="s">
        <v>10</v>
      </c>
      <c r="E1674">
        <v>2</v>
      </c>
      <c r="F1674" t="s">
        <v>3827</v>
      </c>
      <c r="G1674">
        <v>0</v>
      </c>
      <c r="H1674">
        <v>0</v>
      </c>
      <c r="I1674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t="s">
        <v>3828</v>
      </c>
    </row>
    <row r="1675" spans="1:16" x14ac:dyDescent="0.25">
      <c r="A1675" t="s">
        <v>3649</v>
      </c>
      <c r="B1675">
        <v>1272</v>
      </c>
      <c r="C1675" t="s">
        <v>14</v>
      </c>
      <c r="D1675" t="s">
        <v>19</v>
      </c>
      <c r="E1675">
        <v>5</v>
      </c>
      <c r="F1675" t="s">
        <v>1480</v>
      </c>
      <c r="G1675">
        <v>1</v>
      </c>
      <c r="H1675">
        <v>1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 t="s">
        <v>1481</v>
      </c>
    </row>
    <row r="1676" spans="1:16" x14ac:dyDescent="0.25">
      <c r="A1676" t="s">
        <v>3830</v>
      </c>
      <c r="B1676">
        <v>612</v>
      </c>
      <c r="C1676" t="s">
        <v>9</v>
      </c>
      <c r="D1676" t="s">
        <v>164</v>
      </c>
      <c r="E1676">
        <v>1</v>
      </c>
      <c r="F1676" t="s">
        <v>3831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 t="s">
        <v>3832</v>
      </c>
    </row>
    <row r="1677" spans="1:16" x14ac:dyDescent="0.25">
      <c r="A1677" t="s">
        <v>3833</v>
      </c>
      <c r="B1677">
        <v>2828</v>
      </c>
      <c r="C1677" t="s">
        <v>9</v>
      </c>
      <c r="D1677" t="s">
        <v>32</v>
      </c>
      <c r="E1677">
        <v>7</v>
      </c>
      <c r="F1677" t="s">
        <v>3834</v>
      </c>
      <c r="G1677">
        <v>0</v>
      </c>
      <c r="H1677">
        <v>1</v>
      </c>
      <c r="I1677">
        <v>2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1</v>
      </c>
      <c r="P1677" t="s">
        <v>3835</v>
      </c>
    </row>
    <row r="1678" spans="1:16" x14ac:dyDescent="0.25">
      <c r="A1678" t="s">
        <v>5129</v>
      </c>
      <c r="B1678">
        <v>1272</v>
      </c>
      <c r="C1678" t="s">
        <v>14</v>
      </c>
      <c r="D1678" t="s">
        <v>1294</v>
      </c>
      <c r="E1678">
        <v>5</v>
      </c>
      <c r="F1678" t="s">
        <v>3513</v>
      </c>
      <c r="G1678">
        <v>1</v>
      </c>
      <c r="H1678">
        <v>0</v>
      </c>
      <c r="I1678">
        <v>2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 t="s">
        <v>5130</v>
      </c>
    </row>
    <row r="1679" spans="1:16" x14ac:dyDescent="0.25">
      <c r="A1679" t="s">
        <v>615</v>
      </c>
      <c r="B1679">
        <v>1239</v>
      </c>
      <c r="C1679" t="s">
        <v>14</v>
      </c>
      <c r="D1679" t="s">
        <v>616</v>
      </c>
      <c r="E1679">
        <v>3</v>
      </c>
      <c r="F1679" t="s">
        <v>617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 t="s">
        <v>618</v>
      </c>
    </row>
    <row r="1680" spans="1:16" x14ac:dyDescent="0.25">
      <c r="A1680" t="s">
        <v>3841</v>
      </c>
      <c r="B1680">
        <v>1038</v>
      </c>
      <c r="C1680" t="s">
        <v>9</v>
      </c>
      <c r="D1680" t="s">
        <v>28</v>
      </c>
      <c r="E1680">
        <v>2</v>
      </c>
      <c r="F1680" t="s">
        <v>3842</v>
      </c>
      <c r="G1680">
        <v>0</v>
      </c>
      <c r="H1680">
        <v>0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t="s">
        <v>3843</v>
      </c>
    </row>
    <row r="1681" spans="1:16" x14ac:dyDescent="0.25">
      <c r="A1681" t="s">
        <v>2517</v>
      </c>
      <c r="B1681">
        <v>1238</v>
      </c>
      <c r="C1681" t="s">
        <v>14</v>
      </c>
      <c r="D1681" t="s">
        <v>2518</v>
      </c>
      <c r="E1681">
        <v>5</v>
      </c>
      <c r="F1681" t="s">
        <v>2519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 t="s">
        <v>2520</v>
      </c>
    </row>
    <row r="1682" spans="1:16" x14ac:dyDescent="0.25">
      <c r="A1682" t="s">
        <v>3846</v>
      </c>
      <c r="B1682">
        <v>392</v>
      </c>
      <c r="C1682" t="s">
        <v>23</v>
      </c>
      <c r="D1682" t="s">
        <v>223</v>
      </c>
      <c r="E1682">
        <v>2</v>
      </c>
      <c r="F1682" t="s">
        <v>224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2050</v>
      </c>
    </row>
    <row r="1683" spans="1:16" x14ac:dyDescent="0.25">
      <c r="A1683" t="s">
        <v>4388</v>
      </c>
      <c r="B1683">
        <v>1198</v>
      </c>
      <c r="C1683" t="s">
        <v>14</v>
      </c>
      <c r="D1683" t="s">
        <v>19</v>
      </c>
      <c r="E1683">
        <v>6</v>
      </c>
      <c r="F1683" t="s">
        <v>4389</v>
      </c>
      <c r="G1683">
        <v>1</v>
      </c>
      <c r="H1683">
        <v>1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 t="s">
        <v>4390</v>
      </c>
    </row>
    <row r="1684" spans="1:16" x14ac:dyDescent="0.25">
      <c r="A1684" t="s">
        <v>3848</v>
      </c>
      <c r="B1684">
        <v>1237</v>
      </c>
      <c r="C1684" t="s">
        <v>9</v>
      </c>
      <c r="D1684" t="s">
        <v>10</v>
      </c>
      <c r="E1684">
        <v>2</v>
      </c>
      <c r="F1684" t="s">
        <v>3849</v>
      </c>
      <c r="G1684">
        <v>0</v>
      </c>
      <c r="H1684">
        <v>0</v>
      </c>
      <c r="I1684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3850</v>
      </c>
    </row>
    <row r="1685" spans="1:16" x14ac:dyDescent="0.25">
      <c r="A1685" t="s">
        <v>2408</v>
      </c>
      <c r="B1685">
        <v>1167</v>
      </c>
      <c r="C1685" t="s">
        <v>14</v>
      </c>
      <c r="D1685" t="s">
        <v>341</v>
      </c>
      <c r="E1685">
        <v>5</v>
      </c>
      <c r="F1685" t="s">
        <v>2409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 t="s">
        <v>2410</v>
      </c>
    </row>
    <row r="1686" spans="1:16" x14ac:dyDescent="0.25">
      <c r="A1686" t="s">
        <v>5556</v>
      </c>
      <c r="B1686">
        <v>1161</v>
      </c>
      <c r="C1686" t="s">
        <v>14</v>
      </c>
      <c r="D1686" t="s">
        <v>474</v>
      </c>
      <c r="E1686">
        <v>5</v>
      </c>
      <c r="F1686" t="s">
        <v>5557</v>
      </c>
      <c r="G1686">
        <v>0</v>
      </c>
      <c r="H1686">
        <v>1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 t="s">
        <v>5558</v>
      </c>
    </row>
    <row r="1687" spans="1:16" x14ac:dyDescent="0.25">
      <c r="A1687" t="s">
        <v>3855</v>
      </c>
      <c r="B1687">
        <v>245</v>
      </c>
      <c r="C1687" t="s">
        <v>23</v>
      </c>
      <c r="D1687" t="s">
        <v>50</v>
      </c>
      <c r="E1687">
        <v>2</v>
      </c>
      <c r="F1687" t="s">
        <v>51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52</v>
      </c>
    </row>
    <row r="1688" spans="1:16" x14ac:dyDescent="0.25">
      <c r="A1688" t="s">
        <v>3856</v>
      </c>
      <c r="B1688">
        <v>2352</v>
      </c>
      <c r="C1688" t="s">
        <v>9</v>
      </c>
      <c r="D1688" t="s">
        <v>10</v>
      </c>
      <c r="E1688">
        <v>8</v>
      </c>
      <c r="F1688" t="s">
        <v>3857</v>
      </c>
      <c r="G1688">
        <v>1</v>
      </c>
      <c r="H1688">
        <v>1</v>
      </c>
      <c r="I1688">
        <v>2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1</v>
      </c>
      <c r="P1688" t="s">
        <v>3858</v>
      </c>
    </row>
    <row r="1689" spans="1:16" x14ac:dyDescent="0.25">
      <c r="A1689" t="s">
        <v>2264</v>
      </c>
      <c r="B1689">
        <v>1158</v>
      </c>
      <c r="C1689" t="s">
        <v>14</v>
      </c>
      <c r="D1689" t="s">
        <v>1306</v>
      </c>
      <c r="E1689">
        <v>5</v>
      </c>
      <c r="F1689" t="s">
        <v>2265</v>
      </c>
      <c r="G1689">
        <v>0</v>
      </c>
      <c r="H1689">
        <v>1</v>
      </c>
      <c r="I1689">
        <v>2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P1689" t="s">
        <v>2266</v>
      </c>
    </row>
    <row r="1690" spans="1:16" x14ac:dyDescent="0.25">
      <c r="A1690" t="s">
        <v>4948</v>
      </c>
      <c r="B1690">
        <v>1158</v>
      </c>
      <c r="C1690" t="s">
        <v>14</v>
      </c>
      <c r="D1690" t="s">
        <v>2143</v>
      </c>
      <c r="E1690">
        <v>5</v>
      </c>
      <c r="F1690" t="s">
        <v>2265</v>
      </c>
      <c r="G1690">
        <v>0</v>
      </c>
      <c r="H1690">
        <v>1</v>
      </c>
      <c r="I1690">
        <v>2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  <c r="P1690" t="s">
        <v>2266</v>
      </c>
    </row>
    <row r="1691" spans="1:16" x14ac:dyDescent="0.25">
      <c r="A1691" t="s">
        <v>2447</v>
      </c>
      <c r="B1691">
        <v>1157</v>
      </c>
      <c r="C1691" t="s">
        <v>14</v>
      </c>
      <c r="D1691" t="s">
        <v>19</v>
      </c>
      <c r="E1691">
        <v>5</v>
      </c>
      <c r="F1691" t="s">
        <v>2448</v>
      </c>
      <c r="G1691">
        <v>0</v>
      </c>
      <c r="H1691">
        <v>1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  <c r="P1691" t="s">
        <v>2449</v>
      </c>
    </row>
    <row r="1692" spans="1:16" x14ac:dyDescent="0.25">
      <c r="A1692" t="s">
        <v>3864</v>
      </c>
      <c r="B1692">
        <v>643</v>
      </c>
      <c r="C1692" t="s">
        <v>9</v>
      </c>
      <c r="D1692" t="s">
        <v>32</v>
      </c>
      <c r="E1692">
        <v>2</v>
      </c>
      <c r="F1692" t="s">
        <v>3865</v>
      </c>
      <c r="G1692">
        <v>0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 t="s">
        <v>3866</v>
      </c>
    </row>
    <row r="1693" spans="1:16" x14ac:dyDescent="0.25">
      <c r="A1693" t="s">
        <v>3867</v>
      </c>
      <c r="B1693">
        <v>890</v>
      </c>
      <c r="C1693" t="s">
        <v>9</v>
      </c>
      <c r="D1693" t="s">
        <v>164</v>
      </c>
      <c r="E1693">
        <v>2</v>
      </c>
      <c r="F1693" t="s">
        <v>3868</v>
      </c>
      <c r="G1693">
        <v>0</v>
      </c>
      <c r="H1693">
        <v>0</v>
      </c>
      <c r="I1693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 t="s">
        <v>3869</v>
      </c>
    </row>
    <row r="1694" spans="1:16" x14ac:dyDescent="0.25">
      <c r="A1694" t="s">
        <v>877</v>
      </c>
      <c r="B1694">
        <v>1149</v>
      </c>
      <c r="C1694" t="s">
        <v>14</v>
      </c>
      <c r="D1694" t="s">
        <v>878</v>
      </c>
      <c r="E1694">
        <v>3</v>
      </c>
      <c r="F1694" t="s">
        <v>879</v>
      </c>
      <c r="G1694">
        <v>0</v>
      </c>
      <c r="H1694">
        <v>1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1</v>
      </c>
      <c r="P1694" t="s">
        <v>880</v>
      </c>
    </row>
    <row r="1695" spans="1:16" x14ac:dyDescent="0.25">
      <c r="A1695" t="s">
        <v>2348</v>
      </c>
      <c r="B1695">
        <v>1149</v>
      </c>
      <c r="C1695" t="s">
        <v>14</v>
      </c>
      <c r="D1695" t="s">
        <v>474</v>
      </c>
      <c r="E1695">
        <v>3</v>
      </c>
      <c r="F1695" t="s">
        <v>2349</v>
      </c>
      <c r="G1695">
        <v>0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1</v>
      </c>
      <c r="P1695" t="s">
        <v>2350</v>
      </c>
    </row>
    <row r="1696" spans="1:16" x14ac:dyDescent="0.25">
      <c r="A1696" t="s">
        <v>3873</v>
      </c>
      <c r="B1696">
        <v>550</v>
      </c>
      <c r="C1696" t="s">
        <v>23</v>
      </c>
      <c r="D1696" t="s">
        <v>237</v>
      </c>
      <c r="E1696">
        <v>2</v>
      </c>
      <c r="F1696" t="s">
        <v>632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3874</v>
      </c>
    </row>
    <row r="1697" spans="1:16" x14ac:dyDescent="0.25">
      <c r="A1697" t="s">
        <v>3875</v>
      </c>
      <c r="B1697">
        <v>886</v>
      </c>
      <c r="C1697" t="s">
        <v>9</v>
      </c>
      <c r="D1697" t="s">
        <v>32</v>
      </c>
      <c r="E1697">
        <v>1</v>
      </c>
      <c r="F1697" t="s">
        <v>3876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3877</v>
      </c>
    </row>
    <row r="1698" spans="1:16" x14ac:dyDescent="0.25">
      <c r="A1698" t="s">
        <v>3878</v>
      </c>
      <c r="B1698">
        <v>396</v>
      </c>
      <c r="C1698" t="s">
        <v>23</v>
      </c>
      <c r="D1698" t="s">
        <v>50</v>
      </c>
      <c r="E1698">
        <v>2</v>
      </c>
      <c r="F1698" t="s">
        <v>323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3879</v>
      </c>
    </row>
    <row r="1699" spans="1:16" x14ac:dyDescent="0.25">
      <c r="A1699" t="s">
        <v>2892</v>
      </c>
      <c r="B1699">
        <v>1149</v>
      </c>
      <c r="C1699" t="s">
        <v>14</v>
      </c>
      <c r="D1699" t="s">
        <v>329</v>
      </c>
      <c r="E1699">
        <v>3</v>
      </c>
      <c r="F1699" t="s">
        <v>879</v>
      </c>
      <c r="G1699">
        <v>0</v>
      </c>
      <c r="H1699">
        <v>1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1</v>
      </c>
      <c r="P1699" t="s">
        <v>880</v>
      </c>
    </row>
    <row r="1700" spans="1:16" x14ac:dyDescent="0.25">
      <c r="A1700" t="s">
        <v>3882</v>
      </c>
      <c r="B1700">
        <v>1107</v>
      </c>
      <c r="C1700" t="s">
        <v>9</v>
      </c>
      <c r="D1700" t="s">
        <v>650</v>
      </c>
      <c r="E1700">
        <v>4</v>
      </c>
      <c r="F1700" t="s">
        <v>3883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 t="s">
        <v>3884</v>
      </c>
    </row>
    <row r="1701" spans="1:16" x14ac:dyDescent="0.25">
      <c r="A1701" t="s">
        <v>3885</v>
      </c>
      <c r="B1701">
        <v>389</v>
      </c>
      <c r="C1701" t="s">
        <v>23</v>
      </c>
      <c r="D1701" t="s">
        <v>909</v>
      </c>
      <c r="E1701">
        <v>2</v>
      </c>
      <c r="F1701" t="s">
        <v>238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910</v>
      </c>
    </row>
    <row r="1702" spans="1:16" x14ac:dyDescent="0.25">
      <c r="A1702" t="s">
        <v>2965</v>
      </c>
      <c r="B1702">
        <v>1149</v>
      </c>
      <c r="C1702" t="s">
        <v>14</v>
      </c>
      <c r="D1702" t="s">
        <v>394</v>
      </c>
      <c r="E1702">
        <v>3</v>
      </c>
      <c r="F1702" t="s">
        <v>2349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1</v>
      </c>
      <c r="P1702" t="s">
        <v>2966</v>
      </c>
    </row>
    <row r="1703" spans="1:16" x14ac:dyDescent="0.25">
      <c r="A1703" t="s">
        <v>3255</v>
      </c>
      <c r="B1703">
        <v>1149</v>
      </c>
      <c r="C1703" t="s">
        <v>14</v>
      </c>
      <c r="D1703" t="s">
        <v>261</v>
      </c>
      <c r="E1703">
        <v>3</v>
      </c>
      <c r="F1703" t="s">
        <v>2349</v>
      </c>
      <c r="G1703">
        <v>0</v>
      </c>
      <c r="H1703">
        <v>1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1</v>
      </c>
      <c r="P1703" t="s">
        <v>3256</v>
      </c>
    </row>
    <row r="1704" spans="1:16" x14ac:dyDescent="0.25">
      <c r="A1704" t="s">
        <v>3889</v>
      </c>
      <c r="B1704">
        <v>245</v>
      </c>
      <c r="C1704" t="s">
        <v>23</v>
      </c>
      <c r="D1704" t="s">
        <v>50</v>
      </c>
      <c r="E1704">
        <v>2</v>
      </c>
      <c r="F1704" t="s">
        <v>51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52</v>
      </c>
    </row>
    <row r="1705" spans="1:16" x14ac:dyDescent="0.25">
      <c r="A1705" t="s">
        <v>3566</v>
      </c>
      <c r="B1705">
        <v>1149</v>
      </c>
      <c r="C1705" t="s">
        <v>14</v>
      </c>
      <c r="D1705" t="s">
        <v>305</v>
      </c>
      <c r="E1705">
        <v>3</v>
      </c>
      <c r="F1705" t="s">
        <v>2349</v>
      </c>
      <c r="G1705">
        <v>0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0</v>
      </c>
      <c r="O1705">
        <v>1</v>
      </c>
      <c r="P1705" t="s">
        <v>3567</v>
      </c>
    </row>
    <row r="1706" spans="1:16" x14ac:dyDescent="0.25">
      <c r="A1706" t="s">
        <v>3891</v>
      </c>
      <c r="B1706">
        <v>245</v>
      </c>
      <c r="C1706" t="s">
        <v>23</v>
      </c>
      <c r="D1706" t="s">
        <v>24</v>
      </c>
      <c r="E1706">
        <v>2</v>
      </c>
      <c r="F1706" t="s">
        <v>51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143</v>
      </c>
    </row>
    <row r="1707" spans="1:16" x14ac:dyDescent="0.25">
      <c r="A1707" t="s">
        <v>4394</v>
      </c>
      <c r="B1707">
        <v>1149</v>
      </c>
      <c r="C1707" t="s">
        <v>14</v>
      </c>
      <c r="D1707" t="s">
        <v>19</v>
      </c>
      <c r="E1707">
        <v>3</v>
      </c>
      <c r="F1707" t="s">
        <v>879</v>
      </c>
      <c r="G1707">
        <v>0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1</v>
      </c>
      <c r="P1707" t="s">
        <v>880</v>
      </c>
    </row>
    <row r="1708" spans="1:16" x14ac:dyDescent="0.25">
      <c r="A1708" t="s">
        <v>3895</v>
      </c>
      <c r="B1708">
        <v>245</v>
      </c>
      <c r="C1708" t="s">
        <v>23</v>
      </c>
      <c r="D1708" t="s">
        <v>50</v>
      </c>
      <c r="E1708">
        <v>2</v>
      </c>
      <c r="F1708" t="s">
        <v>51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141</v>
      </c>
    </row>
    <row r="1709" spans="1:16" x14ac:dyDescent="0.25">
      <c r="A1709" t="s">
        <v>3896</v>
      </c>
      <c r="B1709">
        <v>162</v>
      </c>
      <c r="C1709" t="s">
        <v>23</v>
      </c>
      <c r="D1709" t="s">
        <v>821</v>
      </c>
      <c r="E1709">
        <v>1</v>
      </c>
      <c r="F1709" t="s">
        <v>3897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3898</v>
      </c>
    </row>
    <row r="1710" spans="1:16" x14ac:dyDescent="0.25">
      <c r="A1710" t="s">
        <v>3899</v>
      </c>
      <c r="B1710">
        <v>293</v>
      </c>
      <c r="C1710" t="s">
        <v>133</v>
      </c>
      <c r="D1710" t="s">
        <v>134</v>
      </c>
      <c r="E1710">
        <v>2</v>
      </c>
      <c r="F1710" t="s">
        <v>3690</v>
      </c>
      <c r="G1710">
        <v>0</v>
      </c>
      <c r="H1710">
        <v>0</v>
      </c>
      <c r="I1710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3691</v>
      </c>
    </row>
    <row r="1711" spans="1:16" x14ac:dyDescent="0.25">
      <c r="A1711" t="s">
        <v>3900</v>
      </c>
      <c r="B1711">
        <v>1665</v>
      </c>
      <c r="C1711" t="s">
        <v>9</v>
      </c>
      <c r="D1711" t="s">
        <v>32</v>
      </c>
      <c r="E1711">
        <v>1</v>
      </c>
      <c r="F1711" t="s">
        <v>3901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3902</v>
      </c>
    </row>
    <row r="1712" spans="1:16" x14ac:dyDescent="0.25">
      <c r="A1712" t="s">
        <v>3903</v>
      </c>
      <c r="B1712">
        <v>245</v>
      </c>
      <c r="C1712" t="s">
        <v>23</v>
      </c>
      <c r="D1712" t="s">
        <v>50</v>
      </c>
      <c r="E1712">
        <v>2</v>
      </c>
      <c r="F1712" t="s">
        <v>51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52</v>
      </c>
    </row>
    <row r="1713" spans="1:16" x14ac:dyDescent="0.25">
      <c r="A1713" t="s">
        <v>3904</v>
      </c>
      <c r="B1713">
        <v>245</v>
      </c>
      <c r="C1713" t="s">
        <v>23</v>
      </c>
      <c r="D1713" t="s">
        <v>50</v>
      </c>
      <c r="E1713">
        <v>2</v>
      </c>
      <c r="F1713" t="s">
        <v>51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52</v>
      </c>
    </row>
    <row r="1714" spans="1:16" x14ac:dyDescent="0.25">
      <c r="A1714" t="s">
        <v>3905</v>
      </c>
      <c r="B1714">
        <v>934</v>
      </c>
      <c r="C1714" t="s">
        <v>9</v>
      </c>
      <c r="D1714" t="s">
        <v>32</v>
      </c>
      <c r="E1714">
        <v>2</v>
      </c>
      <c r="F1714" t="s">
        <v>3906</v>
      </c>
      <c r="G1714">
        <v>0</v>
      </c>
      <c r="H1714">
        <v>0</v>
      </c>
      <c r="I1714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3907</v>
      </c>
    </row>
    <row r="1715" spans="1:16" x14ac:dyDescent="0.25">
      <c r="A1715" t="s">
        <v>4625</v>
      </c>
      <c r="B1715">
        <v>1149</v>
      </c>
      <c r="C1715" t="s">
        <v>14</v>
      </c>
      <c r="D1715" t="s">
        <v>19</v>
      </c>
      <c r="E1715">
        <v>3</v>
      </c>
      <c r="F1715" t="s">
        <v>2349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1</v>
      </c>
      <c r="P1715" t="s">
        <v>2966</v>
      </c>
    </row>
    <row r="1716" spans="1:16" x14ac:dyDescent="0.25">
      <c r="A1716" t="s">
        <v>4662</v>
      </c>
      <c r="B1716">
        <v>1149</v>
      </c>
      <c r="C1716" t="s">
        <v>14</v>
      </c>
      <c r="D1716" t="s">
        <v>19</v>
      </c>
      <c r="E1716">
        <v>3</v>
      </c>
      <c r="F1716" t="s">
        <v>2349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1</v>
      </c>
      <c r="P1716" t="s">
        <v>3567</v>
      </c>
    </row>
    <row r="1717" spans="1:16" x14ac:dyDescent="0.25">
      <c r="A1717" t="s">
        <v>5027</v>
      </c>
      <c r="B1717">
        <v>1149</v>
      </c>
      <c r="C1717" t="s">
        <v>14</v>
      </c>
      <c r="D1717" t="s">
        <v>4654</v>
      </c>
      <c r="E1717">
        <v>3</v>
      </c>
      <c r="F1717" t="s">
        <v>2349</v>
      </c>
      <c r="G1717">
        <v>0</v>
      </c>
      <c r="H1717">
        <v>1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1</v>
      </c>
      <c r="P1717" t="s">
        <v>3567</v>
      </c>
    </row>
    <row r="1718" spans="1:16" x14ac:dyDescent="0.25">
      <c r="A1718" t="s">
        <v>3916</v>
      </c>
      <c r="B1718">
        <v>476</v>
      </c>
      <c r="C1718" t="s">
        <v>9</v>
      </c>
      <c r="D1718" t="s">
        <v>180</v>
      </c>
      <c r="E1718">
        <v>1</v>
      </c>
      <c r="F1718" t="s">
        <v>3917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3918</v>
      </c>
    </row>
    <row r="1719" spans="1:16" x14ac:dyDescent="0.25">
      <c r="A1719" t="s">
        <v>3919</v>
      </c>
      <c r="B1719">
        <v>245</v>
      </c>
      <c r="C1719" t="s">
        <v>23</v>
      </c>
      <c r="D1719" t="s">
        <v>50</v>
      </c>
      <c r="E1719">
        <v>2</v>
      </c>
      <c r="F1719" t="s">
        <v>51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1868</v>
      </c>
    </row>
    <row r="1720" spans="1:16" x14ac:dyDescent="0.25">
      <c r="A1720" t="s">
        <v>3920</v>
      </c>
      <c r="B1720">
        <v>245</v>
      </c>
      <c r="C1720" t="s">
        <v>23</v>
      </c>
      <c r="D1720" t="s">
        <v>50</v>
      </c>
      <c r="E1720">
        <v>2</v>
      </c>
      <c r="F1720" t="s">
        <v>51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52</v>
      </c>
    </row>
    <row r="1721" spans="1:16" x14ac:dyDescent="0.25">
      <c r="A1721" t="s">
        <v>3921</v>
      </c>
      <c r="B1721">
        <v>245</v>
      </c>
      <c r="C1721" t="s">
        <v>23</v>
      </c>
      <c r="D1721" t="s">
        <v>50</v>
      </c>
      <c r="E1721">
        <v>2</v>
      </c>
      <c r="F1721" t="s">
        <v>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52</v>
      </c>
    </row>
    <row r="1722" spans="1:16" x14ac:dyDescent="0.25">
      <c r="A1722" t="s">
        <v>5668</v>
      </c>
      <c r="B1722">
        <v>1149</v>
      </c>
      <c r="C1722" t="s">
        <v>14</v>
      </c>
      <c r="D1722" t="s">
        <v>209</v>
      </c>
      <c r="E1722">
        <v>3</v>
      </c>
      <c r="F1722" t="s">
        <v>2349</v>
      </c>
      <c r="G1722">
        <v>0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1</v>
      </c>
      <c r="P1722" t="s">
        <v>3567</v>
      </c>
    </row>
    <row r="1723" spans="1:16" x14ac:dyDescent="0.25">
      <c r="A1723" t="s">
        <v>3923</v>
      </c>
      <c r="B1723">
        <v>1169</v>
      </c>
      <c r="C1723" t="s">
        <v>9</v>
      </c>
      <c r="D1723" t="s">
        <v>32</v>
      </c>
      <c r="E1723">
        <v>2</v>
      </c>
      <c r="F1723" t="s">
        <v>3924</v>
      </c>
      <c r="G1723">
        <v>0</v>
      </c>
      <c r="H1723">
        <v>0</v>
      </c>
      <c r="I1723">
        <v>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3925</v>
      </c>
    </row>
    <row r="1724" spans="1:16" x14ac:dyDescent="0.25">
      <c r="A1724" t="s">
        <v>379</v>
      </c>
      <c r="B1724">
        <v>1146</v>
      </c>
      <c r="C1724" t="s">
        <v>14</v>
      </c>
      <c r="D1724" t="s">
        <v>332</v>
      </c>
      <c r="E1724">
        <v>5</v>
      </c>
      <c r="F1724" t="s">
        <v>380</v>
      </c>
      <c r="G1724">
        <v>0</v>
      </c>
      <c r="H1724">
        <v>1</v>
      </c>
      <c r="I1724">
        <v>2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1</v>
      </c>
      <c r="P1724" t="s">
        <v>381</v>
      </c>
    </row>
    <row r="1725" spans="1:16" x14ac:dyDescent="0.25">
      <c r="A1725" t="s">
        <v>3928</v>
      </c>
      <c r="B1725">
        <v>476</v>
      </c>
      <c r="C1725" t="s">
        <v>23</v>
      </c>
      <c r="D1725" t="s">
        <v>24</v>
      </c>
      <c r="E1725">
        <v>2</v>
      </c>
      <c r="F1725" t="s">
        <v>190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191</v>
      </c>
    </row>
    <row r="1726" spans="1:16" x14ac:dyDescent="0.25">
      <c r="A1726" t="s">
        <v>3929</v>
      </c>
      <c r="B1726">
        <v>245</v>
      </c>
      <c r="C1726" t="s">
        <v>23</v>
      </c>
      <c r="D1726" t="s">
        <v>50</v>
      </c>
      <c r="E1726">
        <v>2</v>
      </c>
      <c r="F1726" t="s">
        <v>51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52</v>
      </c>
    </row>
    <row r="1727" spans="1:16" x14ac:dyDescent="0.25">
      <c r="A1727" t="s">
        <v>697</v>
      </c>
      <c r="B1727">
        <v>1146</v>
      </c>
      <c r="C1727" t="s">
        <v>14</v>
      </c>
      <c r="D1727" t="s">
        <v>401</v>
      </c>
      <c r="E1727">
        <v>5</v>
      </c>
      <c r="F1727" t="s">
        <v>380</v>
      </c>
      <c r="G1727">
        <v>0</v>
      </c>
      <c r="H1727">
        <v>1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 t="s">
        <v>698</v>
      </c>
    </row>
    <row r="1728" spans="1:16" x14ac:dyDescent="0.25">
      <c r="A1728" t="s">
        <v>1909</v>
      </c>
      <c r="B1728">
        <v>1146</v>
      </c>
      <c r="C1728" t="s">
        <v>14</v>
      </c>
      <c r="D1728" t="s">
        <v>19</v>
      </c>
      <c r="E1728">
        <v>5</v>
      </c>
      <c r="F1728" t="s">
        <v>380</v>
      </c>
      <c r="G1728">
        <v>0</v>
      </c>
      <c r="H1728">
        <v>1</v>
      </c>
      <c r="I1728">
        <v>2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1</v>
      </c>
      <c r="P1728" t="s">
        <v>381</v>
      </c>
    </row>
    <row r="1729" spans="1:16" x14ac:dyDescent="0.25">
      <c r="A1729" t="s">
        <v>3932</v>
      </c>
      <c r="B1729">
        <v>245</v>
      </c>
      <c r="C1729" t="s">
        <v>23</v>
      </c>
      <c r="D1729" t="s">
        <v>50</v>
      </c>
      <c r="E1729">
        <v>2</v>
      </c>
      <c r="F1729" t="s">
        <v>51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141</v>
      </c>
    </row>
    <row r="1730" spans="1:16" x14ac:dyDescent="0.25">
      <c r="A1730" t="s">
        <v>2581</v>
      </c>
      <c r="B1730">
        <v>1146</v>
      </c>
      <c r="C1730" t="s">
        <v>14</v>
      </c>
      <c r="D1730" t="s">
        <v>1800</v>
      </c>
      <c r="E1730">
        <v>5</v>
      </c>
      <c r="F1730" t="s">
        <v>380</v>
      </c>
      <c r="G1730">
        <v>0</v>
      </c>
      <c r="H1730">
        <v>1</v>
      </c>
      <c r="I1730">
        <v>2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 t="s">
        <v>698</v>
      </c>
    </row>
    <row r="1731" spans="1:16" x14ac:dyDescent="0.25">
      <c r="A1731" t="s">
        <v>3309</v>
      </c>
      <c r="B1731">
        <v>1146</v>
      </c>
      <c r="C1731" t="s">
        <v>14</v>
      </c>
      <c r="D1731" t="s">
        <v>894</v>
      </c>
      <c r="E1731">
        <v>5</v>
      </c>
      <c r="F1731" t="s">
        <v>380</v>
      </c>
      <c r="G1731">
        <v>0</v>
      </c>
      <c r="H1731">
        <v>1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P1731" t="s">
        <v>698</v>
      </c>
    </row>
    <row r="1732" spans="1:16" x14ac:dyDescent="0.25">
      <c r="A1732" t="s">
        <v>3531</v>
      </c>
      <c r="B1732">
        <v>1146</v>
      </c>
      <c r="C1732" t="s">
        <v>14</v>
      </c>
      <c r="D1732" t="s">
        <v>357</v>
      </c>
      <c r="E1732">
        <v>5</v>
      </c>
      <c r="F1732" t="s">
        <v>380</v>
      </c>
      <c r="G1732">
        <v>0</v>
      </c>
      <c r="H1732">
        <v>1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1</v>
      </c>
      <c r="P1732" t="s">
        <v>698</v>
      </c>
    </row>
    <row r="1733" spans="1:16" x14ac:dyDescent="0.25">
      <c r="A1733" t="s">
        <v>4284</v>
      </c>
      <c r="B1733">
        <v>1146</v>
      </c>
      <c r="C1733" t="s">
        <v>14</v>
      </c>
      <c r="D1733" t="s">
        <v>1688</v>
      </c>
      <c r="E1733">
        <v>5</v>
      </c>
      <c r="F1733" t="s">
        <v>380</v>
      </c>
      <c r="G1733">
        <v>0</v>
      </c>
      <c r="H1733">
        <v>1</v>
      </c>
      <c r="I1733">
        <v>2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 t="s">
        <v>698</v>
      </c>
    </row>
    <row r="1734" spans="1:16" x14ac:dyDescent="0.25">
      <c r="A1734" t="s">
        <v>4473</v>
      </c>
      <c r="B1734">
        <v>1146</v>
      </c>
      <c r="C1734" t="s">
        <v>14</v>
      </c>
      <c r="D1734" t="s">
        <v>68</v>
      </c>
      <c r="E1734">
        <v>5</v>
      </c>
      <c r="F1734" t="s">
        <v>380</v>
      </c>
      <c r="G1734">
        <v>0</v>
      </c>
      <c r="H1734">
        <v>1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 t="s">
        <v>698</v>
      </c>
    </row>
    <row r="1735" spans="1:16" x14ac:dyDescent="0.25">
      <c r="A1735" t="s">
        <v>5105</v>
      </c>
      <c r="B1735">
        <v>1146</v>
      </c>
      <c r="C1735" t="s">
        <v>14</v>
      </c>
      <c r="D1735" t="s">
        <v>2518</v>
      </c>
      <c r="E1735">
        <v>5</v>
      </c>
      <c r="F1735" t="s">
        <v>380</v>
      </c>
      <c r="G1735">
        <v>0</v>
      </c>
      <c r="H1735">
        <v>1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 t="s">
        <v>698</v>
      </c>
    </row>
    <row r="1736" spans="1:16" x14ac:dyDescent="0.25">
      <c r="A1736" t="s">
        <v>5479</v>
      </c>
      <c r="B1736">
        <v>1146</v>
      </c>
      <c r="C1736" t="s">
        <v>14</v>
      </c>
      <c r="D1736" t="s">
        <v>19</v>
      </c>
      <c r="E1736">
        <v>5</v>
      </c>
      <c r="F1736" t="s">
        <v>380</v>
      </c>
      <c r="G1736">
        <v>0</v>
      </c>
      <c r="H1736">
        <v>1</v>
      </c>
      <c r="I1736">
        <v>2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 t="s">
        <v>5480</v>
      </c>
    </row>
    <row r="1737" spans="1:16" x14ac:dyDescent="0.25">
      <c r="A1737" t="s">
        <v>3942</v>
      </c>
      <c r="B1737">
        <v>487</v>
      </c>
      <c r="C1737" t="s">
        <v>23</v>
      </c>
      <c r="D1737" t="s">
        <v>24</v>
      </c>
      <c r="E1737">
        <v>2</v>
      </c>
      <c r="F1737" t="s">
        <v>954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955</v>
      </c>
    </row>
    <row r="1738" spans="1:16" x14ac:dyDescent="0.25">
      <c r="A1738" t="s">
        <v>3943</v>
      </c>
      <c r="B1738">
        <v>1148</v>
      </c>
      <c r="C1738" t="s">
        <v>9</v>
      </c>
      <c r="D1738" t="s">
        <v>10</v>
      </c>
      <c r="E1738">
        <v>2</v>
      </c>
      <c r="F1738" t="s">
        <v>3944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3945</v>
      </c>
    </row>
    <row r="1739" spans="1:16" x14ac:dyDescent="0.25">
      <c r="A1739" t="s">
        <v>5646</v>
      </c>
      <c r="B1739">
        <v>1146</v>
      </c>
      <c r="C1739" t="s">
        <v>14</v>
      </c>
      <c r="D1739" t="s">
        <v>1272</v>
      </c>
      <c r="E1739">
        <v>5</v>
      </c>
      <c r="F1739" t="s">
        <v>380</v>
      </c>
      <c r="G1739">
        <v>0</v>
      </c>
      <c r="H1739">
        <v>1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 t="s">
        <v>5480</v>
      </c>
    </row>
    <row r="1740" spans="1:16" x14ac:dyDescent="0.25">
      <c r="A1740" t="s">
        <v>4118</v>
      </c>
      <c r="B1740">
        <v>1145</v>
      </c>
      <c r="C1740" t="s">
        <v>14</v>
      </c>
      <c r="D1740" t="s">
        <v>616</v>
      </c>
      <c r="E1740">
        <v>5</v>
      </c>
      <c r="F1740" t="s">
        <v>4119</v>
      </c>
      <c r="G1740">
        <v>0</v>
      </c>
      <c r="H1740">
        <v>1</v>
      </c>
      <c r="I1740">
        <v>2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 t="s">
        <v>4120</v>
      </c>
    </row>
    <row r="1741" spans="1:16" x14ac:dyDescent="0.25">
      <c r="A1741" t="s">
        <v>3948</v>
      </c>
      <c r="B1741">
        <v>2353</v>
      </c>
      <c r="C1741" t="s">
        <v>9</v>
      </c>
      <c r="D1741" t="s">
        <v>10</v>
      </c>
      <c r="E1741">
        <v>8</v>
      </c>
      <c r="F1741" t="s">
        <v>3949</v>
      </c>
      <c r="G1741">
        <v>1</v>
      </c>
      <c r="H1741">
        <v>1</v>
      </c>
      <c r="I1741">
        <v>2</v>
      </c>
      <c r="J1741">
        <v>0</v>
      </c>
      <c r="K1741">
        <v>0</v>
      </c>
      <c r="L1741">
        <v>0</v>
      </c>
      <c r="M1741">
        <v>0</v>
      </c>
      <c r="N1741">
        <v>2</v>
      </c>
      <c r="O1741">
        <v>1</v>
      </c>
      <c r="P1741" t="s">
        <v>3950</v>
      </c>
    </row>
    <row r="1742" spans="1:16" x14ac:dyDescent="0.25">
      <c r="A1742" t="s">
        <v>3951</v>
      </c>
      <c r="B1742">
        <v>375</v>
      </c>
      <c r="C1742" t="s">
        <v>23</v>
      </c>
      <c r="D1742" t="s">
        <v>3952</v>
      </c>
      <c r="E1742">
        <v>2</v>
      </c>
      <c r="F1742" t="s">
        <v>2346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3953</v>
      </c>
    </row>
    <row r="1743" spans="1:16" x14ac:dyDescent="0.25">
      <c r="A1743" t="s">
        <v>3954</v>
      </c>
      <c r="B1743">
        <v>4797</v>
      </c>
      <c r="C1743" t="s">
        <v>352</v>
      </c>
      <c r="D1743" t="s">
        <v>353</v>
      </c>
      <c r="E1743">
        <v>16</v>
      </c>
      <c r="F1743" t="s">
        <v>3955</v>
      </c>
      <c r="G1743">
        <v>0</v>
      </c>
      <c r="H1743">
        <v>4</v>
      </c>
      <c r="I1743">
        <v>6</v>
      </c>
      <c r="J1743">
        <v>3</v>
      </c>
      <c r="K1743">
        <v>2</v>
      </c>
      <c r="L1743">
        <v>0</v>
      </c>
      <c r="M1743">
        <v>0</v>
      </c>
      <c r="N1743">
        <v>1</v>
      </c>
      <c r="O1743">
        <v>4</v>
      </c>
      <c r="P1743" t="s">
        <v>3956</v>
      </c>
    </row>
    <row r="1744" spans="1:16" x14ac:dyDescent="0.25">
      <c r="A1744" t="s">
        <v>5063</v>
      </c>
      <c r="B1744">
        <v>1145</v>
      </c>
      <c r="C1744" t="s">
        <v>14</v>
      </c>
      <c r="D1744" t="s">
        <v>19</v>
      </c>
      <c r="E1744">
        <v>5</v>
      </c>
      <c r="F1744" t="s">
        <v>4119</v>
      </c>
      <c r="G1744">
        <v>0</v>
      </c>
      <c r="H1744">
        <v>1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 t="s">
        <v>4120</v>
      </c>
    </row>
    <row r="1745" spans="1:16" x14ac:dyDescent="0.25">
      <c r="A1745" t="s">
        <v>2402</v>
      </c>
      <c r="B1745">
        <v>1139</v>
      </c>
      <c r="C1745" t="s">
        <v>14</v>
      </c>
      <c r="D1745" t="s">
        <v>19</v>
      </c>
      <c r="E1745">
        <v>5</v>
      </c>
      <c r="F1745" t="s">
        <v>2403</v>
      </c>
      <c r="G1745">
        <v>0</v>
      </c>
      <c r="H1745">
        <v>1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 t="s">
        <v>2404</v>
      </c>
    </row>
    <row r="1746" spans="1:16" x14ac:dyDescent="0.25">
      <c r="A1746" t="s">
        <v>777</v>
      </c>
      <c r="B1746">
        <v>1119</v>
      </c>
      <c r="C1746" t="s">
        <v>14</v>
      </c>
      <c r="D1746" t="s">
        <v>442</v>
      </c>
      <c r="E1746">
        <v>5</v>
      </c>
      <c r="F1746" t="s">
        <v>778</v>
      </c>
      <c r="G1746">
        <v>0</v>
      </c>
      <c r="H1746">
        <v>1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 t="s">
        <v>779</v>
      </c>
    </row>
    <row r="1747" spans="1:16" x14ac:dyDescent="0.25">
      <c r="A1747" t="s">
        <v>3961</v>
      </c>
      <c r="B1747">
        <v>245</v>
      </c>
      <c r="C1747" t="s">
        <v>23</v>
      </c>
      <c r="D1747" t="s">
        <v>50</v>
      </c>
      <c r="E1747">
        <v>2</v>
      </c>
      <c r="F1747" t="s">
        <v>51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2962</v>
      </c>
    </row>
    <row r="1748" spans="1:16" x14ac:dyDescent="0.25">
      <c r="A1748" t="s">
        <v>853</v>
      </c>
      <c r="B1748">
        <v>1119</v>
      </c>
      <c r="C1748" t="s">
        <v>14</v>
      </c>
      <c r="D1748" t="s">
        <v>854</v>
      </c>
      <c r="E1748">
        <v>3</v>
      </c>
      <c r="F1748" t="s">
        <v>855</v>
      </c>
      <c r="G1748">
        <v>0</v>
      </c>
      <c r="H1748">
        <v>0</v>
      </c>
      <c r="I1748">
        <v>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t="s">
        <v>856</v>
      </c>
    </row>
    <row r="1749" spans="1:16" x14ac:dyDescent="0.25">
      <c r="A1749" t="s">
        <v>4623</v>
      </c>
      <c r="B1749">
        <v>1119</v>
      </c>
      <c r="C1749" t="s">
        <v>14</v>
      </c>
      <c r="D1749" t="s">
        <v>19</v>
      </c>
      <c r="E1749">
        <v>5</v>
      </c>
      <c r="F1749" t="s">
        <v>778</v>
      </c>
      <c r="G1749">
        <v>0</v>
      </c>
      <c r="H1749">
        <v>1</v>
      </c>
      <c r="I1749">
        <v>2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1</v>
      </c>
      <c r="P1749" t="s">
        <v>779</v>
      </c>
    </row>
    <row r="1750" spans="1:16" x14ac:dyDescent="0.25">
      <c r="A1750" t="s">
        <v>721</v>
      </c>
      <c r="B1750">
        <v>1118</v>
      </c>
      <c r="C1750" t="s">
        <v>14</v>
      </c>
      <c r="D1750" t="s">
        <v>722</v>
      </c>
      <c r="E1750">
        <v>3</v>
      </c>
      <c r="F1750" t="s">
        <v>723</v>
      </c>
      <c r="G1750">
        <v>0</v>
      </c>
      <c r="H1750">
        <v>0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724</v>
      </c>
    </row>
    <row r="1751" spans="1:16" x14ac:dyDescent="0.25">
      <c r="A1751" t="s">
        <v>1293</v>
      </c>
      <c r="B1751">
        <v>1118</v>
      </c>
      <c r="C1751" t="s">
        <v>14</v>
      </c>
      <c r="D1751" t="s">
        <v>1294</v>
      </c>
      <c r="E1751">
        <v>3</v>
      </c>
      <c r="F1751" t="s">
        <v>723</v>
      </c>
      <c r="G1751">
        <v>0</v>
      </c>
      <c r="H1751">
        <v>0</v>
      </c>
      <c r="I1751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1295</v>
      </c>
    </row>
    <row r="1752" spans="1:16" x14ac:dyDescent="0.25">
      <c r="A1752" t="s">
        <v>3970</v>
      </c>
      <c r="B1752">
        <v>543</v>
      </c>
      <c r="C1752" t="s">
        <v>9</v>
      </c>
      <c r="D1752" t="s">
        <v>28</v>
      </c>
      <c r="E1752">
        <v>2</v>
      </c>
      <c r="F1752" t="s">
        <v>1312</v>
      </c>
      <c r="G1752">
        <v>0</v>
      </c>
      <c r="H1752">
        <v>0</v>
      </c>
      <c r="I1752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3971</v>
      </c>
    </row>
    <row r="1753" spans="1:16" x14ac:dyDescent="0.25">
      <c r="A1753" t="s">
        <v>3972</v>
      </c>
      <c r="B1753">
        <v>228</v>
      </c>
      <c r="C1753" t="s">
        <v>9</v>
      </c>
      <c r="D1753" t="s">
        <v>650</v>
      </c>
      <c r="E1753">
        <v>2</v>
      </c>
      <c r="F1753" t="s">
        <v>651</v>
      </c>
      <c r="G1753">
        <v>0</v>
      </c>
      <c r="H1753">
        <v>0</v>
      </c>
      <c r="I1753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3973</v>
      </c>
    </row>
    <row r="1754" spans="1:16" x14ac:dyDescent="0.25">
      <c r="A1754" t="s">
        <v>3974</v>
      </c>
      <c r="B1754">
        <v>257</v>
      </c>
      <c r="C1754" t="s">
        <v>23</v>
      </c>
      <c r="D1754" t="s">
        <v>223</v>
      </c>
      <c r="E1754">
        <v>2</v>
      </c>
      <c r="F1754" t="s">
        <v>227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t="s">
        <v>228</v>
      </c>
    </row>
    <row r="1755" spans="1:16" x14ac:dyDescent="0.25">
      <c r="A1755" t="s">
        <v>3975</v>
      </c>
      <c r="B1755">
        <v>1237</v>
      </c>
      <c r="C1755" t="s">
        <v>9</v>
      </c>
      <c r="D1755" t="s">
        <v>10</v>
      </c>
      <c r="E1755">
        <v>2</v>
      </c>
      <c r="F1755" t="s">
        <v>656</v>
      </c>
      <c r="G1755">
        <v>0</v>
      </c>
      <c r="H1755">
        <v>0</v>
      </c>
      <c r="I1755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3976</v>
      </c>
    </row>
    <row r="1756" spans="1:16" x14ac:dyDescent="0.25">
      <c r="A1756" t="s">
        <v>3977</v>
      </c>
      <c r="B1756">
        <v>389</v>
      </c>
      <c r="C1756" t="s">
        <v>23</v>
      </c>
      <c r="D1756" t="s">
        <v>3005</v>
      </c>
      <c r="E1756">
        <v>2</v>
      </c>
      <c r="F1756" t="s">
        <v>238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910</v>
      </c>
    </row>
    <row r="1757" spans="1:16" x14ac:dyDescent="0.25">
      <c r="A1757" t="s">
        <v>2893</v>
      </c>
      <c r="B1757">
        <v>1117</v>
      </c>
      <c r="C1757" t="s">
        <v>14</v>
      </c>
      <c r="D1757" t="s">
        <v>963</v>
      </c>
      <c r="E1757">
        <v>3</v>
      </c>
      <c r="F1757" t="s">
        <v>2894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2895</v>
      </c>
    </row>
    <row r="1758" spans="1:16" x14ac:dyDescent="0.25">
      <c r="A1758" t="s">
        <v>3979</v>
      </c>
      <c r="B1758">
        <v>395</v>
      </c>
      <c r="C1758" t="s">
        <v>23</v>
      </c>
      <c r="D1758" t="s">
        <v>24</v>
      </c>
      <c r="E1758">
        <v>2</v>
      </c>
      <c r="F1758" t="s">
        <v>79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3980</v>
      </c>
    </row>
    <row r="1759" spans="1:16" x14ac:dyDescent="0.25">
      <c r="A1759" t="s">
        <v>3981</v>
      </c>
      <c r="B1759">
        <v>245</v>
      </c>
      <c r="C1759" t="s">
        <v>23</v>
      </c>
      <c r="D1759" t="s">
        <v>50</v>
      </c>
      <c r="E1759">
        <v>2</v>
      </c>
      <c r="F1759" t="s">
        <v>51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52</v>
      </c>
    </row>
    <row r="1760" spans="1:16" x14ac:dyDescent="0.25">
      <c r="A1760" t="s">
        <v>375</v>
      </c>
      <c r="B1760">
        <v>1116</v>
      </c>
      <c r="C1760" t="s">
        <v>14</v>
      </c>
      <c r="D1760" t="s">
        <v>376</v>
      </c>
      <c r="E1760">
        <v>3</v>
      </c>
      <c r="F1760" t="s">
        <v>377</v>
      </c>
      <c r="G1760">
        <v>0</v>
      </c>
      <c r="H1760">
        <v>0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378</v>
      </c>
    </row>
    <row r="1761" spans="1:16" x14ac:dyDescent="0.25">
      <c r="A1761" t="s">
        <v>3985</v>
      </c>
      <c r="B1761">
        <v>516</v>
      </c>
      <c r="C1761" t="s">
        <v>23</v>
      </c>
      <c r="D1761" t="s">
        <v>24</v>
      </c>
      <c r="E1761">
        <v>2</v>
      </c>
      <c r="F1761" t="s">
        <v>3261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3262</v>
      </c>
    </row>
    <row r="1762" spans="1:16" x14ac:dyDescent="0.25">
      <c r="A1762" t="s">
        <v>3986</v>
      </c>
      <c r="B1762">
        <v>396</v>
      </c>
      <c r="C1762" t="s">
        <v>23</v>
      </c>
      <c r="D1762" t="s">
        <v>223</v>
      </c>
      <c r="E1762">
        <v>2</v>
      </c>
      <c r="F1762" t="s">
        <v>323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3022</v>
      </c>
    </row>
    <row r="1763" spans="1:16" x14ac:dyDescent="0.25">
      <c r="A1763" t="s">
        <v>788</v>
      </c>
      <c r="B1763">
        <v>1116</v>
      </c>
      <c r="C1763" t="s">
        <v>14</v>
      </c>
      <c r="D1763" t="s">
        <v>789</v>
      </c>
      <c r="E1763">
        <v>3</v>
      </c>
      <c r="F1763" t="s">
        <v>790</v>
      </c>
      <c r="G1763">
        <v>0</v>
      </c>
      <c r="H1763">
        <v>0</v>
      </c>
      <c r="I1763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791</v>
      </c>
    </row>
    <row r="1764" spans="1:16" x14ac:dyDescent="0.25">
      <c r="A1764" t="s">
        <v>3989</v>
      </c>
      <c r="B1764">
        <v>245</v>
      </c>
      <c r="C1764" t="s">
        <v>23</v>
      </c>
      <c r="D1764" t="s">
        <v>50</v>
      </c>
      <c r="E1764">
        <v>2</v>
      </c>
      <c r="F1764" t="s">
        <v>51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566</v>
      </c>
    </row>
    <row r="1765" spans="1:16" x14ac:dyDescent="0.25">
      <c r="A1765" t="s">
        <v>1454</v>
      </c>
      <c r="B1765">
        <v>1114</v>
      </c>
      <c r="C1765" t="s">
        <v>14</v>
      </c>
      <c r="D1765" t="s">
        <v>1455</v>
      </c>
      <c r="E1765">
        <v>3</v>
      </c>
      <c r="F1765" t="s">
        <v>1456</v>
      </c>
      <c r="G1765">
        <v>0</v>
      </c>
      <c r="H1765">
        <v>0</v>
      </c>
      <c r="I1765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1457</v>
      </c>
    </row>
    <row r="1766" spans="1:16" x14ac:dyDescent="0.25">
      <c r="A1766" t="s">
        <v>3940</v>
      </c>
      <c r="B1766">
        <v>1114</v>
      </c>
      <c r="C1766" t="s">
        <v>14</v>
      </c>
      <c r="D1766" t="s">
        <v>3623</v>
      </c>
      <c r="E1766">
        <v>3</v>
      </c>
      <c r="F1766" t="s">
        <v>1456</v>
      </c>
      <c r="G1766">
        <v>0</v>
      </c>
      <c r="H1766">
        <v>0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3941</v>
      </c>
    </row>
    <row r="1767" spans="1:16" x14ac:dyDescent="0.25">
      <c r="A1767" t="s">
        <v>3992</v>
      </c>
      <c r="B1767">
        <v>393</v>
      </c>
      <c r="C1767" t="s">
        <v>23</v>
      </c>
      <c r="D1767" t="s">
        <v>24</v>
      </c>
      <c r="E1767">
        <v>2</v>
      </c>
      <c r="F1767" t="s">
        <v>1097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1098</v>
      </c>
    </row>
    <row r="1768" spans="1:16" x14ac:dyDescent="0.25">
      <c r="A1768" t="s">
        <v>3993</v>
      </c>
      <c r="B1768">
        <v>390</v>
      </c>
      <c r="C1768" t="s">
        <v>23</v>
      </c>
      <c r="D1768" t="s">
        <v>24</v>
      </c>
      <c r="E1768">
        <v>2</v>
      </c>
      <c r="F1768" t="s">
        <v>213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214</v>
      </c>
    </row>
    <row r="1769" spans="1:16" x14ac:dyDescent="0.25">
      <c r="A1769" t="s">
        <v>4886</v>
      </c>
      <c r="B1769">
        <v>1114</v>
      </c>
      <c r="C1769" t="s">
        <v>14</v>
      </c>
      <c r="D1769" t="s">
        <v>129</v>
      </c>
      <c r="E1769">
        <v>3</v>
      </c>
      <c r="F1769" t="s">
        <v>4887</v>
      </c>
      <c r="G1769">
        <v>0</v>
      </c>
      <c r="H1769">
        <v>0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4888</v>
      </c>
    </row>
    <row r="1770" spans="1:16" x14ac:dyDescent="0.25">
      <c r="A1770" t="s">
        <v>867</v>
      </c>
      <c r="B1770">
        <v>1113</v>
      </c>
      <c r="C1770" t="s">
        <v>14</v>
      </c>
      <c r="D1770" t="s">
        <v>60</v>
      </c>
      <c r="E1770">
        <v>3</v>
      </c>
      <c r="F1770" t="s">
        <v>868</v>
      </c>
      <c r="G1770">
        <v>0</v>
      </c>
      <c r="H1770">
        <v>0</v>
      </c>
      <c r="I1770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869</v>
      </c>
    </row>
    <row r="1771" spans="1:16" x14ac:dyDescent="0.25">
      <c r="A1771" t="s">
        <v>4916</v>
      </c>
      <c r="B1771">
        <v>1113</v>
      </c>
      <c r="C1771" t="s">
        <v>14</v>
      </c>
      <c r="D1771" t="s">
        <v>86</v>
      </c>
      <c r="E1771">
        <v>3</v>
      </c>
      <c r="F1771" t="s">
        <v>868</v>
      </c>
      <c r="G1771">
        <v>0</v>
      </c>
      <c r="H1771">
        <v>0</v>
      </c>
      <c r="I1771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869</v>
      </c>
    </row>
    <row r="1772" spans="1:16" x14ac:dyDescent="0.25">
      <c r="A1772" t="s">
        <v>4001</v>
      </c>
      <c r="B1772">
        <v>245</v>
      </c>
      <c r="C1772" t="s">
        <v>23</v>
      </c>
      <c r="D1772" t="s">
        <v>50</v>
      </c>
      <c r="E1772">
        <v>2</v>
      </c>
      <c r="F1772" t="s">
        <v>51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52</v>
      </c>
    </row>
    <row r="1773" spans="1:16" x14ac:dyDescent="0.25">
      <c r="A1773" t="s">
        <v>4002</v>
      </c>
      <c r="B1773">
        <v>245</v>
      </c>
      <c r="C1773" t="s">
        <v>23</v>
      </c>
      <c r="D1773" t="s">
        <v>50</v>
      </c>
      <c r="E1773">
        <v>2</v>
      </c>
      <c r="F1773" t="s">
        <v>51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52</v>
      </c>
    </row>
    <row r="1774" spans="1:16" x14ac:dyDescent="0.25">
      <c r="A1774" t="s">
        <v>3361</v>
      </c>
      <c r="B1774">
        <v>1112</v>
      </c>
      <c r="C1774" t="s">
        <v>14</v>
      </c>
      <c r="D1774" t="s">
        <v>326</v>
      </c>
      <c r="E1774">
        <v>5</v>
      </c>
      <c r="F1774" t="s">
        <v>3362</v>
      </c>
      <c r="G1774">
        <v>0</v>
      </c>
      <c r="H1774">
        <v>1</v>
      </c>
      <c r="I1774">
        <v>2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 t="s">
        <v>3363</v>
      </c>
    </row>
    <row r="1775" spans="1:16" x14ac:dyDescent="0.25">
      <c r="A1775" t="s">
        <v>1680</v>
      </c>
      <c r="B1775">
        <v>1109</v>
      </c>
      <c r="C1775" t="s">
        <v>14</v>
      </c>
      <c r="D1775" t="s">
        <v>64</v>
      </c>
      <c r="E1775">
        <v>3</v>
      </c>
      <c r="F1775" t="s">
        <v>1681</v>
      </c>
      <c r="G1775">
        <v>0</v>
      </c>
      <c r="H1775">
        <v>0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1682</v>
      </c>
    </row>
    <row r="1776" spans="1:16" x14ac:dyDescent="0.25">
      <c r="A1776" t="s">
        <v>4006</v>
      </c>
      <c r="B1776">
        <v>236</v>
      </c>
      <c r="C1776" t="s">
        <v>9</v>
      </c>
      <c r="D1776" t="s">
        <v>702</v>
      </c>
      <c r="E1776">
        <v>2</v>
      </c>
      <c r="F1776" t="s">
        <v>4007</v>
      </c>
      <c r="G1776">
        <v>0</v>
      </c>
      <c r="H1776">
        <v>0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t="s">
        <v>4008</v>
      </c>
    </row>
    <row r="1777" spans="1:16" x14ac:dyDescent="0.25">
      <c r="A1777" t="s">
        <v>3665</v>
      </c>
      <c r="B1777">
        <v>1106</v>
      </c>
      <c r="C1777" t="s">
        <v>14</v>
      </c>
      <c r="D1777" t="s">
        <v>3666</v>
      </c>
      <c r="E1777">
        <v>3</v>
      </c>
      <c r="F1777" t="s">
        <v>3667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t="s">
        <v>3668</v>
      </c>
    </row>
    <row r="1778" spans="1:16" x14ac:dyDescent="0.25">
      <c r="A1778" t="s">
        <v>4010</v>
      </c>
      <c r="B1778">
        <v>206</v>
      </c>
      <c r="C1778" t="s">
        <v>245</v>
      </c>
      <c r="D1778" t="s">
        <v>516</v>
      </c>
      <c r="E1778">
        <v>2</v>
      </c>
      <c r="F1778" t="s">
        <v>527</v>
      </c>
      <c r="G1778">
        <v>0</v>
      </c>
      <c r="H1778">
        <v>0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528</v>
      </c>
    </row>
    <row r="1779" spans="1:16" x14ac:dyDescent="0.25">
      <c r="A1779" t="s">
        <v>4011</v>
      </c>
      <c r="B1779">
        <v>367</v>
      </c>
      <c r="C1779" t="s">
        <v>23</v>
      </c>
      <c r="D1779" t="s">
        <v>1337</v>
      </c>
      <c r="E1779">
        <v>2</v>
      </c>
      <c r="F1779" t="s">
        <v>505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506</v>
      </c>
    </row>
    <row r="1780" spans="1:16" x14ac:dyDescent="0.25">
      <c r="A1780" t="s">
        <v>4012</v>
      </c>
      <c r="B1780">
        <v>245</v>
      </c>
      <c r="C1780" t="s">
        <v>23</v>
      </c>
      <c r="D1780" t="s">
        <v>50</v>
      </c>
      <c r="E1780">
        <v>2</v>
      </c>
      <c r="F1780" t="s">
        <v>51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52</v>
      </c>
    </row>
    <row r="1781" spans="1:16" x14ac:dyDescent="0.25">
      <c r="A1781" t="s">
        <v>4013</v>
      </c>
      <c r="B1781">
        <v>229</v>
      </c>
      <c r="C1781" t="s">
        <v>9</v>
      </c>
      <c r="D1781" t="s">
        <v>830</v>
      </c>
      <c r="E1781">
        <v>2</v>
      </c>
      <c r="F1781" t="s">
        <v>4014</v>
      </c>
      <c r="G1781">
        <v>0</v>
      </c>
      <c r="H1781">
        <v>0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4015</v>
      </c>
    </row>
    <row r="1782" spans="1:16" x14ac:dyDescent="0.25">
      <c r="A1782" t="s">
        <v>5403</v>
      </c>
      <c r="B1782">
        <v>1106</v>
      </c>
      <c r="C1782" t="s">
        <v>14</v>
      </c>
      <c r="D1782" t="s">
        <v>3376</v>
      </c>
      <c r="E1782">
        <v>3</v>
      </c>
      <c r="F1782" t="s">
        <v>5404</v>
      </c>
      <c r="G1782">
        <v>0</v>
      </c>
      <c r="H1782">
        <v>0</v>
      </c>
      <c r="I1782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5405</v>
      </c>
    </row>
    <row r="1783" spans="1:16" x14ac:dyDescent="0.25">
      <c r="A1783" t="s">
        <v>4019</v>
      </c>
      <c r="B1783">
        <v>395</v>
      </c>
      <c r="C1783" t="s">
        <v>23</v>
      </c>
      <c r="D1783" t="s">
        <v>24</v>
      </c>
      <c r="E1783">
        <v>2</v>
      </c>
      <c r="F1783" t="s">
        <v>79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4020</v>
      </c>
    </row>
    <row r="1784" spans="1:16" x14ac:dyDescent="0.25">
      <c r="A1784" t="s">
        <v>770</v>
      </c>
      <c r="B1784">
        <v>1104</v>
      </c>
      <c r="C1784" t="s">
        <v>14</v>
      </c>
      <c r="D1784" t="s">
        <v>36</v>
      </c>
      <c r="E1784">
        <v>3</v>
      </c>
      <c r="F1784" t="s">
        <v>771</v>
      </c>
      <c r="G1784">
        <v>0</v>
      </c>
      <c r="H1784">
        <v>0</v>
      </c>
      <c r="I1784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772</v>
      </c>
    </row>
    <row r="1785" spans="1:16" x14ac:dyDescent="0.25">
      <c r="A1785" t="s">
        <v>809</v>
      </c>
      <c r="B1785">
        <v>1104</v>
      </c>
      <c r="C1785" t="s">
        <v>14</v>
      </c>
      <c r="D1785" t="s">
        <v>810</v>
      </c>
      <c r="E1785">
        <v>3</v>
      </c>
      <c r="F1785" t="s">
        <v>811</v>
      </c>
      <c r="G1785">
        <v>0</v>
      </c>
      <c r="H1785">
        <v>0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812</v>
      </c>
    </row>
    <row r="1786" spans="1:16" x14ac:dyDescent="0.25">
      <c r="A1786" t="s">
        <v>837</v>
      </c>
      <c r="B1786">
        <v>1104</v>
      </c>
      <c r="C1786" t="s">
        <v>14</v>
      </c>
      <c r="D1786" t="s">
        <v>838</v>
      </c>
      <c r="E1786">
        <v>3</v>
      </c>
      <c r="F1786" t="s">
        <v>839</v>
      </c>
      <c r="G1786">
        <v>0</v>
      </c>
      <c r="H1786">
        <v>0</v>
      </c>
      <c r="I1786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840</v>
      </c>
    </row>
    <row r="1787" spans="1:16" x14ac:dyDescent="0.25">
      <c r="A1787" t="s">
        <v>4028</v>
      </c>
      <c r="B1787">
        <v>492</v>
      </c>
      <c r="C1787" t="s">
        <v>23</v>
      </c>
      <c r="D1787" t="s">
        <v>24</v>
      </c>
      <c r="E1787">
        <v>2</v>
      </c>
      <c r="F1787" t="s">
        <v>288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289</v>
      </c>
    </row>
    <row r="1788" spans="1:16" x14ac:dyDescent="0.25">
      <c r="A1788" t="s">
        <v>4029</v>
      </c>
      <c r="B1788">
        <v>245</v>
      </c>
      <c r="C1788" t="s">
        <v>23</v>
      </c>
      <c r="D1788" t="s">
        <v>50</v>
      </c>
      <c r="E1788">
        <v>2</v>
      </c>
      <c r="F1788" t="s">
        <v>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52</v>
      </c>
    </row>
    <row r="1789" spans="1:16" x14ac:dyDescent="0.25">
      <c r="A1789" t="s">
        <v>4030</v>
      </c>
      <c r="B1789">
        <v>478</v>
      </c>
      <c r="C1789" t="s">
        <v>23</v>
      </c>
      <c r="D1789" t="s">
        <v>24</v>
      </c>
      <c r="E1789">
        <v>2</v>
      </c>
      <c r="F1789" t="s">
        <v>265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266</v>
      </c>
    </row>
    <row r="1790" spans="1:16" x14ac:dyDescent="0.25">
      <c r="A1790" t="s">
        <v>1994</v>
      </c>
      <c r="B1790">
        <v>1104</v>
      </c>
      <c r="C1790" t="s">
        <v>14</v>
      </c>
      <c r="D1790" t="s">
        <v>571</v>
      </c>
      <c r="E1790">
        <v>3</v>
      </c>
      <c r="F1790" t="s">
        <v>771</v>
      </c>
      <c r="G1790">
        <v>0</v>
      </c>
      <c r="H1790">
        <v>0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1995</v>
      </c>
    </row>
    <row r="1791" spans="1:16" x14ac:dyDescent="0.25">
      <c r="A1791" t="s">
        <v>4032</v>
      </c>
      <c r="B1791">
        <v>257</v>
      </c>
      <c r="C1791" t="s">
        <v>23</v>
      </c>
      <c r="D1791" t="s">
        <v>223</v>
      </c>
      <c r="E1791">
        <v>2</v>
      </c>
      <c r="F1791" t="s">
        <v>227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943</v>
      </c>
    </row>
    <row r="1792" spans="1:16" x14ac:dyDescent="0.25">
      <c r="A1792" t="s">
        <v>4033</v>
      </c>
      <c r="B1792">
        <v>987</v>
      </c>
      <c r="C1792" t="s">
        <v>9</v>
      </c>
      <c r="D1792" t="s">
        <v>28</v>
      </c>
      <c r="E1792">
        <v>2</v>
      </c>
      <c r="F1792" t="s">
        <v>4034</v>
      </c>
      <c r="G1792">
        <v>0</v>
      </c>
      <c r="H1792">
        <v>0</v>
      </c>
      <c r="I1792">
        <v>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4035</v>
      </c>
    </row>
    <row r="1793" spans="1:16" x14ac:dyDescent="0.25">
      <c r="A1793" t="s">
        <v>3034</v>
      </c>
      <c r="B1793">
        <v>1104</v>
      </c>
      <c r="C1793" t="s">
        <v>14</v>
      </c>
      <c r="D1793" t="s">
        <v>863</v>
      </c>
      <c r="E1793">
        <v>3</v>
      </c>
      <c r="F1793" t="s">
        <v>3035</v>
      </c>
      <c r="G1793">
        <v>0</v>
      </c>
      <c r="H1793">
        <v>0</v>
      </c>
      <c r="I1793">
        <v>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3036</v>
      </c>
    </row>
    <row r="1794" spans="1:16" x14ac:dyDescent="0.25">
      <c r="A1794" t="s">
        <v>3095</v>
      </c>
      <c r="B1794">
        <v>1104</v>
      </c>
      <c r="C1794" t="s">
        <v>14</v>
      </c>
      <c r="D1794" t="s">
        <v>1596</v>
      </c>
      <c r="E1794">
        <v>3</v>
      </c>
      <c r="F1794" t="s">
        <v>771</v>
      </c>
      <c r="G1794">
        <v>0</v>
      </c>
      <c r="H1794">
        <v>0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3096</v>
      </c>
    </row>
    <row r="1795" spans="1:16" x14ac:dyDescent="0.25">
      <c r="A1795" t="s">
        <v>4040</v>
      </c>
      <c r="B1795">
        <v>968</v>
      </c>
      <c r="C1795" t="s">
        <v>9</v>
      </c>
      <c r="D1795" t="s">
        <v>10</v>
      </c>
      <c r="E1795">
        <v>3</v>
      </c>
      <c r="F1795" t="s">
        <v>4041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4042</v>
      </c>
    </row>
    <row r="1796" spans="1:16" x14ac:dyDescent="0.25">
      <c r="A1796" t="s">
        <v>4043</v>
      </c>
      <c r="B1796">
        <v>652</v>
      </c>
      <c r="C1796" t="s">
        <v>9</v>
      </c>
      <c r="D1796" t="s">
        <v>180</v>
      </c>
      <c r="E1796">
        <v>1</v>
      </c>
      <c r="F1796" t="s">
        <v>4044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4045</v>
      </c>
    </row>
    <row r="1797" spans="1:16" x14ac:dyDescent="0.25">
      <c r="A1797" t="s">
        <v>3994</v>
      </c>
      <c r="B1797">
        <v>1104</v>
      </c>
      <c r="C1797" t="s">
        <v>14</v>
      </c>
      <c r="D1797" t="s">
        <v>3995</v>
      </c>
      <c r="E1797">
        <v>3</v>
      </c>
      <c r="F1797" t="s">
        <v>811</v>
      </c>
      <c r="G1797">
        <v>0</v>
      </c>
      <c r="H1797">
        <v>0</v>
      </c>
      <c r="I1797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3996</v>
      </c>
    </row>
    <row r="1798" spans="1:16" x14ac:dyDescent="0.25">
      <c r="A1798" t="s">
        <v>4481</v>
      </c>
      <c r="B1798">
        <v>1104</v>
      </c>
      <c r="C1798" t="s">
        <v>14</v>
      </c>
      <c r="D1798" t="s">
        <v>1483</v>
      </c>
      <c r="E1798">
        <v>3</v>
      </c>
      <c r="F1798" t="s">
        <v>771</v>
      </c>
      <c r="G1798">
        <v>0</v>
      </c>
      <c r="H1798">
        <v>0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4482</v>
      </c>
    </row>
    <row r="1799" spans="1:16" x14ac:dyDescent="0.25">
      <c r="A1799" t="s">
        <v>4050</v>
      </c>
      <c r="B1799">
        <v>391</v>
      </c>
      <c r="C1799" t="s">
        <v>23</v>
      </c>
      <c r="D1799" t="s">
        <v>434</v>
      </c>
      <c r="E1799">
        <v>2</v>
      </c>
      <c r="F1799" t="s">
        <v>546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720</v>
      </c>
    </row>
    <row r="1800" spans="1:16" x14ac:dyDescent="0.25">
      <c r="A1800" t="s">
        <v>4051</v>
      </c>
      <c r="B1800">
        <v>245</v>
      </c>
      <c r="C1800" t="s">
        <v>23</v>
      </c>
      <c r="D1800" t="s">
        <v>50</v>
      </c>
      <c r="E1800">
        <v>2</v>
      </c>
      <c r="F1800" t="s">
        <v>51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52</v>
      </c>
    </row>
    <row r="1801" spans="1:16" x14ac:dyDescent="0.25">
      <c r="A1801" t="s">
        <v>5179</v>
      </c>
      <c r="B1801">
        <v>1104</v>
      </c>
      <c r="C1801" t="s">
        <v>14</v>
      </c>
      <c r="D1801" t="s">
        <v>36</v>
      </c>
      <c r="E1801">
        <v>3</v>
      </c>
      <c r="F1801" t="s">
        <v>771</v>
      </c>
      <c r="G1801">
        <v>0</v>
      </c>
      <c r="H1801">
        <v>0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772</v>
      </c>
    </row>
    <row r="1802" spans="1:16" x14ac:dyDescent="0.25">
      <c r="A1802" t="s">
        <v>4055</v>
      </c>
      <c r="B1802">
        <v>3097</v>
      </c>
      <c r="C1802" t="s">
        <v>9</v>
      </c>
      <c r="D1802" t="s">
        <v>32</v>
      </c>
      <c r="E1802">
        <v>11</v>
      </c>
      <c r="F1802" t="s">
        <v>4056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4057</v>
      </c>
    </row>
    <row r="1803" spans="1:16" x14ac:dyDescent="0.25">
      <c r="A1803" t="s">
        <v>4058</v>
      </c>
      <c r="B1803">
        <v>367</v>
      </c>
      <c r="C1803" t="s">
        <v>23</v>
      </c>
      <c r="D1803" t="s">
        <v>1337</v>
      </c>
      <c r="E1803">
        <v>2</v>
      </c>
      <c r="F1803" t="s">
        <v>505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506</v>
      </c>
    </row>
    <row r="1804" spans="1:16" x14ac:dyDescent="0.25">
      <c r="A1804" t="s">
        <v>2094</v>
      </c>
      <c r="B1804">
        <v>1103</v>
      </c>
      <c r="C1804" t="s">
        <v>14</v>
      </c>
      <c r="D1804" t="s">
        <v>97</v>
      </c>
      <c r="E1804">
        <v>3</v>
      </c>
      <c r="F1804" t="s">
        <v>771</v>
      </c>
      <c r="G1804">
        <v>0</v>
      </c>
      <c r="H1804">
        <v>0</v>
      </c>
      <c r="I1804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2095</v>
      </c>
    </row>
    <row r="1805" spans="1:16" x14ac:dyDescent="0.25">
      <c r="A1805" t="s">
        <v>4024</v>
      </c>
      <c r="B1805">
        <v>1100</v>
      </c>
      <c r="C1805" t="s">
        <v>14</v>
      </c>
      <c r="D1805" t="s">
        <v>86</v>
      </c>
      <c r="E1805">
        <v>4</v>
      </c>
      <c r="F1805" t="s">
        <v>4025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 t="s">
        <v>4026</v>
      </c>
    </row>
    <row r="1806" spans="1:16" x14ac:dyDescent="0.25">
      <c r="A1806" t="s">
        <v>4062</v>
      </c>
      <c r="B1806">
        <v>245</v>
      </c>
      <c r="C1806" t="s">
        <v>23</v>
      </c>
      <c r="D1806" t="s">
        <v>50</v>
      </c>
      <c r="E1806">
        <v>2</v>
      </c>
      <c r="F1806" t="s">
        <v>51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4063</v>
      </c>
    </row>
    <row r="1807" spans="1:16" x14ac:dyDescent="0.25">
      <c r="A1807" t="s">
        <v>4064</v>
      </c>
      <c r="B1807">
        <v>487</v>
      </c>
      <c r="C1807" t="s">
        <v>23</v>
      </c>
      <c r="D1807" t="s">
        <v>24</v>
      </c>
      <c r="E1807">
        <v>2</v>
      </c>
      <c r="F1807" t="s">
        <v>954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955</v>
      </c>
    </row>
    <row r="1808" spans="1:16" x14ac:dyDescent="0.25">
      <c r="A1808" t="s">
        <v>4065</v>
      </c>
      <c r="B1808">
        <v>987</v>
      </c>
      <c r="C1808" t="s">
        <v>9</v>
      </c>
      <c r="D1808" t="s">
        <v>28</v>
      </c>
      <c r="E1808">
        <v>2</v>
      </c>
      <c r="F1808" t="s">
        <v>4066</v>
      </c>
      <c r="G1808">
        <v>0</v>
      </c>
      <c r="H1808">
        <v>0</v>
      </c>
      <c r="I1808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4067</v>
      </c>
    </row>
    <row r="1809" spans="1:16" x14ac:dyDescent="0.25">
      <c r="A1809" t="s">
        <v>4068</v>
      </c>
      <c r="B1809">
        <v>2369</v>
      </c>
      <c r="C1809" t="s">
        <v>9</v>
      </c>
      <c r="D1809" t="s">
        <v>180</v>
      </c>
      <c r="E1809">
        <v>3</v>
      </c>
      <c r="F1809" t="s">
        <v>4069</v>
      </c>
      <c r="G1809">
        <v>0</v>
      </c>
      <c r="H1809">
        <v>0</v>
      </c>
      <c r="I1809">
        <v>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4070</v>
      </c>
    </row>
    <row r="1810" spans="1:16" x14ac:dyDescent="0.25">
      <c r="A1810" t="s">
        <v>4071</v>
      </c>
      <c r="B1810">
        <v>245</v>
      </c>
      <c r="C1810" t="s">
        <v>23</v>
      </c>
      <c r="D1810" t="s">
        <v>50</v>
      </c>
      <c r="E1810">
        <v>2</v>
      </c>
      <c r="F1810" t="s">
        <v>51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52</v>
      </c>
    </row>
    <row r="1811" spans="1:16" x14ac:dyDescent="0.25">
      <c r="A1811" t="s">
        <v>4197</v>
      </c>
      <c r="B1811">
        <v>1100</v>
      </c>
      <c r="C1811" t="s">
        <v>14</v>
      </c>
      <c r="D1811" t="s">
        <v>15</v>
      </c>
      <c r="E1811">
        <v>3</v>
      </c>
      <c r="F1811" t="s">
        <v>771</v>
      </c>
      <c r="G1811">
        <v>0</v>
      </c>
      <c r="H1811">
        <v>0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4198</v>
      </c>
    </row>
    <row r="1812" spans="1:16" x14ac:dyDescent="0.25">
      <c r="A1812" t="s">
        <v>5625</v>
      </c>
      <c r="B1812">
        <v>1100</v>
      </c>
      <c r="C1812" t="s">
        <v>14</v>
      </c>
      <c r="D1812" t="s">
        <v>15</v>
      </c>
      <c r="E1812">
        <v>3</v>
      </c>
      <c r="F1812" t="s">
        <v>771</v>
      </c>
      <c r="G1812">
        <v>0</v>
      </c>
      <c r="H1812">
        <v>0</v>
      </c>
      <c r="I1812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4198</v>
      </c>
    </row>
    <row r="1813" spans="1:16" x14ac:dyDescent="0.25">
      <c r="A1813" t="s">
        <v>4076</v>
      </c>
      <c r="B1813">
        <v>297</v>
      </c>
      <c r="C1813" t="s">
        <v>9</v>
      </c>
      <c r="D1813" t="s">
        <v>32</v>
      </c>
      <c r="E1813">
        <v>1</v>
      </c>
      <c r="F1813" t="s">
        <v>4077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4078</v>
      </c>
    </row>
    <row r="1814" spans="1:16" x14ac:dyDescent="0.25">
      <c r="A1814" t="s">
        <v>4079</v>
      </c>
      <c r="B1814">
        <v>245</v>
      </c>
      <c r="C1814" t="s">
        <v>23</v>
      </c>
      <c r="D1814" t="s">
        <v>50</v>
      </c>
      <c r="E1814">
        <v>2</v>
      </c>
      <c r="F1814" t="s">
        <v>51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52</v>
      </c>
    </row>
    <row r="1815" spans="1:16" x14ac:dyDescent="0.25">
      <c r="A1815" t="s">
        <v>4080</v>
      </c>
      <c r="B1815">
        <v>375</v>
      </c>
      <c r="C1815" t="s">
        <v>23</v>
      </c>
      <c r="D1815" t="s">
        <v>24</v>
      </c>
      <c r="E1815">
        <v>2</v>
      </c>
      <c r="F1815" t="s">
        <v>1291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1292</v>
      </c>
    </row>
    <row r="1816" spans="1:16" x14ac:dyDescent="0.25">
      <c r="A1816" t="s">
        <v>4081</v>
      </c>
      <c r="B1816">
        <v>452</v>
      </c>
      <c r="C1816" t="s">
        <v>9</v>
      </c>
      <c r="D1816" t="s">
        <v>10</v>
      </c>
      <c r="E1816">
        <v>2</v>
      </c>
      <c r="F1816" t="s">
        <v>3418</v>
      </c>
      <c r="G1816">
        <v>0</v>
      </c>
      <c r="H1816">
        <v>0</v>
      </c>
      <c r="I1816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4082</v>
      </c>
    </row>
    <row r="1817" spans="1:16" x14ac:dyDescent="0.25">
      <c r="A1817" t="s">
        <v>4083</v>
      </c>
      <c r="B1817">
        <v>389</v>
      </c>
      <c r="C1817" t="s">
        <v>23</v>
      </c>
      <c r="D1817" t="s">
        <v>504</v>
      </c>
      <c r="E1817">
        <v>2</v>
      </c>
      <c r="F1817" t="s">
        <v>238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910</v>
      </c>
    </row>
    <row r="1818" spans="1:16" x14ac:dyDescent="0.25">
      <c r="A1818" t="s">
        <v>4084</v>
      </c>
      <c r="B1818">
        <v>392</v>
      </c>
      <c r="C1818" t="s">
        <v>23</v>
      </c>
      <c r="D1818" t="s">
        <v>24</v>
      </c>
      <c r="E1818">
        <v>2</v>
      </c>
      <c r="F1818" t="s">
        <v>1081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4085</v>
      </c>
    </row>
    <row r="1819" spans="1:16" x14ac:dyDescent="0.25">
      <c r="A1819" t="s">
        <v>4086</v>
      </c>
      <c r="B1819">
        <v>377</v>
      </c>
      <c r="C1819" t="s">
        <v>23</v>
      </c>
      <c r="D1819" t="s">
        <v>1402</v>
      </c>
      <c r="E1819">
        <v>2</v>
      </c>
      <c r="F1819" t="s">
        <v>4087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4088</v>
      </c>
    </row>
    <row r="1820" spans="1:16" x14ac:dyDescent="0.25">
      <c r="A1820" t="s">
        <v>4089</v>
      </c>
      <c r="B1820">
        <v>245</v>
      </c>
      <c r="C1820" t="s">
        <v>23</v>
      </c>
      <c r="D1820" t="s">
        <v>50</v>
      </c>
      <c r="E1820">
        <v>2</v>
      </c>
      <c r="F1820" t="s">
        <v>51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52</v>
      </c>
    </row>
    <row r="1821" spans="1:16" x14ac:dyDescent="0.25">
      <c r="A1821" t="s">
        <v>4090</v>
      </c>
      <c r="B1821">
        <v>245</v>
      </c>
      <c r="C1821" t="s">
        <v>23</v>
      </c>
      <c r="D1821" t="s">
        <v>50</v>
      </c>
      <c r="E1821">
        <v>2</v>
      </c>
      <c r="F1821" t="s">
        <v>51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52</v>
      </c>
    </row>
    <row r="1822" spans="1:16" x14ac:dyDescent="0.25">
      <c r="A1822" t="s">
        <v>4091</v>
      </c>
      <c r="B1822">
        <v>245</v>
      </c>
      <c r="C1822" t="s">
        <v>23</v>
      </c>
      <c r="D1822" t="s">
        <v>50</v>
      </c>
      <c r="E1822">
        <v>2</v>
      </c>
      <c r="F1822" t="s">
        <v>51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566</v>
      </c>
    </row>
    <row r="1823" spans="1:16" x14ac:dyDescent="0.25">
      <c r="A1823" t="s">
        <v>340</v>
      </c>
      <c r="B1823">
        <v>1089</v>
      </c>
      <c r="C1823" t="s">
        <v>14</v>
      </c>
      <c r="D1823" t="s">
        <v>341</v>
      </c>
      <c r="E1823">
        <v>4</v>
      </c>
      <c r="F1823" t="s">
        <v>342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 t="s">
        <v>343</v>
      </c>
    </row>
    <row r="1824" spans="1:16" x14ac:dyDescent="0.25">
      <c r="A1824" t="s">
        <v>3998</v>
      </c>
      <c r="B1824">
        <v>1082</v>
      </c>
      <c r="C1824" t="s">
        <v>14</v>
      </c>
      <c r="D1824" t="s">
        <v>129</v>
      </c>
      <c r="E1824">
        <v>4</v>
      </c>
      <c r="F1824" t="s">
        <v>3999</v>
      </c>
      <c r="G1824">
        <v>1</v>
      </c>
      <c r="H1824">
        <v>0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4000</v>
      </c>
    </row>
    <row r="1825" spans="1:16" x14ac:dyDescent="0.25">
      <c r="A1825" t="s">
        <v>3604</v>
      </c>
      <c r="B1825">
        <v>1078</v>
      </c>
      <c r="C1825" t="s">
        <v>14</v>
      </c>
      <c r="D1825" t="s">
        <v>341</v>
      </c>
      <c r="E1825">
        <v>4</v>
      </c>
      <c r="F1825" t="s">
        <v>3605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 t="s">
        <v>3606</v>
      </c>
    </row>
    <row r="1826" spans="1:16" x14ac:dyDescent="0.25">
      <c r="A1826" t="s">
        <v>5493</v>
      </c>
      <c r="B1826">
        <v>1077</v>
      </c>
      <c r="C1826" t="s">
        <v>14</v>
      </c>
      <c r="D1826" t="s">
        <v>376</v>
      </c>
      <c r="E1826">
        <v>2</v>
      </c>
      <c r="F1826" t="s">
        <v>5494</v>
      </c>
      <c r="G1826">
        <v>0</v>
      </c>
      <c r="H1826">
        <v>0</v>
      </c>
      <c r="I1826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5495</v>
      </c>
    </row>
    <row r="1827" spans="1:16" x14ac:dyDescent="0.25">
      <c r="A1827" t="s">
        <v>5643</v>
      </c>
      <c r="B1827">
        <v>1073</v>
      </c>
      <c r="C1827" t="s">
        <v>14</v>
      </c>
      <c r="D1827" t="s">
        <v>1483</v>
      </c>
      <c r="E1827">
        <v>5</v>
      </c>
      <c r="F1827" t="s">
        <v>5644</v>
      </c>
      <c r="G1827">
        <v>1</v>
      </c>
      <c r="H1827">
        <v>1</v>
      </c>
      <c r="I1827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 t="s">
        <v>5645</v>
      </c>
    </row>
    <row r="1828" spans="1:16" x14ac:dyDescent="0.25">
      <c r="A1828" t="s">
        <v>4104</v>
      </c>
      <c r="B1828">
        <v>391</v>
      </c>
      <c r="C1828" t="s">
        <v>23</v>
      </c>
      <c r="D1828" t="s">
        <v>434</v>
      </c>
      <c r="E1828">
        <v>2</v>
      </c>
      <c r="F1828" t="s">
        <v>546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720</v>
      </c>
    </row>
    <row r="1829" spans="1:16" x14ac:dyDescent="0.25">
      <c r="A1829" t="s">
        <v>4092</v>
      </c>
      <c r="B1829">
        <v>1070</v>
      </c>
      <c r="C1829" t="s">
        <v>14</v>
      </c>
      <c r="D1829" t="s">
        <v>86</v>
      </c>
      <c r="E1829">
        <v>4</v>
      </c>
      <c r="F1829" t="s">
        <v>4093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 t="s">
        <v>4094</v>
      </c>
    </row>
    <row r="1830" spans="1:16" x14ac:dyDescent="0.25">
      <c r="A1830" t="s">
        <v>4106</v>
      </c>
      <c r="B1830">
        <v>287</v>
      </c>
      <c r="C1830" t="s">
        <v>23</v>
      </c>
      <c r="D1830" t="s">
        <v>24</v>
      </c>
      <c r="E1830">
        <v>1</v>
      </c>
      <c r="F1830" t="s">
        <v>4107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4108</v>
      </c>
    </row>
    <row r="1831" spans="1:16" x14ac:dyDescent="0.25">
      <c r="A1831" t="s">
        <v>4109</v>
      </c>
      <c r="B1831">
        <v>1212</v>
      </c>
      <c r="C1831" t="s">
        <v>9</v>
      </c>
      <c r="D1831" t="s">
        <v>10</v>
      </c>
      <c r="E1831">
        <v>2</v>
      </c>
      <c r="F1831" t="s">
        <v>4110</v>
      </c>
      <c r="G1831">
        <v>0</v>
      </c>
      <c r="H1831">
        <v>0</v>
      </c>
      <c r="I1831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4111</v>
      </c>
    </row>
    <row r="1832" spans="1:16" x14ac:dyDescent="0.25">
      <c r="A1832" t="s">
        <v>4112</v>
      </c>
      <c r="B1832">
        <v>257</v>
      </c>
      <c r="C1832" t="s">
        <v>23</v>
      </c>
      <c r="D1832" t="s">
        <v>223</v>
      </c>
      <c r="E1832">
        <v>2</v>
      </c>
      <c r="F1832" t="s">
        <v>227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943</v>
      </c>
    </row>
    <row r="1833" spans="1:16" x14ac:dyDescent="0.25">
      <c r="A1833" t="s">
        <v>4113</v>
      </c>
      <c r="B1833">
        <v>245</v>
      </c>
      <c r="C1833" t="s">
        <v>23</v>
      </c>
      <c r="D1833" t="s">
        <v>50</v>
      </c>
      <c r="E1833">
        <v>2</v>
      </c>
      <c r="F1833" t="s">
        <v>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52</v>
      </c>
    </row>
    <row r="1834" spans="1:16" x14ac:dyDescent="0.25">
      <c r="A1834" t="s">
        <v>1704</v>
      </c>
      <c r="B1834">
        <v>1041</v>
      </c>
      <c r="C1834" t="s">
        <v>14</v>
      </c>
      <c r="D1834" t="s">
        <v>39</v>
      </c>
      <c r="E1834">
        <v>3</v>
      </c>
      <c r="F1834" t="s">
        <v>811</v>
      </c>
      <c r="G1834">
        <v>0</v>
      </c>
      <c r="H1834">
        <v>0</v>
      </c>
      <c r="I1834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1705</v>
      </c>
    </row>
    <row r="1835" spans="1:16" x14ac:dyDescent="0.25">
      <c r="A1835" t="s">
        <v>4116</v>
      </c>
      <c r="B1835">
        <v>396</v>
      </c>
      <c r="C1835" t="s">
        <v>23</v>
      </c>
      <c r="D1835" t="s">
        <v>223</v>
      </c>
      <c r="E1835">
        <v>2</v>
      </c>
      <c r="F1835" t="s">
        <v>323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4117</v>
      </c>
    </row>
    <row r="1836" spans="1:16" x14ac:dyDescent="0.25">
      <c r="A1836" t="s">
        <v>4740</v>
      </c>
      <c r="B1836">
        <v>1040</v>
      </c>
      <c r="C1836" t="s">
        <v>14</v>
      </c>
      <c r="D1836" t="s">
        <v>838</v>
      </c>
      <c r="E1836">
        <v>5</v>
      </c>
      <c r="F1836" t="s">
        <v>4741</v>
      </c>
      <c r="G1836">
        <v>1</v>
      </c>
      <c r="H1836">
        <v>1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 t="s">
        <v>4742</v>
      </c>
    </row>
    <row r="1837" spans="1:16" x14ac:dyDescent="0.25">
      <c r="A1837" t="s">
        <v>1156</v>
      </c>
      <c r="B1837">
        <v>1033</v>
      </c>
      <c r="C1837" t="s">
        <v>14</v>
      </c>
      <c r="D1837" t="s">
        <v>19</v>
      </c>
      <c r="E1837">
        <v>3</v>
      </c>
      <c r="F1837" t="s">
        <v>1157</v>
      </c>
      <c r="G1837">
        <v>1</v>
      </c>
      <c r="H1837">
        <v>0</v>
      </c>
      <c r="I1837">
        <v>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1158</v>
      </c>
    </row>
    <row r="1838" spans="1:16" x14ac:dyDescent="0.25">
      <c r="A1838" t="s">
        <v>4123</v>
      </c>
      <c r="B1838">
        <v>661</v>
      </c>
      <c r="C1838" t="s">
        <v>245</v>
      </c>
      <c r="D1838" t="s">
        <v>1699</v>
      </c>
      <c r="E1838">
        <v>3</v>
      </c>
      <c r="F1838" t="s">
        <v>4124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 t="s">
        <v>4125</v>
      </c>
    </row>
    <row r="1839" spans="1:16" x14ac:dyDescent="0.25">
      <c r="A1839" t="s">
        <v>4978</v>
      </c>
      <c r="B1839">
        <v>1033</v>
      </c>
      <c r="C1839" t="s">
        <v>14</v>
      </c>
      <c r="D1839" t="s">
        <v>19</v>
      </c>
      <c r="E1839">
        <v>3</v>
      </c>
      <c r="F1839" t="s">
        <v>4979</v>
      </c>
      <c r="G1839">
        <v>1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4980</v>
      </c>
    </row>
    <row r="1840" spans="1:16" x14ac:dyDescent="0.25">
      <c r="A1840" t="s">
        <v>4129</v>
      </c>
      <c r="B1840">
        <v>4282</v>
      </c>
      <c r="C1840" t="s">
        <v>352</v>
      </c>
      <c r="D1840" t="s">
        <v>353</v>
      </c>
      <c r="E1840">
        <v>14</v>
      </c>
      <c r="F1840" t="s">
        <v>2839</v>
      </c>
      <c r="G1840">
        <v>0</v>
      </c>
      <c r="H1840">
        <v>2</v>
      </c>
      <c r="I1840">
        <v>5</v>
      </c>
      <c r="J1840">
        <v>4</v>
      </c>
      <c r="K1840">
        <v>2</v>
      </c>
      <c r="L1840">
        <v>0</v>
      </c>
      <c r="M1840">
        <v>0</v>
      </c>
      <c r="N1840">
        <v>1</v>
      </c>
      <c r="O1840">
        <v>2</v>
      </c>
      <c r="P1840" t="s">
        <v>2840</v>
      </c>
    </row>
    <row r="1841" spans="1:16" x14ac:dyDescent="0.25">
      <c r="A1841" t="s">
        <v>958</v>
      </c>
      <c r="B1841">
        <v>1030</v>
      </c>
      <c r="C1841" t="s">
        <v>14</v>
      </c>
      <c r="D1841" t="s">
        <v>959</v>
      </c>
      <c r="E1841">
        <v>3</v>
      </c>
      <c r="F1841" t="s">
        <v>960</v>
      </c>
      <c r="G1841">
        <v>1</v>
      </c>
      <c r="H1841">
        <v>0</v>
      </c>
      <c r="I1841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961</v>
      </c>
    </row>
    <row r="1842" spans="1:16" x14ac:dyDescent="0.25">
      <c r="A1842" t="s">
        <v>1046</v>
      </c>
      <c r="B1842">
        <v>1030</v>
      </c>
      <c r="C1842" t="s">
        <v>14</v>
      </c>
      <c r="D1842" t="s">
        <v>930</v>
      </c>
      <c r="E1842">
        <v>3</v>
      </c>
      <c r="F1842" t="s">
        <v>1047</v>
      </c>
      <c r="G1842">
        <v>1</v>
      </c>
      <c r="H1842">
        <v>0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1048</v>
      </c>
    </row>
    <row r="1843" spans="1:16" x14ac:dyDescent="0.25">
      <c r="A1843" t="s">
        <v>1149</v>
      </c>
      <c r="B1843">
        <v>1030</v>
      </c>
      <c r="C1843" t="s">
        <v>14</v>
      </c>
      <c r="D1843" t="s">
        <v>1150</v>
      </c>
      <c r="E1843">
        <v>3</v>
      </c>
      <c r="F1843" t="s">
        <v>1047</v>
      </c>
      <c r="G1843">
        <v>1</v>
      </c>
      <c r="H1843">
        <v>0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1048</v>
      </c>
    </row>
    <row r="1844" spans="1:16" x14ac:dyDescent="0.25">
      <c r="A1844" t="s">
        <v>4135</v>
      </c>
      <c r="B1844">
        <v>1144</v>
      </c>
      <c r="C1844" t="s">
        <v>9</v>
      </c>
      <c r="D1844" t="s">
        <v>32</v>
      </c>
      <c r="E1844">
        <v>2</v>
      </c>
      <c r="F1844" t="s">
        <v>4136</v>
      </c>
      <c r="G1844">
        <v>0</v>
      </c>
      <c r="H1844">
        <v>0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4137</v>
      </c>
    </row>
    <row r="1845" spans="1:16" x14ac:dyDescent="0.25">
      <c r="A1845" t="s">
        <v>1200</v>
      </c>
      <c r="B1845">
        <v>1030</v>
      </c>
      <c r="C1845" t="s">
        <v>14</v>
      </c>
      <c r="D1845" t="s">
        <v>19</v>
      </c>
      <c r="E1845">
        <v>3</v>
      </c>
      <c r="F1845" t="s">
        <v>1201</v>
      </c>
      <c r="G1845">
        <v>1</v>
      </c>
      <c r="H1845">
        <v>0</v>
      </c>
      <c r="I1845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1202</v>
      </c>
    </row>
    <row r="1846" spans="1:16" x14ac:dyDescent="0.25">
      <c r="A1846" t="s">
        <v>1586</v>
      </c>
      <c r="B1846">
        <v>1030</v>
      </c>
      <c r="C1846" t="s">
        <v>14</v>
      </c>
      <c r="D1846" t="s">
        <v>848</v>
      </c>
      <c r="E1846">
        <v>3</v>
      </c>
      <c r="F1846" t="s">
        <v>1047</v>
      </c>
      <c r="G1846">
        <v>1</v>
      </c>
      <c r="H1846">
        <v>0</v>
      </c>
      <c r="I1846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1048</v>
      </c>
    </row>
    <row r="1847" spans="1:16" x14ac:dyDescent="0.25">
      <c r="A1847" t="s">
        <v>4142</v>
      </c>
      <c r="B1847">
        <v>395</v>
      </c>
      <c r="C1847" t="s">
        <v>23</v>
      </c>
      <c r="D1847" t="s">
        <v>24</v>
      </c>
      <c r="E1847">
        <v>2</v>
      </c>
      <c r="F1847" t="s">
        <v>79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4143</v>
      </c>
    </row>
    <row r="1848" spans="1:16" x14ac:dyDescent="0.25">
      <c r="A1848" t="s">
        <v>1620</v>
      </c>
      <c r="B1848">
        <v>1030</v>
      </c>
      <c r="C1848" t="s">
        <v>14</v>
      </c>
      <c r="D1848" t="s">
        <v>1621</v>
      </c>
      <c r="E1848">
        <v>3</v>
      </c>
      <c r="F1848" t="s">
        <v>1317</v>
      </c>
      <c r="G1848">
        <v>1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1622</v>
      </c>
    </row>
    <row r="1849" spans="1:16" x14ac:dyDescent="0.25">
      <c r="A1849" t="s">
        <v>2073</v>
      </c>
      <c r="B1849">
        <v>1030</v>
      </c>
      <c r="C1849" t="s">
        <v>14</v>
      </c>
      <c r="D1849" t="s">
        <v>372</v>
      </c>
      <c r="E1849">
        <v>3</v>
      </c>
      <c r="F1849" t="s">
        <v>1047</v>
      </c>
      <c r="G1849">
        <v>1</v>
      </c>
      <c r="H1849">
        <v>0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1048</v>
      </c>
    </row>
    <row r="1850" spans="1:16" x14ac:dyDescent="0.25">
      <c r="A1850" t="s">
        <v>2504</v>
      </c>
      <c r="B1850">
        <v>1030</v>
      </c>
      <c r="C1850" t="s">
        <v>14</v>
      </c>
      <c r="D1850" t="s">
        <v>1418</v>
      </c>
      <c r="E1850">
        <v>3</v>
      </c>
      <c r="F1850" t="s">
        <v>1047</v>
      </c>
      <c r="G1850">
        <v>1</v>
      </c>
      <c r="H1850">
        <v>0</v>
      </c>
      <c r="I1850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1048</v>
      </c>
    </row>
    <row r="1851" spans="1:16" x14ac:dyDescent="0.25">
      <c r="A1851" t="s">
        <v>4148</v>
      </c>
      <c r="B1851">
        <v>1050</v>
      </c>
      <c r="C1851" t="s">
        <v>9</v>
      </c>
      <c r="D1851" t="s">
        <v>28</v>
      </c>
      <c r="E1851">
        <v>2</v>
      </c>
      <c r="F1851" t="s">
        <v>4149</v>
      </c>
      <c r="G1851">
        <v>0</v>
      </c>
      <c r="H1851">
        <v>0</v>
      </c>
      <c r="I1851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4150</v>
      </c>
    </row>
    <row r="1852" spans="1:16" x14ac:dyDescent="0.25">
      <c r="A1852" t="s">
        <v>4151</v>
      </c>
      <c r="B1852">
        <v>618</v>
      </c>
      <c r="C1852" t="s">
        <v>9</v>
      </c>
      <c r="D1852" t="s">
        <v>32</v>
      </c>
      <c r="E1852">
        <v>1</v>
      </c>
      <c r="F1852" t="s">
        <v>4152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4153</v>
      </c>
    </row>
    <row r="1853" spans="1:16" x14ac:dyDescent="0.25">
      <c r="A1853" t="s">
        <v>4154</v>
      </c>
      <c r="B1853">
        <v>257</v>
      </c>
      <c r="C1853" t="s">
        <v>23</v>
      </c>
      <c r="D1853" t="s">
        <v>223</v>
      </c>
      <c r="E1853">
        <v>2</v>
      </c>
      <c r="F1853" t="s">
        <v>227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228</v>
      </c>
    </row>
    <row r="1854" spans="1:16" x14ac:dyDescent="0.25">
      <c r="A1854" t="s">
        <v>4155</v>
      </c>
      <c r="B1854">
        <v>245</v>
      </c>
      <c r="C1854" t="s">
        <v>23</v>
      </c>
      <c r="D1854" t="s">
        <v>50</v>
      </c>
      <c r="E1854">
        <v>2</v>
      </c>
      <c r="F1854" t="s">
        <v>51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141</v>
      </c>
    </row>
    <row r="1855" spans="1:16" x14ac:dyDescent="0.25">
      <c r="A1855" t="s">
        <v>2771</v>
      </c>
      <c r="B1855">
        <v>1030</v>
      </c>
      <c r="C1855" t="s">
        <v>14</v>
      </c>
      <c r="D1855" t="s">
        <v>1235</v>
      </c>
      <c r="E1855">
        <v>3</v>
      </c>
      <c r="F1855" t="s">
        <v>1317</v>
      </c>
      <c r="G1855">
        <v>1</v>
      </c>
      <c r="H1855">
        <v>0</v>
      </c>
      <c r="I1855">
        <v>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2772</v>
      </c>
    </row>
    <row r="1856" spans="1:16" x14ac:dyDescent="0.25">
      <c r="A1856" t="s">
        <v>4159</v>
      </c>
      <c r="B1856">
        <v>282</v>
      </c>
      <c r="C1856" t="s">
        <v>23</v>
      </c>
      <c r="D1856" t="s">
        <v>24</v>
      </c>
      <c r="E1856">
        <v>1</v>
      </c>
      <c r="F1856" t="s">
        <v>2427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t="s">
        <v>2428</v>
      </c>
    </row>
    <row r="1857" spans="1:16" x14ac:dyDescent="0.25">
      <c r="A1857" t="s">
        <v>3062</v>
      </c>
      <c r="B1857">
        <v>1030</v>
      </c>
      <c r="C1857" t="s">
        <v>14</v>
      </c>
      <c r="D1857" t="s">
        <v>169</v>
      </c>
      <c r="E1857">
        <v>3</v>
      </c>
      <c r="F1857" t="s">
        <v>1201</v>
      </c>
      <c r="G1857">
        <v>1</v>
      </c>
      <c r="H1857">
        <v>0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1202</v>
      </c>
    </row>
    <row r="1858" spans="1:16" x14ac:dyDescent="0.25">
      <c r="A1858" t="s">
        <v>4161</v>
      </c>
      <c r="B1858">
        <v>460</v>
      </c>
      <c r="C1858" t="s">
        <v>23</v>
      </c>
      <c r="D1858" t="s">
        <v>237</v>
      </c>
      <c r="E1858">
        <v>2</v>
      </c>
      <c r="F1858" t="s">
        <v>1795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2208</v>
      </c>
    </row>
    <row r="1859" spans="1:16" x14ac:dyDescent="0.25">
      <c r="A1859" t="s">
        <v>3333</v>
      </c>
      <c r="B1859">
        <v>1030</v>
      </c>
      <c r="C1859" t="s">
        <v>14</v>
      </c>
      <c r="D1859" t="s">
        <v>2370</v>
      </c>
      <c r="E1859">
        <v>3</v>
      </c>
      <c r="F1859" t="s">
        <v>1317</v>
      </c>
      <c r="G1859">
        <v>1</v>
      </c>
      <c r="H1859">
        <v>0</v>
      </c>
      <c r="I1859">
        <v>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2772</v>
      </c>
    </row>
    <row r="1860" spans="1:16" x14ac:dyDescent="0.25">
      <c r="A1860" t="s">
        <v>4165</v>
      </c>
      <c r="B1860">
        <v>392</v>
      </c>
      <c r="C1860" t="s">
        <v>23</v>
      </c>
      <c r="D1860" t="s">
        <v>223</v>
      </c>
      <c r="E1860">
        <v>2</v>
      </c>
      <c r="F1860" t="s">
        <v>224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4166</v>
      </c>
    </row>
    <row r="1861" spans="1:16" x14ac:dyDescent="0.25">
      <c r="A1861" t="s">
        <v>3504</v>
      </c>
      <c r="B1861">
        <v>1030</v>
      </c>
      <c r="C1861" t="s">
        <v>14</v>
      </c>
      <c r="D1861" t="s">
        <v>294</v>
      </c>
      <c r="E1861">
        <v>3</v>
      </c>
      <c r="F1861" t="s">
        <v>3505</v>
      </c>
      <c r="G1861">
        <v>1</v>
      </c>
      <c r="H1861">
        <v>0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3506</v>
      </c>
    </row>
    <row r="1862" spans="1:16" x14ac:dyDescent="0.25">
      <c r="A1862" t="s">
        <v>4168</v>
      </c>
      <c r="B1862">
        <v>245</v>
      </c>
      <c r="C1862" t="s">
        <v>23</v>
      </c>
      <c r="D1862" t="s">
        <v>50</v>
      </c>
      <c r="E1862">
        <v>2</v>
      </c>
      <c r="F1862" t="s">
        <v>51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52</v>
      </c>
    </row>
    <row r="1863" spans="1:16" x14ac:dyDescent="0.25">
      <c r="A1863" t="s">
        <v>3688</v>
      </c>
      <c r="B1863">
        <v>1030</v>
      </c>
      <c r="C1863" t="s">
        <v>14</v>
      </c>
      <c r="D1863" t="s">
        <v>216</v>
      </c>
      <c r="E1863">
        <v>3</v>
      </c>
      <c r="F1863" t="s">
        <v>1047</v>
      </c>
      <c r="G1863">
        <v>1</v>
      </c>
      <c r="H1863">
        <v>0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1048</v>
      </c>
    </row>
    <row r="1864" spans="1:16" x14ac:dyDescent="0.25">
      <c r="A1864" t="s">
        <v>4170</v>
      </c>
      <c r="B1864">
        <v>960</v>
      </c>
      <c r="C1864" t="s">
        <v>9</v>
      </c>
      <c r="D1864" t="s">
        <v>10</v>
      </c>
      <c r="E1864">
        <v>2</v>
      </c>
      <c r="F1864" t="s">
        <v>4171</v>
      </c>
      <c r="G1864">
        <v>0</v>
      </c>
      <c r="H1864">
        <v>0</v>
      </c>
      <c r="I1864">
        <v>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4172</v>
      </c>
    </row>
    <row r="1865" spans="1:16" x14ac:dyDescent="0.25">
      <c r="A1865" t="s">
        <v>3844</v>
      </c>
      <c r="B1865">
        <v>1030</v>
      </c>
      <c r="C1865" t="s">
        <v>14</v>
      </c>
      <c r="D1865" t="s">
        <v>461</v>
      </c>
      <c r="E1865">
        <v>3</v>
      </c>
      <c r="F1865" t="s">
        <v>1201</v>
      </c>
      <c r="G1865">
        <v>1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3845</v>
      </c>
    </row>
    <row r="1866" spans="1:16" x14ac:dyDescent="0.25">
      <c r="A1866" t="s">
        <v>4174</v>
      </c>
      <c r="B1866">
        <v>493</v>
      </c>
      <c r="C1866" t="s">
        <v>23</v>
      </c>
      <c r="D1866" t="s">
        <v>24</v>
      </c>
      <c r="E1866">
        <v>2</v>
      </c>
      <c r="F1866" t="s">
        <v>2552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2553</v>
      </c>
    </row>
    <row r="1867" spans="1:16" x14ac:dyDescent="0.25">
      <c r="A1867" t="s">
        <v>4175</v>
      </c>
      <c r="B1867">
        <v>245</v>
      </c>
      <c r="C1867" t="s">
        <v>23</v>
      </c>
      <c r="D1867" t="s">
        <v>50</v>
      </c>
      <c r="E1867">
        <v>2</v>
      </c>
      <c r="F1867" t="s">
        <v>51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141</v>
      </c>
    </row>
    <row r="1868" spans="1:16" x14ac:dyDescent="0.25">
      <c r="A1868" t="s">
        <v>4121</v>
      </c>
      <c r="B1868">
        <v>1030</v>
      </c>
      <c r="C1868" t="s">
        <v>14</v>
      </c>
      <c r="D1868" t="s">
        <v>82</v>
      </c>
      <c r="E1868">
        <v>3</v>
      </c>
      <c r="F1868" t="s">
        <v>1317</v>
      </c>
      <c r="G1868">
        <v>1</v>
      </c>
      <c r="H1868">
        <v>0</v>
      </c>
      <c r="I1868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4122</v>
      </c>
    </row>
    <row r="1869" spans="1:16" x14ac:dyDescent="0.25">
      <c r="A1869" t="s">
        <v>4169</v>
      </c>
      <c r="B1869">
        <v>1030</v>
      </c>
      <c r="C1869" t="s">
        <v>14</v>
      </c>
      <c r="D1869" t="s">
        <v>274</v>
      </c>
      <c r="E1869">
        <v>3</v>
      </c>
      <c r="F1869" t="s">
        <v>1201</v>
      </c>
      <c r="G1869">
        <v>1</v>
      </c>
      <c r="H1869">
        <v>0</v>
      </c>
      <c r="I1869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3845</v>
      </c>
    </row>
    <row r="1870" spans="1:16" x14ac:dyDescent="0.25">
      <c r="A1870" t="s">
        <v>4178</v>
      </c>
      <c r="B1870">
        <v>245</v>
      </c>
      <c r="C1870" t="s">
        <v>23</v>
      </c>
      <c r="D1870" t="s">
        <v>50</v>
      </c>
      <c r="E1870">
        <v>2</v>
      </c>
      <c r="F1870" t="s">
        <v>51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52</v>
      </c>
    </row>
    <row r="1871" spans="1:16" x14ac:dyDescent="0.25">
      <c r="A1871" t="s">
        <v>4179</v>
      </c>
      <c r="B1871">
        <v>245</v>
      </c>
      <c r="C1871" t="s">
        <v>23</v>
      </c>
      <c r="D1871" t="s">
        <v>50</v>
      </c>
      <c r="E1871">
        <v>2</v>
      </c>
      <c r="F1871" t="s">
        <v>51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52</v>
      </c>
    </row>
    <row r="1872" spans="1:16" x14ac:dyDescent="0.25">
      <c r="A1872" t="s">
        <v>4181</v>
      </c>
      <c r="B1872">
        <v>1030</v>
      </c>
      <c r="C1872" t="s">
        <v>14</v>
      </c>
      <c r="D1872" t="s">
        <v>898</v>
      </c>
      <c r="E1872">
        <v>3</v>
      </c>
      <c r="F1872" t="s">
        <v>3505</v>
      </c>
      <c r="G1872">
        <v>1</v>
      </c>
      <c r="H1872">
        <v>0</v>
      </c>
      <c r="I1872">
        <v>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3506</v>
      </c>
    </row>
    <row r="1873" spans="1:16" x14ac:dyDescent="0.25">
      <c r="A1873" t="s">
        <v>4285</v>
      </c>
      <c r="B1873">
        <v>1030</v>
      </c>
      <c r="C1873" t="s">
        <v>14</v>
      </c>
      <c r="D1873" t="s">
        <v>538</v>
      </c>
      <c r="E1873">
        <v>3</v>
      </c>
      <c r="F1873" t="s">
        <v>1047</v>
      </c>
      <c r="G1873">
        <v>1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1048</v>
      </c>
    </row>
    <row r="1874" spans="1:16" x14ac:dyDescent="0.25">
      <c r="A1874" t="s">
        <v>4368</v>
      </c>
      <c r="B1874">
        <v>1030</v>
      </c>
      <c r="C1874" t="s">
        <v>14</v>
      </c>
      <c r="D1874" t="s">
        <v>1564</v>
      </c>
      <c r="E1874">
        <v>3</v>
      </c>
      <c r="F1874" t="s">
        <v>1047</v>
      </c>
      <c r="G1874">
        <v>1</v>
      </c>
      <c r="H1874">
        <v>0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1048</v>
      </c>
    </row>
    <row r="1875" spans="1:16" x14ac:dyDescent="0.25">
      <c r="A1875" t="s">
        <v>4183</v>
      </c>
      <c r="B1875">
        <v>245</v>
      </c>
      <c r="C1875" t="s">
        <v>23</v>
      </c>
      <c r="D1875" t="s">
        <v>50</v>
      </c>
      <c r="E1875">
        <v>2</v>
      </c>
      <c r="F1875" t="s">
        <v>51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141</v>
      </c>
    </row>
    <row r="1876" spans="1:16" x14ac:dyDescent="0.25">
      <c r="A1876" t="s">
        <v>4184</v>
      </c>
      <c r="B1876">
        <v>245</v>
      </c>
      <c r="C1876" t="s">
        <v>23</v>
      </c>
      <c r="D1876" t="s">
        <v>50</v>
      </c>
      <c r="E1876">
        <v>2</v>
      </c>
      <c r="F1876" t="s">
        <v>51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52</v>
      </c>
    </row>
    <row r="1877" spans="1:16" x14ac:dyDescent="0.25">
      <c r="A1877" t="s">
        <v>4185</v>
      </c>
      <c r="B1877">
        <v>367</v>
      </c>
      <c r="C1877" t="s">
        <v>23</v>
      </c>
      <c r="D1877" t="s">
        <v>4186</v>
      </c>
      <c r="E1877">
        <v>2</v>
      </c>
      <c r="F1877" t="s">
        <v>505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506</v>
      </c>
    </row>
    <row r="1878" spans="1:16" x14ac:dyDescent="0.25">
      <c r="A1878" t="s">
        <v>4714</v>
      </c>
      <c r="B1878">
        <v>1030</v>
      </c>
      <c r="C1878" t="s">
        <v>14</v>
      </c>
      <c r="D1878" t="s">
        <v>19</v>
      </c>
      <c r="E1878">
        <v>3</v>
      </c>
      <c r="F1878" t="s">
        <v>960</v>
      </c>
      <c r="G1878">
        <v>1</v>
      </c>
      <c r="H1878">
        <v>0</v>
      </c>
      <c r="I1878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4715</v>
      </c>
    </row>
    <row r="1879" spans="1:16" x14ac:dyDescent="0.25">
      <c r="A1879" t="s">
        <v>4722</v>
      </c>
      <c r="B1879">
        <v>1030</v>
      </c>
      <c r="C1879" t="s">
        <v>14</v>
      </c>
      <c r="D1879" t="s">
        <v>19</v>
      </c>
      <c r="E1879">
        <v>3</v>
      </c>
      <c r="F1879" t="s">
        <v>1201</v>
      </c>
      <c r="G1879">
        <v>1</v>
      </c>
      <c r="H1879">
        <v>0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4723</v>
      </c>
    </row>
    <row r="1880" spans="1:16" x14ac:dyDescent="0.25">
      <c r="A1880" t="s">
        <v>4191</v>
      </c>
      <c r="B1880">
        <v>245</v>
      </c>
      <c r="C1880" t="s">
        <v>23</v>
      </c>
      <c r="D1880" t="s">
        <v>50</v>
      </c>
      <c r="E1880">
        <v>2</v>
      </c>
      <c r="F1880" t="s">
        <v>51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52</v>
      </c>
    </row>
    <row r="1881" spans="1:16" x14ac:dyDescent="0.25">
      <c r="A1881" t="s">
        <v>4879</v>
      </c>
      <c r="B1881">
        <v>1030</v>
      </c>
      <c r="C1881" t="s">
        <v>14</v>
      </c>
      <c r="D1881" t="s">
        <v>121</v>
      </c>
      <c r="E1881">
        <v>3</v>
      </c>
      <c r="F1881" t="s">
        <v>960</v>
      </c>
      <c r="G1881">
        <v>1</v>
      </c>
      <c r="H1881">
        <v>0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961</v>
      </c>
    </row>
    <row r="1882" spans="1:16" x14ac:dyDescent="0.25">
      <c r="A1882" t="s">
        <v>5293</v>
      </c>
      <c r="B1882">
        <v>1030</v>
      </c>
      <c r="C1882" t="s">
        <v>14</v>
      </c>
      <c r="D1882" t="s">
        <v>2738</v>
      </c>
      <c r="E1882">
        <v>3</v>
      </c>
      <c r="F1882" t="s">
        <v>1317</v>
      </c>
      <c r="G1882">
        <v>1</v>
      </c>
      <c r="H1882">
        <v>0</v>
      </c>
      <c r="I1882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1622</v>
      </c>
    </row>
    <row r="1883" spans="1:16" x14ac:dyDescent="0.25">
      <c r="A1883" t="s">
        <v>5317</v>
      </c>
      <c r="B1883">
        <v>1030</v>
      </c>
      <c r="C1883" t="s">
        <v>14</v>
      </c>
      <c r="D1883" t="s">
        <v>2738</v>
      </c>
      <c r="E1883">
        <v>3</v>
      </c>
      <c r="F1883" t="s">
        <v>3505</v>
      </c>
      <c r="G1883">
        <v>1</v>
      </c>
      <c r="H1883">
        <v>0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3506</v>
      </c>
    </row>
    <row r="1884" spans="1:16" x14ac:dyDescent="0.25">
      <c r="A1884" t="s">
        <v>4199</v>
      </c>
      <c r="B1884">
        <v>259</v>
      </c>
      <c r="C1884" t="s">
        <v>23</v>
      </c>
      <c r="D1884" t="s">
        <v>24</v>
      </c>
      <c r="E1884">
        <v>1</v>
      </c>
      <c r="F1884" t="s">
        <v>110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t="s">
        <v>111</v>
      </c>
    </row>
    <row r="1885" spans="1:16" x14ac:dyDescent="0.25">
      <c r="A1885" t="s">
        <v>4200</v>
      </c>
      <c r="B1885">
        <v>245</v>
      </c>
      <c r="C1885" t="s">
        <v>23</v>
      </c>
      <c r="D1885" t="s">
        <v>24</v>
      </c>
      <c r="E1885">
        <v>2</v>
      </c>
      <c r="F1885" t="s">
        <v>51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143</v>
      </c>
    </row>
    <row r="1886" spans="1:16" x14ac:dyDescent="0.25">
      <c r="A1886" t="s">
        <v>5383</v>
      </c>
      <c r="B1886">
        <v>1025</v>
      </c>
      <c r="C1886" t="s">
        <v>14</v>
      </c>
      <c r="D1886" t="s">
        <v>789</v>
      </c>
      <c r="E1886">
        <v>3</v>
      </c>
      <c r="F1886" t="s">
        <v>5384</v>
      </c>
      <c r="G1886">
        <v>1</v>
      </c>
      <c r="H1886">
        <v>0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t="s">
        <v>5385</v>
      </c>
    </row>
    <row r="1887" spans="1:16" x14ac:dyDescent="0.25">
      <c r="A1887" t="s">
        <v>429</v>
      </c>
      <c r="B1887">
        <v>1023</v>
      </c>
      <c r="C1887" t="s">
        <v>14</v>
      </c>
      <c r="D1887" t="s">
        <v>430</v>
      </c>
      <c r="E1887">
        <v>5</v>
      </c>
      <c r="F1887" t="s">
        <v>431</v>
      </c>
      <c r="G1887">
        <v>1</v>
      </c>
      <c r="H1887">
        <v>1</v>
      </c>
      <c r="I1887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 t="s">
        <v>432</v>
      </c>
    </row>
    <row r="1888" spans="1:16" x14ac:dyDescent="0.25">
      <c r="A1888" t="s">
        <v>4204</v>
      </c>
      <c r="B1888">
        <v>390</v>
      </c>
      <c r="C1888" t="s">
        <v>23</v>
      </c>
      <c r="D1888" t="s">
        <v>24</v>
      </c>
      <c r="E1888">
        <v>2</v>
      </c>
      <c r="F1888" t="s">
        <v>213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214</v>
      </c>
    </row>
    <row r="1889" spans="1:16" x14ac:dyDescent="0.25">
      <c r="A1889" t="s">
        <v>4205</v>
      </c>
      <c r="B1889">
        <v>245</v>
      </c>
      <c r="C1889" t="s">
        <v>23</v>
      </c>
      <c r="D1889" t="s">
        <v>50</v>
      </c>
      <c r="E1889">
        <v>2</v>
      </c>
      <c r="F1889" t="s">
        <v>51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52</v>
      </c>
    </row>
    <row r="1890" spans="1:16" x14ac:dyDescent="0.25">
      <c r="A1890" t="s">
        <v>4206</v>
      </c>
      <c r="B1890">
        <v>420</v>
      </c>
      <c r="C1890" t="s">
        <v>133</v>
      </c>
      <c r="D1890" t="s">
        <v>134</v>
      </c>
      <c r="E1890">
        <v>2</v>
      </c>
      <c r="F1890" t="s">
        <v>3697</v>
      </c>
      <c r="G1890">
        <v>0</v>
      </c>
      <c r="H1890">
        <v>0</v>
      </c>
      <c r="I1890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3698</v>
      </c>
    </row>
    <row r="1891" spans="1:16" x14ac:dyDescent="0.25">
      <c r="A1891" t="s">
        <v>4207</v>
      </c>
      <c r="B1891">
        <v>245</v>
      </c>
      <c r="C1891" t="s">
        <v>23</v>
      </c>
      <c r="D1891" t="s">
        <v>50</v>
      </c>
      <c r="E1891">
        <v>2</v>
      </c>
      <c r="F1891" t="s">
        <v>51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52</v>
      </c>
    </row>
    <row r="1892" spans="1:16" x14ac:dyDescent="0.25">
      <c r="A1892" t="s">
        <v>4208</v>
      </c>
      <c r="B1892">
        <v>529</v>
      </c>
      <c r="C1892" t="s">
        <v>23</v>
      </c>
      <c r="D1892" t="s">
        <v>24</v>
      </c>
      <c r="E1892">
        <v>2</v>
      </c>
      <c r="F1892" t="s">
        <v>2435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4209</v>
      </c>
    </row>
    <row r="1893" spans="1:16" x14ac:dyDescent="0.25">
      <c r="A1893" t="s">
        <v>1374</v>
      </c>
      <c r="B1893">
        <v>1023</v>
      </c>
      <c r="C1893" t="s">
        <v>14</v>
      </c>
      <c r="D1893" t="s">
        <v>442</v>
      </c>
      <c r="E1893">
        <v>1</v>
      </c>
      <c r="F1893" t="s">
        <v>1375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1376</v>
      </c>
    </row>
    <row r="1894" spans="1:16" x14ac:dyDescent="0.25">
      <c r="A1894" t="s">
        <v>2821</v>
      </c>
      <c r="B1894">
        <v>1023</v>
      </c>
      <c r="C1894" t="s">
        <v>14</v>
      </c>
      <c r="D1894" t="s">
        <v>368</v>
      </c>
      <c r="E1894">
        <v>5</v>
      </c>
      <c r="F1894" t="s">
        <v>431</v>
      </c>
      <c r="G1894">
        <v>1</v>
      </c>
      <c r="H1894">
        <v>1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 t="s">
        <v>432</v>
      </c>
    </row>
    <row r="1895" spans="1:16" x14ac:dyDescent="0.25">
      <c r="A1895" t="s">
        <v>2714</v>
      </c>
      <c r="B1895">
        <v>1021</v>
      </c>
      <c r="C1895" t="s">
        <v>14</v>
      </c>
      <c r="D1895" t="s">
        <v>376</v>
      </c>
      <c r="E1895">
        <v>3</v>
      </c>
      <c r="F1895" t="s">
        <v>2715</v>
      </c>
      <c r="G1895">
        <v>1</v>
      </c>
      <c r="H1895">
        <v>0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2716</v>
      </c>
    </row>
    <row r="1896" spans="1:16" x14ac:dyDescent="0.25">
      <c r="A1896" t="s">
        <v>4216</v>
      </c>
      <c r="B1896">
        <v>367</v>
      </c>
      <c r="C1896" t="s">
        <v>23</v>
      </c>
      <c r="D1896" t="s">
        <v>1337</v>
      </c>
      <c r="E1896">
        <v>2</v>
      </c>
      <c r="F1896" t="s">
        <v>505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506</v>
      </c>
    </row>
    <row r="1897" spans="1:16" x14ac:dyDescent="0.25">
      <c r="A1897" t="s">
        <v>4217</v>
      </c>
      <c r="B1897">
        <v>389</v>
      </c>
      <c r="C1897" t="s">
        <v>23</v>
      </c>
      <c r="D1897" t="s">
        <v>223</v>
      </c>
      <c r="E1897">
        <v>2</v>
      </c>
      <c r="F1897" t="s">
        <v>238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910</v>
      </c>
    </row>
    <row r="1898" spans="1:16" x14ac:dyDescent="0.25">
      <c r="A1898" t="s">
        <v>2212</v>
      </c>
      <c r="B1898">
        <v>1018</v>
      </c>
      <c r="C1898" t="s">
        <v>14</v>
      </c>
      <c r="D1898" t="s">
        <v>19</v>
      </c>
      <c r="E1898">
        <v>5</v>
      </c>
      <c r="F1898" t="s">
        <v>2213</v>
      </c>
      <c r="G1898">
        <v>1</v>
      </c>
      <c r="H1898">
        <v>1</v>
      </c>
      <c r="I1898">
        <v>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 t="s">
        <v>2214</v>
      </c>
    </row>
    <row r="1899" spans="1:16" x14ac:dyDescent="0.25">
      <c r="A1899" t="s">
        <v>666</v>
      </c>
      <c r="B1899">
        <v>1014</v>
      </c>
      <c r="C1899" t="s">
        <v>14</v>
      </c>
      <c r="D1899" t="s">
        <v>261</v>
      </c>
      <c r="E1899">
        <v>3</v>
      </c>
      <c r="F1899" t="s">
        <v>667</v>
      </c>
      <c r="G1899">
        <v>1</v>
      </c>
      <c r="H1899">
        <v>0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668</v>
      </c>
    </row>
    <row r="1900" spans="1:16" x14ac:dyDescent="0.25">
      <c r="A1900" t="s">
        <v>922</v>
      </c>
      <c r="B1900">
        <v>1014</v>
      </c>
      <c r="C1900" t="s">
        <v>14</v>
      </c>
      <c r="D1900" t="s">
        <v>19</v>
      </c>
      <c r="E1900">
        <v>3</v>
      </c>
      <c r="F1900" t="s">
        <v>667</v>
      </c>
      <c r="G1900">
        <v>1</v>
      </c>
      <c r="H1900">
        <v>0</v>
      </c>
      <c r="I1900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923</v>
      </c>
    </row>
    <row r="1901" spans="1:16" x14ac:dyDescent="0.25">
      <c r="A1901" t="s">
        <v>1506</v>
      </c>
      <c r="B1901">
        <v>1014</v>
      </c>
      <c r="C1901" t="s">
        <v>14</v>
      </c>
      <c r="D1901" t="s">
        <v>394</v>
      </c>
      <c r="E1901">
        <v>3</v>
      </c>
      <c r="F1901" t="s">
        <v>667</v>
      </c>
      <c r="G1901">
        <v>1</v>
      </c>
      <c r="H1901">
        <v>0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923</v>
      </c>
    </row>
    <row r="1902" spans="1:16" x14ac:dyDescent="0.25">
      <c r="A1902" t="s">
        <v>4223</v>
      </c>
      <c r="B1902">
        <v>943</v>
      </c>
      <c r="C1902" t="s">
        <v>9</v>
      </c>
      <c r="D1902" t="s">
        <v>32</v>
      </c>
      <c r="E1902">
        <v>2</v>
      </c>
      <c r="F1902" t="s">
        <v>3297</v>
      </c>
      <c r="G1902">
        <v>0</v>
      </c>
      <c r="H1902">
        <v>0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4224</v>
      </c>
    </row>
    <row r="1903" spans="1:16" x14ac:dyDescent="0.25">
      <c r="A1903" t="s">
        <v>2074</v>
      </c>
      <c r="B1903">
        <v>1014</v>
      </c>
      <c r="C1903" t="s">
        <v>14</v>
      </c>
      <c r="D1903" t="s">
        <v>19</v>
      </c>
      <c r="E1903">
        <v>3</v>
      </c>
      <c r="F1903" t="s">
        <v>667</v>
      </c>
      <c r="G1903">
        <v>1</v>
      </c>
      <c r="H1903">
        <v>0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2075</v>
      </c>
    </row>
    <row r="1904" spans="1:16" x14ac:dyDescent="0.25">
      <c r="A1904" t="s">
        <v>4227</v>
      </c>
      <c r="B1904">
        <v>245</v>
      </c>
      <c r="C1904" t="s">
        <v>23</v>
      </c>
      <c r="D1904" t="s">
        <v>50</v>
      </c>
      <c r="E1904">
        <v>2</v>
      </c>
      <c r="F1904" t="s">
        <v>51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141</v>
      </c>
    </row>
    <row r="1905" spans="1:16" x14ac:dyDescent="0.25">
      <c r="A1905" t="s">
        <v>2165</v>
      </c>
      <c r="B1905">
        <v>1014</v>
      </c>
      <c r="C1905" t="s">
        <v>14</v>
      </c>
      <c r="D1905" t="s">
        <v>329</v>
      </c>
      <c r="E1905">
        <v>3</v>
      </c>
      <c r="F1905" t="s">
        <v>667</v>
      </c>
      <c r="G1905">
        <v>1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2166</v>
      </c>
    </row>
    <row r="1906" spans="1:16" x14ac:dyDescent="0.25">
      <c r="A1906" t="s">
        <v>4232</v>
      </c>
      <c r="B1906">
        <v>245</v>
      </c>
      <c r="C1906" t="s">
        <v>23</v>
      </c>
      <c r="D1906" t="s">
        <v>50</v>
      </c>
      <c r="E1906">
        <v>2</v>
      </c>
      <c r="F1906" t="s">
        <v>51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52</v>
      </c>
    </row>
    <row r="1907" spans="1:16" x14ac:dyDescent="0.25">
      <c r="A1907" t="s">
        <v>2351</v>
      </c>
      <c r="B1907">
        <v>1014</v>
      </c>
      <c r="C1907" t="s">
        <v>14</v>
      </c>
      <c r="D1907" t="s">
        <v>19</v>
      </c>
      <c r="E1907">
        <v>3</v>
      </c>
      <c r="F1907" t="s">
        <v>667</v>
      </c>
      <c r="G1907">
        <v>1</v>
      </c>
      <c r="H1907">
        <v>0</v>
      </c>
      <c r="I1907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2166</v>
      </c>
    </row>
    <row r="1908" spans="1:16" x14ac:dyDescent="0.25">
      <c r="A1908" t="s">
        <v>3343</v>
      </c>
      <c r="B1908">
        <v>1014</v>
      </c>
      <c r="C1908" t="s">
        <v>14</v>
      </c>
      <c r="D1908" t="s">
        <v>305</v>
      </c>
      <c r="E1908">
        <v>3</v>
      </c>
      <c r="F1908" t="s">
        <v>667</v>
      </c>
      <c r="G1908">
        <v>1</v>
      </c>
      <c r="H1908">
        <v>0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3344</v>
      </c>
    </row>
    <row r="1909" spans="1:16" x14ac:dyDescent="0.25">
      <c r="A1909" t="s">
        <v>3482</v>
      </c>
      <c r="B1909">
        <v>1014</v>
      </c>
      <c r="C1909" t="s">
        <v>14</v>
      </c>
      <c r="D1909" t="s">
        <v>1677</v>
      </c>
      <c r="E1909">
        <v>3</v>
      </c>
      <c r="F1909" t="s">
        <v>667</v>
      </c>
      <c r="G1909">
        <v>1</v>
      </c>
      <c r="H1909">
        <v>0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3483</v>
      </c>
    </row>
    <row r="1910" spans="1:16" x14ac:dyDescent="0.25">
      <c r="A1910" t="s">
        <v>4239</v>
      </c>
      <c r="B1910">
        <v>4498</v>
      </c>
      <c r="C1910" t="s">
        <v>9</v>
      </c>
      <c r="D1910" t="s">
        <v>180</v>
      </c>
      <c r="E1910">
        <v>17</v>
      </c>
      <c r="F1910" t="s">
        <v>4240</v>
      </c>
      <c r="G1910">
        <v>0</v>
      </c>
      <c r="H1910">
        <v>3</v>
      </c>
      <c r="I1910">
        <v>6</v>
      </c>
      <c r="J1910">
        <v>3</v>
      </c>
      <c r="K1910">
        <v>1</v>
      </c>
      <c r="L1910">
        <v>0</v>
      </c>
      <c r="M1910">
        <v>0</v>
      </c>
      <c r="N1910">
        <v>0</v>
      </c>
      <c r="O1910">
        <v>3</v>
      </c>
      <c r="P1910" t="s">
        <v>4241</v>
      </c>
    </row>
    <row r="1911" spans="1:16" x14ac:dyDescent="0.25">
      <c r="A1911" t="s">
        <v>4444</v>
      </c>
      <c r="B1911">
        <v>1014</v>
      </c>
      <c r="C1911" t="s">
        <v>14</v>
      </c>
      <c r="D1911" t="s">
        <v>2108</v>
      </c>
      <c r="E1911">
        <v>3</v>
      </c>
      <c r="F1911" t="s">
        <v>667</v>
      </c>
      <c r="G1911">
        <v>1</v>
      </c>
      <c r="H1911">
        <v>0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3344</v>
      </c>
    </row>
    <row r="1912" spans="1:16" x14ac:dyDescent="0.25">
      <c r="A1912" t="s">
        <v>4725</v>
      </c>
      <c r="B1912">
        <v>1014</v>
      </c>
      <c r="C1912" t="s">
        <v>14</v>
      </c>
      <c r="D1912" t="s">
        <v>878</v>
      </c>
      <c r="E1912">
        <v>3</v>
      </c>
      <c r="F1912" t="s">
        <v>667</v>
      </c>
      <c r="G1912">
        <v>1</v>
      </c>
      <c r="H1912">
        <v>0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2166</v>
      </c>
    </row>
    <row r="1913" spans="1:16" x14ac:dyDescent="0.25">
      <c r="A1913" t="s">
        <v>4967</v>
      </c>
      <c r="B1913">
        <v>1014</v>
      </c>
      <c r="C1913" t="s">
        <v>14</v>
      </c>
      <c r="D1913" t="s">
        <v>19</v>
      </c>
      <c r="E1913">
        <v>3</v>
      </c>
      <c r="F1913" t="s">
        <v>667</v>
      </c>
      <c r="G1913">
        <v>1</v>
      </c>
      <c r="H1913">
        <v>0</v>
      </c>
      <c r="I1913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3344</v>
      </c>
    </row>
    <row r="1914" spans="1:16" x14ac:dyDescent="0.25">
      <c r="A1914" t="s">
        <v>5044</v>
      </c>
      <c r="B1914">
        <v>1014</v>
      </c>
      <c r="C1914" t="s">
        <v>14</v>
      </c>
      <c r="D1914" t="s">
        <v>209</v>
      </c>
      <c r="E1914">
        <v>3</v>
      </c>
      <c r="F1914" t="s">
        <v>667</v>
      </c>
      <c r="G1914">
        <v>1</v>
      </c>
      <c r="H1914">
        <v>0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3344</v>
      </c>
    </row>
    <row r="1915" spans="1:16" x14ac:dyDescent="0.25">
      <c r="A1915" t="s">
        <v>4252</v>
      </c>
      <c r="B1915">
        <v>1361</v>
      </c>
      <c r="C1915" t="s">
        <v>9</v>
      </c>
      <c r="D1915" t="s">
        <v>180</v>
      </c>
      <c r="E1915">
        <v>2</v>
      </c>
      <c r="F1915" t="s">
        <v>4253</v>
      </c>
      <c r="G1915">
        <v>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4254</v>
      </c>
    </row>
    <row r="1916" spans="1:16" x14ac:dyDescent="0.25">
      <c r="A1916" t="s">
        <v>4255</v>
      </c>
      <c r="B1916">
        <v>395</v>
      </c>
      <c r="C1916" t="s">
        <v>23</v>
      </c>
      <c r="D1916" t="s">
        <v>24</v>
      </c>
      <c r="E1916">
        <v>2</v>
      </c>
      <c r="F1916" t="s">
        <v>79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4256</v>
      </c>
    </row>
    <row r="1917" spans="1:16" x14ac:dyDescent="0.25">
      <c r="A1917" t="s">
        <v>4257</v>
      </c>
      <c r="B1917">
        <v>478</v>
      </c>
      <c r="C1917" t="s">
        <v>23</v>
      </c>
      <c r="D1917" t="s">
        <v>24</v>
      </c>
      <c r="E1917">
        <v>2</v>
      </c>
      <c r="F1917" t="s">
        <v>265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t="s">
        <v>266</v>
      </c>
    </row>
    <row r="1918" spans="1:16" x14ac:dyDescent="0.25">
      <c r="A1918" t="s">
        <v>5380</v>
      </c>
      <c r="B1918">
        <v>1014</v>
      </c>
      <c r="C1918" t="s">
        <v>14</v>
      </c>
      <c r="D1918" t="s">
        <v>19</v>
      </c>
      <c r="E1918">
        <v>3</v>
      </c>
      <c r="F1918" t="s">
        <v>667</v>
      </c>
      <c r="G1918">
        <v>1</v>
      </c>
      <c r="H1918">
        <v>0</v>
      </c>
      <c r="I1918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668</v>
      </c>
    </row>
    <row r="1919" spans="1:16" x14ac:dyDescent="0.25">
      <c r="A1919" t="s">
        <v>5572</v>
      </c>
      <c r="B1919">
        <v>1014</v>
      </c>
      <c r="C1919" t="s">
        <v>14</v>
      </c>
      <c r="D1919" t="s">
        <v>4654</v>
      </c>
      <c r="E1919">
        <v>3</v>
      </c>
      <c r="F1919" t="s">
        <v>667</v>
      </c>
      <c r="G1919">
        <v>1</v>
      </c>
      <c r="H1919">
        <v>0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3344</v>
      </c>
    </row>
    <row r="1920" spans="1:16" x14ac:dyDescent="0.25">
      <c r="A1920" t="s">
        <v>5684</v>
      </c>
      <c r="B1920">
        <v>1014</v>
      </c>
      <c r="C1920" t="s">
        <v>14</v>
      </c>
      <c r="D1920" t="s">
        <v>474</v>
      </c>
      <c r="E1920">
        <v>3</v>
      </c>
      <c r="F1920" t="s">
        <v>667</v>
      </c>
      <c r="G1920">
        <v>1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5685</v>
      </c>
    </row>
    <row r="1921" spans="1:16" x14ac:dyDescent="0.25">
      <c r="A1921" t="s">
        <v>4261</v>
      </c>
      <c r="B1921">
        <v>245</v>
      </c>
      <c r="C1921" t="s">
        <v>23</v>
      </c>
      <c r="D1921" t="s">
        <v>50</v>
      </c>
      <c r="E1921">
        <v>2</v>
      </c>
      <c r="F1921" t="s">
        <v>51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52</v>
      </c>
    </row>
    <row r="1922" spans="1:16" x14ac:dyDescent="0.25">
      <c r="A1922" t="s">
        <v>4262</v>
      </c>
      <c r="B1922">
        <v>245</v>
      </c>
      <c r="C1922" t="s">
        <v>23</v>
      </c>
      <c r="D1922" t="s">
        <v>50</v>
      </c>
      <c r="E1922">
        <v>2</v>
      </c>
      <c r="F1922" t="s">
        <v>51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52</v>
      </c>
    </row>
    <row r="1923" spans="1:16" x14ac:dyDescent="0.25">
      <c r="A1923" t="s">
        <v>4263</v>
      </c>
      <c r="B1923">
        <v>389</v>
      </c>
      <c r="C1923" t="s">
        <v>23</v>
      </c>
      <c r="D1923" t="s">
        <v>909</v>
      </c>
      <c r="E1923">
        <v>2</v>
      </c>
      <c r="F1923" t="s">
        <v>238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4264</v>
      </c>
    </row>
    <row r="1924" spans="1:16" x14ac:dyDescent="0.25">
      <c r="A1924" t="s">
        <v>4265</v>
      </c>
      <c r="B1924">
        <v>391</v>
      </c>
      <c r="C1924" t="s">
        <v>23</v>
      </c>
      <c r="D1924" t="s">
        <v>434</v>
      </c>
      <c r="E1924">
        <v>2</v>
      </c>
      <c r="F1924" t="s">
        <v>546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720</v>
      </c>
    </row>
    <row r="1925" spans="1:16" x14ac:dyDescent="0.25">
      <c r="A1925" t="s">
        <v>1316</v>
      </c>
      <c r="B1925">
        <v>1013</v>
      </c>
      <c r="C1925" t="s">
        <v>14</v>
      </c>
      <c r="D1925" t="s">
        <v>437</v>
      </c>
      <c r="E1925">
        <v>3</v>
      </c>
      <c r="F1925" t="s">
        <v>1317</v>
      </c>
      <c r="G1925">
        <v>1</v>
      </c>
      <c r="H1925">
        <v>0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1318</v>
      </c>
    </row>
    <row r="1926" spans="1:16" x14ac:dyDescent="0.25">
      <c r="A1926" t="s">
        <v>4833</v>
      </c>
      <c r="B1926">
        <v>1011</v>
      </c>
      <c r="C1926" t="s">
        <v>14</v>
      </c>
      <c r="D1926" t="s">
        <v>19</v>
      </c>
      <c r="E1926">
        <v>2</v>
      </c>
      <c r="F1926" t="s">
        <v>4834</v>
      </c>
      <c r="G1926">
        <v>1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 t="s">
        <v>4835</v>
      </c>
    </row>
    <row r="1927" spans="1:16" x14ac:dyDescent="0.25">
      <c r="A1927" t="s">
        <v>4270</v>
      </c>
      <c r="B1927">
        <v>474</v>
      </c>
      <c r="C1927" t="s">
        <v>9</v>
      </c>
      <c r="D1927" t="s">
        <v>10</v>
      </c>
      <c r="E1927">
        <v>2</v>
      </c>
      <c r="F1927" t="s">
        <v>4271</v>
      </c>
      <c r="G1927">
        <v>0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4272</v>
      </c>
    </row>
    <row r="1928" spans="1:16" x14ac:dyDescent="0.25">
      <c r="A1928" t="s">
        <v>1660</v>
      </c>
      <c r="B1928">
        <v>1006</v>
      </c>
      <c r="C1928" t="s">
        <v>14</v>
      </c>
      <c r="D1928" t="s">
        <v>470</v>
      </c>
      <c r="E1928">
        <v>5</v>
      </c>
      <c r="F1928" t="s">
        <v>1661</v>
      </c>
      <c r="G1928">
        <v>1</v>
      </c>
      <c r="H1928">
        <v>1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 t="s">
        <v>1662</v>
      </c>
    </row>
    <row r="1929" spans="1:16" x14ac:dyDescent="0.25">
      <c r="A1929" t="s">
        <v>4276</v>
      </c>
      <c r="B1929">
        <v>489</v>
      </c>
      <c r="C1929" t="s">
        <v>23</v>
      </c>
      <c r="D1929" t="s">
        <v>24</v>
      </c>
      <c r="E1929">
        <v>2</v>
      </c>
      <c r="F1929" t="s">
        <v>1073</v>
      </c>
      <c r="G1929">
        <v>0</v>
      </c>
      <c r="H1929">
        <v>0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1162</v>
      </c>
    </row>
    <row r="1930" spans="1:16" x14ac:dyDescent="0.25">
      <c r="A1930" t="s">
        <v>4277</v>
      </c>
      <c r="B1930">
        <v>245</v>
      </c>
      <c r="C1930" t="s">
        <v>23</v>
      </c>
      <c r="D1930" t="s">
        <v>50</v>
      </c>
      <c r="E1930">
        <v>2</v>
      </c>
      <c r="F1930" t="s">
        <v>51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141</v>
      </c>
    </row>
    <row r="1931" spans="1:16" x14ac:dyDescent="0.25">
      <c r="A1931" t="s">
        <v>4278</v>
      </c>
      <c r="B1931">
        <v>395</v>
      </c>
      <c r="C1931" t="s">
        <v>23</v>
      </c>
      <c r="D1931" t="s">
        <v>24</v>
      </c>
      <c r="E1931">
        <v>2</v>
      </c>
      <c r="F1931" t="s">
        <v>3086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3087</v>
      </c>
    </row>
    <row r="1932" spans="1:16" x14ac:dyDescent="0.25">
      <c r="A1932" t="s">
        <v>2055</v>
      </c>
      <c r="B1932">
        <v>1006</v>
      </c>
      <c r="C1932" t="s">
        <v>14</v>
      </c>
      <c r="D1932" t="s">
        <v>176</v>
      </c>
      <c r="E1932">
        <v>5</v>
      </c>
      <c r="F1932" t="s">
        <v>1661</v>
      </c>
      <c r="G1932">
        <v>1</v>
      </c>
      <c r="H1932">
        <v>1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 t="s">
        <v>1662</v>
      </c>
    </row>
    <row r="1933" spans="1:16" x14ac:dyDescent="0.25">
      <c r="A1933" t="s">
        <v>4282</v>
      </c>
      <c r="B1933">
        <v>245</v>
      </c>
      <c r="C1933" t="s">
        <v>23</v>
      </c>
      <c r="D1933" t="s">
        <v>50</v>
      </c>
      <c r="E1933">
        <v>2</v>
      </c>
      <c r="F1933" t="s">
        <v>51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t="s">
        <v>52</v>
      </c>
    </row>
    <row r="1934" spans="1:16" x14ac:dyDescent="0.25">
      <c r="A1934" t="s">
        <v>4283</v>
      </c>
      <c r="B1934">
        <v>478</v>
      </c>
      <c r="C1934" t="s">
        <v>23</v>
      </c>
      <c r="D1934" t="s">
        <v>24</v>
      </c>
      <c r="E1934">
        <v>2</v>
      </c>
      <c r="F1934" t="s">
        <v>265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266</v>
      </c>
    </row>
    <row r="1935" spans="1:16" x14ac:dyDescent="0.25">
      <c r="A1935" t="s">
        <v>1358</v>
      </c>
      <c r="B1935">
        <v>991</v>
      </c>
      <c r="C1935" t="s">
        <v>14</v>
      </c>
      <c r="D1935" t="s">
        <v>1359</v>
      </c>
      <c r="E1935">
        <v>3</v>
      </c>
      <c r="F1935" t="s">
        <v>1360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  <c r="P1935" t="s">
        <v>1361</v>
      </c>
    </row>
    <row r="1936" spans="1:16" x14ac:dyDescent="0.25">
      <c r="A1936" t="s">
        <v>4861</v>
      </c>
      <c r="B1936">
        <v>991</v>
      </c>
      <c r="C1936" t="s">
        <v>14</v>
      </c>
      <c r="D1936" t="s">
        <v>1022</v>
      </c>
      <c r="E1936">
        <v>3</v>
      </c>
      <c r="F1936" t="s">
        <v>1360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  <c r="P1936" t="s">
        <v>1361</v>
      </c>
    </row>
    <row r="1937" spans="1:16" x14ac:dyDescent="0.25">
      <c r="A1937" t="s">
        <v>2841</v>
      </c>
      <c r="B1937">
        <v>989</v>
      </c>
      <c r="C1937" t="s">
        <v>14</v>
      </c>
      <c r="D1937" t="s">
        <v>19</v>
      </c>
      <c r="E1937">
        <v>3</v>
      </c>
      <c r="F1937" t="s">
        <v>2842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1</v>
      </c>
      <c r="P1937" t="s">
        <v>2843</v>
      </c>
    </row>
    <row r="1938" spans="1:16" x14ac:dyDescent="0.25">
      <c r="A1938" t="s">
        <v>3978</v>
      </c>
      <c r="B1938">
        <v>989</v>
      </c>
      <c r="C1938" t="s">
        <v>14</v>
      </c>
      <c r="D1938" t="s">
        <v>2108</v>
      </c>
      <c r="E1938">
        <v>3</v>
      </c>
      <c r="F1938" t="s">
        <v>2842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1</v>
      </c>
      <c r="P1938" t="s">
        <v>2843</v>
      </c>
    </row>
    <row r="1939" spans="1:16" x14ac:dyDescent="0.25">
      <c r="A1939" t="s">
        <v>4290</v>
      </c>
      <c r="B1939">
        <v>947</v>
      </c>
      <c r="C1939" t="s">
        <v>9</v>
      </c>
      <c r="D1939" t="s">
        <v>10</v>
      </c>
      <c r="E1939">
        <v>2</v>
      </c>
      <c r="F1939" t="s">
        <v>4291</v>
      </c>
      <c r="G1939">
        <v>0</v>
      </c>
      <c r="H1939">
        <v>0</v>
      </c>
      <c r="I1939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4292</v>
      </c>
    </row>
    <row r="1940" spans="1:16" x14ac:dyDescent="0.25">
      <c r="A1940" t="s">
        <v>4293</v>
      </c>
      <c r="B1940">
        <v>391</v>
      </c>
      <c r="C1940" t="s">
        <v>23</v>
      </c>
      <c r="D1940" t="s">
        <v>434</v>
      </c>
      <c r="E1940">
        <v>2</v>
      </c>
      <c r="F1940" t="s">
        <v>546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720</v>
      </c>
    </row>
    <row r="1941" spans="1:16" x14ac:dyDescent="0.25">
      <c r="A1941" t="s">
        <v>4294</v>
      </c>
      <c r="B1941">
        <v>468</v>
      </c>
      <c r="C1941" t="s">
        <v>9</v>
      </c>
      <c r="D1941" t="s">
        <v>3768</v>
      </c>
      <c r="E1941">
        <v>2</v>
      </c>
      <c r="F1941" t="s">
        <v>4295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4296</v>
      </c>
    </row>
    <row r="1942" spans="1:16" x14ac:dyDescent="0.25">
      <c r="A1942" t="s">
        <v>4297</v>
      </c>
      <c r="B1942">
        <v>476</v>
      </c>
      <c r="C1942" t="s">
        <v>23</v>
      </c>
      <c r="D1942" t="s">
        <v>24</v>
      </c>
      <c r="E1942">
        <v>2</v>
      </c>
      <c r="F1942" t="s">
        <v>552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553</v>
      </c>
    </row>
    <row r="1943" spans="1:16" x14ac:dyDescent="0.25">
      <c r="A1943" t="s">
        <v>4798</v>
      </c>
      <c r="B1943">
        <v>989</v>
      </c>
      <c r="C1943" t="s">
        <v>14</v>
      </c>
      <c r="D1943" t="s">
        <v>209</v>
      </c>
      <c r="E1943">
        <v>3</v>
      </c>
      <c r="F1943" t="s">
        <v>2842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1</v>
      </c>
      <c r="P1943" t="s">
        <v>2843</v>
      </c>
    </row>
    <row r="1944" spans="1:16" x14ac:dyDescent="0.25">
      <c r="A1944" t="s">
        <v>1671</v>
      </c>
      <c r="B1944">
        <v>965</v>
      </c>
      <c r="C1944" t="s">
        <v>14</v>
      </c>
      <c r="D1944" t="s">
        <v>129</v>
      </c>
      <c r="E1944">
        <v>5</v>
      </c>
      <c r="F1944" t="s">
        <v>1672</v>
      </c>
      <c r="G1944">
        <v>1</v>
      </c>
      <c r="H1944">
        <v>1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 t="s">
        <v>1673</v>
      </c>
    </row>
    <row r="1945" spans="1:16" x14ac:dyDescent="0.25">
      <c r="A1945" t="s">
        <v>4303</v>
      </c>
      <c r="B1945">
        <v>953</v>
      </c>
      <c r="C1945" t="s">
        <v>9</v>
      </c>
      <c r="D1945" t="s">
        <v>10</v>
      </c>
      <c r="E1945">
        <v>2</v>
      </c>
      <c r="F1945" t="s">
        <v>4304</v>
      </c>
      <c r="G1945">
        <v>0</v>
      </c>
      <c r="H1945">
        <v>0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4305</v>
      </c>
    </row>
    <row r="1946" spans="1:16" x14ac:dyDescent="0.25">
      <c r="A1946" t="s">
        <v>463</v>
      </c>
      <c r="B1946">
        <v>957</v>
      </c>
      <c r="C1946" t="s">
        <v>14</v>
      </c>
      <c r="D1946" t="s">
        <v>19</v>
      </c>
      <c r="E1946">
        <v>2</v>
      </c>
      <c r="F1946" t="s">
        <v>464</v>
      </c>
      <c r="G1946">
        <v>0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 t="s">
        <v>465</v>
      </c>
    </row>
    <row r="1947" spans="1:16" x14ac:dyDescent="0.25">
      <c r="A1947" t="s">
        <v>4309</v>
      </c>
      <c r="B1947">
        <v>245</v>
      </c>
      <c r="C1947" t="s">
        <v>23</v>
      </c>
      <c r="D1947" t="s">
        <v>50</v>
      </c>
      <c r="E1947">
        <v>2</v>
      </c>
      <c r="F1947" t="s">
        <v>51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52</v>
      </c>
    </row>
    <row r="1948" spans="1:16" x14ac:dyDescent="0.25">
      <c r="A1948" t="s">
        <v>1210</v>
      </c>
      <c r="B1948">
        <v>954</v>
      </c>
      <c r="C1948" t="s">
        <v>14</v>
      </c>
      <c r="D1948" t="s">
        <v>19</v>
      </c>
      <c r="E1948">
        <v>3</v>
      </c>
      <c r="F1948" t="s">
        <v>1211</v>
      </c>
      <c r="G1948">
        <v>1</v>
      </c>
      <c r="H1948">
        <v>0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1212</v>
      </c>
    </row>
    <row r="1949" spans="1:16" x14ac:dyDescent="0.25">
      <c r="A1949" t="s">
        <v>4311</v>
      </c>
      <c r="B1949">
        <v>367</v>
      </c>
      <c r="C1949" t="s">
        <v>23</v>
      </c>
      <c r="D1949" t="s">
        <v>1337</v>
      </c>
      <c r="E1949">
        <v>2</v>
      </c>
      <c r="F1949" t="s">
        <v>505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506</v>
      </c>
    </row>
    <row r="1950" spans="1:16" x14ac:dyDescent="0.25">
      <c r="A1950" t="s">
        <v>4312</v>
      </c>
      <c r="B1950">
        <v>396</v>
      </c>
      <c r="C1950" t="s">
        <v>23</v>
      </c>
      <c r="D1950" t="s">
        <v>223</v>
      </c>
      <c r="E1950">
        <v>2</v>
      </c>
      <c r="F1950" t="s">
        <v>323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4313</v>
      </c>
    </row>
    <row r="1951" spans="1:16" x14ac:dyDescent="0.25">
      <c r="A1951" t="s">
        <v>448</v>
      </c>
      <c r="B1951">
        <v>948</v>
      </c>
      <c r="C1951" t="s">
        <v>14</v>
      </c>
      <c r="D1951" t="s">
        <v>43</v>
      </c>
      <c r="E1951">
        <v>4</v>
      </c>
      <c r="F1951" t="s">
        <v>449</v>
      </c>
      <c r="G1951">
        <v>1</v>
      </c>
      <c r="H1951">
        <v>0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450</v>
      </c>
    </row>
    <row r="1952" spans="1:16" x14ac:dyDescent="0.25">
      <c r="A1952" t="s">
        <v>4317</v>
      </c>
      <c r="B1952">
        <v>391</v>
      </c>
      <c r="C1952" t="s">
        <v>23</v>
      </c>
      <c r="D1952" t="s">
        <v>434</v>
      </c>
      <c r="E1952">
        <v>2</v>
      </c>
      <c r="F1952" t="s">
        <v>546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720</v>
      </c>
    </row>
    <row r="1953" spans="1:16" x14ac:dyDescent="0.25">
      <c r="A1953" t="s">
        <v>2079</v>
      </c>
      <c r="B1953">
        <v>948</v>
      </c>
      <c r="C1953" t="s">
        <v>14</v>
      </c>
      <c r="D1953" t="s">
        <v>997</v>
      </c>
      <c r="E1953">
        <v>4</v>
      </c>
      <c r="F1953" t="s">
        <v>449</v>
      </c>
      <c r="G1953">
        <v>1</v>
      </c>
      <c r="H1953">
        <v>0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450</v>
      </c>
    </row>
    <row r="1954" spans="1:16" x14ac:dyDescent="0.25">
      <c r="A1954" t="s">
        <v>2760</v>
      </c>
      <c r="B1954">
        <v>946</v>
      </c>
      <c r="C1954" t="s">
        <v>14</v>
      </c>
      <c r="D1954" t="s">
        <v>19</v>
      </c>
      <c r="E1954">
        <v>2</v>
      </c>
      <c r="F1954" t="s">
        <v>2761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 t="s">
        <v>2762</v>
      </c>
    </row>
    <row r="1955" spans="1:16" x14ac:dyDescent="0.25">
      <c r="A1955" t="s">
        <v>4323</v>
      </c>
      <c r="B1955">
        <v>257</v>
      </c>
      <c r="C1955" t="s">
        <v>23</v>
      </c>
      <c r="D1955" t="s">
        <v>223</v>
      </c>
      <c r="E1955">
        <v>2</v>
      </c>
      <c r="F1955" t="s">
        <v>227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943</v>
      </c>
    </row>
    <row r="1956" spans="1:16" x14ac:dyDescent="0.25">
      <c r="A1956" t="s">
        <v>4324</v>
      </c>
      <c r="B1956">
        <v>391</v>
      </c>
      <c r="C1956" t="s">
        <v>23</v>
      </c>
      <c r="D1956" t="s">
        <v>237</v>
      </c>
      <c r="E1956">
        <v>2</v>
      </c>
      <c r="F1956" t="s">
        <v>546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2006</v>
      </c>
    </row>
    <row r="1957" spans="1:16" x14ac:dyDescent="0.25">
      <c r="A1957" t="s">
        <v>3328</v>
      </c>
      <c r="B1957">
        <v>946</v>
      </c>
      <c r="C1957" t="s">
        <v>14</v>
      </c>
      <c r="D1957" t="s">
        <v>2299</v>
      </c>
      <c r="E1957">
        <v>2</v>
      </c>
      <c r="F1957" t="s">
        <v>2761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 t="s">
        <v>2762</v>
      </c>
    </row>
    <row r="1958" spans="1:16" x14ac:dyDescent="0.25">
      <c r="A1958" t="s">
        <v>4326</v>
      </c>
      <c r="B1958">
        <v>234</v>
      </c>
      <c r="C1958" t="s">
        <v>245</v>
      </c>
      <c r="D1958" t="s">
        <v>423</v>
      </c>
      <c r="E1958">
        <v>2</v>
      </c>
      <c r="F1958" t="s">
        <v>4327</v>
      </c>
      <c r="G1958">
        <v>0</v>
      </c>
      <c r="H1958">
        <v>0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4328</v>
      </c>
    </row>
    <row r="1959" spans="1:16" x14ac:dyDescent="0.25">
      <c r="A1959" t="s">
        <v>96</v>
      </c>
      <c r="B1959">
        <v>934</v>
      </c>
      <c r="C1959" t="s">
        <v>14</v>
      </c>
      <c r="D1959" t="s">
        <v>97</v>
      </c>
      <c r="E1959">
        <v>1</v>
      </c>
      <c r="F1959" t="s">
        <v>98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99</v>
      </c>
    </row>
    <row r="1960" spans="1:16" x14ac:dyDescent="0.25">
      <c r="A1960" t="s">
        <v>4331</v>
      </c>
      <c r="B1960">
        <v>245</v>
      </c>
      <c r="C1960" t="s">
        <v>23</v>
      </c>
      <c r="D1960" t="s">
        <v>50</v>
      </c>
      <c r="E1960">
        <v>2</v>
      </c>
      <c r="F1960" t="s">
        <v>51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52</v>
      </c>
    </row>
    <row r="1961" spans="1:16" x14ac:dyDescent="0.25">
      <c r="A1961" t="s">
        <v>4332</v>
      </c>
      <c r="B1961">
        <v>1329</v>
      </c>
      <c r="C1961" t="s">
        <v>9</v>
      </c>
      <c r="D1961" t="s">
        <v>28</v>
      </c>
      <c r="E1961">
        <v>2</v>
      </c>
      <c r="F1961" t="s">
        <v>4333</v>
      </c>
      <c r="G1961">
        <v>0</v>
      </c>
      <c r="H1961">
        <v>0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4334</v>
      </c>
    </row>
    <row r="1962" spans="1:16" x14ac:dyDescent="0.25">
      <c r="A1962" t="s">
        <v>5529</v>
      </c>
      <c r="B1962">
        <v>934</v>
      </c>
      <c r="C1962" t="s">
        <v>14</v>
      </c>
      <c r="D1962" t="s">
        <v>430</v>
      </c>
      <c r="E1962">
        <v>3</v>
      </c>
      <c r="F1962" t="s">
        <v>5530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 t="s">
        <v>5531</v>
      </c>
    </row>
    <row r="1963" spans="1:16" x14ac:dyDescent="0.25">
      <c r="A1963" t="s">
        <v>4336</v>
      </c>
      <c r="B1963">
        <v>524</v>
      </c>
      <c r="C1963" t="s">
        <v>23</v>
      </c>
      <c r="D1963" t="s">
        <v>237</v>
      </c>
      <c r="E1963">
        <v>2</v>
      </c>
      <c r="F1963" t="s">
        <v>1252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1253</v>
      </c>
    </row>
    <row r="1964" spans="1:16" x14ac:dyDescent="0.25">
      <c r="A1964" t="s">
        <v>3375</v>
      </c>
      <c r="B1964">
        <v>926</v>
      </c>
      <c r="C1964" t="s">
        <v>14</v>
      </c>
      <c r="D1964" t="s">
        <v>3376</v>
      </c>
      <c r="E1964">
        <v>2</v>
      </c>
      <c r="F1964" t="s">
        <v>3377</v>
      </c>
      <c r="G1964">
        <v>0</v>
      </c>
      <c r="H1964">
        <v>0</v>
      </c>
      <c r="I1964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3378</v>
      </c>
    </row>
    <row r="1965" spans="1:16" x14ac:dyDescent="0.25">
      <c r="A1965" t="s">
        <v>4338</v>
      </c>
      <c r="B1965">
        <v>390</v>
      </c>
      <c r="C1965" t="s">
        <v>23</v>
      </c>
      <c r="D1965" t="s">
        <v>24</v>
      </c>
      <c r="E1965">
        <v>2</v>
      </c>
      <c r="F1965" t="s">
        <v>213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214</v>
      </c>
    </row>
    <row r="1966" spans="1:16" x14ac:dyDescent="0.25">
      <c r="A1966" t="s">
        <v>4634</v>
      </c>
      <c r="B1966">
        <v>926</v>
      </c>
      <c r="C1966" t="s">
        <v>14</v>
      </c>
      <c r="D1966" t="s">
        <v>3666</v>
      </c>
      <c r="E1966">
        <v>3</v>
      </c>
      <c r="F1966" t="s">
        <v>4635</v>
      </c>
      <c r="G1966">
        <v>0</v>
      </c>
      <c r="H1966">
        <v>0</v>
      </c>
      <c r="I1966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4636</v>
      </c>
    </row>
    <row r="1967" spans="1:16" x14ac:dyDescent="0.25">
      <c r="A1967" t="s">
        <v>4340</v>
      </c>
      <c r="B1967">
        <v>236</v>
      </c>
      <c r="C1967" t="s">
        <v>245</v>
      </c>
      <c r="D1967" t="s">
        <v>423</v>
      </c>
      <c r="E1967">
        <v>2</v>
      </c>
      <c r="F1967" t="s">
        <v>4341</v>
      </c>
      <c r="G1967">
        <v>0</v>
      </c>
      <c r="H1967">
        <v>0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4342</v>
      </c>
    </row>
    <row r="1968" spans="1:16" x14ac:dyDescent="0.25">
      <c r="A1968" t="s">
        <v>4343</v>
      </c>
      <c r="B1968">
        <v>1259</v>
      </c>
      <c r="C1968" t="s">
        <v>9</v>
      </c>
      <c r="D1968" t="s">
        <v>28</v>
      </c>
      <c r="E1968">
        <v>2</v>
      </c>
      <c r="F1968" t="s">
        <v>4344</v>
      </c>
      <c r="G1968">
        <v>0</v>
      </c>
      <c r="H1968">
        <v>0</v>
      </c>
      <c r="I1968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4345</v>
      </c>
    </row>
    <row r="1969" spans="1:16" x14ac:dyDescent="0.25">
      <c r="A1969" t="s">
        <v>4346</v>
      </c>
      <c r="B1969">
        <v>464</v>
      </c>
      <c r="C1969" t="s">
        <v>23</v>
      </c>
      <c r="D1969" t="s">
        <v>24</v>
      </c>
      <c r="E1969">
        <v>2</v>
      </c>
      <c r="F1969" t="s">
        <v>268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269</v>
      </c>
    </row>
    <row r="1970" spans="1:16" x14ac:dyDescent="0.25">
      <c r="A1970" t="s">
        <v>5686</v>
      </c>
      <c r="B1970">
        <v>926</v>
      </c>
      <c r="C1970" t="s">
        <v>14</v>
      </c>
      <c r="D1970" t="s">
        <v>129</v>
      </c>
      <c r="E1970">
        <v>2</v>
      </c>
      <c r="F1970" t="s">
        <v>5687</v>
      </c>
      <c r="G1970">
        <v>0</v>
      </c>
      <c r="H1970">
        <v>0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5688</v>
      </c>
    </row>
    <row r="1971" spans="1:16" x14ac:dyDescent="0.25">
      <c r="A1971" t="s">
        <v>4243</v>
      </c>
      <c r="B1971">
        <v>918</v>
      </c>
      <c r="C1971" t="s">
        <v>14</v>
      </c>
      <c r="D1971" t="s">
        <v>60</v>
      </c>
      <c r="E1971">
        <v>2</v>
      </c>
      <c r="F1971" t="s">
        <v>61</v>
      </c>
      <c r="G1971">
        <v>0</v>
      </c>
      <c r="H1971">
        <v>0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4244</v>
      </c>
    </row>
    <row r="1972" spans="1:16" x14ac:dyDescent="0.25">
      <c r="A1972" t="s">
        <v>4880</v>
      </c>
      <c r="B1972">
        <v>918</v>
      </c>
      <c r="C1972" t="s">
        <v>14</v>
      </c>
      <c r="D1972" t="s">
        <v>86</v>
      </c>
      <c r="E1972">
        <v>2</v>
      </c>
      <c r="F1972" t="s">
        <v>61</v>
      </c>
      <c r="G1972">
        <v>0</v>
      </c>
      <c r="H1972">
        <v>0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4244</v>
      </c>
    </row>
    <row r="1973" spans="1:16" x14ac:dyDescent="0.25">
      <c r="A1973" t="s">
        <v>4353</v>
      </c>
      <c r="B1973">
        <v>4366</v>
      </c>
      <c r="C1973" t="s">
        <v>9</v>
      </c>
      <c r="D1973" t="s">
        <v>180</v>
      </c>
      <c r="E1973">
        <v>3</v>
      </c>
      <c r="F1973" t="s">
        <v>4354</v>
      </c>
      <c r="G1973">
        <v>0</v>
      </c>
      <c r="H1973">
        <v>1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 t="s">
        <v>4355</v>
      </c>
    </row>
    <row r="1974" spans="1:16" x14ac:dyDescent="0.25">
      <c r="A1974" t="s">
        <v>59</v>
      </c>
      <c r="B1974">
        <v>917</v>
      </c>
      <c r="C1974" t="s">
        <v>14</v>
      </c>
      <c r="D1974" t="s">
        <v>60</v>
      </c>
      <c r="E1974">
        <v>2</v>
      </c>
      <c r="F1974" t="s">
        <v>61</v>
      </c>
      <c r="G1974">
        <v>0</v>
      </c>
      <c r="H1974">
        <v>0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62</v>
      </c>
    </row>
    <row r="1975" spans="1:16" x14ac:dyDescent="0.25">
      <c r="A1975" t="s">
        <v>3182</v>
      </c>
      <c r="B1975">
        <v>915</v>
      </c>
      <c r="C1975" t="s">
        <v>14</v>
      </c>
      <c r="D1975" t="s">
        <v>838</v>
      </c>
      <c r="E1975">
        <v>4</v>
      </c>
      <c r="F1975" t="s">
        <v>3183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1</v>
      </c>
      <c r="P1975" t="s">
        <v>3184</v>
      </c>
    </row>
    <row r="1976" spans="1:16" x14ac:dyDescent="0.25">
      <c r="A1976" t="s">
        <v>5284</v>
      </c>
      <c r="B1976">
        <v>914</v>
      </c>
      <c r="C1976" t="s">
        <v>14</v>
      </c>
      <c r="D1976" t="s">
        <v>129</v>
      </c>
      <c r="E1976">
        <v>4</v>
      </c>
      <c r="F1976" t="s">
        <v>5285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 t="s">
        <v>5286</v>
      </c>
    </row>
    <row r="1977" spans="1:16" x14ac:dyDescent="0.25">
      <c r="A1977" t="s">
        <v>4363</v>
      </c>
      <c r="B1977">
        <v>2277</v>
      </c>
      <c r="C1977" t="s">
        <v>9</v>
      </c>
      <c r="D1977" t="s">
        <v>180</v>
      </c>
      <c r="E1977">
        <v>7</v>
      </c>
      <c r="F1977" t="s">
        <v>4364</v>
      </c>
      <c r="G1977">
        <v>0</v>
      </c>
      <c r="H1977">
        <v>0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4365</v>
      </c>
    </row>
    <row r="1978" spans="1:16" x14ac:dyDescent="0.25">
      <c r="A1978" t="s">
        <v>4822</v>
      </c>
      <c r="B1978">
        <v>896</v>
      </c>
      <c r="C1978" t="s">
        <v>14</v>
      </c>
      <c r="D1978" t="s">
        <v>39</v>
      </c>
      <c r="E1978">
        <v>1</v>
      </c>
      <c r="F1978" t="s">
        <v>4823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4824</v>
      </c>
    </row>
    <row r="1979" spans="1:16" x14ac:dyDescent="0.25">
      <c r="A1979" t="s">
        <v>2145</v>
      </c>
      <c r="B1979">
        <v>894</v>
      </c>
      <c r="C1979" t="s">
        <v>14</v>
      </c>
      <c r="D1979" t="s">
        <v>571</v>
      </c>
      <c r="E1979">
        <v>1</v>
      </c>
      <c r="F1979" t="s">
        <v>2146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2147</v>
      </c>
    </row>
    <row r="1980" spans="1:16" x14ac:dyDescent="0.25">
      <c r="A1980" t="s">
        <v>4369</v>
      </c>
      <c r="B1980">
        <v>560</v>
      </c>
      <c r="C1980" t="s">
        <v>23</v>
      </c>
      <c r="D1980" t="s">
        <v>237</v>
      </c>
      <c r="E1980">
        <v>1</v>
      </c>
      <c r="F1980" t="s">
        <v>4370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4371</v>
      </c>
    </row>
    <row r="1981" spans="1:16" x14ac:dyDescent="0.25">
      <c r="A1981" t="s">
        <v>4372</v>
      </c>
      <c r="B1981">
        <v>230</v>
      </c>
      <c r="C1981" t="s">
        <v>245</v>
      </c>
      <c r="D1981" t="s">
        <v>516</v>
      </c>
      <c r="E1981">
        <v>2</v>
      </c>
      <c r="F1981" t="s">
        <v>2059</v>
      </c>
      <c r="G1981">
        <v>0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2060</v>
      </c>
    </row>
    <row r="1982" spans="1:16" x14ac:dyDescent="0.25">
      <c r="A1982" t="s">
        <v>4373</v>
      </c>
      <c r="B1982">
        <v>985</v>
      </c>
      <c r="C1982" t="s">
        <v>9</v>
      </c>
      <c r="D1982" t="s">
        <v>10</v>
      </c>
      <c r="E1982">
        <v>2</v>
      </c>
      <c r="F1982" t="s">
        <v>4374</v>
      </c>
      <c r="G1982">
        <v>0</v>
      </c>
      <c r="H1982">
        <v>0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4375</v>
      </c>
    </row>
    <row r="1983" spans="1:16" x14ac:dyDescent="0.25">
      <c r="A1983" t="s">
        <v>2284</v>
      </c>
      <c r="B1983">
        <v>894</v>
      </c>
      <c r="C1983" t="s">
        <v>14</v>
      </c>
      <c r="D1983" t="s">
        <v>457</v>
      </c>
      <c r="E1983">
        <v>1</v>
      </c>
      <c r="F1983" t="s">
        <v>2146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2285</v>
      </c>
    </row>
    <row r="1984" spans="1:16" x14ac:dyDescent="0.25">
      <c r="A1984" t="s">
        <v>4377</v>
      </c>
      <c r="B1984">
        <v>245</v>
      </c>
      <c r="C1984" t="s">
        <v>23</v>
      </c>
      <c r="D1984" t="s">
        <v>50</v>
      </c>
      <c r="E1984">
        <v>2</v>
      </c>
      <c r="F1984" t="s">
        <v>51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141</v>
      </c>
    </row>
    <row r="1985" spans="1:16" x14ac:dyDescent="0.25">
      <c r="A1985" t="s">
        <v>4381</v>
      </c>
      <c r="B1985">
        <v>894</v>
      </c>
      <c r="C1985" t="s">
        <v>14</v>
      </c>
      <c r="D1985" t="s">
        <v>1596</v>
      </c>
      <c r="E1985">
        <v>1</v>
      </c>
      <c r="F1985" t="s">
        <v>2146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2147</v>
      </c>
    </row>
    <row r="1986" spans="1:16" x14ac:dyDescent="0.25">
      <c r="A1986" t="s">
        <v>4356</v>
      </c>
      <c r="B1986">
        <v>883</v>
      </c>
      <c r="C1986" t="s">
        <v>14</v>
      </c>
      <c r="D1986" t="s">
        <v>36</v>
      </c>
      <c r="E1986">
        <v>1</v>
      </c>
      <c r="F1986" t="s">
        <v>4357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4358</v>
      </c>
    </row>
    <row r="1987" spans="1:16" x14ac:dyDescent="0.25">
      <c r="A1987" t="s">
        <v>5123</v>
      </c>
      <c r="B1987">
        <v>883</v>
      </c>
      <c r="C1987" t="s">
        <v>14</v>
      </c>
      <c r="D1987" t="s">
        <v>1483</v>
      </c>
      <c r="E1987">
        <v>1</v>
      </c>
      <c r="F1987" t="s">
        <v>4357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5124</v>
      </c>
    </row>
    <row r="1988" spans="1:16" x14ac:dyDescent="0.25">
      <c r="A1988" t="s">
        <v>2530</v>
      </c>
      <c r="B1988">
        <v>866</v>
      </c>
      <c r="C1988" t="s">
        <v>14</v>
      </c>
      <c r="D1988" t="s">
        <v>43</v>
      </c>
      <c r="E1988">
        <v>4</v>
      </c>
      <c r="F1988" t="s">
        <v>2531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  <c r="P1988" t="s">
        <v>2532</v>
      </c>
    </row>
    <row r="1989" spans="1:16" x14ac:dyDescent="0.25">
      <c r="A1989" t="s">
        <v>233</v>
      </c>
      <c r="B1989">
        <v>847</v>
      </c>
      <c r="C1989" t="s">
        <v>14</v>
      </c>
      <c r="D1989" t="s">
        <v>176</v>
      </c>
      <c r="E1989">
        <v>2</v>
      </c>
      <c r="F1989" t="s">
        <v>234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0</v>
      </c>
      <c r="P1989" t="s">
        <v>235</v>
      </c>
    </row>
    <row r="1990" spans="1:16" x14ac:dyDescent="0.25">
      <c r="A1990" t="s">
        <v>4385</v>
      </c>
      <c r="B1990">
        <v>257</v>
      </c>
      <c r="C1990" t="s">
        <v>23</v>
      </c>
      <c r="D1990" t="s">
        <v>223</v>
      </c>
      <c r="E1990">
        <v>2</v>
      </c>
      <c r="F1990" t="s">
        <v>227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228</v>
      </c>
    </row>
    <row r="1991" spans="1:16" x14ac:dyDescent="0.25">
      <c r="A1991" t="s">
        <v>4386</v>
      </c>
      <c r="B1991">
        <v>245</v>
      </c>
      <c r="C1991" t="s">
        <v>23</v>
      </c>
      <c r="D1991" t="s">
        <v>50</v>
      </c>
      <c r="E1991">
        <v>2</v>
      </c>
      <c r="F1991" t="s">
        <v>51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52</v>
      </c>
    </row>
    <row r="1992" spans="1:16" x14ac:dyDescent="0.25">
      <c r="A1992" t="s">
        <v>391</v>
      </c>
      <c r="B1992">
        <v>847</v>
      </c>
      <c r="C1992" t="s">
        <v>14</v>
      </c>
      <c r="D1992" t="s">
        <v>19</v>
      </c>
      <c r="E1992">
        <v>2</v>
      </c>
      <c r="F1992" t="s">
        <v>234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0</v>
      </c>
      <c r="M1992">
        <v>0</v>
      </c>
      <c r="N1992">
        <v>0</v>
      </c>
      <c r="O1992">
        <v>0</v>
      </c>
      <c r="P1992" t="s">
        <v>392</v>
      </c>
    </row>
    <row r="1993" spans="1:16" x14ac:dyDescent="0.25">
      <c r="A1993" t="s">
        <v>1240</v>
      </c>
      <c r="B1993">
        <v>847</v>
      </c>
      <c r="C1993" t="s">
        <v>14</v>
      </c>
      <c r="D1993" t="s">
        <v>442</v>
      </c>
      <c r="E1993">
        <v>2</v>
      </c>
      <c r="F1993" t="s">
        <v>234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0</v>
      </c>
      <c r="O1993">
        <v>0</v>
      </c>
      <c r="P1993" t="s">
        <v>1241</v>
      </c>
    </row>
    <row r="1994" spans="1:16" x14ac:dyDescent="0.25">
      <c r="A1994" t="s">
        <v>4391</v>
      </c>
      <c r="B1994">
        <v>376</v>
      </c>
      <c r="C1994" t="s">
        <v>23</v>
      </c>
      <c r="D1994" t="s">
        <v>24</v>
      </c>
      <c r="E1994">
        <v>2</v>
      </c>
      <c r="F1994" t="s">
        <v>4392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4393</v>
      </c>
    </row>
    <row r="1995" spans="1:16" x14ac:dyDescent="0.25">
      <c r="A1995" t="s">
        <v>1816</v>
      </c>
      <c r="B1995">
        <v>847</v>
      </c>
      <c r="C1995" t="s">
        <v>14</v>
      </c>
      <c r="D1995" t="s">
        <v>19</v>
      </c>
      <c r="E1995">
        <v>2</v>
      </c>
      <c r="F1995" t="s">
        <v>234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 t="s">
        <v>1817</v>
      </c>
    </row>
    <row r="1996" spans="1:16" x14ac:dyDescent="0.25">
      <c r="A1996" t="s">
        <v>4395</v>
      </c>
      <c r="B1996">
        <v>245</v>
      </c>
      <c r="C1996" t="s">
        <v>23</v>
      </c>
      <c r="D1996" t="s">
        <v>24</v>
      </c>
      <c r="E1996">
        <v>2</v>
      </c>
      <c r="F1996" t="s">
        <v>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143</v>
      </c>
    </row>
    <row r="1997" spans="1:16" x14ac:dyDescent="0.25">
      <c r="A1997" t="s">
        <v>4396</v>
      </c>
      <c r="B1997">
        <v>571</v>
      </c>
      <c r="C1997" t="s">
        <v>9</v>
      </c>
      <c r="D1997" t="s">
        <v>180</v>
      </c>
      <c r="E1997">
        <v>1</v>
      </c>
      <c r="F1997" t="s">
        <v>4397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4398</v>
      </c>
    </row>
    <row r="1998" spans="1:16" x14ac:dyDescent="0.25">
      <c r="A1998" t="s">
        <v>4399</v>
      </c>
      <c r="B1998">
        <v>390</v>
      </c>
      <c r="C1998" t="s">
        <v>23</v>
      </c>
      <c r="D1998" t="s">
        <v>24</v>
      </c>
      <c r="E1998">
        <v>2</v>
      </c>
      <c r="F1998" t="s">
        <v>213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214</v>
      </c>
    </row>
    <row r="1999" spans="1:16" x14ac:dyDescent="0.25">
      <c r="A1999" t="s">
        <v>2450</v>
      </c>
      <c r="B1999">
        <v>847</v>
      </c>
      <c r="C1999" t="s">
        <v>14</v>
      </c>
      <c r="D1999" t="s">
        <v>221</v>
      </c>
      <c r="E1999">
        <v>2</v>
      </c>
      <c r="F1999" t="s">
        <v>234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 t="s">
        <v>235</v>
      </c>
    </row>
    <row r="2000" spans="1:16" x14ac:dyDescent="0.25">
      <c r="A2000" t="s">
        <v>4403</v>
      </c>
      <c r="B2000">
        <v>395</v>
      </c>
      <c r="C2000" t="s">
        <v>23</v>
      </c>
      <c r="D2000" t="s">
        <v>24</v>
      </c>
      <c r="E2000">
        <v>2</v>
      </c>
      <c r="F2000" t="s">
        <v>79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2728</v>
      </c>
    </row>
    <row r="2001" spans="1:16" x14ac:dyDescent="0.25">
      <c r="A2001" t="s">
        <v>4404</v>
      </c>
      <c r="B2001">
        <v>1286</v>
      </c>
      <c r="C2001" t="s">
        <v>9</v>
      </c>
      <c r="D2001" t="s">
        <v>28</v>
      </c>
      <c r="E2001">
        <v>2</v>
      </c>
      <c r="F2001" t="s">
        <v>4405</v>
      </c>
      <c r="G2001">
        <v>0</v>
      </c>
      <c r="H2001">
        <v>0</v>
      </c>
      <c r="I2001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4406</v>
      </c>
    </row>
    <row r="2002" spans="1:16" x14ac:dyDescent="0.25">
      <c r="A2002" t="s">
        <v>4407</v>
      </c>
      <c r="B2002">
        <v>1071</v>
      </c>
      <c r="C2002" t="s">
        <v>9</v>
      </c>
      <c r="D2002" t="s">
        <v>28</v>
      </c>
      <c r="E2002">
        <v>2</v>
      </c>
      <c r="F2002" t="s">
        <v>4408</v>
      </c>
      <c r="G2002">
        <v>0</v>
      </c>
      <c r="H2002">
        <v>0</v>
      </c>
      <c r="I2002">
        <v>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4409</v>
      </c>
    </row>
    <row r="2003" spans="1:16" x14ac:dyDescent="0.25">
      <c r="A2003" t="s">
        <v>2631</v>
      </c>
      <c r="B2003">
        <v>847</v>
      </c>
      <c r="C2003" t="s">
        <v>14</v>
      </c>
      <c r="D2003" t="s">
        <v>19</v>
      </c>
      <c r="E2003">
        <v>2</v>
      </c>
      <c r="F2003" t="s">
        <v>234</v>
      </c>
      <c r="G2003">
        <v>0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 t="s">
        <v>2632</v>
      </c>
    </row>
    <row r="2004" spans="1:16" x14ac:dyDescent="0.25">
      <c r="A2004" t="s">
        <v>3324</v>
      </c>
      <c r="B2004">
        <v>847</v>
      </c>
      <c r="C2004" t="s">
        <v>14</v>
      </c>
      <c r="D2004" t="s">
        <v>19</v>
      </c>
      <c r="E2004">
        <v>2</v>
      </c>
      <c r="F2004" t="s">
        <v>234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 t="s">
        <v>3325</v>
      </c>
    </row>
    <row r="2005" spans="1:16" x14ac:dyDescent="0.25">
      <c r="A2005" t="s">
        <v>4415</v>
      </c>
      <c r="B2005">
        <v>2566</v>
      </c>
      <c r="C2005" t="s">
        <v>352</v>
      </c>
      <c r="D2005" t="s">
        <v>353</v>
      </c>
      <c r="E2005">
        <v>6</v>
      </c>
      <c r="F2005" t="s">
        <v>2549</v>
      </c>
      <c r="G2005">
        <v>1</v>
      </c>
      <c r="H2005">
        <v>2</v>
      </c>
      <c r="I2005">
        <v>2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2</v>
      </c>
      <c r="P2005" t="s">
        <v>2550</v>
      </c>
    </row>
    <row r="2006" spans="1:16" x14ac:dyDescent="0.25">
      <c r="A2006" t="s">
        <v>4416</v>
      </c>
      <c r="B2006">
        <v>245</v>
      </c>
      <c r="C2006" t="s">
        <v>23</v>
      </c>
      <c r="D2006" t="s">
        <v>50</v>
      </c>
      <c r="E2006">
        <v>2</v>
      </c>
      <c r="F2006" t="s">
        <v>51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52</v>
      </c>
    </row>
    <row r="2007" spans="1:16" x14ac:dyDescent="0.25">
      <c r="A2007" t="s">
        <v>4417</v>
      </c>
      <c r="B2007">
        <v>1198</v>
      </c>
      <c r="C2007" t="s">
        <v>9</v>
      </c>
      <c r="D2007" t="s">
        <v>10</v>
      </c>
      <c r="E2007">
        <v>2</v>
      </c>
      <c r="F2007" t="s">
        <v>94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95</v>
      </c>
    </row>
    <row r="2008" spans="1:16" x14ac:dyDescent="0.25">
      <c r="A2008" t="s">
        <v>4418</v>
      </c>
      <c r="B2008">
        <v>245</v>
      </c>
      <c r="C2008" t="s">
        <v>23</v>
      </c>
      <c r="D2008" t="s">
        <v>50</v>
      </c>
      <c r="E2008">
        <v>2</v>
      </c>
      <c r="F2008" t="s">
        <v>51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52</v>
      </c>
    </row>
    <row r="2009" spans="1:16" x14ac:dyDescent="0.25">
      <c r="A2009" t="s">
        <v>3563</v>
      </c>
      <c r="B2009">
        <v>847</v>
      </c>
      <c r="C2009" t="s">
        <v>14</v>
      </c>
      <c r="D2009" t="s">
        <v>256</v>
      </c>
      <c r="E2009">
        <v>2</v>
      </c>
      <c r="F2009" t="s">
        <v>234</v>
      </c>
      <c r="G2009">
        <v>0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 t="s">
        <v>3564</v>
      </c>
    </row>
    <row r="2010" spans="1:16" x14ac:dyDescent="0.25">
      <c r="A2010" t="s">
        <v>4421</v>
      </c>
      <c r="B2010">
        <v>9899</v>
      </c>
      <c r="C2010" t="s">
        <v>9</v>
      </c>
      <c r="D2010" t="s">
        <v>180</v>
      </c>
      <c r="E2010">
        <v>33</v>
      </c>
      <c r="F2010" t="s">
        <v>4422</v>
      </c>
      <c r="G2010">
        <v>1</v>
      </c>
      <c r="H2010">
        <v>6</v>
      </c>
      <c r="I2010">
        <v>12</v>
      </c>
      <c r="J2010">
        <v>6</v>
      </c>
      <c r="K2010">
        <v>6</v>
      </c>
      <c r="L2010">
        <v>0</v>
      </c>
      <c r="M2010">
        <v>0</v>
      </c>
      <c r="N2010">
        <v>0</v>
      </c>
      <c r="O2010">
        <v>6</v>
      </c>
      <c r="P2010" t="s">
        <v>4423</v>
      </c>
    </row>
    <row r="2011" spans="1:16" x14ac:dyDescent="0.25">
      <c r="A2011" t="s">
        <v>4424</v>
      </c>
      <c r="B2011">
        <v>1169</v>
      </c>
      <c r="C2011" t="s">
        <v>9</v>
      </c>
      <c r="D2011" t="s">
        <v>28</v>
      </c>
      <c r="E2011">
        <v>2</v>
      </c>
      <c r="F2011" t="s">
        <v>4425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4426</v>
      </c>
    </row>
    <row r="2012" spans="1:16" x14ac:dyDescent="0.25">
      <c r="A2012" t="s">
        <v>4339</v>
      </c>
      <c r="B2012">
        <v>847</v>
      </c>
      <c r="C2012" t="s">
        <v>14</v>
      </c>
      <c r="D2012" t="s">
        <v>3111</v>
      </c>
      <c r="E2012">
        <v>2</v>
      </c>
      <c r="F2012" t="s">
        <v>234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 t="s">
        <v>235</v>
      </c>
    </row>
    <row r="2013" spans="1:16" x14ac:dyDescent="0.25">
      <c r="A2013" t="s">
        <v>4828</v>
      </c>
      <c r="B2013">
        <v>847</v>
      </c>
      <c r="C2013" t="s">
        <v>14</v>
      </c>
      <c r="D2013" t="s">
        <v>1651</v>
      </c>
      <c r="E2013">
        <v>2</v>
      </c>
      <c r="F2013" t="s">
        <v>234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 t="s">
        <v>4829</v>
      </c>
    </row>
    <row r="2014" spans="1:16" x14ac:dyDescent="0.25">
      <c r="A2014" t="s">
        <v>4850</v>
      </c>
      <c r="B2014">
        <v>847</v>
      </c>
      <c r="C2014" t="s">
        <v>14</v>
      </c>
      <c r="D2014" t="s">
        <v>878</v>
      </c>
      <c r="E2014">
        <v>2</v>
      </c>
      <c r="F2014" t="s">
        <v>234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 t="s">
        <v>1817</v>
      </c>
    </row>
    <row r="2015" spans="1:16" x14ac:dyDescent="0.25">
      <c r="A2015" t="s">
        <v>4432</v>
      </c>
      <c r="B2015">
        <v>1270</v>
      </c>
      <c r="C2015" t="s">
        <v>9</v>
      </c>
      <c r="D2015" t="s">
        <v>32</v>
      </c>
      <c r="E2015">
        <v>2</v>
      </c>
      <c r="F2015" t="s">
        <v>4433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4434</v>
      </c>
    </row>
    <row r="2016" spans="1:16" x14ac:dyDescent="0.25">
      <c r="A2016" t="s">
        <v>4435</v>
      </c>
      <c r="B2016">
        <v>528</v>
      </c>
      <c r="C2016" t="s">
        <v>23</v>
      </c>
      <c r="D2016" t="s">
        <v>237</v>
      </c>
      <c r="E2016">
        <v>2</v>
      </c>
      <c r="F2016" t="s">
        <v>914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1779</v>
      </c>
    </row>
    <row r="2017" spans="1:16" x14ac:dyDescent="0.25">
      <c r="A2017" t="s">
        <v>4436</v>
      </c>
      <c r="B2017">
        <v>245</v>
      </c>
      <c r="C2017" t="s">
        <v>23</v>
      </c>
      <c r="D2017" t="s">
        <v>50</v>
      </c>
      <c r="E2017">
        <v>2</v>
      </c>
      <c r="F2017" t="s">
        <v>51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566</v>
      </c>
    </row>
    <row r="2018" spans="1:16" x14ac:dyDescent="0.25">
      <c r="A2018" t="s">
        <v>5033</v>
      </c>
      <c r="B2018">
        <v>847</v>
      </c>
      <c r="C2018" t="s">
        <v>14</v>
      </c>
      <c r="D2018" t="s">
        <v>470</v>
      </c>
      <c r="E2018">
        <v>2</v>
      </c>
      <c r="F2018" t="s">
        <v>234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 t="s">
        <v>235</v>
      </c>
    </row>
    <row r="2019" spans="1:16" x14ac:dyDescent="0.25">
      <c r="A2019" t="s">
        <v>4438</v>
      </c>
      <c r="B2019">
        <v>934</v>
      </c>
      <c r="C2019" t="s">
        <v>9</v>
      </c>
      <c r="D2019" t="s">
        <v>28</v>
      </c>
      <c r="E2019">
        <v>2</v>
      </c>
      <c r="F2019" t="s">
        <v>4439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4440</v>
      </c>
    </row>
    <row r="2020" spans="1:16" x14ac:dyDescent="0.25">
      <c r="A2020" t="s">
        <v>5049</v>
      </c>
      <c r="B2020">
        <v>847</v>
      </c>
      <c r="C2020" t="s">
        <v>14</v>
      </c>
      <c r="D2020" t="s">
        <v>329</v>
      </c>
      <c r="E2020">
        <v>2</v>
      </c>
      <c r="F2020" t="s">
        <v>234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 t="s">
        <v>1817</v>
      </c>
    </row>
    <row r="2021" spans="1:16" x14ac:dyDescent="0.25">
      <c r="A2021" t="s">
        <v>4443</v>
      </c>
      <c r="B2021">
        <v>4797</v>
      </c>
      <c r="C2021" t="s">
        <v>352</v>
      </c>
      <c r="D2021" t="s">
        <v>353</v>
      </c>
      <c r="E2021">
        <v>16</v>
      </c>
      <c r="F2021" t="s">
        <v>3955</v>
      </c>
      <c r="G2021">
        <v>0</v>
      </c>
      <c r="H2021">
        <v>4</v>
      </c>
      <c r="I2021">
        <v>6</v>
      </c>
      <c r="J2021">
        <v>3</v>
      </c>
      <c r="K2021">
        <v>2</v>
      </c>
      <c r="L2021">
        <v>0</v>
      </c>
      <c r="M2021">
        <v>0</v>
      </c>
      <c r="N2021">
        <v>1</v>
      </c>
      <c r="O2021">
        <v>4</v>
      </c>
      <c r="P2021" t="s">
        <v>3956</v>
      </c>
    </row>
    <row r="2022" spans="1:16" x14ac:dyDescent="0.25">
      <c r="A2022" t="s">
        <v>5376</v>
      </c>
      <c r="B2022">
        <v>847</v>
      </c>
      <c r="C2022" t="s">
        <v>14</v>
      </c>
      <c r="D2022" t="s">
        <v>19</v>
      </c>
      <c r="E2022">
        <v>2</v>
      </c>
      <c r="F2022" t="s">
        <v>234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 t="s">
        <v>1241</v>
      </c>
    </row>
    <row r="2023" spans="1:16" x14ac:dyDescent="0.25">
      <c r="A2023" t="s">
        <v>4445</v>
      </c>
      <c r="B2023">
        <v>395</v>
      </c>
      <c r="C2023" t="s">
        <v>23</v>
      </c>
      <c r="D2023" t="s">
        <v>24</v>
      </c>
      <c r="E2023">
        <v>2</v>
      </c>
      <c r="F2023" t="s">
        <v>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4446</v>
      </c>
    </row>
    <row r="2024" spans="1:16" x14ac:dyDescent="0.25">
      <c r="A2024" t="s">
        <v>3728</v>
      </c>
      <c r="B2024">
        <v>835</v>
      </c>
      <c r="C2024" t="s">
        <v>14</v>
      </c>
      <c r="D2024" t="s">
        <v>1538</v>
      </c>
      <c r="E2024">
        <v>4</v>
      </c>
      <c r="F2024" t="s">
        <v>3729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 t="s">
        <v>3730</v>
      </c>
    </row>
    <row r="2025" spans="1:16" x14ac:dyDescent="0.25">
      <c r="A2025" t="s">
        <v>5010</v>
      </c>
      <c r="B2025">
        <v>831</v>
      </c>
      <c r="C2025" t="s">
        <v>14</v>
      </c>
      <c r="D2025" t="s">
        <v>5011</v>
      </c>
      <c r="E2025">
        <v>4</v>
      </c>
      <c r="F2025" t="s">
        <v>5012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  <c r="P2025" t="s">
        <v>5013</v>
      </c>
    </row>
    <row r="2026" spans="1:16" x14ac:dyDescent="0.25">
      <c r="A2026" t="s">
        <v>1105</v>
      </c>
      <c r="B2026">
        <v>823</v>
      </c>
      <c r="C2026" t="s">
        <v>14</v>
      </c>
      <c r="D2026" t="s">
        <v>129</v>
      </c>
      <c r="E2026">
        <v>2</v>
      </c>
      <c r="F2026" t="s">
        <v>1106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 t="s">
        <v>1107</v>
      </c>
    </row>
    <row r="2027" spans="1:16" x14ac:dyDescent="0.25">
      <c r="A2027" t="s">
        <v>1904</v>
      </c>
      <c r="B2027">
        <v>819</v>
      </c>
      <c r="C2027" t="s">
        <v>14</v>
      </c>
      <c r="D2027" t="s">
        <v>332</v>
      </c>
      <c r="E2027">
        <v>2</v>
      </c>
      <c r="F2027" t="s">
        <v>1905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 t="s">
        <v>1906</v>
      </c>
    </row>
    <row r="2028" spans="1:16" x14ac:dyDescent="0.25">
      <c r="A2028" t="s">
        <v>1088</v>
      </c>
      <c r="B2028">
        <v>797</v>
      </c>
      <c r="C2028" t="s">
        <v>14</v>
      </c>
      <c r="D2028" t="s">
        <v>722</v>
      </c>
      <c r="E2028">
        <v>2</v>
      </c>
      <c r="F2028" t="s">
        <v>1089</v>
      </c>
      <c r="G2028">
        <v>1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 t="s">
        <v>1090</v>
      </c>
    </row>
    <row r="2029" spans="1:16" x14ac:dyDescent="0.25">
      <c r="A2029" t="s">
        <v>5076</v>
      </c>
      <c r="B2029">
        <v>797</v>
      </c>
      <c r="C2029" t="s">
        <v>14</v>
      </c>
      <c r="D2029" t="s">
        <v>19</v>
      </c>
      <c r="E2029">
        <v>4</v>
      </c>
      <c r="F2029" t="s">
        <v>5077</v>
      </c>
      <c r="G2029">
        <v>1</v>
      </c>
      <c r="H2029">
        <v>0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5078</v>
      </c>
    </row>
    <row r="2030" spans="1:16" x14ac:dyDescent="0.25">
      <c r="A2030" t="s">
        <v>5157</v>
      </c>
      <c r="B2030">
        <v>797</v>
      </c>
      <c r="C2030" t="s">
        <v>14</v>
      </c>
      <c r="D2030" t="s">
        <v>3840</v>
      </c>
      <c r="E2030">
        <v>4</v>
      </c>
      <c r="F2030" t="s">
        <v>5077</v>
      </c>
      <c r="G2030">
        <v>1</v>
      </c>
      <c r="H2030">
        <v>0</v>
      </c>
      <c r="I2030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5078</v>
      </c>
    </row>
    <row r="2031" spans="1:16" x14ac:dyDescent="0.25">
      <c r="A2031" t="s">
        <v>4460</v>
      </c>
      <c r="B2031">
        <v>245</v>
      </c>
      <c r="C2031" t="s">
        <v>23</v>
      </c>
      <c r="D2031" t="s">
        <v>50</v>
      </c>
      <c r="E2031">
        <v>2</v>
      </c>
      <c r="F2031" t="s">
        <v>51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52</v>
      </c>
    </row>
    <row r="2032" spans="1:16" x14ac:dyDescent="0.25">
      <c r="A2032" t="s">
        <v>4461</v>
      </c>
      <c r="B2032">
        <v>245</v>
      </c>
      <c r="C2032" t="s">
        <v>23</v>
      </c>
      <c r="D2032" t="s">
        <v>50</v>
      </c>
      <c r="E2032">
        <v>2</v>
      </c>
      <c r="F2032" t="s">
        <v>51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52</v>
      </c>
    </row>
    <row r="2033" spans="1:16" x14ac:dyDescent="0.25">
      <c r="A2033" t="s">
        <v>1676</v>
      </c>
      <c r="B2033">
        <v>791</v>
      </c>
      <c r="C2033" t="s">
        <v>14</v>
      </c>
      <c r="D2033" t="s">
        <v>1677</v>
      </c>
      <c r="E2033">
        <v>2</v>
      </c>
      <c r="F2033" t="s">
        <v>1678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 t="s">
        <v>1679</v>
      </c>
    </row>
    <row r="2034" spans="1:16" x14ac:dyDescent="0.25">
      <c r="A2034" t="s">
        <v>4463</v>
      </c>
      <c r="B2034">
        <v>1284</v>
      </c>
      <c r="C2034" t="s">
        <v>9</v>
      </c>
      <c r="D2034" t="s">
        <v>32</v>
      </c>
      <c r="E2034">
        <v>2</v>
      </c>
      <c r="F2034" t="s">
        <v>4405</v>
      </c>
      <c r="G2034">
        <v>0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4464</v>
      </c>
    </row>
    <row r="2035" spans="1:16" x14ac:dyDescent="0.25">
      <c r="A2035" t="s">
        <v>4465</v>
      </c>
      <c r="B2035">
        <v>391</v>
      </c>
      <c r="C2035" t="s">
        <v>23</v>
      </c>
      <c r="D2035" t="s">
        <v>434</v>
      </c>
      <c r="E2035">
        <v>2</v>
      </c>
      <c r="F2035" t="s">
        <v>546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720</v>
      </c>
    </row>
    <row r="2036" spans="1:16" x14ac:dyDescent="0.25">
      <c r="A2036" t="s">
        <v>2241</v>
      </c>
      <c r="B2036">
        <v>778</v>
      </c>
      <c r="C2036" t="s">
        <v>14</v>
      </c>
      <c r="D2036" t="s">
        <v>722</v>
      </c>
      <c r="E2036">
        <v>2</v>
      </c>
      <c r="F2036" t="s">
        <v>2242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 t="s">
        <v>2243</v>
      </c>
    </row>
    <row r="2037" spans="1:16" x14ac:dyDescent="0.25">
      <c r="A2037" t="s">
        <v>4468</v>
      </c>
      <c r="B2037">
        <v>604</v>
      </c>
      <c r="C2037" t="s">
        <v>9</v>
      </c>
      <c r="D2037" t="s">
        <v>10</v>
      </c>
      <c r="E2037">
        <v>1</v>
      </c>
      <c r="F2037" t="s">
        <v>4469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4470</v>
      </c>
    </row>
    <row r="2038" spans="1:16" x14ac:dyDescent="0.25">
      <c r="A2038" t="s">
        <v>4912</v>
      </c>
      <c r="B2038">
        <v>702</v>
      </c>
      <c r="C2038" t="s">
        <v>14</v>
      </c>
      <c r="D2038" t="s">
        <v>722</v>
      </c>
      <c r="E2038">
        <v>4</v>
      </c>
      <c r="F2038" t="s">
        <v>4913</v>
      </c>
      <c r="G2038">
        <v>1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4914</v>
      </c>
    </row>
    <row r="2039" spans="1:16" x14ac:dyDescent="0.25">
      <c r="A2039" t="s">
        <v>3622</v>
      </c>
      <c r="B2039">
        <v>666</v>
      </c>
      <c r="C2039" t="s">
        <v>14</v>
      </c>
      <c r="D2039" t="s">
        <v>3623</v>
      </c>
      <c r="E2039">
        <v>3</v>
      </c>
      <c r="F2039" t="s">
        <v>3624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3625</v>
      </c>
    </row>
    <row r="2040" spans="1:16" x14ac:dyDescent="0.25">
      <c r="A2040" t="s">
        <v>4474</v>
      </c>
      <c r="B2040">
        <v>1261</v>
      </c>
      <c r="C2040" t="s">
        <v>9</v>
      </c>
      <c r="D2040" t="s">
        <v>32</v>
      </c>
      <c r="E2040">
        <v>2</v>
      </c>
      <c r="F2040" t="s">
        <v>4475</v>
      </c>
      <c r="G2040">
        <v>0</v>
      </c>
      <c r="H2040">
        <v>0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4476</v>
      </c>
    </row>
    <row r="2041" spans="1:16" x14ac:dyDescent="0.25">
      <c r="A2041" t="s">
        <v>2454</v>
      </c>
      <c r="B2041">
        <v>660</v>
      </c>
      <c r="C2041" t="s">
        <v>14</v>
      </c>
      <c r="D2041" t="s">
        <v>863</v>
      </c>
      <c r="E2041">
        <v>1</v>
      </c>
      <c r="F2041" t="s">
        <v>2455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2456</v>
      </c>
    </row>
    <row r="2042" spans="1:16" x14ac:dyDescent="0.25">
      <c r="A2042" t="s">
        <v>4478</v>
      </c>
      <c r="B2042">
        <v>1033</v>
      </c>
      <c r="C2042" t="s">
        <v>9</v>
      </c>
      <c r="D2042" t="s">
        <v>164</v>
      </c>
      <c r="E2042">
        <v>2</v>
      </c>
      <c r="F2042" t="s">
        <v>4479</v>
      </c>
      <c r="G2042">
        <v>0</v>
      </c>
      <c r="H2042">
        <v>0</v>
      </c>
      <c r="I2042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4480</v>
      </c>
    </row>
    <row r="2043" spans="1:16" x14ac:dyDescent="0.25">
      <c r="A2043" t="s">
        <v>2114</v>
      </c>
      <c r="B2043">
        <v>650</v>
      </c>
      <c r="C2043" t="s">
        <v>14</v>
      </c>
      <c r="D2043" t="s">
        <v>722</v>
      </c>
      <c r="E2043">
        <v>4</v>
      </c>
      <c r="F2043" t="s">
        <v>2115</v>
      </c>
      <c r="G2043">
        <v>1</v>
      </c>
      <c r="H2043">
        <v>0</v>
      </c>
      <c r="I2043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2116</v>
      </c>
    </row>
    <row r="2044" spans="1:16" x14ac:dyDescent="0.25">
      <c r="A2044" t="s">
        <v>4483</v>
      </c>
      <c r="B2044">
        <v>944</v>
      </c>
      <c r="C2044" t="s">
        <v>9</v>
      </c>
      <c r="D2044" t="s">
        <v>32</v>
      </c>
      <c r="E2044">
        <v>2</v>
      </c>
      <c r="F2044" t="s">
        <v>4484</v>
      </c>
      <c r="G2044">
        <v>0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4485</v>
      </c>
    </row>
    <row r="2045" spans="1:16" x14ac:dyDescent="0.25">
      <c r="A2045" t="s">
        <v>4486</v>
      </c>
      <c r="B2045">
        <v>478</v>
      </c>
      <c r="C2045" t="s">
        <v>23</v>
      </c>
      <c r="D2045" t="s">
        <v>24</v>
      </c>
      <c r="E2045">
        <v>2</v>
      </c>
      <c r="F2045" t="s">
        <v>265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266</v>
      </c>
    </row>
    <row r="2046" spans="1:16" x14ac:dyDescent="0.25">
      <c r="A2046" t="s">
        <v>3515</v>
      </c>
      <c r="B2046">
        <v>650</v>
      </c>
      <c r="C2046" t="s">
        <v>14</v>
      </c>
      <c r="D2046" t="s">
        <v>1235</v>
      </c>
      <c r="E2046">
        <v>4</v>
      </c>
      <c r="F2046" t="s">
        <v>3516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  <c r="P2046" t="s">
        <v>3517</v>
      </c>
    </row>
    <row r="2047" spans="1:16" x14ac:dyDescent="0.25">
      <c r="A2047" t="s">
        <v>4490</v>
      </c>
      <c r="B2047">
        <v>462</v>
      </c>
      <c r="C2047" t="s">
        <v>23</v>
      </c>
      <c r="D2047" t="s">
        <v>237</v>
      </c>
      <c r="E2047">
        <v>2</v>
      </c>
      <c r="F2047" t="s">
        <v>4491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4492</v>
      </c>
    </row>
    <row r="2048" spans="1:16" x14ac:dyDescent="0.25">
      <c r="A2048" t="s">
        <v>4493</v>
      </c>
      <c r="B2048">
        <v>996</v>
      </c>
      <c r="C2048" t="s">
        <v>9</v>
      </c>
      <c r="D2048" t="s">
        <v>164</v>
      </c>
      <c r="E2048">
        <v>2</v>
      </c>
      <c r="F2048" t="s">
        <v>241</v>
      </c>
      <c r="G2048">
        <v>0</v>
      </c>
      <c r="H2048">
        <v>0</v>
      </c>
      <c r="I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242</v>
      </c>
    </row>
    <row r="2049" spans="1:16" x14ac:dyDescent="0.25">
      <c r="A2049" t="s">
        <v>4494</v>
      </c>
      <c r="B2049">
        <v>1059</v>
      </c>
      <c r="C2049" t="s">
        <v>9</v>
      </c>
      <c r="D2049" t="s">
        <v>10</v>
      </c>
      <c r="E2049">
        <v>2</v>
      </c>
      <c r="F2049" t="s">
        <v>4495</v>
      </c>
      <c r="G2049">
        <v>0</v>
      </c>
      <c r="H2049">
        <v>0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4496</v>
      </c>
    </row>
    <row r="2050" spans="1:16" x14ac:dyDescent="0.25">
      <c r="A2050" t="s">
        <v>5669</v>
      </c>
      <c r="B2050">
        <v>650</v>
      </c>
      <c r="C2050" t="s">
        <v>14</v>
      </c>
      <c r="D2050" t="s">
        <v>2370</v>
      </c>
      <c r="E2050">
        <v>4</v>
      </c>
      <c r="F2050" t="s">
        <v>3516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1</v>
      </c>
      <c r="P2050" t="s">
        <v>3517</v>
      </c>
    </row>
    <row r="2051" spans="1:16" x14ac:dyDescent="0.25">
      <c r="A2051" t="s">
        <v>4498</v>
      </c>
      <c r="B2051">
        <v>346</v>
      </c>
      <c r="C2051" t="s">
        <v>23</v>
      </c>
      <c r="D2051" t="s">
        <v>1402</v>
      </c>
      <c r="E2051">
        <v>2</v>
      </c>
      <c r="F2051" t="s">
        <v>4499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4500</v>
      </c>
    </row>
    <row r="2052" spans="1:16" x14ac:dyDescent="0.25">
      <c r="A2052" t="s">
        <v>4501</v>
      </c>
      <c r="B2052">
        <v>245</v>
      </c>
      <c r="C2052" t="s">
        <v>23</v>
      </c>
      <c r="D2052" t="s">
        <v>50</v>
      </c>
      <c r="E2052">
        <v>2</v>
      </c>
      <c r="F2052" t="s">
        <v>51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52</v>
      </c>
    </row>
    <row r="2053" spans="1:16" x14ac:dyDescent="0.25">
      <c r="A2053" t="s">
        <v>4382</v>
      </c>
      <c r="B2053">
        <v>649</v>
      </c>
      <c r="C2053" t="s">
        <v>14</v>
      </c>
      <c r="D2053" t="s">
        <v>82</v>
      </c>
      <c r="E2053">
        <v>3</v>
      </c>
      <c r="F2053" t="s">
        <v>4383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4384</v>
      </c>
    </row>
    <row r="2054" spans="1:16" x14ac:dyDescent="0.25">
      <c r="A2054" t="s">
        <v>361</v>
      </c>
      <c r="B2054">
        <v>648</v>
      </c>
      <c r="C2054" t="s">
        <v>14</v>
      </c>
      <c r="D2054" t="s">
        <v>19</v>
      </c>
      <c r="E2054">
        <v>2</v>
      </c>
      <c r="F2054" t="s">
        <v>362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 t="s">
        <v>363</v>
      </c>
    </row>
    <row r="2055" spans="1:16" x14ac:dyDescent="0.25">
      <c r="A2055" t="s">
        <v>4508</v>
      </c>
      <c r="B2055">
        <v>391</v>
      </c>
      <c r="C2055" t="s">
        <v>23</v>
      </c>
      <c r="D2055" t="s">
        <v>434</v>
      </c>
      <c r="E2055">
        <v>2</v>
      </c>
      <c r="F2055" t="s">
        <v>546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720</v>
      </c>
    </row>
    <row r="2056" spans="1:16" x14ac:dyDescent="0.25">
      <c r="A2056" t="s">
        <v>4509</v>
      </c>
      <c r="B2056">
        <v>831</v>
      </c>
      <c r="C2056" t="s">
        <v>9</v>
      </c>
      <c r="D2056" t="s">
        <v>10</v>
      </c>
      <c r="E2056">
        <v>3</v>
      </c>
      <c r="F2056" t="s">
        <v>4510</v>
      </c>
      <c r="G2056">
        <v>0</v>
      </c>
      <c r="H2056">
        <v>0</v>
      </c>
      <c r="I2056">
        <v>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4511</v>
      </c>
    </row>
    <row r="2057" spans="1:16" x14ac:dyDescent="0.25">
      <c r="A2057" t="s">
        <v>4608</v>
      </c>
      <c r="B2057">
        <v>648</v>
      </c>
      <c r="C2057" t="s">
        <v>14</v>
      </c>
      <c r="D2057" t="s">
        <v>898</v>
      </c>
      <c r="E2057">
        <v>2</v>
      </c>
      <c r="F2057" t="s">
        <v>362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 t="s">
        <v>363</v>
      </c>
    </row>
    <row r="2058" spans="1:16" x14ac:dyDescent="0.25">
      <c r="A2058" t="s">
        <v>4513</v>
      </c>
      <c r="B2058">
        <v>478</v>
      </c>
      <c r="C2058" t="s">
        <v>23</v>
      </c>
      <c r="D2058" t="s">
        <v>24</v>
      </c>
      <c r="E2058">
        <v>2</v>
      </c>
      <c r="F2058" t="s">
        <v>265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266</v>
      </c>
    </row>
    <row r="2059" spans="1:16" x14ac:dyDescent="0.25">
      <c r="A2059" t="s">
        <v>2918</v>
      </c>
      <c r="B2059">
        <v>622</v>
      </c>
      <c r="C2059" t="s">
        <v>14</v>
      </c>
      <c r="D2059" t="s">
        <v>19</v>
      </c>
      <c r="E2059">
        <v>2</v>
      </c>
      <c r="F2059" t="s">
        <v>2919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2920</v>
      </c>
    </row>
    <row r="2060" spans="1:16" x14ac:dyDescent="0.25">
      <c r="A2060" t="s">
        <v>4517</v>
      </c>
      <c r="B2060">
        <v>512</v>
      </c>
      <c r="C2060" t="s">
        <v>23</v>
      </c>
      <c r="D2060" t="s">
        <v>24</v>
      </c>
      <c r="E2060">
        <v>2</v>
      </c>
      <c r="F2060" t="s">
        <v>3047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3048</v>
      </c>
    </row>
    <row r="2061" spans="1:16" x14ac:dyDescent="0.25">
      <c r="A2061" t="s">
        <v>4156</v>
      </c>
      <c r="B2061">
        <v>615</v>
      </c>
      <c r="C2061" t="s">
        <v>14</v>
      </c>
      <c r="D2061" t="s">
        <v>301</v>
      </c>
      <c r="E2061">
        <v>3</v>
      </c>
      <c r="F2061" t="s">
        <v>4157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4158</v>
      </c>
    </row>
    <row r="2062" spans="1:16" x14ac:dyDescent="0.25">
      <c r="A2062" t="s">
        <v>4773</v>
      </c>
      <c r="B2062">
        <v>615</v>
      </c>
      <c r="C2062" t="s">
        <v>14</v>
      </c>
      <c r="D2062" t="s">
        <v>301</v>
      </c>
      <c r="E2062">
        <v>3</v>
      </c>
      <c r="F2062" t="s">
        <v>4157</v>
      </c>
      <c r="G2062">
        <v>0</v>
      </c>
      <c r="H2062">
        <v>0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4158</v>
      </c>
    </row>
    <row r="2063" spans="1:16" x14ac:dyDescent="0.25">
      <c r="A2063" t="s">
        <v>4522</v>
      </c>
      <c r="B2063">
        <v>245</v>
      </c>
      <c r="C2063" t="s">
        <v>23</v>
      </c>
      <c r="D2063" t="s">
        <v>50</v>
      </c>
      <c r="E2063">
        <v>2</v>
      </c>
      <c r="F2063" t="s">
        <v>51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52</v>
      </c>
    </row>
    <row r="2064" spans="1:16" x14ac:dyDescent="0.25">
      <c r="A2064" t="s">
        <v>5512</v>
      </c>
      <c r="B2064">
        <v>606</v>
      </c>
      <c r="C2064" t="s">
        <v>14</v>
      </c>
      <c r="D2064" t="s">
        <v>36</v>
      </c>
      <c r="E2064">
        <v>3</v>
      </c>
      <c r="F2064" t="s">
        <v>5513</v>
      </c>
      <c r="G2064">
        <v>0</v>
      </c>
      <c r="H2064">
        <v>0</v>
      </c>
      <c r="I2064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5514</v>
      </c>
    </row>
    <row r="2065" spans="1:16" x14ac:dyDescent="0.25">
      <c r="A2065" t="s">
        <v>4525</v>
      </c>
      <c r="B2065">
        <v>944</v>
      </c>
      <c r="C2065" t="s">
        <v>9</v>
      </c>
      <c r="D2065" t="s">
        <v>650</v>
      </c>
      <c r="E2065">
        <v>2</v>
      </c>
      <c r="F2065" t="s">
        <v>4526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4527</v>
      </c>
    </row>
    <row r="2066" spans="1:16" x14ac:dyDescent="0.25">
      <c r="A2066" t="s">
        <v>4528</v>
      </c>
      <c r="B2066">
        <v>391</v>
      </c>
      <c r="C2066" t="s">
        <v>23</v>
      </c>
      <c r="D2066" t="s">
        <v>50</v>
      </c>
      <c r="E2066">
        <v>2</v>
      </c>
      <c r="F2066" t="s">
        <v>546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2006</v>
      </c>
    </row>
    <row r="2067" spans="1:16" x14ac:dyDescent="0.25">
      <c r="A2067" t="s">
        <v>1153</v>
      </c>
      <c r="B2067">
        <v>588</v>
      </c>
      <c r="C2067" t="s">
        <v>14</v>
      </c>
      <c r="D2067" t="s">
        <v>814</v>
      </c>
      <c r="E2067">
        <v>2</v>
      </c>
      <c r="F2067" t="s">
        <v>1154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 t="s">
        <v>1155</v>
      </c>
    </row>
    <row r="2068" spans="1:16" x14ac:dyDescent="0.25">
      <c r="A2068" t="s">
        <v>4530</v>
      </c>
      <c r="B2068">
        <v>1445</v>
      </c>
      <c r="C2068" t="s">
        <v>9</v>
      </c>
      <c r="D2068" t="s">
        <v>164</v>
      </c>
      <c r="E2068">
        <v>2</v>
      </c>
      <c r="F2068" t="s">
        <v>4531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4532</v>
      </c>
    </row>
    <row r="2069" spans="1:16" x14ac:dyDescent="0.25">
      <c r="A2069" t="s">
        <v>780</v>
      </c>
      <c r="B2069">
        <v>585</v>
      </c>
      <c r="C2069" t="s">
        <v>14</v>
      </c>
      <c r="D2069" t="s">
        <v>781</v>
      </c>
      <c r="E2069">
        <v>2</v>
      </c>
      <c r="F2069" t="s">
        <v>782</v>
      </c>
      <c r="G2069">
        <v>0</v>
      </c>
      <c r="H2069">
        <v>0</v>
      </c>
      <c r="I2069">
        <v>0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 t="s">
        <v>783</v>
      </c>
    </row>
    <row r="2070" spans="1:16" x14ac:dyDescent="0.25">
      <c r="A2070" t="s">
        <v>4534</v>
      </c>
      <c r="B2070">
        <v>228</v>
      </c>
      <c r="C2070" t="s">
        <v>245</v>
      </c>
      <c r="D2070" t="s">
        <v>516</v>
      </c>
      <c r="E2070">
        <v>2</v>
      </c>
      <c r="F2070" t="s">
        <v>517</v>
      </c>
      <c r="G2070">
        <v>0</v>
      </c>
      <c r="H2070">
        <v>0</v>
      </c>
      <c r="I2070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518</v>
      </c>
    </row>
    <row r="2071" spans="1:16" x14ac:dyDescent="0.25">
      <c r="A2071" t="s">
        <v>4535</v>
      </c>
      <c r="B2071">
        <v>257</v>
      </c>
      <c r="C2071" t="s">
        <v>23</v>
      </c>
      <c r="D2071" t="s">
        <v>223</v>
      </c>
      <c r="E2071">
        <v>2</v>
      </c>
      <c r="F2071" t="s">
        <v>227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943</v>
      </c>
    </row>
    <row r="2072" spans="1:16" x14ac:dyDescent="0.25">
      <c r="A2072" t="s">
        <v>2543</v>
      </c>
      <c r="B2072">
        <v>585</v>
      </c>
      <c r="C2072" t="s">
        <v>14</v>
      </c>
      <c r="D2072" t="s">
        <v>407</v>
      </c>
      <c r="E2072">
        <v>2</v>
      </c>
      <c r="F2072" t="s">
        <v>782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 t="s">
        <v>2544</v>
      </c>
    </row>
    <row r="2073" spans="1:16" x14ac:dyDescent="0.25">
      <c r="A2073" t="s">
        <v>4537</v>
      </c>
      <c r="B2073">
        <v>2936</v>
      </c>
      <c r="C2073" t="s">
        <v>9</v>
      </c>
      <c r="D2073" t="s">
        <v>180</v>
      </c>
      <c r="E2073">
        <v>5</v>
      </c>
      <c r="F2073" t="s">
        <v>4538</v>
      </c>
      <c r="G2073">
        <v>0</v>
      </c>
      <c r="H2073">
        <v>1</v>
      </c>
      <c r="I2073">
        <v>2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1</v>
      </c>
      <c r="P2073" t="s">
        <v>4539</v>
      </c>
    </row>
    <row r="2074" spans="1:16" x14ac:dyDescent="0.25">
      <c r="A2074" t="s">
        <v>4540</v>
      </c>
      <c r="B2074">
        <v>226</v>
      </c>
      <c r="C2074" t="s">
        <v>133</v>
      </c>
      <c r="D2074" t="s">
        <v>134</v>
      </c>
      <c r="E2074">
        <v>2</v>
      </c>
      <c r="F2074" t="s">
        <v>271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272</v>
      </c>
    </row>
    <row r="2075" spans="1:16" x14ac:dyDescent="0.25">
      <c r="A2075" t="s">
        <v>3257</v>
      </c>
      <c r="B2075">
        <v>585</v>
      </c>
      <c r="C2075" t="s">
        <v>14</v>
      </c>
      <c r="D2075" t="s">
        <v>509</v>
      </c>
      <c r="E2075">
        <v>2</v>
      </c>
      <c r="F2075" t="s">
        <v>782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0</v>
      </c>
      <c r="P2075" t="s">
        <v>3258</v>
      </c>
    </row>
    <row r="2076" spans="1:16" x14ac:dyDescent="0.25">
      <c r="A2076" t="s">
        <v>4544</v>
      </c>
      <c r="B2076">
        <v>638</v>
      </c>
      <c r="C2076" t="s">
        <v>9</v>
      </c>
      <c r="D2076" t="s">
        <v>180</v>
      </c>
      <c r="E2076">
        <v>1</v>
      </c>
      <c r="F2076" t="s">
        <v>4545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4546</v>
      </c>
    </row>
    <row r="2077" spans="1:16" x14ac:dyDescent="0.25">
      <c r="A2077" t="s">
        <v>3938</v>
      </c>
      <c r="B2077">
        <v>585</v>
      </c>
      <c r="C2077" t="s">
        <v>14</v>
      </c>
      <c r="D2077" t="s">
        <v>113</v>
      </c>
      <c r="E2077">
        <v>2</v>
      </c>
      <c r="F2077" t="s">
        <v>782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 t="s">
        <v>3258</v>
      </c>
    </row>
    <row r="2078" spans="1:16" x14ac:dyDescent="0.25">
      <c r="A2078" t="s">
        <v>4548</v>
      </c>
      <c r="B2078">
        <v>832</v>
      </c>
      <c r="C2078" t="s">
        <v>9</v>
      </c>
      <c r="D2078" t="s">
        <v>28</v>
      </c>
      <c r="E2078">
        <v>3</v>
      </c>
      <c r="F2078" t="s">
        <v>4549</v>
      </c>
      <c r="G2078">
        <v>0</v>
      </c>
      <c r="H2078">
        <v>0</v>
      </c>
      <c r="I2078">
        <v>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4550</v>
      </c>
    </row>
    <row r="2079" spans="1:16" x14ac:dyDescent="0.25">
      <c r="A2079" t="s">
        <v>4551</v>
      </c>
      <c r="B2079">
        <v>409</v>
      </c>
      <c r="C2079" t="s">
        <v>9</v>
      </c>
      <c r="D2079" t="s">
        <v>28</v>
      </c>
      <c r="E2079">
        <v>2</v>
      </c>
      <c r="F2079" t="s">
        <v>4552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4553</v>
      </c>
    </row>
    <row r="2080" spans="1:16" x14ac:dyDescent="0.25">
      <c r="A2080" t="s">
        <v>4554</v>
      </c>
      <c r="B2080">
        <v>492</v>
      </c>
      <c r="C2080" t="s">
        <v>23</v>
      </c>
      <c r="D2080" t="s">
        <v>24</v>
      </c>
      <c r="E2080">
        <v>2</v>
      </c>
      <c r="F2080" t="s">
        <v>288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4555</v>
      </c>
    </row>
    <row r="2081" spans="1:16" x14ac:dyDescent="0.25">
      <c r="A2081" t="s">
        <v>4556</v>
      </c>
      <c r="B2081">
        <v>245</v>
      </c>
      <c r="C2081" t="s">
        <v>133</v>
      </c>
      <c r="D2081" t="s">
        <v>134</v>
      </c>
      <c r="E2081">
        <v>2</v>
      </c>
      <c r="F2081" t="s">
        <v>2983</v>
      </c>
      <c r="G2081">
        <v>0</v>
      </c>
      <c r="H2081">
        <v>0</v>
      </c>
      <c r="I2081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2984</v>
      </c>
    </row>
    <row r="2082" spans="1:16" x14ac:dyDescent="0.25">
      <c r="A2082" t="s">
        <v>4627</v>
      </c>
      <c r="B2082">
        <v>585</v>
      </c>
      <c r="C2082" t="s">
        <v>14</v>
      </c>
      <c r="D2082" t="s">
        <v>2738</v>
      </c>
      <c r="E2082">
        <v>2</v>
      </c>
      <c r="F2082" t="s">
        <v>782</v>
      </c>
      <c r="G2082">
        <v>0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 t="s">
        <v>2544</v>
      </c>
    </row>
    <row r="2083" spans="1:16" x14ac:dyDescent="0.25">
      <c r="A2083" t="s">
        <v>4687</v>
      </c>
      <c r="B2083">
        <v>585</v>
      </c>
      <c r="C2083" t="s">
        <v>14</v>
      </c>
      <c r="D2083" t="s">
        <v>718</v>
      </c>
      <c r="E2083">
        <v>2</v>
      </c>
      <c r="F2083" t="s">
        <v>782</v>
      </c>
      <c r="G2083">
        <v>0</v>
      </c>
      <c r="H2083">
        <v>0</v>
      </c>
      <c r="I2083">
        <v>0</v>
      </c>
      <c r="J2083">
        <v>1</v>
      </c>
      <c r="K2083">
        <v>1</v>
      </c>
      <c r="L2083">
        <v>0</v>
      </c>
      <c r="M2083">
        <v>0</v>
      </c>
      <c r="N2083">
        <v>0</v>
      </c>
      <c r="O2083">
        <v>0</v>
      </c>
      <c r="P2083" t="s">
        <v>4688</v>
      </c>
    </row>
    <row r="2084" spans="1:16" x14ac:dyDescent="0.25">
      <c r="A2084" t="s">
        <v>4559</v>
      </c>
      <c r="B2084">
        <v>639</v>
      </c>
      <c r="C2084" t="s">
        <v>9</v>
      </c>
      <c r="D2084" t="s">
        <v>10</v>
      </c>
      <c r="E2084">
        <v>1</v>
      </c>
      <c r="F2084" t="s">
        <v>4560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4561</v>
      </c>
    </row>
    <row r="2085" spans="1:16" x14ac:dyDescent="0.25">
      <c r="A2085" t="s">
        <v>4562</v>
      </c>
      <c r="B2085">
        <v>398</v>
      </c>
      <c r="C2085" t="s">
        <v>133</v>
      </c>
      <c r="D2085" t="s">
        <v>134</v>
      </c>
      <c r="E2085">
        <v>2</v>
      </c>
      <c r="F2085" t="s">
        <v>4563</v>
      </c>
      <c r="G2085">
        <v>0</v>
      </c>
      <c r="H2085">
        <v>0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4564</v>
      </c>
    </row>
    <row r="2086" spans="1:16" x14ac:dyDescent="0.25">
      <c r="A2086" t="s">
        <v>4565</v>
      </c>
      <c r="B2086">
        <v>568</v>
      </c>
      <c r="C2086" t="s">
        <v>9</v>
      </c>
      <c r="D2086" t="s">
        <v>10</v>
      </c>
      <c r="E2086">
        <v>2</v>
      </c>
      <c r="F2086" t="s">
        <v>4566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 t="s">
        <v>4567</v>
      </c>
    </row>
    <row r="2087" spans="1:16" x14ac:dyDescent="0.25">
      <c r="A2087" t="s">
        <v>4568</v>
      </c>
      <c r="B2087">
        <v>831</v>
      </c>
      <c r="C2087" t="s">
        <v>9</v>
      </c>
      <c r="D2087" t="s">
        <v>10</v>
      </c>
      <c r="E2087">
        <v>2</v>
      </c>
      <c r="F2087" t="s">
        <v>4569</v>
      </c>
      <c r="G2087">
        <v>0</v>
      </c>
      <c r="H2087">
        <v>0</v>
      </c>
      <c r="I2087">
        <v>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4570</v>
      </c>
    </row>
    <row r="2088" spans="1:16" x14ac:dyDescent="0.25">
      <c r="A2088" t="s">
        <v>4571</v>
      </c>
      <c r="B2088">
        <v>658</v>
      </c>
      <c r="C2088" t="s">
        <v>23</v>
      </c>
      <c r="D2088" t="s">
        <v>24</v>
      </c>
      <c r="E2088">
        <v>1</v>
      </c>
      <c r="F2088" t="s">
        <v>4572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4573</v>
      </c>
    </row>
    <row r="2089" spans="1:16" x14ac:dyDescent="0.25">
      <c r="A2089" t="s">
        <v>4800</v>
      </c>
      <c r="B2089">
        <v>585</v>
      </c>
      <c r="C2089" t="s">
        <v>14</v>
      </c>
      <c r="D2089" t="s">
        <v>155</v>
      </c>
      <c r="E2089">
        <v>2</v>
      </c>
      <c r="F2089" t="s">
        <v>782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 t="s">
        <v>4801</v>
      </c>
    </row>
    <row r="2090" spans="1:16" x14ac:dyDescent="0.25">
      <c r="A2090" t="s">
        <v>4935</v>
      </c>
      <c r="B2090">
        <v>585</v>
      </c>
      <c r="C2090" t="s">
        <v>14</v>
      </c>
      <c r="D2090" t="s">
        <v>75</v>
      </c>
      <c r="E2090">
        <v>2</v>
      </c>
      <c r="F2090" t="s">
        <v>782</v>
      </c>
      <c r="G2090">
        <v>0</v>
      </c>
      <c r="H2090">
        <v>0</v>
      </c>
      <c r="I2090">
        <v>0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 t="s">
        <v>4936</v>
      </c>
    </row>
    <row r="2091" spans="1:16" x14ac:dyDescent="0.25">
      <c r="A2091" t="s">
        <v>4577</v>
      </c>
      <c r="B2091">
        <v>21165</v>
      </c>
      <c r="C2091" t="s">
        <v>352</v>
      </c>
      <c r="D2091" t="s">
        <v>353</v>
      </c>
      <c r="E2091">
        <v>66</v>
      </c>
      <c r="F2091" t="s">
        <v>4578</v>
      </c>
      <c r="G2091">
        <v>0</v>
      </c>
      <c r="H2091">
        <v>13</v>
      </c>
      <c r="I2091">
        <v>26</v>
      </c>
      <c r="J2091">
        <v>13</v>
      </c>
      <c r="K2091">
        <v>12</v>
      </c>
      <c r="L2091">
        <v>0</v>
      </c>
      <c r="M2091">
        <v>1</v>
      </c>
      <c r="N2091">
        <v>1</v>
      </c>
      <c r="O2091">
        <v>13</v>
      </c>
      <c r="P2091" t="s">
        <v>4579</v>
      </c>
    </row>
    <row r="2092" spans="1:16" x14ac:dyDescent="0.25">
      <c r="A2092" t="s">
        <v>4580</v>
      </c>
      <c r="B2092">
        <v>245</v>
      </c>
      <c r="C2092" t="s">
        <v>23</v>
      </c>
      <c r="D2092" t="s">
        <v>50</v>
      </c>
      <c r="E2092">
        <v>2</v>
      </c>
      <c r="F2092" t="s">
        <v>51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52</v>
      </c>
    </row>
    <row r="2093" spans="1:16" x14ac:dyDescent="0.25">
      <c r="A2093" t="s">
        <v>4947</v>
      </c>
      <c r="B2093">
        <v>585</v>
      </c>
      <c r="C2093" t="s">
        <v>14</v>
      </c>
      <c r="D2093" t="s">
        <v>198</v>
      </c>
      <c r="E2093">
        <v>2</v>
      </c>
      <c r="F2093" t="s">
        <v>782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 t="s">
        <v>4688</v>
      </c>
    </row>
    <row r="2094" spans="1:16" x14ac:dyDescent="0.25">
      <c r="A2094" t="s">
        <v>5025</v>
      </c>
      <c r="B2094">
        <v>585</v>
      </c>
      <c r="C2094" t="s">
        <v>14</v>
      </c>
      <c r="D2094" t="s">
        <v>562</v>
      </c>
      <c r="E2094">
        <v>2</v>
      </c>
      <c r="F2094" t="s">
        <v>782</v>
      </c>
      <c r="G2094">
        <v>0</v>
      </c>
      <c r="H2094">
        <v>0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0</v>
      </c>
      <c r="P2094" t="s">
        <v>5026</v>
      </c>
    </row>
    <row r="2095" spans="1:16" x14ac:dyDescent="0.25">
      <c r="A2095" t="s">
        <v>4584</v>
      </c>
      <c r="B2095">
        <v>428</v>
      </c>
      <c r="C2095" t="s">
        <v>23</v>
      </c>
      <c r="D2095" t="s">
        <v>1402</v>
      </c>
      <c r="E2095">
        <v>2</v>
      </c>
      <c r="F2095" t="s">
        <v>4585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4586</v>
      </c>
    </row>
    <row r="2096" spans="1:16" x14ac:dyDescent="0.25">
      <c r="A2096" t="s">
        <v>5118</v>
      </c>
      <c r="B2096">
        <v>585</v>
      </c>
      <c r="C2096" t="s">
        <v>14</v>
      </c>
      <c r="D2096" t="s">
        <v>19</v>
      </c>
      <c r="E2096">
        <v>2</v>
      </c>
      <c r="F2096" t="s">
        <v>782</v>
      </c>
      <c r="G2096">
        <v>0</v>
      </c>
      <c r="H2096">
        <v>0</v>
      </c>
      <c r="I2096">
        <v>0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 t="s">
        <v>5119</v>
      </c>
    </row>
    <row r="2097" spans="1:16" x14ac:dyDescent="0.25">
      <c r="A2097" t="s">
        <v>4591</v>
      </c>
      <c r="B2097">
        <v>497</v>
      </c>
      <c r="C2097" t="s">
        <v>23</v>
      </c>
      <c r="D2097" t="s">
        <v>237</v>
      </c>
      <c r="E2097">
        <v>2</v>
      </c>
      <c r="F2097" t="s">
        <v>1103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3045</v>
      </c>
    </row>
    <row r="2098" spans="1:16" x14ac:dyDescent="0.25">
      <c r="A2098" t="s">
        <v>5318</v>
      </c>
      <c r="B2098">
        <v>585</v>
      </c>
      <c r="C2098" t="s">
        <v>14</v>
      </c>
      <c r="D2098" t="s">
        <v>19</v>
      </c>
      <c r="E2098">
        <v>4</v>
      </c>
      <c r="F2098" t="s">
        <v>5319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</v>
      </c>
      <c r="P2098" t="s">
        <v>5320</v>
      </c>
    </row>
    <row r="2099" spans="1:16" x14ac:dyDescent="0.25">
      <c r="A2099" t="s">
        <v>4594</v>
      </c>
      <c r="B2099">
        <v>245</v>
      </c>
      <c r="C2099" t="s">
        <v>23</v>
      </c>
      <c r="D2099" t="s">
        <v>50</v>
      </c>
      <c r="E2099">
        <v>2</v>
      </c>
      <c r="F2099" t="s">
        <v>51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52</v>
      </c>
    </row>
    <row r="2100" spans="1:16" x14ac:dyDescent="0.25">
      <c r="A2100" t="s">
        <v>5621</v>
      </c>
      <c r="B2100">
        <v>585</v>
      </c>
      <c r="C2100" t="s">
        <v>14</v>
      </c>
      <c r="D2100" t="s">
        <v>1827</v>
      </c>
      <c r="E2100">
        <v>2</v>
      </c>
      <c r="F2100" t="s">
        <v>782</v>
      </c>
      <c r="G2100">
        <v>0</v>
      </c>
      <c r="H2100">
        <v>0</v>
      </c>
      <c r="I2100">
        <v>0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 t="s">
        <v>5119</v>
      </c>
    </row>
    <row r="2101" spans="1:16" x14ac:dyDescent="0.25">
      <c r="A2101" t="s">
        <v>5678</v>
      </c>
      <c r="B2101">
        <v>585</v>
      </c>
      <c r="C2101" t="s">
        <v>14</v>
      </c>
      <c r="D2101" t="s">
        <v>19</v>
      </c>
      <c r="E2101">
        <v>2</v>
      </c>
      <c r="F2101" t="s">
        <v>782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 t="s">
        <v>4936</v>
      </c>
    </row>
    <row r="2102" spans="1:16" x14ac:dyDescent="0.25">
      <c r="A2102" t="s">
        <v>512</v>
      </c>
      <c r="B2102">
        <v>584</v>
      </c>
      <c r="C2102" t="s">
        <v>14</v>
      </c>
      <c r="D2102" t="s">
        <v>64</v>
      </c>
      <c r="E2102">
        <v>2</v>
      </c>
      <c r="F2102" t="s">
        <v>513</v>
      </c>
      <c r="G2102">
        <v>0</v>
      </c>
      <c r="H2102">
        <v>0</v>
      </c>
      <c r="I2102">
        <v>0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 t="s">
        <v>514</v>
      </c>
    </row>
    <row r="2103" spans="1:16" x14ac:dyDescent="0.25">
      <c r="A2103" t="s">
        <v>3381</v>
      </c>
      <c r="B2103">
        <v>579</v>
      </c>
      <c r="C2103" t="s">
        <v>14</v>
      </c>
      <c r="D2103" t="s">
        <v>387</v>
      </c>
      <c r="E2103">
        <v>2</v>
      </c>
      <c r="F2103" t="s">
        <v>3382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 t="s">
        <v>3383</v>
      </c>
    </row>
    <row r="2104" spans="1:16" x14ac:dyDescent="0.25">
      <c r="A2104" t="s">
        <v>3852</v>
      </c>
      <c r="B2104">
        <v>578</v>
      </c>
      <c r="C2104" t="s">
        <v>14</v>
      </c>
      <c r="D2104" t="s">
        <v>43</v>
      </c>
      <c r="E2104">
        <v>3</v>
      </c>
      <c r="F2104" t="s">
        <v>3853</v>
      </c>
      <c r="G2104">
        <v>0</v>
      </c>
      <c r="H2104">
        <v>0</v>
      </c>
      <c r="I2104">
        <v>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3854</v>
      </c>
    </row>
    <row r="2105" spans="1:16" x14ac:dyDescent="0.25">
      <c r="A2105" t="s">
        <v>4603</v>
      </c>
      <c r="B2105">
        <v>245</v>
      </c>
      <c r="C2105" t="s">
        <v>23</v>
      </c>
      <c r="D2105" t="s">
        <v>50</v>
      </c>
      <c r="E2105">
        <v>2</v>
      </c>
      <c r="F2105" t="s">
        <v>51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52</v>
      </c>
    </row>
    <row r="2106" spans="1:16" x14ac:dyDescent="0.25">
      <c r="A2106" t="s">
        <v>85</v>
      </c>
      <c r="B2106">
        <v>576</v>
      </c>
      <c r="C2106" t="s">
        <v>14</v>
      </c>
      <c r="D2106" t="s">
        <v>86</v>
      </c>
      <c r="E2106">
        <v>2</v>
      </c>
      <c r="F2106" t="s">
        <v>87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 t="s">
        <v>88</v>
      </c>
    </row>
    <row r="2107" spans="1:16" x14ac:dyDescent="0.25">
      <c r="A2107" t="s">
        <v>148</v>
      </c>
      <c r="B2107">
        <v>576</v>
      </c>
      <c r="C2107" t="s">
        <v>14</v>
      </c>
      <c r="D2107" t="s">
        <v>36</v>
      </c>
      <c r="E2107">
        <v>2</v>
      </c>
      <c r="F2107" t="s">
        <v>149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 t="s">
        <v>150</v>
      </c>
    </row>
    <row r="2108" spans="1:16" x14ac:dyDescent="0.25">
      <c r="A2108" t="s">
        <v>766</v>
      </c>
      <c r="B2108">
        <v>576</v>
      </c>
      <c r="C2108" t="s">
        <v>14</v>
      </c>
      <c r="D2108" t="s">
        <v>571</v>
      </c>
      <c r="E2108">
        <v>2</v>
      </c>
      <c r="F2108" t="s">
        <v>149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 t="s">
        <v>767</v>
      </c>
    </row>
    <row r="2109" spans="1:16" x14ac:dyDescent="0.25">
      <c r="A2109" t="s">
        <v>4609</v>
      </c>
      <c r="B2109">
        <v>396</v>
      </c>
      <c r="C2109" t="s">
        <v>23</v>
      </c>
      <c r="D2109" t="s">
        <v>223</v>
      </c>
      <c r="E2109">
        <v>2</v>
      </c>
      <c r="F2109" t="s">
        <v>323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4610</v>
      </c>
    </row>
    <row r="2110" spans="1:16" x14ac:dyDescent="0.25">
      <c r="A2110" t="s">
        <v>4611</v>
      </c>
      <c r="B2110">
        <v>352</v>
      </c>
      <c r="C2110" t="s">
        <v>23</v>
      </c>
      <c r="D2110" t="s">
        <v>1402</v>
      </c>
      <c r="E2110">
        <v>2</v>
      </c>
      <c r="F2110" t="s">
        <v>4612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4613</v>
      </c>
    </row>
    <row r="2111" spans="1:16" x14ac:dyDescent="0.25">
      <c r="A2111" t="s">
        <v>4614</v>
      </c>
      <c r="B2111">
        <v>3554</v>
      </c>
      <c r="C2111" t="s">
        <v>9</v>
      </c>
      <c r="D2111" t="s">
        <v>32</v>
      </c>
      <c r="E2111">
        <v>13</v>
      </c>
      <c r="F2111" t="s">
        <v>4615</v>
      </c>
      <c r="G2111">
        <v>0</v>
      </c>
      <c r="H2111">
        <v>3</v>
      </c>
      <c r="I2111">
        <v>4</v>
      </c>
      <c r="J2111">
        <v>3</v>
      </c>
      <c r="K2111">
        <v>1</v>
      </c>
      <c r="L2111">
        <v>0</v>
      </c>
      <c r="M2111">
        <v>0</v>
      </c>
      <c r="N2111">
        <v>1</v>
      </c>
      <c r="O2111">
        <v>3</v>
      </c>
      <c r="P2111" t="s">
        <v>4616</v>
      </c>
    </row>
    <row r="2112" spans="1:16" x14ac:dyDescent="0.25">
      <c r="A2112" t="s">
        <v>1002</v>
      </c>
      <c r="B2112">
        <v>576</v>
      </c>
      <c r="C2112" t="s">
        <v>14</v>
      </c>
      <c r="D2112" t="s">
        <v>457</v>
      </c>
      <c r="E2112">
        <v>2</v>
      </c>
      <c r="F2112" t="s">
        <v>1003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 t="s">
        <v>1004</v>
      </c>
    </row>
    <row r="2113" spans="1:16" x14ac:dyDescent="0.25">
      <c r="A2113" t="s">
        <v>1451</v>
      </c>
      <c r="B2113">
        <v>576</v>
      </c>
      <c r="C2113" t="s">
        <v>14</v>
      </c>
      <c r="D2113" t="s">
        <v>722</v>
      </c>
      <c r="E2113">
        <v>2</v>
      </c>
      <c r="F2113" t="s">
        <v>1452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 t="s">
        <v>1453</v>
      </c>
    </row>
    <row r="2114" spans="1:16" x14ac:dyDescent="0.25">
      <c r="A2114" t="s">
        <v>4621</v>
      </c>
      <c r="B2114">
        <v>257</v>
      </c>
      <c r="C2114" t="s">
        <v>23</v>
      </c>
      <c r="D2114" t="s">
        <v>223</v>
      </c>
      <c r="E2114">
        <v>2</v>
      </c>
      <c r="F2114" t="s">
        <v>227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943</v>
      </c>
    </row>
    <row r="2115" spans="1:16" x14ac:dyDescent="0.25">
      <c r="A2115" t="s">
        <v>4622</v>
      </c>
      <c r="B2115">
        <v>3546</v>
      </c>
      <c r="C2115" t="s">
        <v>1853</v>
      </c>
      <c r="D2115" t="s">
        <v>1854</v>
      </c>
      <c r="E2115">
        <v>13</v>
      </c>
      <c r="F2115" t="s">
        <v>2275</v>
      </c>
      <c r="G2115">
        <v>1</v>
      </c>
      <c r="H2115">
        <v>2</v>
      </c>
      <c r="I2115">
        <v>2</v>
      </c>
      <c r="J2115">
        <v>1</v>
      </c>
      <c r="K2115">
        <v>1</v>
      </c>
      <c r="L2115">
        <v>0</v>
      </c>
      <c r="M2115">
        <v>1</v>
      </c>
      <c r="N2115">
        <v>1</v>
      </c>
      <c r="O2115">
        <v>2</v>
      </c>
      <c r="P2115" t="s">
        <v>2276</v>
      </c>
    </row>
    <row r="2116" spans="1:16" x14ac:dyDescent="0.25">
      <c r="A2116" t="s">
        <v>1697</v>
      </c>
      <c r="B2116">
        <v>576</v>
      </c>
      <c r="C2116" t="s">
        <v>14</v>
      </c>
      <c r="D2116" t="s">
        <v>1596</v>
      </c>
      <c r="E2116">
        <v>2</v>
      </c>
      <c r="F2116" t="s">
        <v>149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0</v>
      </c>
      <c r="M2116">
        <v>0</v>
      </c>
      <c r="N2116">
        <v>0</v>
      </c>
      <c r="O2116">
        <v>0</v>
      </c>
      <c r="P2116" t="s">
        <v>767</v>
      </c>
    </row>
    <row r="2117" spans="1:16" x14ac:dyDescent="0.25">
      <c r="A2117" t="s">
        <v>3161</v>
      </c>
      <c r="B2117">
        <v>576</v>
      </c>
      <c r="C2117" t="s">
        <v>14</v>
      </c>
      <c r="D2117" t="s">
        <v>863</v>
      </c>
      <c r="E2117">
        <v>2</v>
      </c>
      <c r="F2117" t="s">
        <v>3162</v>
      </c>
      <c r="G2117">
        <v>0</v>
      </c>
      <c r="H2117">
        <v>0</v>
      </c>
      <c r="I2117">
        <v>0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 t="s">
        <v>3163</v>
      </c>
    </row>
    <row r="2118" spans="1:16" x14ac:dyDescent="0.25">
      <c r="A2118" t="s">
        <v>3274</v>
      </c>
      <c r="B2118">
        <v>576</v>
      </c>
      <c r="C2118" t="s">
        <v>14</v>
      </c>
      <c r="D2118" t="s">
        <v>838</v>
      </c>
      <c r="E2118">
        <v>2</v>
      </c>
      <c r="F2118" t="s">
        <v>1452</v>
      </c>
      <c r="G2118">
        <v>0</v>
      </c>
      <c r="H2118">
        <v>0</v>
      </c>
      <c r="I2118">
        <v>0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0</v>
      </c>
      <c r="P2118" t="s">
        <v>3275</v>
      </c>
    </row>
    <row r="2119" spans="1:16" x14ac:dyDescent="0.25">
      <c r="A2119" t="s">
        <v>3914</v>
      </c>
      <c r="B2119">
        <v>576</v>
      </c>
      <c r="C2119" t="s">
        <v>14</v>
      </c>
      <c r="D2119" t="s">
        <v>1294</v>
      </c>
      <c r="E2119">
        <v>2</v>
      </c>
      <c r="F2119" t="s">
        <v>1452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 t="s">
        <v>3915</v>
      </c>
    </row>
    <row r="2120" spans="1:16" x14ac:dyDescent="0.25">
      <c r="A2120" t="s">
        <v>5279</v>
      </c>
      <c r="B2120">
        <v>576</v>
      </c>
      <c r="C2120" t="s">
        <v>14</v>
      </c>
      <c r="D2120" t="s">
        <v>39</v>
      </c>
      <c r="E2120">
        <v>2</v>
      </c>
      <c r="F2120" t="s">
        <v>1452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 t="s">
        <v>5280</v>
      </c>
    </row>
    <row r="2121" spans="1:16" x14ac:dyDescent="0.25">
      <c r="A2121" t="s">
        <v>4628</v>
      </c>
      <c r="B2121">
        <v>224</v>
      </c>
      <c r="C2121" t="s">
        <v>9</v>
      </c>
      <c r="D2121" t="s">
        <v>650</v>
      </c>
      <c r="E2121">
        <v>2</v>
      </c>
      <c r="F2121" t="s">
        <v>4629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4630</v>
      </c>
    </row>
    <row r="2122" spans="1:16" x14ac:dyDescent="0.25">
      <c r="A2122" t="s">
        <v>4631</v>
      </c>
      <c r="B2122">
        <v>1216</v>
      </c>
      <c r="C2122" t="s">
        <v>9</v>
      </c>
      <c r="D2122" t="s">
        <v>32</v>
      </c>
      <c r="E2122">
        <v>2</v>
      </c>
      <c r="F2122" t="s">
        <v>4632</v>
      </c>
      <c r="G2122">
        <v>0</v>
      </c>
      <c r="H2122">
        <v>0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4633</v>
      </c>
    </row>
    <row r="2123" spans="1:16" x14ac:dyDescent="0.25">
      <c r="A2123" t="s">
        <v>5340</v>
      </c>
      <c r="B2123">
        <v>576</v>
      </c>
      <c r="C2123" t="s">
        <v>14</v>
      </c>
      <c r="D2123" t="s">
        <v>1483</v>
      </c>
      <c r="E2123">
        <v>2</v>
      </c>
      <c r="F2123" t="s">
        <v>149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 t="s">
        <v>5341</v>
      </c>
    </row>
    <row r="2124" spans="1:16" x14ac:dyDescent="0.25">
      <c r="A2124" t="s">
        <v>3167</v>
      </c>
      <c r="B2124">
        <v>573</v>
      </c>
      <c r="C2124" t="s">
        <v>14</v>
      </c>
      <c r="D2124" t="s">
        <v>457</v>
      </c>
      <c r="E2124">
        <v>1</v>
      </c>
      <c r="F2124" t="s">
        <v>3168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3169</v>
      </c>
    </row>
    <row r="2125" spans="1:16" x14ac:dyDescent="0.25">
      <c r="A2125" t="s">
        <v>63</v>
      </c>
      <c r="B2125">
        <v>570</v>
      </c>
      <c r="C2125" t="s">
        <v>14</v>
      </c>
      <c r="D2125" t="s">
        <v>64</v>
      </c>
      <c r="E2125">
        <v>2</v>
      </c>
      <c r="F2125" t="s">
        <v>65</v>
      </c>
      <c r="G2125">
        <v>0</v>
      </c>
      <c r="H2125">
        <v>0</v>
      </c>
      <c r="I2125">
        <v>0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 t="s">
        <v>66</v>
      </c>
    </row>
    <row r="2126" spans="1:16" x14ac:dyDescent="0.25">
      <c r="A2126" t="s">
        <v>4642</v>
      </c>
      <c r="B2126">
        <v>245</v>
      </c>
      <c r="C2126" t="s">
        <v>23</v>
      </c>
      <c r="D2126" t="s">
        <v>50</v>
      </c>
      <c r="E2126">
        <v>2</v>
      </c>
      <c r="F2126" t="s">
        <v>51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52</v>
      </c>
    </row>
    <row r="2127" spans="1:16" x14ac:dyDescent="0.25">
      <c r="A2127" t="s">
        <v>4643</v>
      </c>
      <c r="B2127">
        <v>1263</v>
      </c>
      <c r="C2127" t="s">
        <v>9</v>
      </c>
      <c r="D2127" t="s">
        <v>28</v>
      </c>
      <c r="E2127">
        <v>2</v>
      </c>
      <c r="F2127" t="s">
        <v>1647</v>
      </c>
      <c r="G2127">
        <v>0</v>
      </c>
      <c r="H2127">
        <v>0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t="s">
        <v>4644</v>
      </c>
    </row>
    <row r="2128" spans="1:16" x14ac:dyDescent="0.25">
      <c r="A2128" t="s">
        <v>4645</v>
      </c>
      <c r="B2128">
        <v>390</v>
      </c>
      <c r="C2128" t="s">
        <v>23</v>
      </c>
      <c r="D2128" t="s">
        <v>24</v>
      </c>
      <c r="E2128">
        <v>2</v>
      </c>
      <c r="F2128" t="s">
        <v>213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214</v>
      </c>
    </row>
    <row r="2129" spans="1:16" x14ac:dyDescent="0.25">
      <c r="A2129" t="s">
        <v>1900</v>
      </c>
      <c r="B2129">
        <v>551</v>
      </c>
      <c r="C2129" t="s">
        <v>14</v>
      </c>
      <c r="D2129" t="s">
        <v>898</v>
      </c>
      <c r="E2129">
        <v>3</v>
      </c>
      <c r="F2129" t="s">
        <v>1901</v>
      </c>
      <c r="G2129">
        <v>0</v>
      </c>
      <c r="H2129">
        <v>0</v>
      </c>
      <c r="I2129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1902</v>
      </c>
    </row>
    <row r="2130" spans="1:16" x14ac:dyDescent="0.25">
      <c r="A2130" t="s">
        <v>4832</v>
      </c>
      <c r="B2130">
        <v>551</v>
      </c>
      <c r="C2130" t="s">
        <v>14</v>
      </c>
      <c r="D2130" t="s">
        <v>19</v>
      </c>
      <c r="E2130">
        <v>3</v>
      </c>
      <c r="F2130" t="s">
        <v>1901</v>
      </c>
      <c r="G2130">
        <v>0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1902</v>
      </c>
    </row>
    <row r="2131" spans="1:16" x14ac:dyDescent="0.25">
      <c r="A2131" t="s">
        <v>4802</v>
      </c>
      <c r="B2131">
        <v>550</v>
      </c>
      <c r="C2131" t="s">
        <v>14</v>
      </c>
      <c r="D2131" t="s">
        <v>36</v>
      </c>
      <c r="E2131">
        <v>3</v>
      </c>
      <c r="F2131" t="s">
        <v>4803</v>
      </c>
      <c r="G2131">
        <v>0</v>
      </c>
      <c r="H2131">
        <v>0</v>
      </c>
      <c r="I2131">
        <v>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4804</v>
      </c>
    </row>
    <row r="2132" spans="1:16" x14ac:dyDescent="0.25">
      <c r="A2132" t="s">
        <v>969</v>
      </c>
      <c r="B2132">
        <v>545</v>
      </c>
      <c r="C2132" t="s">
        <v>14</v>
      </c>
      <c r="D2132" t="s">
        <v>970</v>
      </c>
      <c r="E2132">
        <v>4</v>
      </c>
      <c r="F2132" t="s">
        <v>971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1</v>
      </c>
      <c r="P2132" t="s">
        <v>972</v>
      </c>
    </row>
    <row r="2133" spans="1:16" x14ac:dyDescent="0.25">
      <c r="A2133" t="s">
        <v>4655</v>
      </c>
      <c r="B2133">
        <v>1149</v>
      </c>
      <c r="C2133" t="s">
        <v>9</v>
      </c>
      <c r="D2133" t="s">
        <v>10</v>
      </c>
      <c r="E2133">
        <v>2</v>
      </c>
      <c r="F2133" t="s">
        <v>4656</v>
      </c>
      <c r="G2133">
        <v>0</v>
      </c>
      <c r="H2133">
        <v>0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4657</v>
      </c>
    </row>
    <row r="2134" spans="1:16" x14ac:dyDescent="0.25">
      <c r="A2134" t="s">
        <v>1475</v>
      </c>
      <c r="B2134">
        <v>545</v>
      </c>
      <c r="C2134" t="s">
        <v>14</v>
      </c>
      <c r="D2134" t="s">
        <v>1476</v>
      </c>
      <c r="E2134">
        <v>4</v>
      </c>
      <c r="F2134" t="s">
        <v>971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1</v>
      </c>
      <c r="P2134" t="s">
        <v>972</v>
      </c>
    </row>
    <row r="2135" spans="1:16" x14ac:dyDescent="0.25">
      <c r="A2135" t="s">
        <v>2647</v>
      </c>
      <c r="B2135">
        <v>545</v>
      </c>
      <c r="C2135" t="s">
        <v>14</v>
      </c>
      <c r="D2135" t="s">
        <v>2648</v>
      </c>
      <c r="E2135">
        <v>4</v>
      </c>
      <c r="F2135" t="s">
        <v>971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1</v>
      </c>
      <c r="P2135" t="s">
        <v>972</v>
      </c>
    </row>
    <row r="2136" spans="1:16" x14ac:dyDescent="0.25">
      <c r="A2136" t="s">
        <v>3618</v>
      </c>
      <c r="B2136">
        <v>545</v>
      </c>
      <c r="C2136" t="s">
        <v>14</v>
      </c>
      <c r="D2136" t="s">
        <v>1297</v>
      </c>
      <c r="E2136">
        <v>4</v>
      </c>
      <c r="F2136" t="s">
        <v>971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1</v>
      </c>
      <c r="P2136" t="s">
        <v>972</v>
      </c>
    </row>
    <row r="2137" spans="1:16" x14ac:dyDescent="0.25">
      <c r="A2137" t="s">
        <v>4663</v>
      </c>
      <c r="B2137">
        <v>231</v>
      </c>
      <c r="C2137" t="s">
        <v>9</v>
      </c>
      <c r="D2137" t="s">
        <v>702</v>
      </c>
      <c r="E2137">
        <v>2</v>
      </c>
      <c r="F2137" t="s">
        <v>4664</v>
      </c>
      <c r="G2137">
        <v>0</v>
      </c>
      <c r="H2137">
        <v>0</v>
      </c>
      <c r="I2137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4665</v>
      </c>
    </row>
    <row r="2138" spans="1:16" x14ac:dyDescent="0.25">
      <c r="A2138" t="s">
        <v>741</v>
      </c>
      <c r="B2138">
        <v>543</v>
      </c>
      <c r="C2138" t="s">
        <v>14</v>
      </c>
      <c r="D2138" t="s">
        <v>316</v>
      </c>
      <c r="E2138">
        <v>4</v>
      </c>
      <c r="F2138" t="s">
        <v>742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1</v>
      </c>
      <c r="P2138" t="s">
        <v>743</v>
      </c>
    </row>
    <row r="2139" spans="1:16" x14ac:dyDescent="0.25">
      <c r="A2139" t="s">
        <v>5423</v>
      </c>
      <c r="B2139">
        <v>537</v>
      </c>
      <c r="C2139" t="s">
        <v>14</v>
      </c>
      <c r="D2139" t="s">
        <v>36</v>
      </c>
      <c r="E2139">
        <v>2</v>
      </c>
      <c r="F2139" t="s">
        <v>5424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 t="s">
        <v>5425</v>
      </c>
    </row>
    <row r="2140" spans="1:16" x14ac:dyDescent="0.25">
      <c r="A2140" t="s">
        <v>4523</v>
      </c>
      <c r="B2140">
        <v>533</v>
      </c>
      <c r="C2140" t="s">
        <v>14</v>
      </c>
      <c r="D2140" t="s">
        <v>457</v>
      </c>
      <c r="E2140">
        <v>3</v>
      </c>
      <c r="F2140" t="s">
        <v>771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4524</v>
      </c>
    </row>
    <row r="2141" spans="1:16" x14ac:dyDescent="0.25">
      <c r="A2141" t="s">
        <v>4674</v>
      </c>
      <c r="B2141">
        <v>245</v>
      </c>
      <c r="C2141" t="s">
        <v>23</v>
      </c>
      <c r="D2141" t="s">
        <v>50</v>
      </c>
      <c r="E2141">
        <v>2</v>
      </c>
      <c r="F2141" t="s">
        <v>51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52</v>
      </c>
    </row>
    <row r="2142" spans="1:16" x14ac:dyDescent="0.25">
      <c r="A2142" t="s">
        <v>4675</v>
      </c>
      <c r="B2142">
        <v>230</v>
      </c>
      <c r="C2142" t="s">
        <v>9</v>
      </c>
      <c r="D2142" t="s">
        <v>650</v>
      </c>
      <c r="E2142">
        <v>2</v>
      </c>
      <c r="F2142" t="s">
        <v>4676</v>
      </c>
      <c r="G2142">
        <v>0</v>
      </c>
      <c r="H2142">
        <v>0</v>
      </c>
      <c r="I2142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4677</v>
      </c>
    </row>
    <row r="2143" spans="1:16" x14ac:dyDescent="0.25">
      <c r="A2143" t="s">
        <v>4678</v>
      </c>
      <c r="B2143">
        <v>864</v>
      </c>
      <c r="C2143" t="s">
        <v>9</v>
      </c>
      <c r="D2143" t="s">
        <v>10</v>
      </c>
      <c r="E2143">
        <v>2</v>
      </c>
      <c r="F2143" t="s">
        <v>4679</v>
      </c>
      <c r="G2143">
        <v>0</v>
      </c>
      <c r="H2143">
        <v>0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4680</v>
      </c>
    </row>
    <row r="2144" spans="1:16" x14ac:dyDescent="0.25">
      <c r="A2144" t="s">
        <v>3074</v>
      </c>
      <c r="B2144">
        <v>524</v>
      </c>
      <c r="C2144" t="s">
        <v>14</v>
      </c>
      <c r="D2144" t="s">
        <v>814</v>
      </c>
      <c r="E2144">
        <v>2</v>
      </c>
      <c r="F2144" t="s">
        <v>3075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3076</v>
      </c>
    </row>
    <row r="2145" spans="1:16" x14ac:dyDescent="0.25">
      <c r="A2145" t="s">
        <v>3573</v>
      </c>
      <c r="B2145">
        <v>524</v>
      </c>
      <c r="C2145" t="s">
        <v>14</v>
      </c>
      <c r="D2145" t="s">
        <v>1827</v>
      </c>
      <c r="E2145">
        <v>2</v>
      </c>
      <c r="F2145" t="s">
        <v>3075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3076</v>
      </c>
    </row>
    <row r="2146" spans="1:16" x14ac:dyDescent="0.25">
      <c r="A2146" t="s">
        <v>3659</v>
      </c>
      <c r="B2146">
        <v>524</v>
      </c>
      <c r="C2146" t="s">
        <v>14</v>
      </c>
      <c r="D2146" t="s">
        <v>75</v>
      </c>
      <c r="E2146">
        <v>2</v>
      </c>
      <c r="F2146" t="s">
        <v>3660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3661</v>
      </c>
    </row>
    <row r="2147" spans="1:16" x14ac:dyDescent="0.25">
      <c r="A2147" t="s">
        <v>5074</v>
      </c>
      <c r="B2147">
        <v>524</v>
      </c>
      <c r="C2147" t="s">
        <v>14</v>
      </c>
      <c r="D2147" t="s">
        <v>407</v>
      </c>
      <c r="E2147">
        <v>2</v>
      </c>
      <c r="F2147" t="s">
        <v>3075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3076</v>
      </c>
    </row>
    <row r="2148" spans="1:16" x14ac:dyDescent="0.25">
      <c r="A2148" t="s">
        <v>4690</v>
      </c>
      <c r="B2148">
        <v>1163</v>
      </c>
      <c r="C2148" t="s">
        <v>9</v>
      </c>
      <c r="D2148" t="s">
        <v>650</v>
      </c>
      <c r="E2148">
        <v>4</v>
      </c>
      <c r="F2148" t="s">
        <v>4691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 t="s">
        <v>4692</v>
      </c>
    </row>
    <row r="2149" spans="1:16" x14ac:dyDescent="0.25">
      <c r="A2149" t="s">
        <v>4693</v>
      </c>
      <c r="B2149">
        <v>994</v>
      </c>
      <c r="C2149" t="s">
        <v>9</v>
      </c>
      <c r="D2149" t="s">
        <v>32</v>
      </c>
      <c r="E2149">
        <v>2</v>
      </c>
      <c r="F2149" t="s">
        <v>4694</v>
      </c>
      <c r="G2149">
        <v>0</v>
      </c>
      <c r="H2149">
        <v>0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4695</v>
      </c>
    </row>
    <row r="2150" spans="1:16" x14ac:dyDescent="0.25">
      <c r="A2150" t="s">
        <v>4696</v>
      </c>
      <c r="B2150">
        <v>257</v>
      </c>
      <c r="C2150" t="s">
        <v>23</v>
      </c>
      <c r="D2150" t="s">
        <v>223</v>
      </c>
      <c r="E2150">
        <v>2</v>
      </c>
      <c r="F2150" t="s">
        <v>227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943</v>
      </c>
    </row>
    <row r="2151" spans="1:16" x14ac:dyDescent="0.25">
      <c r="A2151" t="s">
        <v>2973</v>
      </c>
      <c r="B2151">
        <v>517</v>
      </c>
      <c r="C2151" t="s">
        <v>14</v>
      </c>
      <c r="D2151" t="s">
        <v>878</v>
      </c>
      <c r="E2151">
        <v>3</v>
      </c>
      <c r="F2151" t="s">
        <v>2974</v>
      </c>
      <c r="G2151">
        <v>0</v>
      </c>
      <c r="H2151">
        <v>0</v>
      </c>
      <c r="I2151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2975</v>
      </c>
    </row>
    <row r="2152" spans="1:16" x14ac:dyDescent="0.25">
      <c r="A2152" t="s">
        <v>4126</v>
      </c>
      <c r="B2152">
        <v>505</v>
      </c>
      <c r="C2152" t="s">
        <v>14</v>
      </c>
      <c r="D2152" t="s">
        <v>86</v>
      </c>
      <c r="E2152">
        <v>2</v>
      </c>
      <c r="F2152" t="s">
        <v>4127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 t="s">
        <v>4128</v>
      </c>
    </row>
    <row r="2153" spans="1:16" x14ac:dyDescent="0.25">
      <c r="A2153" t="s">
        <v>4702</v>
      </c>
      <c r="B2153">
        <v>959</v>
      </c>
      <c r="C2153" t="s">
        <v>9</v>
      </c>
      <c r="D2153" t="s">
        <v>164</v>
      </c>
      <c r="E2153">
        <v>2</v>
      </c>
      <c r="F2153" t="s">
        <v>4703</v>
      </c>
      <c r="G2153">
        <v>0</v>
      </c>
      <c r="H2153">
        <v>0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4704</v>
      </c>
    </row>
    <row r="2154" spans="1:16" x14ac:dyDescent="0.25">
      <c r="A2154" t="s">
        <v>4705</v>
      </c>
      <c r="B2154">
        <v>245</v>
      </c>
      <c r="C2154" t="s">
        <v>23</v>
      </c>
      <c r="D2154" t="s">
        <v>50</v>
      </c>
      <c r="E2154">
        <v>2</v>
      </c>
      <c r="F2154" t="s">
        <v>51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141</v>
      </c>
    </row>
    <row r="2155" spans="1:16" x14ac:dyDescent="0.25">
      <c r="A2155" t="s">
        <v>2337</v>
      </c>
      <c r="B2155">
        <v>504</v>
      </c>
      <c r="C2155" t="s">
        <v>14</v>
      </c>
      <c r="D2155" t="s">
        <v>1483</v>
      </c>
      <c r="E2155">
        <v>2</v>
      </c>
      <c r="F2155" t="s">
        <v>2338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 t="s">
        <v>2339</v>
      </c>
    </row>
    <row r="2156" spans="1:16" x14ac:dyDescent="0.25">
      <c r="A2156" t="s">
        <v>4707</v>
      </c>
      <c r="B2156">
        <v>941</v>
      </c>
      <c r="C2156" t="s">
        <v>9</v>
      </c>
      <c r="D2156" t="s">
        <v>872</v>
      </c>
      <c r="E2156">
        <v>2</v>
      </c>
      <c r="F2156" t="s">
        <v>4708</v>
      </c>
      <c r="G2156">
        <v>0</v>
      </c>
      <c r="H2156">
        <v>0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4709</v>
      </c>
    </row>
    <row r="2157" spans="1:16" x14ac:dyDescent="0.25">
      <c r="A2157" t="s">
        <v>2437</v>
      </c>
      <c r="B2157">
        <v>504</v>
      </c>
      <c r="C2157" t="s">
        <v>14</v>
      </c>
      <c r="D2157" t="s">
        <v>39</v>
      </c>
      <c r="E2157">
        <v>2</v>
      </c>
      <c r="F2157" t="s">
        <v>2338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 t="s">
        <v>2438</v>
      </c>
    </row>
    <row r="2158" spans="1:16" x14ac:dyDescent="0.25">
      <c r="A2158" t="s">
        <v>2604</v>
      </c>
      <c r="B2158">
        <v>504</v>
      </c>
      <c r="C2158" t="s">
        <v>14</v>
      </c>
      <c r="D2158" t="s">
        <v>36</v>
      </c>
      <c r="E2158">
        <v>2</v>
      </c>
      <c r="F2158" t="s">
        <v>2338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 t="s">
        <v>2605</v>
      </c>
    </row>
    <row r="2159" spans="1:16" x14ac:dyDescent="0.25">
      <c r="A2159" t="s">
        <v>4713</v>
      </c>
      <c r="B2159">
        <v>4904</v>
      </c>
      <c r="C2159" t="s">
        <v>352</v>
      </c>
      <c r="D2159" t="s">
        <v>353</v>
      </c>
      <c r="E2159">
        <v>16</v>
      </c>
      <c r="F2159" t="s">
        <v>2031</v>
      </c>
      <c r="G2159">
        <v>0</v>
      </c>
      <c r="H2159">
        <v>4</v>
      </c>
      <c r="I2159">
        <v>8</v>
      </c>
      <c r="J2159">
        <v>2</v>
      </c>
      <c r="K2159">
        <v>1</v>
      </c>
      <c r="L2159">
        <v>0</v>
      </c>
      <c r="M2159">
        <v>0</v>
      </c>
      <c r="N2159">
        <v>0</v>
      </c>
      <c r="O2159">
        <v>4</v>
      </c>
      <c r="P2159" t="s">
        <v>2032</v>
      </c>
    </row>
    <row r="2160" spans="1:16" x14ac:dyDescent="0.25">
      <c r="A2160" t="s">
        <v>3144</v>
      </c>
      <c r="B2160">
        <v>504</v>
      </c>
      <c r="C2160" t="s">
        <v>14</v>
      </c>
      <c r="D2160" t="s">
        <v>1596</v>
      </c>
      <c r="E2160">
        <v>2</v>
      </c>
      <c r="F2160" t="s">
        <v>2338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 t="s">
        <v>3145</v>
      </c>
    </row>
    <row r="2161" spans="1:16" x14ac:dyDescent="0.25">
      <c r="A2161" t="s">
        <v>4716</v>
      </c>
      <c r="B2161">
        <v>478</v>
      </c>
      <c r="C2161" t="s">
        <v>23</v>
      </c>
      <c r="D2161" t="s">
        <v>24</v>
      </c>
      <c r="E2161">
        <v>2</v>
      </c>
      <c r="F2161" t="s">
        <v>265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266</v>
      </c>
    </row>
    <row r="2162" spans="1:16" x14ac:dyDescent="0.25">
      <c r="A2162" t="s">
        <v>4301</v>
      </c>
      <c r="B2162">
        <v>504</v>
      </c>
      <c r="C2162" t="s">
        <v>14</v>
      </c>
      <c r="D2162" t="s">
        <v>571</v>
      </c>
      <c r="E2162">
        <v>2</v>
      </c>
      <c r="F2162" t="s">
        <v>2338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 t="s">
        <v>4302</v>
      </c>
    </row>
    <row r="2163" spans="1:16" x14ac:dyDescent="0.25">
      <c r="A2163" t="s">
        <v>4718</v>
      </c>
      <c r="B2163">
        <v>245</v>
      </c>
      <c r="C2163" t="s">
        <v>23</v>
      </c>
      <c r="D2163" t="s">
        <v>50</v>
      </c>
      <c r="E2163">
        <v>2</v>
      </c>
      <c r="F2163" t="s">
        <v>51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4063</v>
      </c>
    </row>
    <row r="2164" spans="1:16" x14ac:dyDescent="0.25">
      <c r="A2164" t="s">
        <v>5657</v>
      </c>
      <c r="B2164">
        <v>504</v>
      </c>
      <c r="C2164" t="s">
        <v>14</v>
      </c>
      <c r="D2164" t="s">
        <v>863</v>
      </c>
      <c r="E2164">
        <v>2</v>
      </c>
      <c r="F2164" t="s">
        <v>2338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 t="s">
        <v>5658</v>
      </c>
    </row>
    <row r="2165" spans="1:16" x14ac:dyDescent="0.25">
      <c r="A2165" t="s">
        <v>2354</v>
      </c>
      <c r="B2165">
        <v>491</v>
      </c>
      <c r="C2165" t="s">
        <v>14</v>
      </c>
      <c r="D2165" t="s">
        <v>19</v>
      </c>
      <c r="E2165">
        <v>2</v>
      </c>
      <c r="F2165" t="s">
        <v>2355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2356</v>
      </c>
    </row>
    <row r="2166" spans="1:16" x14ac:dyDescent="0.25">
      <c r="A2166" t="s">
        <v>4724</v>
      </c>
      <c r="B2166">
        <v>474</v>
      </c>
      <c r="C2166" t="s">
        <v>9</v>
      </c>
      <c r="D2166" t="s">
        <v>10</v>
      </c>
      <c r="E2166">
        <v>2</v>
      </c>
      <c r="F2166" t="s">
        <v>4271</v>
      </c>
      <c r="G2166">
        <v>0</v>
      </c>
      <c r="H2166">
        <v>0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4272</v>
      </c>
    </row>
    <row r="2167" spans="1:16" x14ac:dyDescent="0.25">
      <c r="A2167" t="s">
        <v>1791</v>
      </c>
      <c r="B2167">
        <v>470</v>
      </c>
      <c r="C2167" t="s">
        <v>14</v>
      </c>
      <c r="D2167" t="s">
        <v>97</v>
      </c>
      <c r="E2167">
        <v>2</v>
      </c>
      <c r="F2167" t="s">
        <v>1792</v>
      </c>
      <c r="G2167">
        <v>0</v>
      </c>
      <c r="H2167">
        <v>0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1793</v>
      </c>
    </row>
    <row r="2168" spans="1:16" x14ac:dyDescent="0.25">
      <c r="A2168" t="s">
        <v>4726</v>
      </c>
      <c r="B2168">
        <v>245</v>
      </c>
      <c r="C2168" t="s">
        <v>23</v>
      </c>
      <c r="D2168" t="s">
        <v>50</v>
      </c>
      <c r="E2168">
        <v>2</v>
      </c>
      <c r="F2168" t="s">
        <v>51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141</v>
      </c>
    </row>
    <row r="2169" spans="1:16" x14ac:dyDescent="0.25">
      <c r="A2169" t="s">
        <v>4727</v>
      </c>
      <c r="B2169">
        <v>1212</v>
      </c>
      <c r="C2169" t="s">
        <v>9</v>
      </c>
      <c r="D2169" t="s">
        <v>28</v>
      </c>
      <c r="E2169">
        <v>2</v>
      </c>
      <c r="F2169" t="s">
        <v>4728</v>
      </c>
      <c r="G2169">
        <v>0</v>
      </c>
      <c r="H2169">
        <v>0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4729</v>
      </c>
    </row>
    <row r="2170" spans="1:16" x14ac:dyDescent="0.25">
      <c r="A2170" t="s">
        <v>1742</v>
      </c>
      <c r="B2170">
        <v>464</v>
      </c>
      <c r="C2170" t="s">
        <v>14</v>
      </c>
      <c r="D2170" t="s">
        <v>43</v>
      </c>
      <c r="E2170">
        <v>3</v>
      </c>
      <c r="F2170" t="s">
        <v>1743</v>
      </c>
      <c r="G2170">
        <v>0</v>
      </c>
      <c r="H2170">
        <v>0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1744</v>
      </c>
    </row>
    <row r="2171" spans="1:16" x14ac:dyDescent="0.25">
      <c r="A2171" t="s">
        <v>4731</v>
      </c>
      <c r="B2171">
        <v>2706</v>
      </c>
      <c r="C2171" t="s">
        <v>9</v>
      </c>
      <c r="D2171" t="s">
        <v>32</v>
      </c>
      <c r="E2171">
        <v>10</v>
      </c>
      <c r="F2171" t="s">
        <v>4732</v>
      </c>
      <c r="G2171">
        <v>1</v>
      </c>
      <c r="H2171">
        <v>2</v>
      </c>
      <c r="I2171">
        <v>2</v>
      </c>
      <c r="J2171">
        <v>1</v>
      </c>
      <c r="K2171">
        <v>0</v>
      </c>
      <c r="L2171">
        <v>0</v>
      </c>
      <c r="M2171">
        <v>0</v>
      </c>
      <c r="N2171">
        <v>2</v>
      </c>
      <c r="O2171">
        <v>2</v>
      </c>
      <c r="P2171" t="s">
        <v>4733</v>
      </c>
    </row>
    <row r="2172" spans="1:16" x14ac:dyDescent="0.25">
      <c r="A2172" t="s">
        <v>4734</v>
      </c>
      <c r="B2172">
        <v>245</v>
      </c>
      <c r="C2172" t="s">
        <v>23</v>
      </c>
      <c r="D2172" t="s">
        <v>50</v>
      </c>
      <c r="E2172">
        <v>2</v>
      </c>
      <c r="F2172" t="s">
        <v>51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52</v>
      </c>
    </row>
    <row r="2173" spans="1:16" x14ac:dyDescent="0.25">
      <c r="A2173" t="s">
        <v>4735</v>
      </c>
      <c r="B2173">
        <v>257</v>
      </c>
      <c r="C2173" t="s">
        <v>23</v>
      </c>
      <c r="D2173" t="s">
        <v>223</v>
      </c>
      <c r="E2173">
        <v>2</v>
      </c>
      <c r="F2173" t="s">
        <v>227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943</v>
      </c>
    </row>
    <row r="2174" spans="1:16" x14ac:dyDescent="0.25">
      <c r="A2174" t="s">
        <v>1829</v>
      </c>
      <c r="B2174">
        <v>455</v>
      </c>
      <c r="C2174" t="s">
        <v>14</v>
      </c>
      <c r="D2174" t="s">
        <v>1294</v>
      </c>
      <c r="E2174">
        <v>2</v>
      </c>
      <c r="F2174" t="s">
        <v>1830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1831</v>
      </c>
    </row>
    <row r="2175" spans="1:16" x14ac:dyDescent="0.25">
      <c r="A2175" t="s">
        <v>4738</v>
      </c>
      <c r="B2175">
        <v>226</v>
      </c>
      <c r="C2175" t="s">
        <v>133</v>
      </c>
      <c r="D2175" t="s">
        <v>134</v>
      </c>
      <c r="E2175">
        <v>2</v>
      </c>
      <c r="F2175" t="s">
        <v>3368</v>
      </c>
      <c r="G2175">
        <v>0</v>
      </c>
      <c r="H2175">
        <v>0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t="s">
        <v>3369</v>
      </c>
    </row>
    <row r="2176" spans="1:16" x14ac:dyDescent="0.25">
      <c r="A2176" t="s">
        <v>4739</v>
      </c>
      <c r="B2176">
        <v>392</v>
      </c>
      <c r="C2176" t="s">
        <v>23</v>
      </c>
      <c r="D2176" t="s">
        <v>24</v>
      </c>
      <c r="E2176">
        <v>2</v>
      </c>
      <c r="F2176" t="s">
        <v>1081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1819</v>
      </c>
    </row>
    <row r="2177" spans="1:16" x14ac:dyDescent="0.25">
      <c r="A2177" t="s">
        <v>4863</v>
      </c>
      <c r="B2177">
        <v>455</v>
      </c>
      <c r="C2177" t="s">
        <v>14</v>
      </c>
      <c r="D2177" t="s">
        <v>722</v>
      </c>
      <c r="E2177">
        <v>2</v>
      </c>
      <c r="F2177" t="s">
        <v>1830</v>
      </c>
      <c r="G2177">
        <v>0</v>
      </c>
      <c r="H2177">
        <v>0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4864</v>
      </c>
    </row>
    <row r="2178" spans="1:16" x14ac:dyDescent="0.25">
      <c r="A2178" t="s">
        <v>4743</v>
      </c>
      <c r="B2178">
        <v>451</v>
      </c>
      <c r="C2178" t="s">
        <v>352</v>
      </c>
      <c r="D2178" t="s">
        <v>353</v>
      </c>
      <c r="E2178">
        <v>3</v>
      </c>
      <c r="F2178" t="s">
        <v>4744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4745</v>
      </c>
    </row>
    <row r="2179" spans="1:16" x14ac:dyDescent="0.25">
      <c r="A2179" t="s">
        <v>4746</v>
      </c>
      <c r="B2179">
        <v>464</v>
      </c>
      <c r="C2179" t="s">
        <v>23</v>
      </c>
      <c r="D2179" t="s">
        <v>24</v>
      </c>
      <c r="E2179">
        <v>2</v>
      </c>
      <c r="F2179" t="s">
        <v>613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614</v>
      </c>
    </row>
    <row r="2180" spans="1:16" x14ac:dyDescent="0.25">
      <c r="A2180" t="s">
        <v>2826</v>
      </c>
      <c r="B2180">
        <v>453</v>
      </c>
      <c r="C2180" t="s">
        <v>14</v>
      </c>
      <c r="D2180" t="s">
        <v>86</v>
      </c>
      <c r="E2180">
        <v>2</v>
      </c>
      <c r="F2180" t="s">
        <v>16</v>
      </c>
      <c r="G2180">
        <v>0</v>
      </c>
      <c r="H2180">
        <v>0</v>
      </c>
      <c r="I2180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2827</v>
      </c>
    </row>
    <row r="2181" spans="1:16" x14ac:dyDescent="0.25">
      <c r="A2181" t="s">
        <v>3712</v>
      </c>
      <c r="B2181">
        <v>453</v>
      </c>
      <c r="C2181" t="s">
        <v>14</v>
      </c>
      <c r="D2181" t="s">
        <v>60</v>
      </c>
      <c r="E2181">
        <v>2</v>
      </c>
      <c r="F2181" t="s">
        <v>16</v>
      </c>
      <c r="G2181">
        <v>0</v>
      </c>
      <c r="H2181">
        <v>0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2827</v>
      </c>
    </row>
    <row r="2182" spans="1:16" x14ac:dyDescent="0.25">
      <c r="A2182" t="s">
        <v>4751</v>
      </c>
      <c r="B2182">
        <v>392</v>
      </c>
      <c r="C2182" t="s">
        <v>23</v>
      </c>
      <c r="D2182" t="s">
        <v>223</v>
      </c>
      <c r="E2182">
        <v>2</v>
      </c>
      <c r="F2182" t="s">
        <v>1081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4752</v>
      </c>
    </row>
    <row r="2183" spans="1:16" x14ac:dyDescent="0.25">
      <c r="A2183" t="s">
        <v>4753</v>
      </c>
      <c r="B2183">
        <v>1013</v>
      </c>
      <c r="C2183" t="s">
        <v>9</v>
      </c>
      <c r="D2183" t="s">
        <v>164</v>
      </c>
      <c r="E2183">
        <v>2</v>
      </c>
      <c r="F2183" t="s">
        <v>4754</v>
      </c>
      <c r="G2183">
        <v>0</v>
      </c>
      <c r="H2183">
        <v>0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4755</v>
      </c>
    </row>
    <row r="2184" spans="1:16" x14ac:dyDescent="0.25">
      <c r="A2184" t="s">
        <v>4756</v>
      </c>
      <c r="B2184">
        <v>464</v>
      </c>
      <c r="C2184" t="s">
        <v>23</v>
      </c>
      <c r="D2184" t="s">
        <v>24</v>
      </c>
      <c r="E2184">
        <v>2</v>
      </c>
      <c r="F2184" t="s">
        <v>613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614</v>
      </c>
    </row>
    <row r="2185" spans="1:16" x14ac:dyDescent="0.25">
      <c r="A2185" t="s">
        <v>4757</v>
      </c>
      <c r="B2185">
        <v>390</v>
      </c>
      <c r="C2185" t="s">
        <v>23</v>
      </c>
      <c r="D2185" t="s">
        <v>24</v>
      </c>
      <c r="E2185">
        <v>2</v>
      </c>
      <c r="F2185" t="s">
        <v>213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214</v>
      </c>
    </row>
    <row r="2186" spans="1:16" x14ac:dyDescent="0.25">
      <c r="A2186" t="s">
        <v>4758</v>
      </c>
      <c r="B2186">
        <v>464</v>
      </c>
      <c r="C2186" t="s">
        <v>23</v>
      </c>
      <c r="D2186" t="s">
        <v>24</v>
      </c>
      <c r="E2186">
        <v>2</v>
      </c>
      <c r="F2186" t="s">
        <v>613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614</v>
      </c>
    </row>
    <row r="2187" spans="1:16" x14ac:dyDescent="0.25">
      <c r="A2187" t="s">
        <v>3859</v>
      </c>
      <c r="B2187">
        <v>453</v>
      </c>
      <c r="C2187" t="s">
        <v>14</v>
      </c>
      <c r="D2187" t="s">
        <v>86</v>
      </c>
      <c r="E2187">
        <v>2</v>
      </c>
      <c r="F2187" t="s">
        <v>16</v>
      </c>
      <c r="G2187">
        <v>0</v>
      </c>
      <c r="H2187">
        <v>0</v>
      </c>
      <c r="I2187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2827</v>
      </c>
    </row>
    <row r="2188" spans="1:16" x14ac:dyDescent="0.25">
      <c r="A2188" t="s">
        <v>4761</v>
      </c>
      <c r="B2188">
        <v>528</v>
      </c>
      <c r="C2188" t="s">
        <v>23</v>
      </c>
      <c r="D2188" t="s">
        <v>24</v>
      </c>
      <c r="E2188">
        <v>2</v>
      </c>
      <c r="F2188" t="s">
        <v>1006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1007</v>
      </c>
    </row>
    <row r="2189" spans="1:16" x14ac:dyDescent="0.25">
      <c r="A2189" t="s">
        <v>4762</v>
      </c>
      <c r="B2189">
        <v>367</v>
      </c>
      <c r="C2189" t="s">
        <v>23</v>
      </c>
      <c r="D2189" t="s">
        <v>1337</v>
      </c>
      <c r="E2189">
        <v>2</v>
      </c>
      <c r="F2189" t="s">
        <v>505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506</v>
      </c>
    </row>
    <row r="2190" spans="1:16" x14ac:dyDescent="0.25">
      <c r="A2190" t="s">
        <v>4763</v>
      </c>
      <c r="B2190">
        <v>833</v>
      </c>
      <c r="C2190" t="s">
        <v>9</v>
      </c>
      <c r="D2190" t="s">
        <v>164</v>
      </c>
      <c r="E2190">
        <v>2</v>
      </c>
      <c r="F2190" t="s">
        <v>4764</v>
      </c>
      <c r="G2190">
        <v>0</v>
      </c>
      <c r="H2190">
        <v>0</v>
      </c>
      <c r="I2190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4765</v>
      </c>
    </row>
    <row r="2191" spans="1:16" x14ac:dyDescent="0.25">
      <c r="A2191" t="s">
        <v>5570</v>
      </c>
      <c r="B2191">
        <v>453</v>
      </c>
      <c r="C2191" t="s">
        <v>14</v>
      </c>
      <c r="D2191" t="s">
        <v>64</v>
      </c>
      <c r="E2191">
        <v>2</v>
      </c>
      <c r="F2191" t="s">
        <v>16</v>
      </c>
      <c r="G2191">
        <v>0</v>
      </c>
      <c r="H2191">
        <v>0</v>
      </c>
      <c r="I2191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5571</v>
      </c>
    </row>
    <row r="2192" spans="1:16" x14ac:dyDescent="0.25">
      <c r="A2192" t="s">
        <v>4768</v>
      </c>
      <c r="B2192">
        <v>1273</v>
      </c>
      <c r="C2192" t="s">
        <v>9</v>
      </c>
      <c r="D2192" t="s">
        <v>28</v>
      </c>
      <c r="E2192">
        <v>2</v>
      </c>
      <c r="F2192" t="s">
        <v>4769</v>
      </c>
      <c r="G2192">
        <v>0</v>
      </c>
      <c r="H2192">
        <v>0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4770</v>
      </c>
    </row>
    <row r="2193" spans="1:16" x14ac:dyDescent="0.25">
      <c r="A2193" t="s">
        <v>2340</v>
      </c>
      <c r="B2193">
        <v>452</v>
      </c>
      <c r="C2193" t="s">
        <v>14</v>
      </c>
      <c r="D2193" t="s">
        <v>129</v>
      </c>
      <c r="E2193">
        <v>2</v>
      </c>
      <c r="F2193" t="s">
        <v>16</v>
      </c>
      <c r="G2193">
        <v>0</v>
      </c>
      <c r="H2193">
        <v>0</v>
      </c>
      <c r="I2193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2341</v>
      </c>
    </row>
    <row r="2194" spans="1:16" x14ac:dyDescent="0.25">
      <c r="A2194" t="s">
        <v>13</v>
      </c>
      <c r="B2194">
        <v>450</v>
      </c>
      <c r="C2194" t="s">
        <v>14</v>
      </c>
      <c r="D2194" t="s">
        <v>15</v>
      </c>
      <c r="E2194">
        <v>2</v>
      </c>
      <c r="F2194" t="s">
        <v>16</v>
      </c>
      <c r="G2194">
        <v>0</v>
      </c>
      <c r="H2194">
        <v>0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17</v>
      </c>
    </row>
    <row r="2195" spans="1:16" x14ac:dyDescent="0.25">
      <c r="A2195" t="s">
        <v>4774</v>
      </c>
      <c r="B2195">
        <v>245</v>
      </c>
      <c r="C2195" t="s">
        <v>23</v>
      </c>
      <c r="D2195" t="s">
        <v>50</v>
      </c>
      <c r="E2195">
        <v>2</v>
      </c>
      <c r="F2195" t="s">
        <v>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52</v>
      </c>
    </row>
    <row r="2196" spans="1:16" x14ac:dyDescent="0.25">
      <c r="A2196" t="s">
        <v>35</v>
      </c>
      <c r="B2196">
        <v>450</v>
      </c>
      <c r="C2196" t="s">
        <v>14</v>
      </c>
      <c r="D2196" t="s">
        <v>36</v>
      </c>
      <c r="E2196">
        <v>2</v>
      </c>
      <c r="F2196" t="s">
        <v>16</v>
      </c>
      <c r="G2196">
        <v>0</v>
      </c>
      <c r="H2196">
        <v>0</v>
      </c>
      <c r="I2196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37</v>
      </c>
    </row>
    <row r="2197" spans="1:16" x14ac:dyDescent="0.25">
      <c r="A2197" t="s">
        <v>1465</v>
      </c>
      <c r="B2197">
        <v>450</v>
      </c>
      <c r="C2197" t="s">
        <v>14</v>
      </c>
      <c r="D2197" t="s">
        <v>39</v>
      </c>
      <c r="E2197">
        <v>2</v>
      </c>
      <c r="F2197" t="s">
        <v>16</v>
      </c>
      <c r="G2197">
        <v>0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1466</v>
      </c>
    </row>
    <row r="2198" spans="1:16" x14ac:dyDescent="0.25">
      <c r="A2198" t="s">
        <v>1557</v>
      </c>
      <c r="B2198">
        <v>450</v>
      </c>
      <c r="C2198" t="s">
        <v>14</v>
      </c>
      <c r="D2198" t="s">
        <v>457</v>
      </c>
      <c r="E2198">
        <v>2</v>
      </c>
      <c r="F2198" t="s">
        <v>16</v>
      </c>
      <c r="G2198">
        <v>0</v>
      </c>
      <c r="H2198">
        <v>0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1558</v>
      </c>
    </row>
    <row r="2199" spans="1:16" x14ac:dyDescent="0.25">
      <c r="A2199" t="s">
        <v>4779</v>
      </c>
      <c r="B2199">
        <v>512</v>
      </c>
      <c r="C2199" t="s">
        <v>23</v>
      </c>
      <c r="D2199" t="s">
        <v>24</v>
      </c>
      <c r="E2199">
        <v>2</v>
      </c>
      <c r="F2199" t="s">
        <v>3047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3048</v>
      </c>
    </row>
    <row r="2200" spans="1:16" x14ac:dyDescent="0.25">
      <c r="A2200" t="s">
        <v>4780</v>
      </c>
      <c r="B2200">
        <v>396</v>
      </c>
      <c r="C2200" t="s">
        <v>23</v>
      </c>
      <c r="D2200" t="s">
        <v>237</v>
      </c>
      <c r="E2200">
        <v>2</v>
      </c>
      <c r="F2200" t="s">
        <v>323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1746</v>
      </c>
    </row>
    <row r="2201" spans="1:16" x14ac:dyDescent="0.25">
      <c r="A2201" t="s">
        <v>4781</v>
      </c>
      <c r="B2201">
        <v>245</v>
      </c>
      <c r="C2201" t="s">
        <v>23</v>
      </c>
      <c r="D2201" t="s">
        <v>50</v>
      </c>
      <c r="E2201">
        <v>2</v>
      </c>
      <c r="F2201" t="s">
        <v>51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566</v>
      </c>
    </row>
    <row r="2202" spans="1:16" x14ac:dyDescent="0.25">
      <c r="A2202" t="s">
        <v>1953</v>
      </c>
      <c r="B2202">
        <v>450</v>
      </c>
      <c r="C2202" t="s">
        <v>14</v>
      </c>
      <c r="D2202" t="s">
        <v>571</v>
      </c>
      <c r="E2202">
        <v>2</v>
      </c>
      <c r="F2202" t="s">
        <v>16</v>
      </c>
      <c r="G2202">
        <v>0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1954</v>
      </c>
    </row>
    <row r="2203" spans="1:16" x14ac:dyDescent="0.25">
      <c r="A2203" t="s">
        <v>2652</v>
      </c>
      <c r="B2203">
        <v>450</v>
      </c>
      <c r="C2203" t="s">
        <v>14</v>
      </c>
      <c r="D2203" t="s">
        <v>36</v>
      </c>
      <c r="E2203">
        <v>2</v>
      </c>
      <c r="F2203" t="s">
        <v>16</v>
      </c>
      <c r="G2203">
        <v>0</v>
      </c>
      <c r="H2203">
        <v>0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37</v>
      </c>
    </row>
    <row r="2204" spans="1:16" x14ac:dyDescent="0.25">
      <c r="A2204" t="s">
        <v>4786</v>
      </c>
      <c r="B2204">
        <v>1284</v>
      </c>
      <c r="C2204" t="s">
        <v>9</v>
      </c>
      <c r="D2204" t="s">
        <v>32</v>
      </c>
      <c r="E2204">
        <v>2</v>
      </c>
      <c r="F2204" t="s">
        <v>4787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4788</v>
      </c>
    </row>
    <row r="2205" spans="1:16" x14ac:dyDescent="0.25">
      <c r="A2205" t="s">
        <v>4789</v>
      </c>
      <c r="B2205">
        <v>317</v>
      </c>
      <c r="C2205" t="s">
        <v>9</v>
      </c>
      <c r="D2205" t="s">
        <v>32</v>
      </c>
      <c r="E2205">
        <v>2</v>
      </c>
      <c r="F2205" t="s">
        <v>4790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</v>
      </c>
      <c r="P2205" t="s">
        <v>4791</v>
      </c>
    </row>
    <row r="2206" spans="1:16" x14ac:dyDescent="0.25">
      <c r="A2206" t="s">
        <v>4792</v>
      </c>
      <c r="B2206">
        <v>297</v>
      </c>
      <c r="C2206" t="s">
        <v>245</v>
      </c>
      <c r="D2206" t="s">
        <v>516</v>
      </c>
      <c r="E2206">
        <v>2</v>
      </c>
      <c r="F2206" t="s">
        <v>4793</v>
      </c>
      <c r="G2206">
        <v>0</v>
      </c>
      <c r="H2206">
        <v>0</v>
      </c>
      <c r="I2206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4794</v>
      </c>
    </row>
    <row r="2207" spans="1:16" x14ac:dyDescent="0.25">
      <c r="A2207" t="s">
        <v>4795</v>
      </c>
      <c r="B2207">
        <v>21165</v>
      </c>
      <c r="C2207" t="s">
        <v>352</v>
      </c>
      <c r="D2207" t="s">
        <v>353</v>
      </c>
      <c r="E2207">
        <v>66</v>
      </c>
      <c r="F2207" t="s">
        <v>4578</v>
      </c>
      <c r="G2207">
        <v>0</v>
      </c>
      <c r="H2207">
        <v>13</v>
      </c>
      <c r="I2207">
        <v>26</v>
      </c>
      <c r="J2207">
        <v>13</v>
      </c>
      <c r="K2207">
        <v>12</v>
      </c>
      <c r="L2207">
        <v>0</v>
      </c>
      <c r="M2207">
        <v>1</v>
      </c>
      <c r="N2207">
        <v>1</v>
      </c>
      <c r="O2207">
        <v>13</v>
      </c>
      <c r="P2207" t="s">
        <v>4579</v>
      </c>
    </row>
    <row r="2208" spans="1:16" x14ac:dyDescent="0.25">
      <c r="A2208" t="s">
        <v>3590</v>
      </c>
      <c r="B2208">
        <v>450</v>
      </c>
      <c r="C2208" t="s">
        <v>14</v>
      </c>
      <c r="D2208" t="s">
        <v>838</v>
      </c>
      <c r="E2208">
        <v>2</v>
      </c>
      <c r="F2208" t="s">
        <v>16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3591</v>
      </c>
    </row>
    <row r="2209" spans="1:16" x14ac:dyDescent="0.25">
      <c r="A2209" t="s">
        <v>4797</v>
      </c>
      <c r="B2209">
        <v>297</v>
      </c>
      <c r="C2209" t="s">
        <v>245</v>
      </c>
      <c r="D2209" t="s">
        <v>516</v>
      </c>
      <c r="E2209">
        <v>2</v>
      </c>
      <c r="F2209" t="s">
        <v>4793</v>
      </c>
      <c r="G2209">
        <v>0</v>
      </c>
      <c r="H2209">
        <v>0</v>
      </c>
      <c r="I2209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4794</v>
      </c>
    </row>
    <row r="2210" spans="1:16" x14ac:dyDescent="0.25">
      <c r="A2210" t="s">
        <v>4114</v>
      </c>
      <c r="B2210">
        <v>450</v>
      </c>
      <c r="C2210" t="s">
        <v>14</v>
      </c>
      <c r="D2210" t="s">
        <v>863</v>
      </c>
      <c r="E2210">
        <v>2</v>
      </c>
      <c r="F2210" t="s">
        <v>16</v>
      </c>
      <c r="G2210">
        <v>0</v>
      </c>
      <c r="H2210">
        <v>0</v>
      </c>
      <c r="I2210">
        <v>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4115</v>
      </c>
    </row>
    <row r="2211" spans="1:16" x14ac:dyDescent="0.25">
      <c r="A2211" t="s">
        <v>4799</v>
      </c>
      <c r="B2211">
        <v>398</v>
      </c>
      <c r="C2211" t="s">
        <v>133</v>
      </c>
      <c r="D2211" t="s">
        <v>134</v>
      </c>
      <c r="E2211">
        <v>2</v>
      </c>
      <c r="F2211" t="s">
        <v>4563</v>
      </c>
      <c r="G2211">
        <v>0</v>
      </c>
      <c r="H2211">
        <v>0</v>
      </c>
      <c r="I2211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4564</v>
      </c>
    </row>
    <row r="2212" spans="1:16" x14ac:dyDescent="0.25">
      <c r="A2212" t="s">
        <v>4851</v>
      </c>
      <c r="B2212">
        <v>450</v>
      </c>
      <c r="C2212" t="s">
        <v>14</v>
      </c>
      <c r="D2212" t="s">
        <v>1483</v>
      </c>
      <c r="E2212">
        <v>2</v>
      </c>
      <c r="F2212" t="s">
        <v>16</v>
      </c>
      <c r="G2212">
        <v>0</v>
      </c>
      <c r="H2212">
        <v>0</v>
      </c>
      <c r="I2212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4852</v>
      </c>
    </row>
    <row r="2213" spans="1:16" x14ac:dyDescent="0.25">
      <c r="A2213" t="s">
        <v>5641</v>
      </c>
      <c r="B2213">
        <v>450</v>
      </c>
      <c r="C2213" t="s">
        <v>14</v>
      </c>
      <c r="D2213" t="s">
        <v>1596</v>
      </c>
      <c r="E2213">
        <v>2</v>
      </c>
      <c r="F2213" t="s">
        <v>16</v>
      </c>
      <c r="G2213">
        <v>0</v>
      </c>
      <c r="H2213">
        <v>0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5642</v>
      </c>
    </row>
    <row r="2214" spans="1:16" x14ac:dyDescent="0.25">
      <c r="A2214" t="s">
        <v>4805</v>
      </c>
      <c r="B2214">
        <v>493</v>
      </c>
      <c r="C2214" t="s">
        <v>23</v>
      </c>
      <c r="D2214" t="s">
        <v>24</v>
      </c>
      <c r="E2214">
        <v>2</v>
      </c>
      <c r="F2214" t="s">
        <v>2552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2553</v>
      </c>
    </row>
    <row r="2215" spans="1:16" x14ac:dyDescent="0.25">
      <c r="A2215" t="s">
        <v>4806</v>
      </c>
      <c r="B2215">
        <v>523</v>
      </c>
      <c r="C2215" t="s">
        <v>23</v>
      </c>
      <c r="D2215" t="s">
        <v>24</v>
      </c>
      <c r="E2215">
        <v>2</v>
      </c>
      <c r="F2215" t="s">
        <v>4807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4808</v>
      </c>
    </row>
    <row r="2216" spans="1:16" x14ac:dyDescent="0.25">
      <c r="A2216" t="s">
        <v>4201</v>
      </c>
      <c r="B2216">
        <v>449</v>
      </c>
      <c r="C2216" t="s">
        <v>14</v>
      </c>
      <c r="D2216" t="s">
        <v>1455</v>
      </c>
      <c r="E2216">
        <v>2</v>
      </c>
      <c r="F2216" t="s">
        <v>16</v>
      </c>
      <c r="G2216">
        <v>0</v>
      </c>
      <c r="H2216">
        <v>0</v>
      </c>
      <c r="I2216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4202</v>
      </c>
    </row>
    <row r="2217" spans="1:16" x14ac:dyDescent="0.25">
      <c r="A2217" t="s">
        <v>4810</v>
      </c>
      <c r="B2217">
        <v>395</v>
      </c>
      <c r="C2217" t="s">
        <v>23</v>
      </c>
      <c r="D2217" t="s">
        <v>4811</v>
      </c>
      <c r="E2217">
        <v>2</v>
      </c>
      <c r="F2217" t="s">
        <v>79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4812</v>
      </c>
    </row>
    <row r="2218" spans="1:16" x14ac:dyDescent="0.25">
      <c r="A2218" t="s">
        <v>5599</v>
      </c>
      <c r="B2218">
        <v>449</v>
      </c>
      <c r="C2218" t="s">
        <v>14</v>
      </c>
      <c r="D2218" t="s">
        <v>3623</v>
      </c>
      <c r="E2218">
        <v>2</v>
      </c>
      <c r="F2218" t="s">
        <v>16</v>
      </c>
      <c r="G2218">
        <v>0</v>
      </c>
      <c r="H2218">
        <v>0</v>
      </c>
      <c r="I2218">
        <v>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5600</v>
      </c>
    </row>
    <row r="2219" spans="1:16" x14ac:dyDescent="0.25">
      <c r="A2219" t="s">
        <v>4814</v>
      </c>
      <c r="B2219">
        <v>377</v>
      </c>
      <c r="C2219" t="s">
        <v>9</v>
      </c>
      <c r="D2219" t="s">
        <v>10</v>
      </c>
      <c r="E2219">
        <v>1</v>
      </c>
      <c r="F2219" t="s">
        <v>3421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 t="s">
        <v>3422</v>
      </c>
    </row>
    <row r="2220" spans="1:16" x14ac:dyDescent="0.25">
      <c r="A2220" t="s">
        <v>4815</v>
      </c>
      <c r="B2220">
        <v>8368</v>
      </c>
      <c r="C2220" t="s">
        <v>245</v>
      </c>
      <c r="D2220" t="s">
        <v>1699</v>
      </c>
      <c r="E2220">
        <v>43</v>
      </c>
      <c r="F2220" t="s">
        <v>4816</v>
      </c>
      <c r="G2220">
        <v>0</v>
      </c>
      <c r="H2220">
        <v>10</v>
      </c>
      <c r="I2220">
        <v>20</v>
      </c>
      <c r="J2220">
        <v>8</v>
      </c>
      <c r="K2220">
        <v>0</v>
      </c>
      <c r="L2220">
        <v>0</v>
      </c>
      <c r="M2220">
        <v>0</v>
      </c>
      <c r="N2220">
        <v>1</v>
      </c>
      <c r="O2220">
        <v>10</v>
      </c>
      <c r="P2220" t="s">
        <v>4817</v>
      </c>
    </row>
    <row r="2221" spans="1:16" x14ac:dyDescent="0.25">
      <c r="A2221" t="s">
        <v>1836</v>
      </c>
      <c r="B2221">
        <v>447</v>
      </c>
      <c r="C2221" t="s">
        <v>14</v>
      </c>
      <c r="D2221" t="s">
        <v>341</v>
      </c>
      <c r="E2221">
        <v>2</v>
      </c>
      <c r="F2221" t="s">
        <v>1837</v>
      </c>
      <c r="G2221">
        <v>0</v>
      </c>
      <c r="H2221">
        <v>0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1838</v>
      </c>
    </row>
    <row r="2222" spans="1:16" x14ac:dyDescent="0.25">
      <c r="A2222" t="s">
        <v>4819</v>
      </c>
      <c r="B2222">
        <v>240</v>
      </c>
      <c r="C2222" t="s">
        <v>133</v>
      </c>
      <c r="D2222" t="s">
        <v>134</v>
      </c>
      <c r="E2222">
        <v>2</v>
      </c>
      <c r="F2222" t="s">
        <v>3684</v>
      </c>
      <c r="G2222">
        <v>0</v>
      </c>
      <c r="H2222">
        <v>0</v>
      </c>
      <c r="I2222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3685</v>
      </c>
    </row>
    <row r="2223" spans="1:16" x14ac:dyDescent="0.25">
      <c r="A2223" t="s">
        <v>2417</v>
      </c>
      <c r="B2223">
        <v>446</v>
      </c>
      <c r="C2223" t="s">
        <v>14</v>
      </c>
      <c r="D2223" t="s">
        <v>209</v>
      </c>
      <c r="E2223">
        <v>1</v>
      </c>
      <c r="F2223" t="s">
        <v>2418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 t="s">
        <v>2419</v>
      </c>
    </row>
    <row r="2224" spans="1:16" x14ac:dyDescent="0.25">
      <c r="A2224" t="s">
        <v>3428</v>
      </c>
      <c r="B2224">
        <v>442</v>
      </c>
      <c r="C2224" t="s">
        <v>14</v>
      </c>
      <c r="D2224" t="s">
        <v>3376</v>
      </c>
      <c r="E2224">
        <v>2</v>
      </c>
      <c r="F2224" t="s">
        <v>3429</v>
      </c>
      <c r="G2224">
        <v>0</v>
      </c>
      <c r="H2224">
        <v>0</v>
      </c>
      <c r="I2224">
        <v>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t="s">
        <v>3430</v>
      </c>
    </row>
    <row r="2225" spans="1:16" x14ac:dyDescent="0.25">
      <c r="A2225" t="s">
        <v>673</v>
      </c>
      <c r="B2225">
        <v>422</v>
      </c>
      <c r="C2225" t="s">
        <v>14</v>
      </c>
      <c r="D2225" t="s">
        <v>674</v>
      </c>
      <c r="E2225">
        <v>3</v>
      </c>
      <c r="F2225" t="s">
        <v>675</v>
      </c>
      <c r="G2225">
        <v>1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t="s">
        <v>676</v>
      </c>
    </row>
    <row r="2226" spans="1:16" x14ac:dyDescent="0.25">
      <c r="A2226" t="s">
        <v>4825</v>
      </c>
      <c r="B2226">
        <v>609</v>
      </c>
      <c r="C2226" t="s">
        <v>9</v>
      </c>
      <c r="D2226" t="s">
        <v>10</v>
      </c>
      <c r="E2226">
        <v>1</v>
      </c>
      <c r="F2226" t="s">
        <v>4826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4827</v>
      </c>
    </row>
    <row r="2227" spans="1:16" x14ac:dyDescent="0.25">
      <c r="A2227" t="s">
        <v>1125</v>
      </c>
      <c r="B2227">
        <v>422</v>
      </c>
      <c r="C2227" t="s">
        <v>14</v>
      </c>
      <c r="D2227" t="s">
        <v>1126</v>
      </c>
      <c r="E2227">
        <v>3</v>
      </c>
      <c r="F2227" t="s">
        <v>1127</v>
      </c>
      <c r="G2227">
        <v>1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1128</v>
      </c>
    </row>
    <row r="2228" spans="1:16" x14ac:dyDescent="0.25">
      <c r="A2228" t="s">
        <v>3582</v>
      </c>
      <c r="B2228">
        <v>420</v>
      </c>
      <c r="C2228" t="s">
        <v>14</v>
      </c>
      <c r="D2228" t="s">
        <v>86</v>
      </c>
      <c r="E2228">
        <v>2</v>
      </c>
      <c r="F2228" t="s">
        <v>3583</v>
      </c>
      <c r="G2228">
        <v>0</v>
      </c>
      <c r="H2228">
        <v>0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3584</v>
      </c>
    </row>
    <row r="2229" spans="1:16" x14ac:dyDescent="0.25">
      <c r="A2229" t="s">
        <v>4831</v>
      </c>
      <c r="B2229">
        <v>492</v>
      </c>
      <c r="C2229" t="s">
        <v>23</v>
      </c>
      <c r="D2229" t="s">
        <v>24</v>
      </c>
      <c r="E2229">
        <v>2</v>
      </c>
      <c r="F2229" t="s">
        <v>288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289</v>
      </c>
    </row>
    <row r="2230" spans="1:16" x14ac:dyDescent="0.25">
      <c r="A2230" t="s">
        <v>4870</v>
      </c>
      <c r="B2230">
        <v>417</v>
      </c>
      <c r="C2230" t="s">
        <v>14</v>
      </c>
      <c r="D2230" t="s">
        <v>341</v>
      </c>
      <c r="E2230">
        <v>2</v>
      </c>
      <c r="F2230" t="s">
        <v>4871</v>
      </c>
      <c r="G2230">
        <v>0</v>
      </c>
      <c r="H2230">
        <v>0</v>
      </c>
      <c r="I2230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4872</v>
      </c>
    </row>
    <row r="2231" spans="1:16" x14ac:dyDescent="0.25">
      <c r="A2231" t="s">
        <v>1613</v>
      </c>
      <c r="B2231">
        <v>415</v>
      </c>
      <c r="C2231" t="s">
        <v>14</v>
      </c>
      <c r="D2231" t="s">
        <v>86</v>
      </c>
      <c r="E2231">
        <v>2</v>
      </c>
      <c r="F2231" t="s">
        <v>1614</v>
      </c>
      <c r="G2231">
        <v>0</v>
      </c>
      <c r="H2231">
        <v>0</v>
      </c>
      <c r="I2231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1615</v>
      </c>
    </row>
    <row r="2232" spans="1:16" x14ac:dyDescent="0.25">
      <c r="A2232" t="s">
        <v>4836</v>
      </c>
      <c r="B2232">
        <v>245</v>
      </c>
      <c r="C2232" t="s">
        <v>23</v>
      </c>
      <c r="D2232" t="s">
        <v>50</v>
      </c>
      <c r="E2232">
        <v>2</v>
      </c>
      <c r="F2232" t="s">
        <v>51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52</v>
      </c>
    </row>
    <row r="2233" spans="1:16" x14ac:dyDescent="0.25">
      <c r="A2233" t="s">
        <v>4837</v>
      </c>
      <c r="B2233">
        <v>546</v>
      </c>
      <c r="C2233" t="s">
        <v>9</v>
      </c>
      <c r="D2233" t="s">
        <v>32</v>
      </c>
      <c r="E2233">
        <v>1</v>
      </c>
      <c r="F2233" t="s">
        <v>4838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4839</v>
      </c>
    </row>
    <row r="2234" spans="1:16" x14ac:dyDescent="0.25">
      <c r="A2234" t="s">
        <v>456</v>
      </c>
      <c r="B2234">
        <v>414</v>
      </c>
      <c r="C2234" t="s">
        <v>14</v>
      </c>
      <c r="D2234" t="s">
        <v>457</v>
      </c>
      <c r="E2234">
        <v>2</v>
      </c>
      <c r="F2234" t="s">
        <v>458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 t="s">
        <v>459</v>
      </c>
    </row>
    <row r="2235" spans="1:16" x14ac:dyDescent="0.25">
      <c r="A2235" t="s">
        <v>4841</v>
      </c>
      <c r="B2235">
        <v>1041</v>
      </c>
      <c r="C2235" t="s">
        <v>9</v>
      </c>
      <c r="D2235" t="s">
        <v>28</v>
      </c>
      <c r="E2235">
        <v>2</v>
      </c>
      <c r="F2235" t="s">
        <v>4842</v>
      </c>
      <c r="G2235">
        <v>0</v>
      </c>
      <c r="H2235">
        <v>0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4843</v>
      </c>
    </row>
    <row r="2236" spans="1:16" x14ac:dyDescent="0.25">
      <c r="A2236" t="s">
        <v>4844</v>
      </c>
      <c r="B2236">
        <v>232</v>
      </c>
      <c r="C2236" t="s">
        <v>9</v>
      </c>
      <c r="D2236" t="s">
        <v>650</v>
      </c>
      <c r="E2236">
        <v>2</v>
      </c>
      <c r="F2236" t="s">
        <v>4845</v>
      </c>
      <c r="G2236">
        <v>0</v>
      </c>
      <c r="H2236">
        <v>0</v>
      </c>
      <c r="I2236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t="s">
        <v>4846</v>
      </c>
    </row>
    <row r="2237" spans="1:16" x14ac:dyDescent="0.25">
      <c r="A2237" t="s">
        <v>4847</v>
      </c>
      <c r="B2237">
        <v>943</v>
      </c>
      <c r="C2237" t="s">
        <v>9</v>
      </c>
      <c r="D2237" t="s">
        <v>10</v>
      </c>
      <c r="E2237">
        <v>2</v>
      </c>
      <c r="F2237" t="s">
        <v>4848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t="s">
        <v>4849</v>
      </c>
    </row>
    <row r="2238" spans="1:16" x14ac:dyDescent="0.25">
      <c r="A2238" t="s">
        <v>2537</v>
      </c>
      <c r="B2238">
        <v>413</v>
      </c>
      <c r="C2238" t="s">
        <v>14</v>
      </c>
      <c r="D2238" t="s">
        <v>854</v>
      </c>
      <c r="E2238">
        <v>2</v>
      </c>
      <c r="F2238" t="s">
        <v>2538</v>
      </c>
      <c r="G2238">
        <v>0</v>
      </c>
      <c r="H2238">
        <v>0</v>
      </c>
      <c r="I2238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2539</v>
      </c>
    </row>
    <row r="2239" spans="1:16" x14ac:dyDescent="0.25">
      <c r="A2239" t="s">
        <v>4710</v>
      </c>
      <c r="B2239">
        <v>405</v>
      </c>
      <c r="C2239" t="s">
        <v>14</v>
      </c>
      <c r="D2239" t="s">
        <v>1483</v>
      </c>
      <c r="E2239">
        <v>1</v>
      </c>
      <c r="F2239" t="s">
        <v>2109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t="s">
        <v>4711</v>
      </c>
    </row>
    <row r="2240" spans="1:16" x14ac:dyDescent="0.25">
      <c r="A2240" t="s">
        <v>4853</v>
      </c>
      <c r="B2240">
        <v>245</v>
      </c>
      <c r="C2240" t="s">
        <v>23</v>
      </c>
      <c r="D2240" t="s">
        <v>50</v>
      </c>
      <c r="E2240">
        <v>2</v>
      </c>
      <c r="F2240" t="s">
        <v>51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566</v>
      </c>
    </row>
    <row r="2241" spans="1:16" x14ac:dyDescent="0.25">
      <c r="A2241" t="s">
        <v>2107</v>
      </c>
      <c r="B2241">
        <v>404</v>
      </c>
      <c r="C2241" t="s">
        <v>14</v>
      </c>
      <c r="D2241" t="s">
        <v>2108</v>
      </c>
      <c r="E2241">
        <v>1</v>
      </c>
      <c r="F2241" t="s">
        <v>2109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2110</v>
      </c>
    </row>
    <row r="2242" spans="1:16" x14ac:dyDescent="0.25">
      <c r="A2242" t="s">
        <v>2586</v>
      </c>
      <c r="B2242">
        <v>404</v>
      </c>
      <c r="C2242" t="s">
        <v>14</v>
      </c>
      <c r="D2242" t="s">
        <v>125</v>
      </c>
      <c r="E2242">
        <v>1</v>
      </c>
      <c r="F2242" t="s">
        <v>2109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2587</v>
      </c>
    </row>
    <row r="2243" spans="1:16" x14ac:dyDescent="0.25">
      <c r="A2243" t="s">
        <v>4858</v>
      </c>
      <c r="B2243">
        <v>1052</v>
      </c>
      <c r="C2243" t="s">
        <v>9</v>
      </c>
      <c r="D2243" t="s">
        <v>180</v>
      </c>
      <c r="E2243">
        <v>1</v>
      </c>
      <c r="F2243" t="s">
        <v>4859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4860</v>
      </c>
    </row>
    <row r="2244" spans="1:16" x14ac:dyDescent="0.25">
      <c r="A2244" t="s">
        <v>3103</v>
      </c>
      <c r="B2244">
        <v>404</v>
      </c>
      <c r="C2244" t="s">
        <v>14</v>
      </c>
      <c r="D2244" t="s">
        <v>2905</v>
      </c>
      <c r="E2244">
        <v>1</v>
      </c>
      <c r="F2244" t="s">
        <v>2109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3104</v>
      </c>
    </row>
    <row r="2245" spans="1:16" x14ac:dyDescent="0.25">
      <c r="A2245" t="s">
        <v>4862</v>
      </c>
      <c r="B2245">
        <v>390</v>
      </c>
      <c r="C2245" t="s">
        <v>23</v>
      </c>
      <c r="D2245" t="s">
        <v>24</v>
      </c>
      <c r="E2245">
        <v>2</v>
      </c>
      <c r="F2245" t="s">
        <v>213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214</v>
      </c>
    </row>
    <row r="2246" spans="1:16" x14ac:dyDescent="0.25">
      <c r="A2246" t="s">
        <v>3215</v>
      </c>
      <c r="B2246">
        <v>404</v>
      </c>
      <c r="C2246" t="s">
        <v>14</v>
      </c>
      <c r="D2246" t="s">
        <v>2108</v>
      </c>
      <c r="E2246">
        <v>1</v>
      </c>
      <c r="F2246" t="s">
        <v>2109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2110</v>
      </c>
    </row>
    <row r="2247" spans="1:16" x14ac:dyDescent="0.25">
      <c r="A2247" t="s">
        <v>4865</v>
      </c>
      <c r="B2247">
        <v>245</v>
      </c>
      <c r="C2247" t="s">
        <v>23</v>
      </c>
      <c r="D2247" t="s">
        <v>50</v>
      </c>
      <c r="E2247">
        <v>2</v>
      </c>
      <c r="F2247" t="s">
        <v>51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52</v>
      </c>
    </row>
    <row r="2248" spans="1:16" x14ac:dyDescent="0.25">
      <c r="A2248" t="s">
        <v>4866</v>
      </c>
      <c r="B2248">
        <v>635</v>
      </c>
      <c r="C2248" t="s">
        <v>9</v>
      </c>
      <c r="D2248" t="s">
        <v>32</v>
      </c>
      <c r="E2248">
        <v>1</v>
      </c>
      <c r="F2248" t="s">
        <v>3473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4867</v>
      </c>
    </row>
    <row r="2249" spans="1:16" x14ac:dyDescent="0.25">
      <c r="A2249" t="s">
        <v>5437</v>
      </c>
      <c r="B2249">
        <v>404</v>
      </c>
      <c r="C2249" t="s">
        <v>14</v>
      </c>
      <c r="D2249" t="s">
        <v>1493</v>
      </c>
      <c r="E2249">
        <v>1</v>
      </c>
      <c r="F2249" t="s">
        <v>2109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5438</v>
      </c>
    </row>
    <row r="2250" spans="1:16" x14ac:dyDescent="0.25">
      <c r="A2250" t="s">
        <v>4869</v>
      </c>
      <c r="B2250">
        <v>367</v>
      </c>
      <c r="C2250" t="s">
        <v>23</v>
      </c>
      <c r="D2250" t="s">
        <v>4186</v>
      </c>
      <c r="E2250">
        <v>2</v>
      </c>
      <c r="F2250" t="s">
        <v>505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506</v>
      </c>
    </row>
    <row r="2251" spans="1:16" x14ac:dyDescent="0.25">
      <c r="A2251" t="s">
        <v>116</v>
      </c>
      <c r="B2251">
        <v>400</v>
      </c>
      <c r="C2251" t="s">
        <v>14</v>
      </c>
      <c r="D2251" t="s">
        <v>117</v>
      </c>
      <c r="E2251">
        <v>1</v>
      </c>
      <c r="F2251" t="s">
        <v>118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119</v>
      </c>
    </row>
    <row r="2252" spans="1:16" x14ac:dyDescent="0.25">
      <c r="A2252" t="s">
        <v>4873</v>
      </c>
      <c r="B2252">
        <v>257</v>
      </c>
      <c r="C2252" t="s">
        <v>23</v>
      </c>
      <c r="D2252" t="s">
        <v>223</v>
      </c>
      <c r="E2252">
        <v>2</v>
      </c>
      <c r="F2252" t="s">
        <v>227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228</v>
      </c>
    </row>
    <row r="2253" spans="1:16" x14ac:dyDescent="0.25">
      <c r="A2253" t="s">
        <v>4874</v>
      </c>
      <c r="B2253">
        <v>1298</v>
      </c>
      <c r="C2253" t="s">
        <v>9</v>
      </c>
      <c r="D2253" t="s">
        <v>164</v>
      </c>
      <c r="E2253">
        <v>2</v>
      </c>
      <c r="F2253" t="s">
        <v>4875</v>
      </c>
      <c r="G2253">
        <v>0</v>
      </c>
      <c r="H2253">
        <v>0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t="s">
        <v>4876</v>
      </c>
    </row>
    <row r="2254" spans="1:16" x14ac:dyDescent="0.25">
      <c r="A2254" t="s">
        <v>4877</v>
      </c>
      <c r="B2254">
        <v>245</v>
      </c>
      <c r="C2254" t="s">
        <v>23</v>
      </c>
      <c r="D2254" t="s">
        <v>50</v>
      </c>
      <c r="E2254">
        <v>2</v>
      </c>
      <c r="F2254" t="s">
        <v>51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t="s">
        <v>52</v>
      </c>
    </row>
    <row r="2255" spans="1:16" x14ac:dyDescent="0.25">
      <c r="A2255" t="s">
        <v>1492</v>
      </c>
      <c r="B2255">
        <v>400</v>
      </c>
      <c r="C2255" t="s">
        <v>14</v>
      </c>
      <c r="D2255" t="s">
        <v>1493</v>
      </c>
      <c r="E2255">
        <v>1</v>
      </c>
      <c r="F2255" t="s">
        <v>118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t="s">
        <v>1494</v>
      </c>
    </row>
    <row r="2256" spans="1:16" x14ac:dyDescent="0.25">
      <c r="A2256" t="s">
        <v>2904</v>
      </c>
      <c r="B2256">
        <v>400</v>
      </c>
      <c r="C2256" t="s">
        <v>14</v>
      </c>
      <c r="D2256" t="s">
        <v>2905</v>
      </c>
      <c r="E2256">
        <v>1</v>
      </c>
      <c r="F2256" t="s">
        <v>118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t="s">
        <v>2906</v>
      </c>
    </row>
    <row r="2257" spans="1:16" x14ac:dyDescent="0.25">
      <c r="A2257" t="s">
        <v>2998</v>
      </c>
      <c r="B2257">
        <v>400</v>
      </c>
      <c r="C2257" t="s">
        <v>14</v>
      </c>
      <c r="D2257" t="s">
        <v>562</v>
      </c>
      <c r="E2257">
        <v>1</v>
      </c>
      <c r="F2257" t="s">
        <v>118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2999</v>
      </c>
    </row>
    <row r="2258" spans="1:16" x14ac:dyDescent="0.25">
      <c r="A2258" t="s">
        <v>3626</v>
      </c>
      <c r="B2258">
        <v>400</v>
      </c>
      <c r="C2258" t="s">
        <v>14</v>
      </c>
      <c r="D2258" t="s">
        <v>3627</v>
      </c>
      <c r="E2258">
        <v>1</v>
      </c>
      <c r="F2258" t="s">
        <v>118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3628</v>
      </c>
    </row>
    <row r="2259" spans="1:16" x14ac:dyDescent="0.25">
      <c r="A2259" t="s">
        <v>3839</v>
      </c>
      <c r="B2259">
        <v>400</v>
      </c>
      <c r="C2259" t="s">
        <v>14</v>
      </c>
      <c r="D2259" t="s">
        <v>3840</v>
      </c>
      <c r="E2259">
        <v>1</v>
      </c>
      <c r="F2259" t="s">
        <v>118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119</v>
      </c>
    </row>
    <row r="2260" spans="1:16" x14ac:dyDescent="0.25">
      <c r="A2260" t="s">
        <v>4884</v>
      </c>
      <c r="B2260">
        <v>390</v>
      </c>
      <c r="C2260" t="s">
        <v>23</v>
      </c>
      <c r="D2260" t="s">
        <v>24</v>
      </c>
      <c r="E2260">
        <v>2</v>
      </c>
      <c r="F2260" t="s">
        <v>213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214</v>
      </c>
    </row>
    <row r="2261" spans="1:16" x14ac:dyDescent="0.25">
      <c r="A2261" t="s">
        <v>4730</v>
      </c>
      <c r="B2261">
        <v>400</v>
      </c>
      <c r="C2261" t="s">
        <v>14</v>
      </c>
      <c r="D2261" t="s">
        <v>2541</v>
      </c>
      <c r="E2261">
        <v>1</v>
      </c>
      <c r="F2261" t="s">
        <v>118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2999</v>
      </c>
    </row>
    <row r="2262" spans="1:16" x14ac:dyDescent="0.25">
      <c r="A2262" t="s">
        <v>4759</v>
      </c>
      <c r="B2262">
        <v>400</v>
      </c>
      <c r="C2262" t="s">
        <v>14</v>
      </c>
      <c r="D2262" t="s">
        <v>2108</v>
      </c>
      <c r="E2262">
        <v>1</v>
      </c>
      <c r="F2262" t="s">
        <v>118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4760</v>
      </c>
    </row>
    <row r="2263" spans="1:16" x14ac:dyDescent="0.25">
      <c r="A2263" t="s">
        <v>5525</v>
      </c>
      <c r="B2263">
        <v>400</v>
      </c>
      <c r="C2263" t="s">
        <v>14</v>
      </c>
      <c r="D2263" t="s">
        <v>5526</v>
      </c>
      <c r="E2263">
        <v>1</v>
      </c>
      <c r="F2263" t="s">
        <v>118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119</v>
      </c>
    </row>
    <row r="2264" spans="1:16" x14ac:dyDescent="0.25">
      <c r="A2264" t="s">
        <v>5692</v>
      </c>
      <c r="B2264">
        <v>400</v>
      </c>
      <c r="C2264" t="s">
        <v>14</v>
      </c>
      <c r="D2264" t="s">
        <v>125</v>
      </c>
      <c r="E2264">
        <v>1</v>
      </c>
      <c r="F2264" t="s">
        <v>118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5693</v>
      </c>
    </row>
    <row r="2265" spans="1:16" x14ac:dyDescent="0.25">
      <c r="A2265" t="s">
        <v>5307</v>
      </c>
      <c r="B2265">
        <v>399</v>
      </c>
      <c r="C2265" t="s">
        <v>14</v>
      </c>
      <c r="D2265" t="s">
        <v>2541</v>
      </c>
      <c r="E2265">
        <v>1</v>
      </c>
      <c r="F2265" t="s">
        <v>2109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5308</v>
      </c>
    </row>
    <row r="2266" spans="1:16" x14ac:dyDescent="0.25">
      <c r="A2266" t="s">
        <v>4897</v>
      </c>
      <c r="B2266">
        <v>4198</v>
      </c>
      <c r="C2266" t="s">
        <v>1853</v>
      </c>
      <c r="D2266" t="s">
        <v>1854</v>
      </c>
      <c r="E2266">
        <v>10</v>
      </c>
      <c r="F2266" t="s">
        <v>1855</v>
      </c>
      <c r="G2266">
        <v>1</v>
      </c>
      <c r="H2266">
        <v>1</v>
      </c>
      <c r="I2266">
        <v>2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 t="s">
        <v>1856</v>
      </c>
    </row>
    <row r="2267" spans="1:16" x14ac:dyDescent="0.25">
      <c r="A2267" t="s">
        <v>74</v>
      </c>
      <c r="B2267">
        <v>395</v>
      </c>
      <c r="C2267" t="s">
        <v>14</v>
      </c>
      <c r="D2267" t="s">
        <v>75</v>
      </c>
      <c r="E2267">
        <v>2</v>
      </c>
      <c r="F2267" t="s">
        <v>76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77</v>
      </c>
    </row>
    <row r="2268" spans="1:16" x14ac:dyDescent="0.25">
      <c r="A2268" t="s">
        <v>325</v>
      </c>
      <c r="B2268">
        <v>395</v>
      </c>
      <c r="C2268" t="s">
        <v>14</v>
      </c>
      <c r="D2268" t="s">
        <v>326</v>
      </c>
      <c r="E2268">
        <v>2</v>
      </c>
      <c r="F2268" t="s">
        <v>76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327</v>
      </c>
    </row>
    <row r="2269" spans="1:16" x14ac:dyDescent="0.25">
      <c r="A2269" t="s">
        <v>1271</v>
      </c>
      <c r="B2269">
        <v>395</v>
      </c>
      <c r="C2269" t="s">
        <v>14</v>
      </c>
      <c r="D2269" t="s">
        <v>1272</v>
      </c>
      <c r="E2269">
        <v>2</v>
      </c>
      <c r="F2269" t="s">
        <v>76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1273</v>
      </c>
    </row>
    <row r="2270" spans="1:16" x14ac:dyDescent="0.25">
      <c r="A2270" t="s">
        <v>4901</v>
      </c>
      <c r="B2270">
        <v>963</v>
      </c>
      <c r="C2270" t="s">
        <v>9</v>
      </c>
      <c r="D2270" t="s">
        <v>10</v>
      </c>
      <c r="E2270">
        <v>2</v>
      </c>
      <c r="F2270" t="s">
        <v>4902</v>
      </c>
      <c r="G2270">
        <v>0</v>
      </c>
      <c r="H2270">
        <v>0</v>
      </c>
      <c r="I2270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4903</v>
      </c>
    </row>
    <row r="2271" spans="1:16" x14ac:dyDescent="0.25">
      <c r="A2271" t="s">
        <v>1274</v>
      </c>
      <c r="B2271">
        <v>395</v>
      </c>
      <c r="C2271" t="s">
        <v>14</v>
      </c>
      <c r="D2271" t="s">
        <v>19</v>
      </c>
      <c r="E2271">
        <v>2</v>
      </c>
      <c r="F2271" t="s">
        <v>76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327</v>
      </c>
    </row>
    <row r="2272" spans="1:16" x14ac:dyDescent="0.25">
      <c r="A2272" t="s">
        <v>4905</v>
      </c>
      <c r="B2272">
        <v>4641</v>
      </c>
      <c r="C2272" t="s">
        <v>9</v>
      </c>
      <c r="D2272" t="s">
        <v>180</v>
      </c>
      <c r="E2272">
        <v>8</v>
      </c>
      <c r="F2272" t="s">
        <v>4906</v>
      </c>
      <c r="G2272">
        <v>0</v>
      </c>
      <c r="H2272">
        <v>0</v>
      </c>
      <c r="I2272">
        <v>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4907</v>
      </c>
    </row>
    <row r="2273" spans="1:16" x14ac:dyDescent="0.25">
      <c r="A2273" t="s">
        <v>1489</v>
      </c>
      <c r="B2273">
        <v>395</v>
      </c>
      <c r="C2273" t="s">
        <v>14</v>
      </c>
      <c r="D2273" t="s">
        <v>407</v>
      </c>
      <c r="E2273">
        <v>2</v>
      </c>
      <c r="F2273" t="s">
        <v>1490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1491</v>
      </c>
    </row>
    <row r="2274" spans="1:16" x14ac:dyDescent="0.25">
      <c r="A2274" t="s">
        <v>1996</v>
      </c>
      <c r="B2274">
        <v>395</v>
      </c>
      <c r="C2274" t="s">
        <v>14</v>
      </c>
      <c r="D2274" t="s">
        <v>1609</v>
      </c>
      <c r="E2274">
        <v>2</v>
      </c>
      <c r="F2274" t="s">
        <v>1490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1997</v>
      </c>
    </row>
    <row r="2275" spans="1:16" x14ac:dyDescent="0.25">
      <c r="A2275" t="s">
        <v>4911</v>
      </c>
      <c r="B2275">
        <v>391</v>
      </c>
      <c r="C2275" t="s">
        <v>23</v>
      </c>
      <c r="D2275" t="s">
        <v>50</v>
      </c>
      <c r="E2275">
        <v>2</v>
      </c>
      <c r="F2275" t="s">
        <v>546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2006</v>
      </c>
    </row>
    <row r="2276" spans="1:16" x14ac:dyDescent="0.25">
      <c r="A2276" t="s">
        <v>4658</v>
      </c>
      <c r="B2276">
        <v>395</v>
      </c>
      <c r="C2276" t="s">
        <v>14</v>
      </c>
      <c r="D2276" t="s">
        <v>616</v>
      </c>
      <c r="E2276">
        <v>2</v>
      </c>
      <c r="F2276" t="s">
        <v>4659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4660</v>
      </c>
    </row>
    <row r="2277" spans="1:16" x14ac:dyDescent="0.25">
      <c r="A2277" t="s">
        <v>5168</v>
      </c>
      <c r="B2277">
        <v>395</v>
      </c>
      <c r="C2277" t="s">
        <v>14</v>
      </c>
      <c r="D2277" t="s">
        <v>19</v>
      </c>
      <c r="E2277">
        <v>2</v>
      </c>
      <c r="F2277" t="s">
        <v>76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1273</v>
      </c>
    </row>
    <row r="2278" spans="1:16" x14ac:dyDescent="0.25">
      <c r="A2278" t="s">
        <v>5712</v>
      </c>
      <c r="B2278">
        <v>395</v>
      </c>
      <c r="C2278" t="s">
        <v>14</v>
      </c>
      <c r="D2278" t="s">
        <v>19</v>
      </c>
      <c r="E2278">
        <v>2</v>
      </c>
      <c r="F2278" t="s">
        <v>4659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5713</v>
      </c>
    </row>
    <row r="2279" spans="1:16" x14ac:dyDescent="0.25">
      <c r="A2279" t="s">
        <v>1439</v>
      </c>
      <c r="B2279">
        <v>391</v>
      </c>
      <c r="C2279" t="s">
        <v>14</v>
      </c>
      <c r="D2279" t="s">
        <v>442</v>
      </c>
      <c r="E2279">
        <v>2</v>
      </c>
      <c r="F2279" t="s">
        <v>1440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1441</v>
      </c>
    </row>
    <row r="2280" spans="1:16" x14ac:dyDescent="0.25">
      <c r="A2280" t="s">
        <v>4918</v>
      </c>
      <c r="B2280">
        <v>787</v>
      </c>
      <c r="C2280" t="s">
        <v>9</v>
      </c>
      <c r="D2280" t="s">
        <v>164</v>
      </c>
      <c r="E2280">
        <v>2</v>
      </c>
      <c r="F2280" t="s">
        <v>4919</v>
      </c>
      <c r="G2280">
        <v>0</v>
      </c>
      <c r="H2280">
        <v>0</v>
      </c>
      <c r="I2280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4920</v>
      </c>
    </row>
    <row r="2281" spans="1:16" x14ac:dyDescent="0.25">
      <c r="A2281" t="s">
        <v>1804</v>
      </c>
      <c r="B2281">
        <v>391</v>
      </c>
      <c r="C2281" t="s">
        <v>14</v>
      </c>
      <c r="D2281" t="s">
        <v>261</v>
      </c>
      <c r="E2281">
        <v>2</v>
      </c>
      <c r="F2281" t="s">
        <v>1440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1805</v>
      </c>
    </row>
    <row r="2282" spans="1:16" x14ac:dyDescent="0.25">
      <c r="A2282" t="s">
        <v>4097</v>
      </c>
      <c r="B2282">
        <v>391</v>
      </c>
      <c r="C2282" t="s">
        <v>14</v>
      </c>
      <c r="D2282" t="s">
        <v>75</v>
      </c>
      <c r="E2282">
        <v>2</v>
      </c>
      <c r="F2282" t="s">
        <v>4098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4099</v>
      </c>
    </row>
    <row r="2283" spans="1:16" x14ac:dyDescent="0.25">
      <c r="A2283" t="s">
        <v>4927</v>
      </c>
      <c r="B2283">
        <v>947</v>
      </c>
      <c r="C2283" t="s">
        <v>9</v>
      </c>
      <c r="D2283" t="s">
        <v>32</v>
      </c>
      <c r="E2283">
        <v>2</v>
      </c>
      <c r="F2283" t="s">
        <v>4928</v>
      </c>
      <c r="G2283">
        <v>0</v>
      </c>
      <c r="H2283">
        <v>0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4929</v>
      </c>
    </row>
    <row r="2284" spans="1:16" x14ac:dyDescent="0.25">
      <c r="A2284" t="s">
        <v>4930</v>
      </c>
      <c r="B2284">
        <v>245</v>
      </c>
      <c r="C2284" t="s">
        <v>23</v>
      </c>
      <c r="D2284" t="s">
        <v>50</v>
      </c>
      <c r="E2284">
        <v>2</v>
      </c>
      <c r="F2284" t="s">
        <v>51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t="s">
        <v>52</v>
      </c>
    </row>
    <row r="2285" spans="1:16" x14ac:dyDescent="0.25">
      <c r="A2285" t="s">
        <v>4782</v>
      </c>
      <c r="B2285">
        <v>388</v>
      </c>
      <c r="C2285" t="s">
        <v>14</v>
      </c>
      <c r="D2285" t="s">
        <v>86</v>
      </c>
      <c r="E2285">
        <v>3</v>
      </c>
      <c r="F2285" t="s">
        <v>4783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4784</v>
      </c>
    </row>
    <row r="2286" spans="1:16" x14ac:dyDescent="0.25">
      <c r="A2286" t="s">
        <v>4932</v>
      </c>
      <c r="B2286">
        <v>389</v>
      </c>
      <c r="C2286" t="s">
        <v>23</v>
      </c>
      <c r="D2286" t="s">
        <v>223</v>
      </c>
      <c r="E2286">
        <v>2</v>
      </c>
      <c r="F2286" t="s">
        <v>238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t="s">
        <v>910</v>
      </c>
    </row>
    <row r="2287" spans="1:16" x14ac:dyDescent="0.25">
      <c r="A2287" t="s">
        <v>4933</v>
      </c>
      <c r="B2287">
        <v>245</v>
      </c>
      <c r="C2287" t="s">
        <v>23</v>
      </c>
      <c r="D2287" t="s">
        <v>50</v>
      </c>
      <c r="E2287">
        <v>2</v>
      </c>
      <c r="F2287" t="s">
        <v>51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t="s">
        <v>141</v>
      </c>
    </row>
    <row r="2288" spans="1:16" x14ac:dyDescent="0.25">
      <c r="A2288" t="s">
        <v>4639</v>
      </c>
      <c r="B2288">
        <v>380</v>
      </c>
      <c r="C2288" t="s">
        <v>14</v>
      </c>
      <c r="D2288" t="s">
        <v>86</v>
      </c>
      <c r="E2288">
        <v>2</v>
      </c>
      <c r="F2288" t="s">
        <v>4640</v>
      </c>
      <c r="G2288">
        <v>0</v>
      </c>
      <c r="H2288">
        <v>0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t="s">
        <v>4641</v>
      </c>
    </row>
    <row r="2289" spans="1:16" x14ac:dyDescent="0.25">
      <c r="A2289" t="s">
        <v>3465</v>
      </c>
      <c r="B2289">
        <v>372</v>
      </c>
      <c r="C2289" t="s">
        <v>14</v>
      </c>
      <c r="D2289" t="s">
        <v>1810</v>
      </c>
      <c r="E2289">
        <v>2</v>
      </c>
      <c r="F2289" t="s">
        <v>3466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1</v>
      </c>
      <c r="P2289" t="s">
        <v>3467</v>
      </c>
    </row>
    <row r="2290" spans="1:16" x14ac:dyDescent="0.25">
      <c r="A2290" t="s">
        <v>4937</v>
      </c>
      <c r="B2290">
        <v>1009</v>
      </c>
      <c r="C2290" t="s">
        <v>9</v>
      </c>
      <c r="D2290" t="s">
        <v>28</v>
      </c>
      <c r="E2290">
        <v>2</v>
      </c>
      <c r="F2290" t="s">
        <v>4938</v>
      </c>
      <c r="G2290">
        <v>0</v>
      </c>
      <c r="H2290">
        <v>0</v>
      </c>
      <c r="I2290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t="s">
        <v>4939</v>
      </c>
    </row>
    <row r="2291" spans="1:16" x14ac:dyDescent="0.25">
      <c r="A2291" t="s">
        <v>4940</v>
      </c>
      <c r="B2291">
        <v>1297</v>
      </c>
      <c r="C2291" t="s">
        <v>9</v>
      </c>
      <c r="D2291" t="s">
        <v>32</v>
      </c>
      <c r="E2291">
        <v>2</v>
      </c>
      <c r="F2291" t="s">
        <v>4941</v>
      </c>
      <c r="G2291">
        <v>0</v>
      </c>
      <c r="H2291">
        <v>0</v>
      </c>
      <c r="I2291">
        <v>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4942</v>
      </c>
    </row>
    <row r="2292" spans="1:16" x14ac:dyDescent="0.25">
      <c r="A2292" t="s">
        <v>4943</v>
      </c>
      <c r="B2292">
        <v>464</v>
      </c>
      <c r="C2292" t="s">
        <v>23</v>
      </c>
      <c r="D2292" t="s">
        <v>24</v>
      </c>
      <c r="E2292">
        <v>2</v>
      </c>
      <c r="F2292" t="s">
        <v>268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536</v>
      </c>
    </row>
    <row r="2293" spans="1:16" x14ac:dyDescent="0.25">
      <c r="A2293" t="s">
        <v>4944</v>
      </c>
      <c r="B2293">
        <v>257</v>
      </c>
      <c r="C2293" t="s">
        <v>23</v>
      </c>
      <c r="D2293" t="s">
        <v>223</v>
      </c>
      <c r="E2293">
        <v>2</v>
      </c>
      <c r="F2293" t="s">
        <v>227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943</v>
      </c>
    </row>
    <row r="2294" spans="1:16" x14ac:dyDescent="0.25">
      <c r="A2294" t="s">
        <v>4945</v>
      </c>
      <c r="B2294">
        <v>257</v>
      </c>
      <c r="C2294" t="s">
        <v>23</v>
      </c>
      <c r="D2294" t="s">
        <v>223</v>
      </c>
      <c r="E2294">
        <v>2</v>
      </c>
      <c r="F2294" t="s">
        <v>227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943</v>
      </c>
    </row>
    <row r="2295" spans="1:16" x14ac:dyDescent="0.25">
      <c r="A2295" t="s">
        <v>4946</v>
      </c>
      <c r="B2295">
        <v>186</v>
      </c>
      <c r="C2295" t="s">
        <v>133</v>
      </c>
      <c r="D2295" t="s">
        <v>134</v>
      </c>
      <c r="E2295">
        <v>1</v>
      </c>
      <c r="F2295" t="s">
        <v>745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746</v>
      </c>
    </row>
    <row r="2296" spans="1:16" x14ac:dyDescent="0.25">
      <c r="A2296" t="s">
        <v>2076</v>
      </c>
      <c r="B2296">
        <v>369</v>
      </c>
      <c r="C2296" t="s">
        <v>14</v>
      </c>
      <c r="D2296" t="s">
        <v>341</v>
      </c>
      <c r="E2296">
        <v>2</v>
      </c>
      <c r="F2296" t="s">
        <v>2077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2078</v>
      </c>
    </row>
    <row r="2297" spans="1:16" x14ac:dyDescent="0.25">
      <c r="A2297" t="s">
        <v>3186</v>
      </c>
      <c r="B2297">
        <v>369</v>
      </c>
      <c r="C2297" t="s">
        <v>14</v>
      </c>
      <c r="D2297" t="s">
        <v>86</v>
      </c>
      <c r="E2297">
        <v>2</v>
      </c>
      <c r="F2297" t="s">
        <v>3187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3188</v>
      </c>
    </row>
    <row r="2298" spans="1:16" x14ac:dyDescent="0.25">
      <c r="A2298" t="s">
        <v>4949</v>
      </c>
      <c r="B2298">
        <v>4749</v>
      </c>
      <c r="C2298" t="s">
        <v>9</v>
      </c>
      <c r="D2298" t="s">
        <v>180</v>
      </c>
      <c r="E2298">
        <v>8</v>
      </c>
      <c r="F2298" t="s">
        <v>4950</v>
      </c>
      <c r="G2298">
        <v>0</v>
      </c>
      <c r="H2298">
        <v>0</v>
      </c>
      <c r="I2298">
        <v>2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4951</v>
      </c>
    </row>
    <row r="2299" spans="1:16" x14ac:dyDescent="0.25">
      <c r="A2299" t="s">
        <v>2784</v>
      </c>
      <c r="B2299">
        <v>361</v>
      </c>
      <c r="C2299" t="s">
        <v>14</v>
      </c>
      <c r="D2299" t="s">
        <v>457</v>
      </c>
      <c r="E2299">
        <v>3</v>
      </c>
      <c r="F2299" t="s">
        <v>2785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2786</v>
      </c>
    </row>
    <row r="2300" spans="1:16" x14ac:dyDescent="0.25">
      <c r="A2300" t="s">
        <v>4954</v>
      </c>
      <c r="B2300">
        <v>1034</v>
      </c>
      <c r="C2300" t="s">
        <v>9</v>
      </c>
      <c r="D2300" t="s">
        <v>28</v>
      </c>
      <c r="E2300">
        <v>2</v>
      </c>
      <c r="F2300" t="s">
        <v>4955</v>
      </c>
      <c r="G2300">
        <v>0</v>
      </c>
      <c r="H2300">
        <v>0</v>
      </c>
      <c r="I2300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t="s">
        <v>4956</v>
      </c>
    </row>
    <row r="2301" spans="1:16" x14ac:dyDescent="0.25">
      <c r="A2301" t="s">
        <v>4893</v>
      </c>
      <c r="B2301">
        <v>358</v>
      </c>
      <c r="C2301" t="s">
        <v>14</v>
      </c>
      <c r="D2301" t="s">
        <v>457</v>
      </c>
      <c r="E2301">
        <v>2</v>
      </c>
      <c r="F2301" t="s">
        <v>4894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 t="s">
        <v>4895</v>
      </c>
    </row>
    <row r="2302" spans="1:16" x14ac:dyDescent="0.25">
      <c r="A2302" t="s">
        <v>694</v>
      </c>
      <c r="B2302">
        <v>350</v>
      </c>
      <c r="C2302" t="s">
        <v>14</v>
      </c>
      <c r="D2302" t="s">
        <v>341</v>
      </c>
      <c r="E2302">
        <v>2</v>
      </c>
      <c r="F2302" t="s">
        <v>695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t="s">
        <v>696</v>
      </c>
    </row>
    <row r="2303" spans="1:16" x14ac:dyDescent="0.25">
      <c r="A2303" t="s">
        <v>4236</v>
      </c>
      <c r="B2303">
        <v>348</v>
      </c>
      <c r="C2303" t="s">
        <v>14</v>
      </c>
      <c r="D2303" t="s">
        <v>86</v>
      </c>
      <c r="E2303">
        <v>2</v>
      </c>
      <c r="F2303" t="s">
        <v>4237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t="s">
        <v>4238</v>
      </c>
    </row>
    <row r="2304" spans="1:16" x14ac:dyDescent="0.25">
      <c r="A2304" t="s">
        <v>4960</v>
      </c>
      <c r="B2304">
        <v>245</v>
      </c>
      <c r="C2304" t="s">
        <v>23</v>
      </c>
      <c r="D2304" t="s">
        <v>50</v>
      </c>
      <c r="E2304">
        <v>2</v>
      </c>
      <c r="F2304" t="s">
        <v>51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t="s">
        <v>52</v>
      </c>
    </row>
    <row r="2305" spans="1:16" x14ac:dyDescent="0.25">
      <c r="A2305" t="s">
        <v>1458</v>
      </c>
      <c r="B2305">
        <v>343</v>
      </c>
      <c r="C2305" t="s">
        <v>14</v>
      </c>
      <c r="D2305" t="s">
        <v>86</v>
      </c>
      <c r="E2305">
        <v>2</v>
      </c>
      <c r="F2305" t="s">
        <v>1459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1460</v>
      </c>
    </row>
    <row r="2306" spans="1:16" x14ac:dyDescent="0.25">
      <c r="A2306" t="s">
        <v>4963</v>
      </c>
      <c r="B2306">
        <v>245</v>
      </c>
      <c r="C2306" t="s">
        <v>23</v>
      </c>
      <c r="D2306" t="s">
        <v>50</v>
      </c>
      <c r="E2306">
        <v>2</v>
      </c>
      <c r="F2306" t="s">
        <v>51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t="s">
        <v>52</v>
      </c>
    </row>
    <row r="2307" spans="1:16" x14ac:dyDescent="0.25">
      <c r="A2307" t="s">
        <v>4964</v>
      </c>
      <c r="B2307">
        <v>946</v>
      </c>
      <c r="C2307" t="s">
        <v>9</v>
      </c>
      <c r="D2307" t="s">
        <v>492</v>
      </c>
      <c r="E2307">
        <v>2</v>
      </c>
      <c r="F2307" t="s">
        <v>4965</v>
      </c>
      <c r="G2307">
        <v>0</v>
      </c>
      <c r="H2307">
        <v>0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t="s">
        <v>4966</v>
      </c>
    </row>
    <row r="2308" spans="1:16" x14ac:dyDescent="0.25">
      <c r="A2308" t="s">
        <v>3248</v>
      </c>
      <c r="B2308">
        <v>341</v>
      </c>
      <c r="C2308" t="s">
        <v>14</v>
      </c>
      <c r="D2308" t="s">
        <v>341</v>
      </c>
      <c r="E2308">
        <v>2</v>
      </c>
      <c r="F2308" t="s">
        <v>3249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3250</v>
      </c>
    </row>
    <row r="2309" spans="1:16" x14ac:dyDescent="0.25">
      <c r="A2309" t="s">
        <v>4968</v>
      </c>
      <c r="B2309">
        <v>245</v>
      </c>
      <c r="C2309" t="s">
        <v>23</v>
      </c>
      <c r="D2309" t="s">
        <v>50</v>
      </c>
      <c r="E2309">
        <v>2</v>
      </c>
      <c r="F2309" t="s">
        <v>51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52</v>
      </c>
    </row>
    <row r="2310" spans="1:16" x14ac:dyDescent="0.25">
      <c r="A2310" t="s">
        <v>4969</v>
      </c>
      <c r="B2310">
        <v>393</v>
      </c>
      <c r="C2310" t="s">
        <v>23</v>
      </c>
      <c r="D2310" t="s">
        <v>24</v>
      </c>
      <c r="E2310">
        <v>2</v>
      </c>
      <c r="F2310" t="s">
        <v>1097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1098</v>
      </c>
    </row>
    <row r="2311" spans="1:16" x14ac:dyDescent="0.25">
      <c r="A2311" t="s">
        <v>4970</v>
      </c>
      <c r="B2311">
        <v>392</v>
      </c>
      <c r="C2311" t="s">
        <v>23</v>
      </c>
      <c r="D2311" t="s">
        <v>24</v>
      </c>
      <c r="E2311">
        <v>2</v>
      </c>
      <c r="F2311" t="s">
        <v>1081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4085</v>
      </c>
    </row>
    <row r="2312" spans="1:16" x14ac:dyDescent="0.25">
      <c r="A2312" t="s">
        <v>208</v>
      </c>
      <c r="B2312">
        <v>339</v>
      </c>
      <c r="C2312" t="s">
        <v>14</v>
      </c>
      <c r="D2312" t="s">
        <v>209</v>
      </c>
      <c r="E2312">
        <v>1</v>
      </c>
      <c r="F2312" t="s">
        <v>210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211</v>
      </c>
    </row>
    <row r="2313" spans="1:16" x14ac:dyDescent="0.25">
      <c r="A2313" t="s">
        <v>3646</v>
      </c>
      <c r="B2313">
        <v>339</v>
      </c>
      <c r="C2313" t="s">
        <v>14</v>
      </c>
      <c r="D2313" t="s">
        <v>86</v>
      </c>
      <c r="E2313">
        <v>2</v>
      </c>
      <c r="F2313" t="s">
        <v>3647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3648</v>
      </c>
    </row>
    <row r="2314" spans="1:16" x14ac:dyDescent="0.25">
      <c r="A2314" t="s">
        <v>4975</v>
      </c>
      <c r="B2314">
        <v>245</v>
      </c>
      <c r="C2314" t="s">
        <v>23</v>
      </c>
      <c r="D2314" t="s">
        <v>50</v>
      </c>
      <c r="E2314">
        <v>2</v>
      </c>
      <c r="F2314" t="s">
        <v>51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141</v>
      </c>
    </row>
    <row r="2315" spans="1:16" x14ac:dyDescent="0.25">
      <c r="A2315" t="s">
        <v>4976</v>
      </c>
      <c r="B2315">
        <v>451</v>
      </c>
      <c r="C2315" t="s">
        <v>23</v>
      </c>
      <c r="D2315" t="s">
        <v>24</v>
      </c>
      <c r="E2315">
        <v>2</v>
      </c>
      <c r="F2315" t="s">
        <v>1833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1834</v>
      </c>
    </row>
    <row r="2316" spans="1:16" x14ac:dyDescent="0.25">
      <c r="A2316" t="s">
        <v>2175</v>
      </c>
      <c r="B2316">
        <v>337</v>
      </c>
      <c r="C2316" t="s">
        <v>14</v>
      </c>
      <c r="D2316" t="s">
        <v>86</v>
      </c>
      <c r="E2316">
        <v>2</v>
      </c>
      <c r="F2316" t="s">
        <v>2176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1</v>
      </c>
      <c r="P2316" t="s">
        <v>2177</v>
      </c>
    </row>
    <row r="2317" spans="1:16" x14ac:dyDescent="0.25">
      <c r="A2317" t="s">
        <v>2899</v>
      </c>
      <c r="B2317">
        <v>335</v>
      </c>
      <c r="C2317" t="s">
        <v>14</v>
      </c>
      <c r="D2317" t="s">
        <v>341</v>
      </c>
      <c r="E2317">
        <v>2</v>
      </c>
      <c r="F2317" t="s">
        <v>2900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t="s">
        <v>2901</v>
      </c>
    </row>
    <row r="2318" spans="1:16" x14ac:dyDescent="0.25">
      <c r="A2318" t="s">
        <v>3742</v>
      </c>
      <c r="B2318">
        <v>333</v>
      </c>
      <c r="C2318" t="s">
        <v>14</v>
      </c>
      <c r="D2318" t="s">
        <v>86</v>
      </c>
      <c r="E2318">
        <v>2</v>
      </c>
      <c r="F2318" t="s">
        <v>3743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t="s">
        <v>3744</v>
      </c>
    </row>
    <row r="2319" spans="1:16" x14ac:dyDescent="0.25">
      <c r="A2319" t="s">
        <v>3281</v>
      </c>
      <c r="B2319">
        <v>332</v>
      </c>
      <c r="C2319" t="s">
        <v>14</v>
      </c>
      <c r="D2319" t="s">
        <v>341</v>
      </c>
      <c r="E2319">
        <v>2</v>
      </c>
      <c r="F2319" t="s">
        <v>3282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t="s">
        <v>3283</v>
      </c>
    </row>
    <row r="2320" spans="1:16" x14ac:dyDescent="0.25">
      <c r="A2320" t="s">
        <v>4985</v>
      </c>
      <c r="B2320">
        <v>245</v>
      </c>
      <c r="C2320" t="s">
        <v>23</v>
      </c>
      <c r="D2320" t="s">
        <v>50</v>
      </c>
      <c r="E2320">
        <v>2</v>
      </c>
      <c r="F2320" t="s">
        <v>51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t="s">
        <v>52</v>
      </c>
    </row>
    <row r="2321" spans="1:16" x14ac:dyDescent="0.25">
      <c r="A2321" t="s">
        <v>4412</v>
      </c>
      <c r="B2321">
        <v>328</v>
      </c>
      <c r="C2321" t="s">
        <v>14</v>
      </c>
      <c r="D2321" t="s">
        <v>341</v>
      </c>
      <c r="E2321">
        <v>2</v>
      </c>
      <c r="F2321" t="s">
        <v>4413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t="s">
        <v>4414</v>
      </c>
    </row>
    <row r="2322" spans="1:16" x14ac:dyDescent="0.25">
      <c r="A2322" t="s">
        <v>4987</v>
      </c>
      <c r="B2322">
        <v>460</v>
      </c>
      <c r="C2322" t="s">
        <v>23</v>
      </c>
      <c r="D2322" t="s">
        <v>24</v>
      </c>
      <c r="E2322">
        <v>2</v>
      </c>
      <c r="F2322" t="s">
        <v>1795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4988</v>
      </c>
    </row>
    <row r="2323" spans="1:16" x14ac:dyDescent="0.25">
      <c r="A2323" t="s">
        <v>4989</v>
      </c>
      <c r="B2323">
        <v>245</v>
      </c>
      <c r="C2323" t="s">
        <v>23</v>
      </c>
      <c r="D2323" t="s">
        <v>24</v>
      </c>
      <c r="E2323">
        <v>2</v>
      </c>
      <c r="F2323" t="s">
        <v>51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t="s">
        <v>143</v>
      </c>
    </row>
    <row r="2324" spans="1:16" x14ac:dyDescent="0.25">
      <c r="A2324" t="s">
        <v>4990</v>
      </c>
      <c r="B2324">
        <v>375</v>
      </c>
      <c r="C2324" t="s">
        <v>23</v>
      </c>
      <c r="D2324" t="s">
        <v>821</v>
      </c>
      <c r="E2324">
        <v>2</v>
      </c>
      <c r="F2324" t="s">
        <v>1291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1292</v>
      </c>
    </row>
    <row r="2325" spans="1:16" x14ac:dyDescent="0.25">
      <c r="A2325" t="s">
        <v>4991</v>
      </c>
      <c r="B2325">
        <v>367</v>
      </c>
      <c r="C2325" t="s">
        <v>23</v>
      </c>
      <c r="D2325" t="s">
        <v>1337</v>
      </c>
      <c r="E2325">
        <v>2</v>
      </c>
      <c r="F2325" t="s">
        <v>505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506</v>
      </c>
    </row>
    <row r="2326" spans="1:16" x14ac:dyDescent="0.25">
      <c r="A2326" t="s">
        <v>3345</v>
      </c>
      <c r="B2326">
        <v>321</v>
      </c>
      <c r="C2326" t="s">
        <v>14</v>
      </c>
      <c r="D2326" t="s">
        <v>86</v>
      </c>
      <c r="E2326">
        <v>2</v>
      </c>
      <c r="F2326" t="s">
        <v>3346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3347</v>
      </c>
    </row>
    <row r="2327" spans="1:16" x14ac:dyDescent="0.25">
      <c r="A2327" t="s">
        <v>4993</v>
      </c>
      <c r="B2327">
        <v>232</v>
      </c>
      <c r="C2327" t="s">
        <v>9</v>
      </c>
      <c r="D2327" t="s">
        <v>180</v>
      </c>
      <c r="E2327">
        <v>1</v>
      </c>
      <c r="F2327" t="s">
        <v>4994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4995</v>
      </c>
    </row>
    <row r="2328" spans="1:16" x14ac:dyDescent="0.25">
      <c r="A2328" t="s">
        <v>4996</v>
      </c>
      <c r="B2328">
        <v>1221</v>
      </c>
      <c r="C2328" t="s">
        <v>9</v>
      </c>
      <c r="D2328" t="s">
        <v>32</v>
      </c>
      <c r="E2328">
        <v>2</v>
      </c>
      <c r="F2328" t="s">
        <v>4997</v>
      </c>
      <c r="G2328">
        <v>0</v>
      </c>
      <c r="H2328">
        <v>0</v>
      </c>
      <c r="I2328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4998</v>
      </c>
    </row>
    <row r="2329" spans="1:16" x14ac:dyDescent="0.25">
      <c r="A2329" t="s">
        <v>4999</v>
      </c>
      <c r="B2329">
        <v>245</v>
      </c>
      <c r="C2329" t="s">
        <v>23</v>
      </c>
      <c r="D2329" t="s">
        <v>50</v>
      </c>
      <c r="E2329">
        <v>2</v>
      </c>
      <c r="F2329" t="s">
        <v>51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52</v>
      </c>
    </row>
    <row r="2330" spans="1:16" x14ac:dyDescent="0.25">
      <c r="A2330" t="s">
        <v>5000</v>
      </c>
      <c r="B2330">
        <v>245</v>
      </c>
      <c r="C2330" t="s">
        <v>23</v>
      </c>
      <c r="D2330" t="s">
        <v>50</v>
      </c>
      <c r="E2330">
        <v>2</v>
      </c>
      <c r="F2330" t="s">
        <v>51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52</v>
      </c>
    </row>
    <row r="2331" spans="1:16" x14ac:dyDescent="0.25">
      <c r="A2331" t="s">
        <v>5001</v>
      </c>
      <c r="B2331">
        <v>297</v>
      </c>
      <c r="C2331" t="s">
        <v>23</v>
      </c>
      <c r="D2331" t="s">
        <v>909</v>
      </c>
      <c r="E2331">
        <v>2</v>
      </c>
      <c r="F2331" t="s">
        <v>173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5002</v>
      </c>
    </row>
    <row r="2332" spans="1:16" x14ac:dyDescent="0.25">
      <c r="A2332" t="s">
        <v>5003</v>
      </c>
      <c r="B2332">
        <v>235</v>
      </c>
      <c r="C2332" t="s">
        <v>9</v>
      </c>
      <c r="D2332" t="s">
        <v>702</v>
      </c>
      <c r="E2332">
        <v>2</v>
      </c>
      <c r="F2332" t="s">
        <v>5004</v>
      </c>
      <c r="G2332">
        <v>0</v>
      </c>
      <c r="H2332">
        <v>0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t="s">
        <v>5005</v>
      </c>
    </row>
    <row r="2333" spans="1:16" x14ac:dyDescent="0.25">
      <c r="A2333" t="s">
        <v>5006</v>
      </c>
      <c r="B2333">
        <v>224</v>
      </c>
      <c r="C2333" t="s">
        <v>9</v>
      </c>
      <c r="D2333" t="s">
        <v>650</v>
      </c>
      <c r="E2333">
        <v>2</v>
      </c>
      <c r="F2333" t="s">
        <v>4629</v>
      </c>
      <c r="G2333">
        <v>0</v>
      </c>
      <c r="H2333">
        <v>0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t="s">
        <v>5007</v>
      </c>
    </row>
    <row r="2334" spans="1:16" x14ac:dyDescent="0.25">
      <c r="A2334" t="s">
        <v>5008</v>
      </c>
      <c r="B2334">
        <v>493</v>
      </c>
      <c r="C2334" t="s">
        <v>23</v>
      </c>
      <c r="D2334" t="s">
        <v>24</v>
      </c>
      <c r="E2334">
        <v>2</v>
      </c>
      <c r="F2334" t="s">
        <v>2552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t="s">
        <v>2553</v>
      </c>
    </row>
    <row r="2335" spans="1:16" x14ac:dyDescent="0.25">
      <c r="A2335" t="s">
        <v>5009</v>
      </c>
      <c r="B2335">
        <v>390</v>
      </c>
      <c r="C2335" t="s">
        <v>23</v>
      </c>
      <c r="D2335" t="s">
        <v>24</v>
      </c>
      <c r="E2335">
        <v>2</v>
      </c>
      <c r="F2335" t="s">
        <v>213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t="s">
        <v>214</v>
      </c>
    </row>
    <row r="2336" spans="1:16" x14ac:dyDescent="0.25">
      <c r="A2336" t="s">
        <v>644</v>
      </c>
      <c r="B2336">
        <v>315</v>
      </c>
      <c r="C2336" t="s">
        <v>14</v>
      </c>
      <c r="D2336" t="s">
        <v>209</v>
      </c>
      <c r="E2336">
        <v>2</v>
      </c>
      <c r="F2336" t="s">
        <v>645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t="s">
        <v>646</v>
      </c>
    </row>
    <row r="2337" spans="1:16" x14ac:dyDescent="0.25">
      <c r="A2337" t="s">
        <v>4924</v>
      </c>
      <c r="B2337">
        <v>315</v>
      </c>
      <c r="C2337" t="s">
        <v>14</v>
      </c>
      <c r="D2337" t="s">
        <v>341</v>
      </c>
      <c r="E2337">
        <v>2</v>
      </c>
      <c r="F2337" t="s">
        <v>4925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 t="s">
        <v>4926</v>
      </c>
    </row>
    <row r="2338" spans="1:16" x14ac:dyDescent="0.25">
      <c r="A2338" t="s">
        <v>5015</v>
      </c>
      <c r="B2338">
        <v>964</v>
      </c>
      <c r="C2338" t="s">
        <v>9</v>
      </c>
      <c r="D2338" t="s">
        <v>32</v>
      </c>
      <c r="E2338">
        <v>2</v>
      </c>
      <c r="F2338" t="s">
        <v>5016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5017</v>
      </c>
    </row>
    <row r="2339" spans="1:16" x14ac:dyDescent="0.25">
      <c r="A2339" t="s">
        <v>5018</v>
      </c>
      <c r="B2339">
        <v>942</v>
      </c>
      <c r="C2339" t="s">
        <v>9</v>
      </c>
      <c r="D2339" t="s">
        <v>872</v>
      </c>
      <c r="E2339">
        <v>2</v>
      </c>
      <c r="F2339" t="s">
        <v>5019</v>
      </c>
      <c r="G2339">
        <v>0</v>
      </c>
      <c r="H2339">
        <v>0</v>
      </c>
      <c r="I2339">
        <v>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5020</v>
      </c>
    </row>
    <row r="2340" spans="1:16" x14ac:dyDescent="0.25">
      <c r="A2340" t="s">
        <v>5021</v>
      </c>
      <c r="B2340">
        <v>382</v>
      </c>
      <c r="C2340" t="s">
        <v>352</v>
      </c>
      <c r="D2340" t="s">
        <v>353</v>
      </c>
      <c r="E2340">
        <v>1</v>
      </c>
      <c r="F2340" t="s">
        <v>2866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2867</v>
      </c>
    </row>
    <row r="2341" spans="1:16" x14ac:dyDescent="0.25">
      <c r="A2341" t="s">
        <v>160</v>
      </c>
      <c r="B2341">
        <v>308</v>
      </c>
      <c r="C2341" t="s">
        <v>14</v>
      </c>
      <c r="D2341" t="s">
        <v>19</v>
      </c>
      <c r="E2341">
        <v>1</v>
      </c>
      <c r="F2341" t="s">
        <v>161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162</v>
      </c>
    </row>
    <row r="2342" spans="1:16" x14ac:dyDescent="0.25">
      <c r="A2342" t="s">
        <v>5144</v>
      </c>
      <c r="B2342">
        <v>308</v>
      </c>
      <c r="C2342" t="s">
        <v>14</v>
      </c>
      <c r="D2342" t="s">
        <v>19</v>
      </c>
      <c r="E2342">
        <v>1</v>
      </c>
      <c r="F2342" t="s">
        <v>161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5145</v>
      </c>
    </row>
    <row r="2343" spans="1:16" x14ac:dyDescent="0.25">
      <c r="A2343" t="s">
        <v>5490</v>
      </c>
      <c r="B2343">
        <v>308</v>
      </c>
      <c r="C2343" t="s">
        <v>14</v>
      </c>
      <c r="D2343" t="s">
        <v>19</v>
      </c>
      <c r="E2343">
        <v>1</v>
      </c>
      <c r="F2343" t="s">
        <v>5491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5492</v>
      </c>
    </row>
    <row r="2344" spans="1:16" x14ac:dyDescent="0.25">
      <c r="A2344" t="s">
        <v>5028</v>
      </c>
      <c r="B2344">
        <v>367</v>
      </c>
      <c r="C2344" t="s">
        <v>23</v>
      </c>
      <c r="D2344" t="s">
        <v>1337</v>
      </c>
      <c r="E2344">
        <v>2</v>
      </c>
      <c r="F2344" t="s">
        <v>505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506</v>
      </c>
    </row>
    <row r="2345" spans="1:16" x14ac:dyDescent="0.25">
      <c r="A2345" t="s">
        <v>5029</v>
      </c>
      <c r="B2345">
        <v>1139</v>
      </c>
      <c r="C2345" t="s">
        <v>9</v>
      </c>
      <c r="D2345" t="s">
        <v>10</v>
      </c>
      <c r="E2345">
        <v>2</v>
      </c>
      <c r="F2345" t="s">
        <v>5030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5031</v>
      </c>
    </row>
    <row r="2346" spans="1:16" x14ac:dyDescent="0.25">
      <c r="A2346" t="s">
        <v>1362</v>
      </c>
      <c r="B2346">
        <v>293</v>
      </c>
      <c r="C2346" t="s">
        <v>14</v>
      </c>
      <c r="D2346" t="s">
        <v>1363</v>
      </c>
      <c r="E2346">
        <v>1</v>
      </c>
      <c r="F2346" t="s">
        <v>1364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t="s">
        <v>1365</v>
      </c>
    </row>
    <row r="2347" spans="1:16" x14ac:dyDescent="0.25">
      <c r="A2347" t="s">
        <v>3009</v>
      </c>
      <c r="B2347">
        <v>293</v>
      </c>
      <c r="C2347" t="s">
        <v>14</v>
      </c>
      <c r="D2347" t="s">
        <v>15</v>
      </c>
      <c r="E2347">
        <v>1</v>
      </c>
      <c r="F2347" t="s">
        <v>1364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3010</v>
      </c>
    </row>
    <row r="2348" spans="1:16" x14ac:dyDescent="0.25">
      <c r="A2348" t="s">
        <v>5034</v>
      </c>
      <c r="B2348">
        <v>355</v>
      </c>
      <c r="C2348" t="s">
        <v>23</v>
      </c>
      <c r="D2348" t="s">
        <v>821</v>
      </c>
      <c r="E2348">
        <v>2</v>
      </c>
      <c r="F2348" t="s">
        <v>5035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5036</v>
      </c>
    </row>
    <row r="2349" spans="1:16" x14ac:dyDescent="0.25">
      <c r="A2349" t="s">
        <v>5037</v>
      </c>
      <c r="B2349">
        <v>1151</v>
      </c>
      <c r="C2349" t="s">
        <v>9</v>
      </c>
      <c r="D2349" t="s">
        <v>10</v>
      </c>
      <c r="E2349">
        <v>2</v>
      </c>
      <c r="F2349" t="s">
        <v>5038</v>
      </c>
      <c r="G2349">
        <v>0</v>
      </c>
      <c r="H2349">
        <v>0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5039</v>
      </c>
    </row>
    <row r="2350" spans="1:16" x14ac:dyDescent="0.25">
      <c r="A2350" t="s">
        <v>5040</v>
      </c>
      <c r="B2350">
        <v>1219</v>
      </c>
      <c r="C2350" t="s">
        <v>9</v>
      </c>
      <c r="D2350" t="s">
        <v>32</v>
      </c>
      <c r="E2350">
        <v>2</v>
      </c>
      <c r="F2350" t="s">
        <v>5041</v>
      </c>
      <c r="G2350">
        <v>0</v>
      </c>
      <c r="H2350">
        <v>0</v>
      </c>
      <c r="I2350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5042</v>
      </c>
    </row>
    <row r="2351" spans="1:16" x14ac:dyDescent="0.25">
      <c r="A2351" t="s">
        <v>4320</v>
      </c>
      <c r="B2351">
        <v>293</v>
      </c>
      <c r="C2351" t="s">
        <v>14</v>
      </c>
      <c r="D2351" t="s">
        <v>86</v>
      </c>
      <c r="E2351">
        <v>1</v>
      </c>
      <c r="F2351" t="s">
        <v>4321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4322</v>
      </c>
    </row>
    <row r="2352" spans="1:16" x14ac:dyDescent="0.25">
      <c r="A2352" t="s">
        <v>4785</v>
      </c>
      <c r="B2352">
        <v>293</v>
      </c>
      <c r="C2352" t="s">
        <v>14</v>
      </c>
      <c r="D2352" t="s">
        <v>341</v>
      </c>
      <c r="E2352">
        <v>1</v>
      </c>
      <c r="F2352" t="s">
        <v>1364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1365</v>
      </c>
    </row>
    <row r="2353" spans="1:16" x14ac:dyDescent="0.25">
      <c r="A2353" t="s">
        <v>5045</v>
      </c>
      <c r="B2353">
        <v>1206</v>
      </c>
      <c r="C2353" t="s">
        <v>9</v>
      </c>
      <c r="D2353" t="s">
        <v>164</v>
      </c>
      <c r="E2353">
        <v>2</v>
      </c>
      <c r="F2353" t="s">
        <v>5046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5047</v>
      </c>
    </row>
    <row r="2354" spans="1:16" x14ac:dyDescent="0.25">
      <c r="A2354" t="s">
        <v>5048</v>
      </c>
      <c r="B2354">
        <v>400</v>
      </c>
      <c r="C2354" t="s">
        <v>133</v>
      </c>
      <c r="D2354" t="s">
        <v>134</v>
      </c>
      <c r="E2354">
        <v>2</v>
      </c>
      <c r="F2354" t="s">
        <v>1472</v>
      </c>
      <c r="G2354">
        <v>0</v>
      </c>
      <c r="H2354">
        <v>0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1473</v>
      </c>
    </row>
    <row r="2355" spans="1:16" x14ac:dyDescent="0.25">
      <c r="A2355" t="s">
        <v>5590</v>
      </c>
      <c r="B2355">
        <v>293</v>
      </c>
      <c r="C2355" t="s">
        <v>14</v>
      </c>
      <c r="D2355" t="s">
        <v>129</v>
      </c>
      <c r="E2355">
        <v>1</v>
      </c>
      <c r="F2355" t="s">
        <v>1364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5591</v>
      </c>
    </row>
    <row r="2356" spans="1:16" x14ac:dyDescent="0.25">
      <c r="A2356" t="s">
        <v>1600</v>
      </c>
      <c r="B2356">
        <v>292</v>
      </c>
      <c r="C2356" t="s">
        <v>14</v>
      </c>
      <c r="D2356" t="s">
        <v>437</v>
      </c>
      <c r="E2356">
        <v>3</v>
      </c>
      <c r="F2356" t="s">
        <v>1601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1602</v>
      </c>
    </row>
    <row r="2357" spans="1:16" x14ac:dyDescent="0.25">
      <c r="A2357" t="s">
        <v>3064</v>
      </c>
      <c r="B2357">
        <v>292</v>
      </c>
      <c r="C2357" t="s">
        <v>14</v>
      </c>
      <c r="D2357" t="s">
        <v>3065</v>
      </c>
      <c r="E2357">
        <v>3</v>
      </c>
      <c r="F2357" t="s">
        <v>1601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3066</v>
      </c>
    </row>
    <row r="2358" spans="1:16" x14ac:dyDescent="0.25">
      <c r="A2358" t="s">
        <v>5537</v>
      </c>
      <c r="B2358">
        <v>290</v>
      </c>
      <c r="C2358" t="s">
        <v>14</v>
      </c>
      <c r="D2358" t="s">
        <v>86</v>
      </c>
      <c r="E2358">
        <v>1</v>
      </c>
      <c r="F2358" t="s">
        <v>5538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5539</v>
      </c>
    </row>
    <row r="2359" spans="1:16" x14ac:dyDescent="0.25">
      <c r="A2359" t="s">
        <v>1222</v>
      </c>
      <c r="B2359">
        <v>279</v>
      </c>
      <c r="C2359" t="s">
        <v>14</v>
      </c>
      <c r="D2359" t="s">
        <v>1223</v>
      </c>
      <c r="E2359">
        <v>3</v>
      </c>
      <c r="F2359" t="s">
        <v>1224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1225</v>
      </c>
    </row>
    <row r="2360" spans="1:16" x14ac:dyDescent="0.25">
      <c r="A2360" t="s">
        <v>5152</v>
      </c>
      <c r="B2360">
        <v>279</v>
      </c>
      <c r="C2360" t="s">
        <v>14</v>
      </c>
      <c r="D2360" t="s">
        <v>5153</v>
      </c>
      <c r="E2360">
        <v>3</v>
      </c>
      <c r="F2360" t="s">
        <v>5154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t="s">
        <v>5155</v>
      </c>
    </row>
    <row r="2361" spans="1:16" x14ac:dyDescent="0.25">
      <c r="A2361" t="s">
        <v>5060</v>
      </c>
      <c r="B2361">
        <v>274</v>
      </c>
      <c r="C2361" t="s">
        <v>14</v>
      </c>
      <c r="D2361" t="s">
        <v>86</v>
      </c>
      <c r="E2361">
        <v>1</v>
      </c>
      <c r="F2361" t="s">
        <v>5061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t="s">
        <v>5062</v>
      </c>
    </row>
    <row r="2362" spans="1:16" x14ac:dyDescent="0.25">
      <c r="A2362" t="s">
        <v>5500</v>
      </c>
      <c r="B2362">
        <v>273</v>
      </c>
      <c r="C2362" t="s">
        <v>14</v>
      </c>
      <c r="D2362" t="s">
        <v>341</v>
      </c>
      <c r="E2362">
        <v>1</v>
      </c>
      <c r="F2362" t="s">
        <v>5501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 t="s">
        <v>5502</v>
      </c>
    </row>
    <row r="2363" spans="1:16" x14ac:dyDescent="0.25">
      <c r="A2363" t="s">
        <v>5057</v>
      </c>
      <c r="B2363">
        <v>7926</v>
      </c>
      <c r="C2363" t="s">
        <v>245</v>
      </c>
      <c r="D2363" t="s">
        <v>516</v>
      </c>
      <c r="E2363">
        <v>25</v>
      </c>
      <c r="F2363" t="s">
        <v>3365</v>
      </c>
      <c r="G2363">
        <v>0</v>
      </c>
      <c r="H2363">
        <v>7</v>
      </c>
      <c r="I2363">
        <v>10</v>
      </c>
      <c r="J2363">
        <v>4</v>
      </c>
      <c r="K2363">
        <v>2</v>
      </c>
      <c r="L2363">
        <v>0</v>
      </c>
      <c r="M2363">
        <v>0</v>
      </c>
      <c r="N2363">
        <v>0</v>
      </c>
      <c r="O2363">
        <v>7</v>
      </c>
      <c r="P2363" t="s">
        <v>3366</v>
      </c>
    </row>
    <row r="2364" spans="1:16" x14ac:dyDescent="0.25">
      <c r="A2364" t="s">
        <v>2773</v>
      </c>
      <c r="B2364">
        <v>270</v>
      </c>
      <c r="C2364" t="s">
        <v>14</v>
      </c>
      <c r="D2364" t="s">
        <v>341</v>
      </c>
      <c r="E2364">
        <v>1</v>
      </c>
      <c r="F2364" t="s">
        <v>2774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2775</v>
      </c>
    </row>
    <row r="2365" spans="1:16" x14ac:dyDescent="0.25">
      <c r="A2365" t="s">
        <v>4618</v>
      </c>
      <c r="B2365">
        <v>266</v>
      </c>
      <c r="C2365" t="s">
        <v>14</v>
      </c>
      <c r="D2365" t="s">
        <v>75</v>
      </c>
      <c r="E2365">
        <v>1</v>
      </c>
      <c r="F2365" t="s">
        <v>4619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 t="s">
        <v>4620</v>
      </c>
    </row>
    <row r="2366" spans="1:16" x14ac:dyDescent="0.25">
      <c r="A2366" t="s">
        <v>81</v>
      </c>
      <c r="B2366">
        <v>262</v>
      </c>
      <c r="C2366" t="s">
        <v>14</v>
      </c>
      <c r="D2366" t="s">
        <v>82</v>
      </c>
      <c r="E2366">
        <v>1</v>
      </c>
      <c r="F2366" t="s">
        <v>83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 t="s">
        <v>84</v>
      </c>
    </row>
    <row r="2367" spans="1:16" x14ac:dyDescent="0.25">
      <c r="A2367" t="s">
        <v>158</v>
      </c>
      <c r="B2367">
        <v>262</v>
      </c>
      <c r="C2367" t="s">
        <v>14</v>
      </c>
      <c r="D2367" t="s">
        <v>19</v>
      </c>
      <c r="E2367">
        <v>1</v>
      </c>
      <c r="F2367" t="s">
        <v>83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 t="s">
        <v>159</v>
      </c>
    </row>
    <row r="2368" spans="1:16" x14ac:dyDescent="0.25">
      <c r="A2368" t="s">
        <v>5066</v>
      </c>
      <c r="B2368">
        <v>228</v>
      </c>
      <c r="C2368" t="s">
        <v>9</v>
      </c>
      <c r="D2368" t="s">
        <v>10</v>
      </c>
      <c r="E2368">
        <v>1</v>
      </c>
      <c r="F2368" t="s">
        <v>5067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5068</v>
      </c>
    </row>
    <row r="2369" spans="1:16" x14ac:dyDescent="0.25">
      <c r="A2369" t="s">
        <v>206</v>
      </c>
      <c r="B2369">
        <v>262</v>
      </c>
      <c r="C2369" t="s">
        <v>14</v>
      </c>
      <c r="D2369" t="s">
        <v>19</v>
      </c>
      <c r="E2369">
        <v>1</v>
      </c>
      <c r="F2369" t="s">
        <v>83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 t="s">
        <v>207</v>
      </c>
    </row>
    <row r="2370" spans="1:16" x14ac:dyDescent="0.25">
      <c r="A2370" t="s">
        <v>5070</v>
      </c>
      <c r="B2370">
        <v>11464</v>
      </c>
      <c r="C2370" t="s">
        <v>245</v>
      </c>
      <c r="D2370" t="s">
        <v>423</v>
      </c>
      <c r="E2370">
        <v>50</v>
      </c>
      <c r="F2370" t="s">
        <v>3106</v>
      </c>
      <c r="G2370">
        <v>0</v>
      </c>
      <c r="H2370">
        <v>14</v>
      </c>
      <c r="I2370">
        <v>19</v>
      </c>
      <c r="J2370">
        <v>7</v>
      </c>
      <c r="K2370">
        <v>3</v>
      </c>
      <c r="L2370">
        <v>0</v>
      </c>
      <c r="M2370">
        <v>0</v>
      </c>
      <c r="N2370">
        <v>2</v>
      </c>
      <c r="O2370">
        <v>14</v>
      </c>
      <c r="P2370" t="s">
        <v>3107</v>
      </c>
    </row>
    <row r="2371" spans="1:16" x14ac:dyDescent="0.25">
      <c r="A2371" t="s">
        <v>5071</v>
      </c>
      <c r="B2371">
        <v>960</v>
      </c>
      <c r="C2371" t="s">
        <v>9</v>
      </c>
      <c r="D2371" t="s">
        <v>32</v>
      </c>
      <c r="E2371">
        <v>2</v>
      </c>
      <c r="F2371" t="s">
        <v>5072</v>
      </c>
      <c r="G2371">
        <v>0</v>
      </c>
      <c r="H2371">
        <v>0</v>
      </c>
      <c r="I2371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5073</v>
      </c>
    </row>
    <row r="2372" spans="1:16" x14ac:dyDescent="0.25">
      <c r="A2372" t="s">
        <v>328</v>
      </c>
      <c r="B2372">
        <v>262</v>
      </c>
      <c r="C2372" t="s">
        <v>14</v>
      </c>
      <c r="D2372" t="s">
        <v>329</v>
      </c>
      <c r="E2372">
        <v>1</v>
      </c>
      <c r="F2372" t="s">
        <v>83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 t="s">
        <v>330</v>
      </c>
    </row>
    <row r="2373" spans="1:16" x14ac:dyDescent="0.25">
      <c r="A2373" t="s">
        <v>1598</v>
      </c>
      <c r="B2373">
        <v>262</v>
      </c>
      <c r="C2373" t="s">
        <v>14</v>
      </c>
      <c r="D2373" t="s">
        <v>19</v>
      </c>
      <c r="E2373">
        <v>1</v>
      </c>
      <c r="F2373" t="s">
        <v>83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 t="s">
        <v>1599</v>
      </c>
    </row>
    <row r="2374" spans="1:16" x14ac:dyDescent="0.25">
      <c r="A2374" t="s">
        <v>1702</v>
      </c>
      <c r="B2374">
        <v>262</v>
      </c>
      <c r="C2374" t="s">
        <v>14</v>
      </c>
      <c r="D2374" t="s">
        <v>336</v>
      </c>
      <c r="E2374">
        <v>1</v>
      </c>
      <c r="F2374" t="s">
        <v>83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 t="s">
        <v>1703</v>
      </c>
    </row>
    <row r="2375" spans="1:16" x14ac:dyDescent="0.25">
      <c r="A2375" t="s">
        <v>5079</v>
      </c>
      <c r="B2375">
        <v>221</v>
      </c>
      <c r="C2375" t="s">
        <v>133</v>
      </c>
      <c r="D2375" t="s">
        <v>134</v>
      </c>
      <c r="E2375">
        <v>2</v>
      </c>
      <c r="F2375" t="s">
        <v>2121</v>
      </c>
      <c r="G2375">
        <v>0</v>
      </c>
      <c r="H2375">
        <v>0</v>
      </c>
      <c r="I2375">
        <v>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t="s">
        <v>2122</v>
      </c>
    </row>
    <row r="2376" spans="1:16" x14ac:dyDescent="0.25">
      <c r="A2376" t="s">
        <v>5080</v>
      </c>
      <c r="B2376">
        <v>1228</v>
      </c>
      <c r="C2376" t="s">
        <v>9</v>
      </c>
      <c r="D2376" t="s">
        <v>164</v>
      </c>
      <c r="E2376">
        <v>2</v>
      </c>
      <c r="F2376" t="s">
        <v>5081</v>
      </c>
      <c r="G2376">
        <v>0</v>
      </c>
      <c r="H2376">
        <v>0</v>
      </c>
      <c r="I2376">
        <v>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5082</v>
      </c>
    </row>
    <row r="2377" spans="1:16" x14ac:dyDescent="0.25">
      <c r="A2377" t="s">
        <v>5083</v>
      </c>
      <c r="B2377">
        <v>3861</v>
      </c>
      <c r="C2377" t="s">
        <v>9</v>
      </c>
      <c r="D2377" t="s">
        <v>180</v>
      </c>
      <c r="E2377">
        <v>3</v>
      </c>
      <c r="F2377" t="s">
        <v>5084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5085</v>
      </c>
    </row>
    <row r="2378" spans="1:16" x14ac:dyDescent="0.25">
      <c r="A2378" t="s">
        <v>1729</v>
      </c>
      <c r="B2378">
        <v>262</v>
      </c>
      <c r="C2378" t="s">
        <v>14</v>
      </c>
      <c r="D2378" t="s">
        <v>474</v>
      </c>
      <c r="E2378">
        <v>1</v>
      </c>
      <c r="F2378" t="s">
        <v>83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 t="s">
        <v>159</v>
      </c>
    </row>
    <row r="2379" spans="1:16" x14ac:dyDescent="0.25">
      <c r="A2379" t="s">
        <v>5087</v>
      </c>
      <c r="B2379">
        <v>242</v>
      </c>
      <c r="C2379" t="s">
        <v>133</v>
      </c>
      <c r="D2379" t="s">
        <v>134</v>
      </c>
      <c r="E2379">
        <v>2</v>
      </c>
      <c r="F2379" t="s">
        <v>2432</v>
      </c>
      <c r="G2379">
        <v>0</v>
      </c>
      <c r="H2379">
        <v>0</v>
      </c>
      <c r="I2379">
        <v>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2433</v>
      </c>
    </row>
    <row r="2380" spans="1:16" x14ac:dyDescent="0.25">
      <c r="A2380" t="s">
        <v>5088</v>
      </c>
      <c r="B2380">
        <v>245</v>
      </c>
      <c r="C2380" t="s">
        <v>23</v>
      </c>
      <c r="D2380" t="s">
        <v>50</v>
      </c>
      <c r="E2380">
        <v>2</v>
      </c>
      <c r="F2380" t="s">
        <v>51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52</v>
      </c>
    </row>
    <row r="2381" spans="1:16" x14ac:dyDescent="0.25">
      <c r="A2381" t="s">
        <v>5089</v>
      </c>
      <c r="B2381">
        <v>1266</v>
      </c>
      <c r="C2381" t="s">
        <v>9</v>
      </c>
      <c r="D2381" t="s">
        <v>28</v>
      </c>
      <c r="E2381">
        <v>2</v>
      </c>
      <c r="F2381" t="s">
        <v>5090</v>
      </c>
      <c r="G2381">
        <v>0</v>
      </c>
      <c r="H2381">
        <v>0</v>
      </c>
      <c r="I2381">
        <v>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5091</v>
      </c>
    </row>
    <row r="2382" spans="1:16" x14ac:dyDescent="0.25">
      <c r="A2382" t="s">
        <v>1737</v>
      </c>
      <c r="B2382">
        <v>262</v>
      </c>
      <c r="C2382" t="s">
        <v>14</v>
      </c>
      <c r="D2382" t="s">
        <v>19</v>
      </c>
      <c r="E2382">
        <v>1</v>
      </c>
      <c r="F2382" t="s">
        <v>83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 t="s">
        <v>1738</v>
      </c>
    </row>
    <row r="2383" spans="1:16" x14ac:dyDescent="0.25">
      <c r="A2383" t="s">
        <v>5093</v>
      </c>
      <c r="B2383">
        <v>245</v>
      </c>
      <c r="C2383" t="s">
        <v>23</v>
      </c>
      <c r="D2383" t="s">
        <v>50</v>
      </c>
      <c r="E2383">
        <v>2</v>
      </c>
      <c r="F2383" t="s">
        <v>51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52</v>
      </c>
    </row>
    <row r="2384" spans="1:16" x14ac:dyDescent="0.25">
      <c r="A2384" t="s">
        <v>5094</v>
      </c>
      <c r="B2384">
        <v>245</v>
      </c>
      <c r="C2384" t="s">
        <v>23</v>
      </c>
      <c r="D2384" t="s">
        <v>50</v>
      </c>
      <c r="E2384">
        <v>2</v>
      </c>
      <c r="F2384" t="s">
        <v>51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52</v>
      </c>
    </row>
    <row r="2385" spans="1:16" x14ac:dyDescent="0.25">
      <c r="A2385" t="s">
        <v>1747</v>
      </c>
      <c r="B2385">
        <v>262</v>
      </c>
      <c r="C2385" t="s">
        <v>14</v>
      </c>
      <c r="D2385" t="s">
        <v>305</v>
      </c>
      <c r="E2385">
        <v>1</v>
      </c>
      <c r="F2385" t="s">
        <v>83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 t="s">
        <v>159</v>
      </c>
    </row>
    <row r="2386" spans="1:16" x14ac:dyDescent="0.25">
      <c r="A2386" t="s">
        <v>5097</v>
      </c>
      <c r="B2386">
        <v>1195</v>
      </c>
      <c r="C2386" t="s">
        <v>9</v>
      </c>
      <c r="D2386" t="s">
        <v>32</v>
      </c>
      <c r="E2386">
        <v>2</v>
      </c>
      <c r="F2386" t="s">
        <v>5098</v>
      </c>
      <c r="G2386">
        <v>0</v>
      </c>
      <c r="H2386">
        <v>0</v>
      </c>
      <c r="I2386">
        <v>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5099</v>
      </c>
    </row>
    <row r="2387" spans="1:16" x14ac:dyDescent="0.25">
      <c r="A2387" t="s">
        <v>1780</v>
      </c>
      <c r="B2387">
        <v>262</v>
      </c>
      <c r="C2387" t="s">
        <v>14</v>
      </c>
      <c r="D2387" t="s">
        <v>959</v>
      </c>
      <c r="E2387">
        <v>1</v>
      </c>
      <c r="F2387" t="s">
        <v>83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 t="s">
        <v>1781</v>
      </c>
    </row>
    <row r="2388" spans="1:16" x14ac:dyDescent="0.25">
      <c r="A2388" t="s">
        <v>5102</v>
      </c>
      <c r="B2388">
        <v>487</v>
      </c>
      <c r="C2388" t="s">
        <v>23</v>
      </c>
      <c r="D2388" t="s">
        <v>24</v>
      </c>
      <c r="E2388">
        <v>2</v>
      </c>
      <c r="F2388" t="s">
        <v>954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955</v>
      </c>
    </row>
    <row r="2389" spans="1:16" x14ac:dyDescent="0.25">
      <c r="A2389" t="s">
        <v>5103</v>
      </c>
      <c r="B2389">
        <v>1269</v>
      </c>
      <c r="C2389" t="s">
        <v>9</v>
      </c>
      <c r="D2389" t="s">
        <v>32</v>
      </c>
      <c r="E2389">
        <v>2</v>
      </c>
      <c r="F2389" t="s">
        <v>5090</v>
      </c>
      <c r="G2389">
        <v>0</v>
      </c>
      <c r="H2389">
        <v>0</v>
      </c>
      <c r="I2389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5104</v>
      </c>
    </row>
    <row r="2390" spans="1:16" x14ac:dyDescent="0.25">
      <c r="A2390" t="s">
        <v>2088</v>
      </c>
      <c r="B2390">
        <v>262</v>
      </c>
      <c r="C2390" t="s">
        <v>14</v>
      </c>
      <c r="D2390" t="s">
        <v>1476</v>
      </c>
      <c r="E2390">
        <v>1</v>
      </c>
      <c r="F2390" t="s">
        <v>83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 t="s">
        <v>2089</v>
      </c>
    </row>
    <row r="2391" spans="1:16" x14ac:dyDescent="0.25">
      <c r="A2391" t="s">
        <v>5106</v>
      </c>
      <c r="B2391">
        <v>245</v>
      </c>
      <c r="C2391" t="s">
        <v>23</v>
      </c>
      <c r="D2391" t="s">
        <v>50</v>
      </c>
      <c r="E2391">
        <v>2</v>
      </c>
      <c r="F2391" t="s">
        <v>51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52</v>
      </c>
    </row>
    <row r="2392" spans="1:16" x14ac:dyDescent="0.25">
      <c r="A2392" t="s">
        <v>5107</v>
      </c>
      <c r="B2392">
        <v>550</v>
      </c>
      <c r="C2392" t="s">
        <v>23</v>
      </c>
      <c r="D2392" t="s">
        <v>237</v>
      </c>
      <c r="E2392">
        <v>2</v>
      </c>
      <c r="F2392" t="s">
        <v>632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3874</v>
      </c>
    </row>
    <row r="2393" spans="1:16" x14ac:dyDescent="0.25">
      <c r="A2393" t="s">
        <v>5108</v>
      </c>
      <c r="B2393">
        <v>367</v>
      </c>
      <c r="C2393" t="s">
        <v>23</v>
      </c>
      <c r="D2393" t="s">
        <v>50</v>
      </c>
      <c r="E2393">
        <v>2</v>
      </c>
      <c r="F2393" t="s">
        <v>505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1908</v>
      </c>
    </row>
    <row r="2394" spans="1:16" x14ac:dyDescent="0.25">
      <c r="A2394" t="s">
        <v>5109</v>
      </c>
      <c r="B2394">
        <v>1008</v>
      </c>
      <c r="C2394" t="s">
        <v>9</v>
      </c>
      <c r="D2394" t="s">
        <v>10</v>
      </c>
      <c r="E2394">
        <v>2</v>
      </c>
      <c r="F2394" t="s">
        <v>5110</v>
      </c>
      <c r="G2394">
        <v>0</v>
      </c>
      <c r="H2394">
        <v>0</v>
      </c>
      <c r="I2394">
        <v>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5111</v>
      </c>
    </row>
    <row r="2395" spans="1:16" x14ac:dyDescent="0.25">
      <c r="A2395" t="s">
        <v>5112</v>
      </c>
      <c r="B2395">
        <v>230</v>
      </c>
      <c r="C2395" t="s">
        <v>9</v>
      </c>
      <c r="D2395" t="s">
        <v>650</v>
      </c>
      <c r="E2395">
        <v>2</v>
      </c>
      <c r="F2395" t="s">
        <v>4676</v>
      </c>
      <c r="G2395">
        <v>0</v>
      </c>
      <c r="H2395">
        <v>0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5113</v>
      </c>
    </row>
    <row r="2396" spans="1:16" x14ac:dyDescent="0.25">
      <c r="A2396" t="s">
        <v>5114</v>
      </c>
      <c r="B2396">
        <v>367</v>
      </c>
      <c r="C2396" t="s">
        <v>23</v>
      </c>
      <c r="D2396" t="s">
        <v>1337</v>
      </c>
      <c r="E2396">
        <v>2</v>
      </c>
      <c r="F2396" t="s">
        <v>505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506</v>
      </c>
    </row>
    <row r="2397" spans="1:16" x14ac:dyDescent="0.25">
      <c r="A2397" t="s">
        <v>5115</v>
      </c>
      <c r="B2397">
        <v>947</v>
      </c>
      <c r="C2397" t="s">
        <v>9</v>
      </c>
      <c r="D2397" t="s">
        <v>10</v>
      </c>
      <c r="E2397">
        <v>2</v>
      </c>
      <c r="F2397" t="s">
        <v>5116</v>
      </c>
      <c r="G2397">
        <v>0</v>
      </c>
      <c r="H2397">
        <v>0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5117</v>
      </c>
    </row>
    <row r="2398" spans="1:16" x14ac:dyDescent="0.25">
      <c r="A2398" t="s">
        <v>2373</v>
      </c>
      <c r="B2398">
        <v>262</v>
      </c>
      <c r="C2398" t="s">
        <v>14</v>
      </c>
      <c r="D2398" t="s">
        <v>718</v>
      </c>
      <c r="E2398">
        <v>1</v>
      </c>
      <c r="F2398" t="s">
        <v>83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 t="s">
        <v>2374</v>
      </c>
    </row>
    <row r="2399" spans="1:16" x14ac:dyDescent="0.25">
      <c r="A2399" t="s">
        <v>5120</v>
      </c>
      <c r="B2399">
        <v>1574</v>
      </c>
      <c r="C2399" t="s">
        <v>9</v>
      </c>
      <c r="D2399" t="s">
        <v>32</v>
      </c>
      <c r="E2399">
        <v>5</v>
      </c>
      <c r="F2399" t="s">
        <v>5121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 t="s">
        <v>5122</v>
      </c>
    </row>
    <row r="2400" spans="1:16" x14ac:dyDescent="0.25">
      <c r="A2400" t="s">
        <v>2625</v>
      </c>
      <c r="B2400">
        <v>262</v>
      </c>
      <c r="C2400" t="s">
        <v>14</v>
      </c>
      <c r="D2400" t="s">
        <v>1297</v>
      </c>
      <c r="E2400">
        <v>1</v>
      </c>
      <c r="F2400" t="s">
        <v>83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 t="s">
        <v>2089</v>
      </c>
    </row>
    <row r="2401" spans="1:16" x14ac:dyDescent="0.25">
      <c r="A2401" t="s">
        <v>5125</v>
      </c>
      <c r="B2401">
        <v>1183</v>
      </c>
      <c r="C2401" t="s">
        <v>9</v>
      </c>
      <c r="D2401" t="s">
        <v>180</v>
      </c>
      <c r="E2401">
        <v>2</v>
      </c>
      <c r="F2401" t="s">
        <v>5126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5127</v>
      </c>
    </row>
    <row r="2402" spans="1:16" x14ac:dyDescent="0.25">
      <c r="A2402" t="s">
        <v>5128</v>
      </c>
      <c r="B2402">
        <v>245</v>
      </c>
      <c r="C2402" t="s">
        <v>23</v>
      </c>
      <c r="D2402" t="s">
        <v>50</v>
      </c>
      <c r="E2402">
        <v>2</v>
      </c>
      <c r="F2402" t="s">
        <v>51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566</v>
      </c>
    </row>
    <row r="2403" spans="1:16" x14ac:dyDescent="0.25">
      <c r="A2403" t="s">
        <v>2683</v>
      </c>
      <c r="B2403">
        <v>262</v>
      </c>
      <c r="C2403" t="s">
        <v>14</v>
      </c>
      <c r="D2403" t="s">
        <v>930</v>
      </c>
      <c r="E2403">
        <v>1</v>
      </c>
      <c r="F2403" t="s">
        <v>83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 t="s">
        <v>2684</v>
      </c>
    </row>
    <row r="2404" spans="1:16" x14ac:dyDescent="0.25">
      <c r="A2404" t="s">
        <v>5131</v>
      </c>
      <c r="B2404">
        <v>464</v>
      </c>
      <c r="C2404" t="s">
        <v>23</v>
      </c>
      <c r="D2404" t="s">
        <v>237</v>
      </c>
      <c r="E2404">
        <v>2</v>
      </c>
      <c r="F2404" t="s">
        <v>3159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3160</v>
      </c>
    </row>
    <row r="2405" spans="1:16" x14ac:dyDescent="0.25">
      <c r="A2405" t="s">
        <v>2793</v>
      </c>
      <c r="B2405">
        <v>262</v>
      </c>
      <c r="C2405" t="s">
        <v>14</v>
      </c>
      <c r="D2405" t="s">
        <v>198</v>
      </c>
      <c r="E2405">
        <v>1</v>
      </c>
      <c r="F2405" t="s">
        <v>83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 t="s">
        <v>2374</v>
      </c>
    </row>
    <row r="2406" spans="1:16" x14ac:dyDescent="0.25">
      <c r="A2406" t="s">
        <v>5133</v>
      </c>
      <c r="B2406">
        <v>497</v>
      </c>
      <c r="C2406" t="s">
        <v>23</v>
      </c>
      <c r="D2406" t="s">
        <v>24</v>
      </c>
      <c r="E2406">
        <v>2</v>
      </c>
      <c r="F2406" t="s">
        <v>1103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1727</v>
      </c>
    </row>
    <row r="2407" spans="1:16" x14ac:dyDescent="0.25">
      <c r="A2407" t="s">
        <v>5134</v>
      </c>
      <c r="B2407">
        <v>245</v>
      </c>
      <c r="C2407" t="s">
        <v>23</v>
      </c>
      <c r="D2407" t="s">
        <v>50</v>
      </c>
      <c r="E2407">
        <v>2</v>
      </c>
      <c r="F2407" t="s">
        <v>51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52</v>
      </c>
    </row>
    <row r="2408" spans="1:16" x14ac:dyDescent="0.25">
      <c r="A2408" t="s">
        <v>3114</v>
      </c>
      <c r="B2408">
        <v>262</v>
      </c>
      <c r="C2408" t="s">
        <v>14</v>
      </c>
      <c r="D2408" t="s">
        <v>19</v>
      </c>
      <c r="E2408">
        <v>1</v>
      </c>
      <c r="F2408" t="s">
        <v>83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 t="s">
        <v>3115</v>
      </c>
    </row>
    <row r="2409" spans="1:16" x14ac:dyDescent="0.25">
      <c r="A2409" t="s">
        <v>5136</v>
      </c>
      <c r="B2409">
        <v>1810</v>
      </c>
      <c r="C2409" t="s">
        <v>9</v>
      </c>
      <c r="D2409" t="s">
        <v>164</v>
      </c>
      <c r="E2409">
        <v>7</v>
      </c>
      <c r="F2409" t="s">
        <v>5137</v>
      </c>
      <c r="G2409">
        <v>0</v>
      </c>
      <c r="H2409">
        <v>1</v>
      </c>
      <c r="I2409">
        <v>1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1</v>
      </c>
      <c r="P2409" t="s">
        <v>5138</v>
      </c>
    </row>
    <row r="2410" spans="1:16" x14ac:dyDescent="0.25">
      <c r="A2410" t="s">
        <v>5139</v>
      </c>
      <c r="B2410">
        <v>1152</v>
      </c>
      <c r="C2410" t="s">
        <v>9</v>
      </c>
      <c r="D2410" t="s">
        <v>28</v>
      </c>
      <c r="E2410">
        <v>2</v>
      </c>
      <c r="F2410" t="s">
        <v>5140</v>
      </c>
      <c r="G2410">
        <v>0</v>
      </c>
      <c r="H2410">
        <v>0</v>
      </c>
      <c r="I2410">
        <v>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5141</v>
      </c>
    </row>
    <row r="2411" spans="1:16" x14ac:dyDescent="0.25">
      <c r="A2411" t="s">
        <v>5142</v>
      </c>
      <c r="B2411">
        <v>245</v>
      </c>
      <c r="C2411" t="s">
        <v>23</v>
      </c>
      <c r="D2411" t="s">
        <v>50</v>
      </c>
      <c r="E2411">
        <v>2</v>
      </c>
      <c r="F2411" t="s">
        <v>51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52</v>
      </c>
    </row>
    <row r="2412" spans="1:16" x14ac:dyDescent="0.25">
      <c r="A2412" t="s">
        <v>3423</v>
      </c>
      <c r="B2412">
        <v>262</v>
      </c>
      <c r="C2412" t="s">
        <v>14</v>
      </c>
      <c r="D2412" t="s">
        <v>970</v>
      </c>
      <c r="E2412">
        <v>1</v>
      </c>
      <c r="F2412" t="s">
        <v>83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 t="s">
        <v>2089</v>
      </c>
    </row>
    <row r="2413" spans="1:16" x14ac:dyDescent="0.25">
      <c r="A2413" t="s">
        <v>3534</v>
      </c>
      <c r="B2413">
        <v>262</v>
      </c>
      <c r="C2413" t="s">
        <v>14</v>
      </c>
      <c r="D2413" t="s">
        <v>1150</v>
      </c>
      <c r="E2413">
        <v>1</v>
      </c>
      <c r="F2413" t="s">
        <v>83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 t="s">
        <v>2684</v>
      </c>
    </row>
    <row r="2414" spans="1:16" x14ac:dyDescent="0.25">
      <c r="A2414" t="s">
        <v>5146</v>
      </c>
      <c r="B2414">
        <v>245</v>
      </c>
      <c r="C2414" t="s">
        <v>23</v>
      </c>
      <c r="D2414" t="s">
        <v>50</v>
      </c>
      <c r="E2414">
        <v>2</v>
      </c>
      <c r="F2414" t="s">
        <v>51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141</v>
      </c>
    </row>
    <row r="2415" spans="1:16" x14ac:dyDescent="0.25">
      <c r="A2415" t="s">
        <v>5147</v>
      </c>
      <c r="B2415">
        <v>245</v>
      </c>
      <c r="C2415" t="s">
        <v>23</v>
      </c>
      <c r="D2415" t="s">
        <v>50</v>
      </c>
      <c r="E2415">
        <v>2</v>
      </c>
      <c r="F2415" t="s">
        <v>51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52</v>
      </c>
    </row>
    <row r="2416" spans="1:16" x14ac:dyDescent="0.25">
      <c r="A2416" t="s">
        <v>5148</v>
      </c>
      <c r="B2416">
        <v>245</v>
      </c>
      <c r="C2416" t="s">
        <v>23</v>
      </c>
      <c r="D2416" t="s">
        <v>50</v>
      </c>
      <c r="E2416">
        <v>2</v>
      </c>
      <c r="F2416" t="s">
        <v>51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52</v>
      </c>
    </row>
    <row r="2417" spans="1:16" x14ac:dyDescent="0.25">
      <c r="A2417" t="s">
        <v>5149</v>
      </c>
      <c r="B2417">
        <v>1259</v>
      </c>
      <c r="C2417" t="s">
        <v>9</v>
      </c>
      <c r="D2417" t="s">
        <v>10</v>
      </c>
      <c r="E2417">
        <v>2</v>
      </c>
      <c r="F2417" t="s">
        <v>5150</v>
      </c>
      <c r="G2417">
        <v>0</v>
      </c>
      <c r="H2417">
        <v>0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5151</v>
      </c>
    </row>
    <row r="2418" spans="1:16" x14ac:dyDescent="0.25">
      <c r="A2418" t="s">
        <v>3551</v>
      </c>
      <c r="B2418">
        <v>262</v>
      </c>
      <c r="C2418" t="s">
        <v>14</v>
      </c>
      <c r="D2418" t="s">
        <v>19</v>
      </c>
      <c r="E2418">
        <v>1</v>
      </c>
      <c r="F2418" t="s">
        <v>83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 t="s">
        <v>3552</v>
      </c>
    </row>
    <row r="2419" spans="1:16" x14ac:dyDescent="0.25">
      <c r="A2419" t="s">
        <v>5156</v>
      </c>
      <c r="B2419">
        <v>497</v>
      </c>
      <c r="C2419" t="s">
        <v>23</v>
      </c>
      <c r="D2419" t="s">
        <v>24</v>
      </c>
      <c r="E2419">
        <v>2</v>
      </c>
      <c r="F2419" t="s">
        <v>1103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1727</v>
      </c>
    </row>
    <row r="2420" spans="1:16" x14ac:dyDescent="0.25">
      <c r="A2420" t="s">
        <v>3733</v>
      </c>
      <c r="B2420">
        <v>262</v>
      </c>
      <c r="C2420" t="s">
        <v>14</v>
      </c>
      <c r="D2420" t="s">
        <v>121</v>
      </c>
      <c r="E2420">
        <v>1</v>
      </c>
      <c r="F2420" t="s">
        <v>83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 t="s">
        <v>1781</v>
      </c>
    </row>
    <row r="2421" spans="1:16" x14ac:dyDescent="0.25">
      <c r="A2421" t="s">
        <v>3738</v>
      </c>
      <c r="B2421">
        <v>262</v>
      </c>
      <c r="C2421" t="s">
        <v>14</v>
      </c>
      <c r="D2421" t="s">
        <v>19</v>
      </c>
      <c r="E2421">
        <v>1</v>
      </c>
      <c r="F2421" t="s">
        <v>83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 t="s">
        <v>330</v>
      </c>
    </row>
    <row r="2422" spans="1:16" x14ac:dyDescent="0.25">
      <c r="A2422" t="s">
        <v>3933</v>
      </c>
      <c r="B2422">
        <v>262</v>
      </c>
      <c r="C2422" t="s">
        <v>14</v>
      </c>
      <c r="D2422" t="s">
        <v>216</v>
      </c>
      <c r="E2422">
        <v>1</v>
      </c>
      <c r="F2422" t="s">
        <v>83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 t="s">
        <v>2684</v>
      </c>
    </row>
    <row r="2423" spans="1:16" x14ac:dyDescent="0.25">
      <c r="A2423" t="s">
        <v>5161</v>
      </c>
      <c r="B2423">
        <v>857</v>
      </c>
      <c r="C2423" t="s">
        <v>9</v>
      </c>
      <c r="D2423" t="s">
        <v>650</v>
      </c>
      <c r="E2423">
        <v>2</v>
      </c>
      <c r="F2423" t="s">
        <v>5162</v>
      </c>
      <c r="G2423">
        <v>0</v>
      </c>
      <c r="H2423">
        <v>0</v>
      </c>
      <c r="I2423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5163</v>
      </c>
    </row>
    <row r="2424" spans="1:16" x14ac:dyDescent="0.25">
      <c r="A2424" t="s">
        <v>5164</v>
      </c>
      <c r="B2424">
        <v>506</v>
      </c>
      <c r="C2424" t="s">
        <v>9</v>
      </c>
      <c r="D2424" t="s">
        <v>2766</v>
      </c>
      <c r="E2424">
        <v>2</v>
      </c>
      <c r="F2424" t="s">
        <v>752</v>
      </c>
      <c r="G2424">
        <v>0</v>
      </c>
      <c r="H2424">
        <v>0</v>
      </c>
      <c r="I2424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5165</v>
      </c>
    </row>
    <row r="2425" spans="1:16" x14ac:dyDescent="0.25">
      <c r="A2425" t="s">
        <v>3997</v>
      </c>
      <c r="B2425">
        <v>262</v>
      </c>
      <c r="C2425" t="s">
        <v>14</v>
      </c>
      <c r="D2425" t="s">
        <v>1418</v>
      </c>
      <c r="E2425">
        <v>1</v>
      </c>
      <c r="F2425" t="s">
        <v>83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 t="s">
        <v>2684</v>
      </c>
    </row>
    <row r="2426" spans="1:16" x14ac:dyDescent="0.25">
      <c r="A2426" t="s">
        <v>4233</v>
      </c>
      <c r="B2426">
        <v>262</v>
      </c>
      <c r="C2426" t="s">
        <v>14</v>
      </c>
      <c r="D2426" t="s">
        <v>19</v>
      </c>
      <c r="E2426">
        <v>1</v>
      </c>
      <c r="F2426" t="s">
        <v>83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 t="s">
        <v>4234</v>
      </c>
    </row>
    <row r="2427" spans="1:16" x14ac:dyDescent="0.25">
      <c r="A2427" t="s">
        <v>4318</v>
      </c>
      <c r="B2427">
        <v>262</v>
      </c>
      <c r="C2427" t="s">
        <v>14</v>
      </c>
      <c r="D2427" t="s">
        <v>19</v>
      </c>
      <c r="E2427">
        <v>1</v>
      </c>
      <c r="F2427" t="s">
        <v>83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 t="s">
        <v>4319</v>
      </c>
    </row>
    <row r="2428" spans="1:16" x14ac:dyDescent="0.25">
      <c r="A2428" t="s">
        <v>4441</v>
      </c>
      <c r="B2428">
        <v>262</v>
      </c>
      <c r="C2428" t="s">
        <v>14</v>
      </c>
      <c r="D2428" t="s">
        <v>19</v>
      </c>
      <c r="E2428">
        <v>1</v>
      </c>
      <c r="F2428" t="s">
        <v>83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 t="s">
        <v>4442</v>
      </c>
    </row>
    <row r="2429" spans="1:16" x14ac:dyDescent="0.25">
      <c r="A2429" t="s">
        <v>5171</v>
      </c>
      <c r="B2429">
        <v>236</v>
      </c>
      <c r="C2429" t="s">
        <v>245</v>
      </c>
      <c r="D2429" t="s">
        <v>423</v>
      </c>
      <c r="E2429">
        <v>2</v>
      </c>
      <c r="F2429" t="s">
        <v>4341</v>
      </c>
      <c r="G2429">
        <v>0</v>
      </c>
      <c r="H2429">
        <v>0</v>
      </c>
      <c r="I2429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4342</v>
      </c>
    </row>
    <row r="2430" spans="1:16" x14ac:dyDescent="0.25">
      <c r="A2430" t="s">
        <v>5172</v>
      </c>
      <c r="B2430">
        <v>245</v>
      </c>
      <c r="C2430" t="s">
        <v>23</v>
      </c>
      <c r="D2430" t="s">
        <v>50</v>
      </c>
      <c r="E2430">
        <v>2</v>
      </c>
      <c r="F2430" t="s">
        <v>51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52</v>
      </c>
    </row>
    <row r="2431" spans="1:16" x14ac:dyDescent="0.25">
      <c r="A2431" t="s">
        <v>4497</v>
      </c>
      <c r="B2431">
        <v>262</v>
      </c>
      <c r="C2431" t="s">
        <v>14</v>
      </c>
      <c r="D2431" t="s">
        <v>538</v>
      </c>
      <c r="E2431">
        <v>1</v>
      </c>
      <c r="F2431" t="s">
        <v>83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 t="s">
        <v>2684</v>
      </c>
    </row>
    <row r="2432" spans="1:16" x14ac:dyDescent="0.25">
      <c r="A2432" t="s">
        <v>4653</v>
      </c>
      <c r="B2432">
        <v>262</v>
      </c>
      <c r="C2432" t="s">
        <v>14</v>
      </c>
      <c r="D2432" t="s">
        <v>4654</v>
      </c>
      <c r="E2432">
        <v>1</v>
      </c>
      <c r="F2432" t="s">
        <v>83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 t="s">
        <v>159</v>
      </c>
    </row>
    <row r="2433" spans="1:16" x14ac:dyDescent="0.25">
      <c r="A2433" t="s">
        <v>5177</v>
      </c>
      <c r="B2433">
        <v>955</v>
      </c>
      <c r="C2433" t="s">
        <v>9</v>
      </c>
      <c r="D2433" t="s">
        <v>32</v>
      </c>
      <c r="E2433">
        <v>2</v>
      </c>
      <c r="F2433" t="s">
        <v>2566</v>
      </c>
      <c r="G2433">
        <v>0</v>
      </c>
      <c r="H2433">
        <v>0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5178</v>
      </c>
    </row>
    <row r="2434" spans="1:16" x14ac:dyDescent="0.25">
      <c r="A2434" t="s">
        <v>4736</v>
      </c>
      <c r="B2434">
        <v>262</v>
      </c>
      <c r="C2434" t="s">
        <v>14</v>
      </c>
      <c r="D2434" t="s">
        <v>1538</v>
      </c>
      <c r="E2434">
        <v>1</v>
      </c>
      <c r="F2434" t="s">
        <v>83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  <c r="P2434" t="s">
        <v>4737</v>
      </c>
    </row>
    <row r="2435" spans="1:16" x14ac:dyDescent="0.25">
      <c r="A2435" t="s">
        <v>5180</v>
      </c>
      <c r="B2435">
        <v>390</v>
      </c>
      <c r="C2435" t="s">
        <v>23</v>
      </c>
      <c r="D2435" t="s">
        <v>24</v>
      </c>
      <c r="E2435">
        <v>2</v>
      </c>
      <c r="F2435" t="s">
        <v>213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t="s">
        <v>214</v>
      </c>
    </row>
    <row r="2436" spans="1:16" x14ac:dyDescent="0.25">
      <c r="A2436" t="s">
        <v>4796</v>
      </c>
      <c r="B2436">
        <v>262</v>
      </c>
      <c r="C2436" t="s">
        <v>14</v>
      </c>
      <c r="D2436" t="s">
        <v>2648</v>
      </c>
      <c r="E2436">
        <v>1</v>
      </c>
      <c r="F2436" t="s">
        <v>83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 t="s">
        <v>2089</v>
      </c>
    </row>
    <row r="2437" spans="1:16" x14ac:dyDescent="0.25">
      <c r="A2437" t="s">
        <v>5184</v>
      </c>
      <c r="B2437">
        <v>232</v>
      </c>
      <c r="C2437" t="s">
        <v>9</v>
      </c>
      <c r="D2437" t="s">
        <v>10</v>
      </c>
      <c r="E2437">
        <v>2</v>
      </c>
      <c r="F2437" t="s">
        <v>5185</v>
      </c>
      <c r="G2437">
        <v>0</v>
      </c>
      <c r="H2437">
        <v>0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t="s">
        <v>5186</v>
      </c>
    </row>
    <row r="2438" spans="1:16" x14ac:dyDescent="0.25">
      <c r="A2438" t="s">
        <v>5187</v>
      </c>
      <c r="B2438">
        <v>1555</v>
      </c>
      <c r="C2438" t="s">
        <v>9</v>
      </c>
      <c r="D2438" t="s">
        <v>10</v>
      </c>
      <c r="E2438">
        <v>1</v>
      </c>
      <c r="F2438" t="s">
        <v>5188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 t="s">
        <v>5189</v>
      </c>
    </row>
    <row r="2439" spans="1:16" x14ac:dyDescent="0.25">
      <c r="A2439" t="s">
        <v>5014</v>
      </c>
      <c r="B2439">
        <v>262</v>
      </c>
      <c r="C2439" t="s">
        <v>14</v>
      </c>
      <c r="D2439" t="s">
        <v>848</v>
      </c>
      <c r="E2439">
        <v>1</v>
      </c>
      <c r="F2439" t="s">
        <v>83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 t="s">
        <v>2684</v>
      </c>
    </row>
    <row r="2440" spans="1:16" x14ac:dyDescent="0.25">
      <c r="A2440" t="s">
        <v>5032</v>
      </c>
      <c r="B2440">
        <v>262</v>
      </c>
      <c r="C2440" t="s">
        <v>14</v>
      </c>
      <c r="D2440" t="s">
        <v>19</v>
      </c>
      <c r="E2440">
        <v>1</v>
      </c>
      <c r="F2440" t="s">
        <v>83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 t="s">
        <v>2374</v>
      </c>
    </row>
    <row r="2441" spans="1:16" x14ac:dyDescent="0.25">
      <c r="A2441" t="s">
        <v>5086</v>
      </c>
      <c r="B2441">
        <v>262</v>
      </c>
      <c r="C2441" t="s">
        <v>14</v>
      </c>
      <c r="D2441" t="s">
        <v>793</v>
      </c>
      <c r="E2441">
        <v>1</v>
      </c>
      <c r="F2441" t="s">
        <v>83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 t="s">
        <v>4737</v>
      </c>
    </row>
    <row r="2442" spans="1:16" x14ac:dyDescent="0.25">
      <c r="A2442" t="s">
        <v>5197</v>
      </c>
      <c r="B2442">
        <v>245</v>
      </c>
      <c r="C2442" t="s">
        <v>23</v>
      </c>
      <c r="D2442" t="s">
        <v>50</v>
      </c>
      <c r="E2442">
        <v>2</v>
      </c>
      <c r="F2442" t="s">
        <v>51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t="s">
        <v>52</v>
      </c>
    </row>
    <row r="2443" spans="1:16" x14ac:dyDescent="0.25">
      <c r="A2443" t="s">
        <v>5198</v>
      </c>
      <c r="B2443">
        <v>251</v>
      </c>
      <c r="C2443" t="s">
        <v>245</v>
      </c>
      <c r="D2443" t="s">
        <v>423</v>
      </c>
      <c r="E2443">
        <v>2</v>
      </c>
      <c r="F2443" t="s">
        <v>3135</v>
      </c>
      <c r="G2443">
        <v>0</v>
      </c>
      <c r="H2443">
        <v>0</v>
      </c>
      <c r="I2443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 t="s">
        <v>3136</v>
      </c>
    </row>
    <row r="2444" spans="1:16" x14ac:dyDescent="0.25">
      <c r="A2444" t="s">
        <v>5166</v>
      </c>
      <c r="B2444">
        <v>262</v>
      </c>
      <c r="C2444" t="s">
        <v>14</v>
      </c>
      <c r="D2444" t="s">
        <v>878</v>
      </c>
      <c r="E2444">
        <v>1</v>
      </c>
      <c r="F2444" t="s">
        <v>83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 t="s">
        <v>330</v>
      </c>
    </row>
    <row r="2445" spans="1:16" x14ac:dyDescent="0.25">
      <c r="A2445" t="s">
        <v>5196</v>
      </c>
      <c r="B2445">
        <v>262</v>
      </c>
      <c r="C2445" t="s">
        <v>14</v>
      </c>
      <c r="D2445" t="s">
        <v>19</v>
      </c>
      <c r="E2445">
        <v>1</v>
      </c>
      <c r="F2445" t="s">
        <v>83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 t="s">
        <v>1703</v>
      </c>
    </row>
    <row r="2446" spans="1:16" x14ac:dyDescent="0.25">
      <c r="A2446" t="s">
        <v>5201</v>
      </c>
      <c r="B2446">
        <v>1264</v>
      </c>
      <c r="C2446" t="s">
        <v>9</v>
      </c>
      <c r="D2446" t="s">
        <v>10</v>
      </c>
      <c r="E2446">
        <v>2</v>
      </c>
      <c r="F2446" t="s">
        <v>5202</v>
      </c>
      <c r="G2446">
        <v>0</v>
      </c>
      <c r="H2446">
        <v>0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5203</v>
      </c>
    </row>
    <row r="2447" spans="1:16" x14ac:dyDescent="0.25">
      <c r="A2447" t="s">
        <v>5248</v>
      </c>
      <c r="B2447">
        <v>262</v>
      </c>
      <c r="C2447" t="s">
        <v>14</v>
      </c>
      <c r="D2447" t="s">
        <v>1564</v>
      </c>
      <c r="E2447">
        <v>1</v>
      </c>
      <c r="F2447" t="s">
        <v>83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  <c r="P2447" t="s">
        <v>2684</v>
      </c>
    </row>
    <row r="2448" spans="1:16" x14ac:dyDescent="0.25">
      <c r="A2448" t="s">
        <v>5343</v>
      </c>
      <c r="B2448">
        <v>262</v>
      </c>
      <c r="C2448" t="s">
        <v>14</v>
      </c>
      <c r="D2448" t="s">
        <v>155</v>
      </c>
      <c r="E2448">
        <v>1</v>
      </c>
      <c r="F2448" t="s">
        <v>83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 t="s">
        <v>5344</v>
      </c>
    </row>
    <row r="2449" spans="1:16" x14ac:dyDescent="0.25">
      <c r="A2449" t="s">
        <v>5206</v>
      </c>
      <c r="B2449">
        <v>245</v>
      </c>
      <c r="C2449" t="s">
        <v>23</v>
      </c>
      <c r="D2449" t="s">
        <v>50</v>
      </c>
      <c r="E2449">
        <v>2</v>
      </c>
      <c r="F2449" t="s">
        <v>51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52</v>
      </c>
    </row>
    <row r="2450" spans="1:16" x14ac:dyDescent="0.25">
      <c r="A2450" t="s">
        <v>5207</v>
      </c>
      <c r="B2450">
        <v>1161</v>
      </c>
      <c r="C2450" t="s">
        <v>9</v>
      </c>
      <c r="D2450" t="s">
        <v>164</v>
      </c>
      <c r="E2450">
        <v>2</v>
      </c>
      <c r="F2450" t="s">
        <v>5208</v>
      </c>
      <c r="G2450">
        <v>0</v>
      </c>
      <c r="H2450">
        <v>0</v>
      </c>
      <c r="I2450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5209</v>
      </c>
    </row>
    <row r="2451" spans="1:16" x14ac:dyDescent="0.25">
      <c r="A2451" t="s">
        <v>5210</v>
      </c>
      <c r="B2451">
        <v>245</v>
      </c>
      <c r="C2451" t="s">
        <v>23</v>
      </c>
      <c r="D2451" t="s">
        <v>50</v>
      </c>
      <c r="E2451">
        <v>2</v>
      </c>
      <c r="F2451" t="s">
        <v>51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52</v>
      </c>
    </row>
    <row r="2452" spans="1:16" x14ac:dyDescent="0.25">
      <c r="A2452" t="s">
        <v>5374</v>
      </c>
      <c r="B2452">
        <v>262</v>
      </c>
      <c r="C2452" t="s">
        <v>14</v>
      </c>
      <c r="D2452" t="s">
        <v>394</v>
      </c>
      <c r="E2452">
        <v>1</v>
      </c>
      <c r="F2452" t="s">
        <v>83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 t="s">
        <v>4234</v>
      </c>
    </row>
    <row r="2453" spans="1:16" x14ac:dyDescent="0.25">
      <c r="A2453" t="s">
        <v>5212</v>
      </c>
      <c r="B2453">
        <v>880</v>
      </c>
      <c r="C2453" t="s">
        <v>9</v>
      </c>
      <c r="D2453" t="s">
        <v>980</v>
      </c>
      <c r="E2453">
        <v>2</v>
      </c>
      <c r="F2453" t="s">
        <v>5213</v>
      </c>
      <c r="G2453">
        <v>0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5214</v>
      </c>
    </row>
    <row r="2454" spans="1:16" x14ac:dyDescent="0.25">
      <c r="A2454" t="s">
        <v>5215</v>
      </c>
      <c r="B2454">
        <v>392</v>
      </c>
      <c r="C2454" t="s">
        <v>23</v>
      </c>
      <c r="D2454" t="s">
        <v>223</v>
      </c>
      <c r="E2454">
        <v>2</v>
      </c>
      <c r="F2454" t="s">
        <v>1081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4752</v>
      </c>
    </row>
    <row r="2455" spans="1:16" x14ac:dyDescent="0.25">
      <c r="A2455" t="s">
        <v>5216</v>
      </c>
      <c r="B2455">
        <v>216</v>
      </c>
      <c r="C2455" t="s">
        <v>9</v>
      </c>
      <c r="D2455" t="s">
        <v>5217</v>
      </c>
      <c r="E2455">
        <v>2</v>
      </c>
      <c r="F2455" t="s">
        <v>5218</v>
      </c>
      <c r="G2455">
        <v>0</v>
      </c>
      <c r="H2455">
        <v>0</v>
      </c>
      <c r="I2455">
        <v>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5219</v>
      </c>
    </row>
    <row r="2456" spans="1:16" x14ac:dyDescent="0.25">
      <c r="A2456" t="s">
        <v>5448</v>
      </c>
      <c r="B2456">
        <v>262</v>
      </c>
      <c r="C2456" t="s">
        <v>14</v>
      </c>
      <c r="D2456" t="s">
        <v>498</v>
      </c>
      <c r="E2456">
        <v>1</v>
      </c>
      <c r="F2456" t="s">
        <v>83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 t="s">
        <v>5449</v>
      </c>
    </row>
    <row r="2457" spans="1:16" x14ac:dyDescent="0.25">
      <c r="A2457" t="s">
        <v>5221</v>
      </c>
      <c r="B2457">
        <v>245</v>
      </c>
      <c r="C2457" t="s">
        <v>23</v>
      </c>
      <c r="D2457" t="s">
        <v>50</v>
      </c>
      <c r="E2457">
        <v>2</v>
      </c>
      <c r="F2457" t="s">
        <v>51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52</v>
      </c>
    </row>
    <row r="2458" spans="1:16" x14ac:dyDescent="0.25">
      <c r="A2458" t="s">
        <v>5222</v>
      </c>
      <c r="B2458">
        <v>506</v>
      </c>
      <c r="C2458" t="s">
        <v>23</v>
      </c>
      <c r="D2458" t="s">
        <v>24</v>
      </c>
      <c r="E2458">
        <v>2</v>
      </c>
      <c r="F2458" t="s">
        <v>3501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t="s">
        <v>3502</v>
      </c>
    </row>
    <row r="2459" spans="1:16" x14ac:dyDescent="0.25">
      <c r="A2459" t="s">
        <v>5473</v>
      </c>
      <c r="B2459">
        <v>262</v>
      </c>
      <c r="C2459" t="s">
        <v>14</v>
      </c>
      <c r="D2459" t="s">
        <v>372</v>
      </c>
      <c r="E2459">
        <v>1</v>
      </c>
      <c r="F2459" t="s">
        <v>83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 t="s">
        <v>2684</v>
      </c>
    </row>
    <row r="2460" spans="1:16" x14ac:dyDescent="0.25">
      <c r="A2460" t="s">
        <v>5412</v>
      </c>
      <c r="B2460">
        <v>254</v>
      </c>
      <c r="C2460" t="s">
        <v>14</v>
      </c>
      <c r="D2460" t="s">
        <v>341</v>
      </c>
      <c r="E2460">
        <v>1</v>
      </c>
      <c r="F2460" t="s">
        <v>5413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t="s">
        <v>5414</v>
      </c>
    </row>
    <row r="2461" spans="1:16" x14ac:dyDescent="0.25">
      <c r="A2461" t="s">
        <v>1186</v>
      </c>
      <c r="B2461">
        <v>251</v>
      </c>
      <c r="C2461" t="s">
        <v>14</v>
      </c>
      <c r="D2461" t="s">
        <v>86</v>
      </c>
      <c r="E2461">
        <v>1</v>
      </c>
      <c r="F2461" t="s">
        <v>1187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1188</v>
      </c>
    </row>
    <row r="2462" spans="1:16" x14ac:dyDescent="0.25">
      <c r="A2462" t="s">
        <v>5228</v>
      </c>
      <c r="B2462">
        <v>476</v>
      </c>
      <c r="C2462" t="s">
        <v>23</v>
      </c>
      <c r="D2462" t="s">
        <v>24</v>
      </c>
      <c r="E2462">
        <v>2</v>
      </c>
      <c r="F2462" t="s">
        <v>190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t="s">
        <v>1725</v>
      </c>
    </row>
    <row r="2463" spans="1:16" x14ac:dyDescent="0.25">
      <c r="A2463" t="s">
        <v>5229</v>
      </c>
      <c r="B2463">
        <v>245</v>
      </c>
      <c r="C2463" t="s">
        <v>23</v>
      </c>
      <c r="D2463" t="s">
        <v>50</v>
      </c>
      <c r="E2463">
        <v>2</v>
      </c>
      <c r="F2463" t="s">
        <v>51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141</v>
      </c>
    </row>
    <row r="2464" spans="1:16" x14ac:dyDescent="0.25">
      <c r="A2464" t="s">
        <v>5230</v>
      </c>
      <c r="B2464">
        <v>350</v>
      </c>
      <c r="C2464" t="s">
        <v>23</v>
      </c>
      <c r="D2464" t="s">
        <v>821</v>
      </c>
      <c r="E2464">
        <v>2</v>
      </c>
      <c r="F2464" t="s">
        <v>5231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5232</v>
      </c>
    </row>
    <row r="2465" spans="1:16" x14ac:dyDescent="0.25">
      <c r="A2465" t="s">
        <v>5233</v>
      </c>
      <c r="B2465">
        <v>481</v>
      </c>
      <c r="C2465" t="s">
        <v>23</v>
      </c>
      <c r="D2465" t="s">
        <v>24</v>
      </c>
      <c r="E2465">
        <v>2</v>
      </c>
      <c r="F2465" t="s">
        <v>991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992</v>
      </c>
    </row>
    <row r="2466" spans="1:16" x14ac:dyDescent="0.25">
      <c r="A2466" t="s">
        <v>5223</v>
      </c>
      <c r="B2466">
        <v>249</v>
      </c>
      <c r="C2466" t="s">
        <v>14</v>
      </c>
      <c r="D2466" t="s">
        <v>1917</v>
      </c>
      <c r="E2466">
        <v>1</v>
      </c>
      <c r="F2466" t="s">
        <v>5224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5225</v>
      </c>
    </row>
    <row r="2467" spans="1:16" x14ac:dyDescent="0.25">
      <c r="A2467" t="s">
        <v>833</v>
      </c>
      <c r="B2467">
        <v>246</v>
      </c>
      <c r="C2467" t="s">
        <v>14</v>
      </c>
      <c r="D2467" t="s">
        <v>834</v>
      </c>
      <c r="E2467">
        <v>2</v>
      </c>
      <c r="F2467" t="s">
        <v>835</v>
      </c>
      <c r="G2467">
        <v>0</v>
      </c>
      <c r="H2467">
        <v>0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836</v>
      </c>
    </row>
    <row r="2468" spans="1:16" x14ac:dyDescent="0.25">
      <c r="A2468" t="s">
        <v>5236</v>
      </c>
      <c r="B2468">
        <v>245</v>
      </c>
      <c r="C2468" t="s">
        <v>23</v>
      </c>
      <c r="D2468" t="s">
        <v>50</v>
      </c>
      <c r="E2468">
        <v>2</v>
      </c>
      <c r="F2468" t="s">
        <v>51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52</v>
      </c>
    </row>
    <row r="2469" spans="1:16" x14ac:dyDescent="0.25">
      <c r="A2469" t="s">
        <v>1461</v>
      </c>
      <c r="B2469">
        <v>246</v>
      </c>
      <c r="C2469" t="s">
        <v>14</v>
      </c>
      <c r="D2469" t="s">
        <v>86</v>
      </c>
      <c r="E2469">
        <v>1</v>
      </c>
      <c r="F2469" t="s">
        <v>1462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1463</v>
      </c>
    </row>
    <row r="2470" spans="1:16" x14ac:dyDescent="0.25">
      <c r="A2470" t="s">
        <v>5238</v>
      </c>
      <c r="B2470">
        <v>396</v>
      </c>
      <c r="C2470" t="s">
        <v>23</v>
      </c>
      <c r="D2470" t="s">
        <v>223</v>
      </c>
      <c r="E2470">
        <v>2</v>
      </c>
      <c r="F2470" t="s">
        <v>323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5239</v>
      </c>
    </row>
    <row r="2471" spans="1:16" x14ac:dyDescent="0.25">
      <c r="A2471" t="s">
        <v>5240</v>
      </c>
      <c r="B2471">
        <v>1037</v>
      </c>
      <c r="C2471" t="s">
        <v>9</v>
      </c>
      <c r="D2471" t="s">
        <v>164</v>
      </c>
      <c r="E2471">
        <v>2</v>
      </c>
      <c r="F2471" t="s">
        <v>5241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5242</v>
      </c>
    </row>
    <row r="2472" spans="1:16" x14ac:dyDescent="0.25">
      <c r="A2472" t="s">
        <v>5243</v>
      </c>
      <c r="B2472">
        <v>476</v>
      </c>
      <c r="C2472" t="s">
        <v>23</v>
      </c>
      <c r="D2472" t="s">
        <v>24</v>
      </c>
      <c r="E2472">
        <v>2</v>
      </c>
      <c r="F2472" t="s">
        <v>190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1725</v>
      </c>
    </row>
    <row r="2473" spans="1:16" x14ac:dyDescent="0.25">
      <c r="A2473" t="s">
        <v>2117</v>
      </c>
      <c r="B2473">
        <v>246</v>
      </c>
      <c r="C2473" t="s">
        <v>14</v>
      </c>
      <c r="D2473" t="s">
        <v>341</v>
      </c>
      <c r="E2473">
        <v>1</v>
      </c>
      <c r="F2473" t="s">
        <v>2118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2119</v>
      </c>
    </row>
    <row r="2474" spans="1:16" x14ac:dyDescent="0.25">
      <c r="A2474" t="s">
        <v>5245</v>
      </c>
      <c r="B2474">
        <v>391</v>
      </c>
      <c r="C2474" t="s">
        <v>9</v>
      </c>
      <c r="D2474" t="s">
        <v>180</v>
      </c>
      <c r="E2474">
        <v>1</v>
      </c>
      <c r="F2474" t="s">
        <v>5246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5247</v>
      </c>
    </row>
    <row r="2475" spans="1:16" x14ac:dyDescent="0.25">
      <c r="A2475" t="s">
        <v>2331</v>
      </c>
      <c r="B2475">
        <v>246</v>
      </c>
      <c r="C2475" t="s">
        <v>14</v>
      </c>
      <c r="D2475" t="s">
        <v>86</v>
      </c>
      <c r="E2475">
        <v>1</v>
      </c>
      <c r="F2475" t="s">
        <v>2332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2333</v>
      </c>
    </row>
    <row r="2476" spans="1:16" x14ac:dyDescent="0.25">
      <c r="A2476" t="s">
        <v>5249</v>
      </c>
      <c r="B2476">
        <v>245</v>
      </c>
      <c r="C2476" t="s">
        <v>23</v>
      </c>
      <c r="D2476" t="s">
        <v>50</v>
      </c>
      <c r="E2476">
        <v>2</v>
      </c>
      <c r="F2476" t="s">
        <v>51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52</v>
      </c>
    </row>
    <row r="2477" spans="1:16" x14ac:dyDescent="0.25">
      <c r="A2477" t="s">
        <v>5250</v>
      </c>
      <c r="B2477">
        <v>1024</v>
      </c>
      <c r="C2477" t="s">
        <v>9</v>
      </c>
      <c r="D2477" t="s">
        <v>164</v>
      </c>
      <c r="E2477">
        <v>2</v>
      </c>
      <c r="F2477" t="s">
        <v>5251</v>
      </c>
      <c r="G2477">
        <v>0</v>
      </c>
      <c r="H2477">
        <v>0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5252</v>
      </c>
    </row>
    <row r="2478" spans="1:16" x14ac:dyDescent="0.25">
      <c r="A2478" t="s">
        <v>5381</v>
      </c>
      <c r="B2478">
        <v>246</v>
      </c>
      <c r="C2478" t="s">
        <v>14</v>
      </c>
      <c r="D2478" t="s">
        <v>834</v>
      </c>
      <c r="E2478">
        <v>2</v>
      </c>
      <c r="F2478" t="s">
        <v>835</v>
      </c>
      <c r="G2478">
        <v>0</v>
      </c>
      <c r="H2478">
        <v>0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t="s">
        <v>5382</v>
      </c>
    </row>
    <row r="2479" spans="1:16" x14ac:dyDescent="0.25">
      <c r="A2479" t="s">
        <v>587</v>
      </c>
      <c r="B2479">
        <v>245</v>
      </c>
      <c r="C2479" t="s">
        <v>14</v>
      </c>
      <c r="D2479" t="s">
        <v>341</v>
      </c>
      <c r="E2479">
        <v>1</v>
      </c>
      <c r="F2479" t="s">
        <v>588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t="s">
        <v>589</v>
      </c>
    </row>
    <row r="2480" spans="1:16" x14ac:dyDescent="0.25">
      <c r="A2480" t="s">
        <v>1180</v>
      </c>
      <c r="B2480">
        <v>243</v>
      </c>
      <c r="C2480" t="s">
        <v>14</v>
      </c>
      <c r="D2480" t="s">
        <v>341</v>
      </c>
      <c r="E2480">
        <v>1</v>
      </c>
      <c r="F2480" t="s">
        <v>1181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t="s">
        <v>1182</v>
      </c>
    </row>
    <row r="2481" spans="1:16" x14ac:dyDescent="0.25">
      <c r="A2481" t="s">
        <v>5258</v>
      </c>
      <c r="B2481">
        <v>287</v>
      </c>
      <c r="C2481" t="s">
        <v>23</v>
      </c>
      <c r="D2481" t="s">
        <v>24</v>
      </c>
      <c r="E2481">
        <v>1</v>
      </c>
      <c r="F2481" t="s">
        <v>4107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4108</v>
      </c>
    </row>
    <row r="2482" spans="1:16" x14ac:dyDescent="0.25">
      <c r="A2482" t="s">
        <v>557</v>
      </c>
      <c r="B2482">
        <v>242</v>
      </c>
      <c r="C2482" t="s">
        <v>14</v>
      </c>
      <c r="D2482" t="s">
        <v>558</v>
      </c>
      <c r="E2482">
        <v>2</v>
      </c>
      <c r="F2482" t="s">
        <v>559</v>
      </c>
      <c r="G2482">
        <v>0</v>
      </c>
      <c r="H2482">
        <v>0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t="s">
        <v>560</v>
      </c>
    </row>
    <row r="2483" spans="1:16" x14ac:dyDescent="0.25">
      <c r="A2483" t="s">
        <v>4504</v>
      </c>
      <c r="B2483">
        <v>242</v>
      </c>
      <c r="C2483" t="s">
        <v>14</v>
      </c>
      <c r="D2483" t="s">
        <v>4505</v>
      </c>
      <c r="E2483">
        <v>2</v>
      </c>
      <c r="F2483" t="s">
        <v>4506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4507</v>
      </c>
    </row>
    <row r="2484" spans="1:16" x14ac:dyDescent="0.25">
      <c r="A2484" t="s">
        <v>5605</v>
      </c>
      <c r="B2484">
        <v>242</v>
      </c>
      <c r="C2484" t="s">
        <v>14</v>
      </c>
      <c r="D2484" t="s">
        <v>558</v>
      </c>
      <c r="E2484">
        <v>2</v>
      </c>
      <c r="F2484" t="s">
        <v>4506</v>
      </c>
      <c r="G2484">
        <v>0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t="s">
        <v>5606</v>
      </c>
    </row>
    <row r="2485" spans="1:16" x14ac:dyDescent="0.25">
      <c r="A2485" t="s">
        <v>2111</v>
      </c>
      <c r="B2485">
        <v>241</v>
      </c>
      <c r="C2485" t="s">
        <v>14</v>
      </c>
      <c r="D2485" t="s">
        <v>86</v>
      </c>
      <c r="E2485">
        <v>1</v>
      </c>
      <c r="F2485" t="s">
        <v>2112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t="s">
        <v>2113</v>
      </c>
    </row>
    <row r="2486" spans="1:16" x14ac:dyDescent="0.25">
      <c r="A2486" t="s">
        <v>5266</v>
      </c>
      <c r="B2486">
        <v>1263</v>
      </c>
      <c r="C2486" t="s">
        <v>9</v>
      </c>
      <c r="D2486" t="s">
        <v>164</v>
      </c>
      <c r="E2486">
        <v>2</v>
      </c>
      <c r="F2486" t="s">
        <v>5267</v>
      </c>
      <c r="G2486">
        <v>0</v>
      </c>
      <c r="H2486">
        <v>0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t="s">
        <v>5268</v>
      </c>
    </row>
    <row r="2487" spans="1:16" x14ac:dyDescent="0.25">
      <c r="A2487" t="s">
        <v>5585</v>
      </c>
      <c r="B2487">
        <v>241</v>
      </c>
      <c r="C2487" t="s">
        <v>14</v>
      </c>
      <c r="D2487" t="s">
        <v>341</v>
      </c>
      <c r="E2487">
        <v>1</v>
      </c>
      <c r="F2487" t="s">
        <v>5586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t="s">
        <v>5587</v>
      </c>
    </row>
    <row r="2488" spans="1:16" x14ac:dyDescent="0.25">
      <c r="A2488" t="s">
        <v>5271</v>
      </c>
      <c r="B2488">
        <v>493</v>
      </c>
      <c r="C2488" t="s">
        <v>23</v>
      </c>
      <c r="D2488" t="s">
        <v>24</v>
      </c>
      <c r="E2488">
        <v>2</v>
      </c>
      <c r="F2488" t="s">
        <v>2552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2553</v>
      </c>
    </row>
    <row r="2489" spans="1:16" x14ac:dyDescent="0.25">
      <c r="A2489" t="s">
        <v>5496</v>
      </c>
      <c r="B2489">
        <v>240</v>
      </c>
      <c r="C2489" t="s">
        <v>14</v>
      </c>
      <c r="D2489" t="s">
        <v>5497</v>
      </c>
      <c r="E2489">
        <v>2</v>
      </c>
      <c r="F2489" t="s">
        <v>5498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5499</v>
      </c>
    </row>
    <row r="2490" spans="1:16" x14ac:dyDescent="0.25">
      <c r="A2490" t="s">
        <v>5274</v>
      </c>
      <c r="B2490">
        <v>245</v>
      </c>
      <c r="C2490" t="s">
        <v>23</v>
      </c>
      <c r="D2490" t="s">
        <v>50</v>
      </c>
      <c r="E2490">
        <v>2</v>
      </c>
      <c r="F2490" t="s">
        <v>51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52</v>
      </c>
    </row>
    <row r="2491" spans="1:16" x14ac:dyDescent="0.25">
      <c r="A2491" t="s">
        <v>4193</v>
      </c>
      <c r="B2491">
        <v>238</v>
      </c>
      <c r="C2491" t="s">
        <v>14</v>
      </c>
      <c r="D2491" t="s">
        <v>4194</v>
      </c>
      <c r="E2491">
        <v>2</v>
      </c>
      <c r="F2491" t="s">
        <v>4195</v>
      </c>
      <c r="G2491">
        <v>0</v>
      </c>
      <c r="H2491">
        <v>0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4196</v>
      </c>
    </row>
    <row r="2492" spans="1:16" x14ac:dyDescent="0.25">
      <c r="A2492" t="s">
        <v>5278</v>
      </c>
      <c r="B2492">
        <v>396</v>
      </c>
      <c r="C2492" t="s">
        <v>23</v>
      </c>
      <c r="D2492" t="s">
        <v>223</v>
      </c>
      <c r="E2492">
        <v>2</v>
      </c>
      <c r="F2492" t="s">
        <v>323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3022</v>
      </c>
    </row>
    <row r="2493" spans="1:16" x14ac:dyDescent="0.25">
      <c r="A2493" t="s">
        <v>710</v>
      </c>
      <c r="B2493">
        <v>236</v>
      </c>
      <c r="C2493" t="s">
        <v>14</v>
      </c>
      <c r="D2493" t="s">
        <v>638</v>
      </c>
      <c r="E2493">
        <v>2</v>
      </c>
      <c r="F2493" t="s">
        <v>711</v>
      </c>
      <c r="G2493">
        <v>0</v>
      </c>
      <c r="H2493">
        <v>0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712</v>
      </c>
    </row>
    <row r="2494" spans="1:16" x14ac:dyDescent="0.25">
      <c r="A2494" t="s">
        <v>5281</v>
      </c>
      <c r="B2494">
        <v>1320</v>
      </c>
      <c r="C2494" t="s">
        <v>9</v>
      </c>
      <c r="D2494" t="s">
        <v>32</v>
      </c>
      <c r="E2494">
        <v>2</v>
      </c>
      <c r="F2494" t="s">
        <v>5282</v>
      </c>
      <c r="G2494">
        <v>0</v>
      </c>
      <c r="H2494">
        <v>0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5283</v>
      </c>
    </row>
    <row r="2495" spans="1:16" x14ac:dyDescent="0.25">
      <c r="A2495" t="s">
        <v>2105</v>
      </c>
      <c r="B2495">
        <v>236</v>
      </c>
      <c r="C2495" t="s">
        <v>14</v>
      </c>
      <c r="D2495" t="s">
        <v>638</v>
      </c>
      <c r="E2495">
        <v>2</v>
      </c>
      <c r="F2495" t="s">
        <v>711</v>
      </c>
      <c r="G2495">
        <v>0</v>
      </c>
      <c r="H2495">
        <v>0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2106</v>
      </c>
    </row>
    <row r="2496" spans="1:16" x14ac:dyDescent="0.25">
      <c r="A2496" t="s">
        <v>5287</v>
      </c>
      <c r="B2496">
        <v>395</v>
      </c>
      <c r="C2496" t="s">
        <v>23</v>
      </c>
      <c r="D2496" t="s">
        <v>24</v>
      </c>
      <c r="E2496">
        <v>2</v>
      </c>
      <c r="F2496" t="s">
        <v>79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5288</v>
      </c>
    </row>
    <row r="2497" spans="1:16" x14ac:dyDescent="0.25">
      <c r="A2497" t="s">
        <v>637</v>
      </c>
      <c r="B2497">
        <v>235</v>
      </c>
      <c r="C2497" t="s">
        <v>14</v>
      </c>
      <c r="D2497" t="s">
        <v>638</v>
      </c>
      <c r="E2497">
        <v>2</v>
      </c>
      <c r="F2497" t="s">
        <v>639</v>
      </c>
      <c r="G2497">
        <v>0</v>
      </c>
      <c r="H2497">
        <v>0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640</v>
      </c>
    </row>
    <row r="2498" spans="1:16" x14ac:dyDescent="0.25">
      <c r="A2498" t="s">
        <v>3059</v>
      </c>
      <c r="B2498">
        <v>235</v>
      </c>
      <c r="C2498" t="s">
        <v>14</v>
      </c>
      <c r="D2498" t="s">
        <v>341</v>
      </c>
      <c r="E2498">
        <v>1</v>
      </c>
      <c r="F2498" t="s">
        <v>3060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3061</v>
      </c>
    </row>
    <row r="2499" spans="1:16" x14ac:dyDescent="0.25">
      <c r="A2499" t="s">
        <v>728</v>
      </c>
      <c r="B2499">
        <v>227</v>
      </c>
      <c r="C2499" t="s">
        <v>14</v>
      </c>
      <c r="D2499" t="s">
        <v>19</v>
      </c>
      <c r="E2499">
        <v>2</v>
      </c>
      <c r="F2499" t="s">
        <v>729</v>
      </c>
      <c r="G2499">
        <v>0</v>
      </c>
      <c r="H2499">
        <v>0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730</v>
      </c>
    </row>
    <row r="2500" spans="1:16" x14ac:dyDescent="0.25">
      <c r="A2500" t="s">
        <v>1230</v>
      </c>
      <c r="B2500">
        <v>227</v>
      </c>
      <c r="C2500" t="s">
        <v>14</v>
      </c>
      <c r="D2500" t="s">
        <v>1231</v>
      </c>
      <c r="E2500">
        <v>2</v>
      </c>
      <c r="F2500" t="s">
        <v>1086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1232</v>
      </c>
    </row>
    <row r="2501" spans="1:16" x14ac:dyDescent="0.25">
      <c r="A2501" t="s">
        <v>5294</v>
      </c>
      <c r="B2501">
        <v>1312</v>
      </c>
      <c r="C2501" t="s">
        <v>9</v>
      </c>
      <c r="D2501" t="s">
        <v>28</v>
      </c>
      <c r="E2501">
        <v>2</v>
      </c>
      <c r="F2501" t="s">
        <v>5295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5296</v>
      </c>
    </row>
    <row r="2502" spans="1:16" x14ac:dyDescent="0.25">
      <c r="A2502" t="s">
        <v>5297</v>
      </c>
      <c r="B2502">
        <v>396</v>
      </c>
      <c r="C2502" t="s">
        <v>23</v>
      </c>
      <c r="D2502" t="s">
        <v>223</v>
      </c>
      <c r="E2502">
        <v>2</v>
      </c>
      <c r="F2502" t="s">
        <v>323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5298</v>
      </c>
    </row>
    <row r="2503" spans="1:16" x14ac:dyDescent="0.25">
      <c r="A2503" t="s">
        <v>1551</v>
      </c>
      <c r="B2503">
        <v>227</v>
      </c>
      <c r="C2503" t="s">
        <v>14</v>
      </c>
      <c r="D2503" t="s">
        <v>1231</v>
      </c>
      <c r="E2503">
        <v>2</v>
      </c>
      <c r="F2503" t="s">
        <v>1086</v>
      </c>
      <c r="G2503">
        <v>0</v>
      </c>
      <c r="H2503">
        <v>0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1552</v>
      </c>
    </row>
    <row r="2504" spans="1:16" x14ac:dyDescent="0.25">
      <c r="A2504" t="s">
        <v>5302</v>
      </c>
      <c r="B2504">
        <v>245</v>
      </c>
      <c r="C2504" t="s">
        <v>23</v>
      </c>
      <c r="D2504" t="s">
        <v>50</v>
      </c>
      <c r="E2504">
        <v>2</v>
      </c>
      <c r="F2504" t="s">
        <v>51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52</v>
      </c>
    </row>
    <row r="2505" spans="1:16" x14ac:dyDescent="0.25">
      <c r="A2505" t="s">
        <v>5303</v>
      </c>
      <c r="B2505">
        <v>390</v>
      </c>
      <c r="C2505" t="s">
        <v>23</v>
      </c>
      <c r="D2505" t="s">
        <v>24</v>
      </c>
      <c r="E2505">
        <v>2</v>
      </c>
      <c r="F2505" t="s">
        <v>1883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1884</v>
      </c>
    </row>
    <row r="2506" spans="1:16" x14ac:dyDescent="0.25">
      <c r="A2506" t="s">
        <v>5304</v>
      </c>
      <c r="B2506">
        <v>922</v>
      </c>
      <c r="C2506" t="s">
        <v>9</v>
      </c>
      <c r="D2506" t="s">
        <v>32</v>
      </c>
      <c r="E2506">
        <v>2</v>
      </c>
      <c r="F2506" t="s">
        <v>5305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5306</v>
      </c>
    </row>
    <row r="2507" spans="1:16" x14ac:dyDescent="0.25">
      <c r="A2507" t="s">
        <v>3804</v>
      </c>
      <c r="B2507">
        <v>227</v>
      </c>
      <c r="C2507" t="s">
        <v>14</v>
      </c>
      <c r="D2507" t="s">
        <v>1500</v>
      </c>
      <c r="E2507">
        <v>2</v>
      </c>
      <c r="F2507" t="s">
        <v>1086</v>
      </c>
      <c r="G2507">
        <v>0</v>
      </c>
      <c r="H2507">
        <v>0</v>
      </c>
      <c r="I2507">
        <v>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3805</v>
      </c>
    </row>
    <row r="2508" spans="1:16" x14ac:dyDescent="0.25">
      <c r="A2508" t="s">
        <v>1499</v>
      </c>
      <c r="B2508">
        <v>226</v>
      </c>
      <c r="C2508" t="s">
        <v>14</v>
      </c>
      <c r="D2508" t="s">
        <v>1500</v>
      </c>
      <c r="E2508">
        <v>2</v>
      </c>
      <c r="F2508" t="s">
        <v>703</v>
      </c>
      <c r="G2508">
        <v>0</v>
      </c>
      <c r="H2508">
        <v>0</v>
      </c>
      <c r="I2508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1501</v>
      </c>
    </row>
    <row r="2509" spans="1:16" x14ac:dyDescent="0.25">
      <c r="A2509" t="s">
        <v>2442</v>
      </c>
      <c r="B2509">
        <v>198</v>
      </c>
      <c r="C2509" t="s">
        <v>14</v>
      </c>
      <c r="D2509" t="s">
        <v>1605</v>
      </c>
      <c r="E2509">
        <v>2</v>
      </c>
      <c r="F2509" t="s">
        <v>2443</v>
      </c>
      <c r="G2509">
        <v>0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 t="s">
        <v>2444</v>
      </c>
    </row>
    <row r="2510" spans="1:16" x14ac:dyDescent="0.25">
      <c r="A2510" t="s">
        <v>5313</v>
      </c>
      <c r="B2510">
        <v>245</v>
      </c>
      <c r="C2510" t="s">
        <v>23</v>
      </c>
      <c r="D2510" t="s">
        <v>50</v>
      </c>
      <c r="E2510">
        <v>2</v>
      </c>
      <c r="F2510" t="s">
        <v>51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52</v>
      </c>
    </row>
    <row r="2511" spans="1:16" x14ac:dyDescent="0.25">
      <c r="A2511" t="s">
        <v>3016</v>
      </c>
      <c r="B2511">
        <v>198</v>
      </c>
      <c r="C2511" t="s">
        <v>14</v>
      </c>
      <c r="D2511" t="s">
        <v>3017</v>
      </c>
      <c r="E2511">
        <v>2</v>
      </c>
      <c r="F2511" t="s">
        <v>2443</v>
      </c>
      <c r="G2511">
        <v>0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 t="s">
        <v>3018</v>
      </c>
    </row>
    <row r="2512" spans="1:16" x14ac:dyDescent="0.25">
      <c r="A2512" t="s">
        <v>5315</v>
      </c>
      <c r="B2512">
        <v>228</v>
      </c>
      <c r="C2512" t="s">
        <v>9</v>
      </c>
      <c r="D2512" t="s">
        <v>650</v>
      </c>
      <c r="E2512">
        <v>2</v>
      </c>
      <c r="F2512" t="s">
        <v>651</v>
      </c>
      <c r="G2512">
        <v>0</v>
      </c>
      <c r="H2512">
        <v>0</v>
      </c>
      <c r="I2512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5316</v>
      </c>
    </row>
    <row r="2513" spans="1:16" x14ac:dyDescent="0.25">
      <c r="A2513" t="s">
        <v>3957</v>
      </c>
      <c r="B2513">
        <v>198</v>
      </c>
      <c r="C2513" t="s">
        <v>14</v>
      </c>
      <c r="D2513" t="s">
        <v>2607</v>
      </c>
      <c r="E2513">
        <v>2</v>
      </c>
      <c r="F2513" t="s">
        <v>2443</v>
      </c>
      <c r="G2513">
        <v>0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 t="s">
        <v>3958</v>
      </c>
    </row>
    <row r="2514" spans="1:16" x14ac:dyDescent="0.25">
      <c r="A2514" t="s">
        <v>4512</v>
      </c>
      <c r="B2514">
        <v>198</v>
      </c>
      <c r="C2514" t="s">
        <v>14</v>
      </c>
      <c r="D2514" t="s">
        <v>2220</v>
      </c>
      <c r="E2514">
        <v>2</v>
      </c>
      <c r="F2514" t="s">
        <v>2443</v>
      </c>
      <c r="G2514">
        <v>0</v>
      </c>
      <c r="H2514">
        <v>1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 t="s">
        <v>3018</v>
      </c>
    </row>
    <row r="2515" spans="1:16" x14ac:dyDescent="0.25">
      <c r="A2515" t="s">
        <v>5051</v>
      </c>
      <c r="B2515">
        <v>198</v>
      </c>
      <c r="C2515" t="s">
        <v>14</v>
      </c>
      <c r="D2515" t="s">
        <v>4017</v>
      </c>
      <c r="E2515">
        <v>2</v>
      </c>
      <c r="F2515" t="s">
        <v>2443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 t="s">
        <v>2444</v>
      </c>
    </row>
    <row r="2516" spans="1:16" x14ac:dyDescent="0.25">
      <c r="A2516" t="s">
        <v>5322</v>
      </c>
      <c r="B2516">
        <v>878</v>
      </c>
      <c r="C2516" t="s">
        <v>9</v>
      </c>
      <c r="D2516" t="s">
        <v>10</v>
      </c>
      <c r="E2516">
        <v>1</v>
      </c>
      <c r="F2516" t="s">
        <v>5323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t="s">
        <v>5324</v>
      </c>
    </row>
    <row r="2517" spans="1:16" x14ac:dyDescent="0.25">
      <c r="A2517" t="s">
        <v>5325</v>
      </c>
      <c r="B2517">
        <v>297</v>
      </c>
      <c r="C2517" t="s">
        <v>133</v>
      </c>
      <c r="D2517" t="s">
        <v>134</v>
      </c>
      <c r="E2517">
        <v>2</v>
      </c>
      <c r="F2517" t="s">
        <v>5326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t="s">
        <v>5327</v>
      </c>
    </row>
    <row r="2518" spans="1:16" x14ac:dyDescent="0.25">
      <c r="A2518" t="s">
        <v>5192</v>
      </c>
      <c r="B2518">
        <v>194</v>
      </c>
      <c r="C2518" t="s">
        <v>14</v>
      </c>
      <c r="D2518" t="s">
        <v>5193</v>
      </c>
      <c r="E2518">
        <v>2</v>
      </c>
      <c r="F2518" t="s">
        <v>5194</v>
      </c>
      <c r="G2518">
        <v>0</v>
      </c>
      <c r="H2518">
        <v>1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 t="s">
        <v>5195</v>
      </c>
    </row>
    <row r="2519" spans="1:16" x14ac:dyDescent="0.25">
      <c r="A2519" t="s">
        <v>5330</v>
      </c>
      <c r="B2519">
        <v>245</v>
      </c>
      <c r="C2519" t="s">
        <v>23</v>
      </c>
      <c r="D2519" t="s">
        <v>50</v>
      </c>
      <c r="E2519">
        <v>2</v>
      </c>
      <c r="F2519" t="s">
        <v>51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">
        <v>141</v>
      </c>
    </row>
    <row r="2520" spans="1:16" x14ac:dyDescent="0.25">
      <c r="A2520" t="s">
        <v>1636</v>
      </c>
      <c r="B2520">
        <v>180</v>
      </c>
      <c r="C2520" t="s">
        <v>14</v>
      </c>
      <c r="D2520" t="s">
        <v>1637</v>
      </c>
      <c r="E2520">
        <v>2</v>
      </c>
      <c r="F2520" t="s">
        <v>1638</v>
      </c>
      <c r="G2520">
        <v>0</v>
      </c>
      <c r="H2520">
        <v>1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 t="s">
        <v>1639</v>
      </c>
    </row>
    <row r="2521" spans="1:16" x14ac:dyDescent="0.25">
      <c r="A2521" t="s">
        <v>137</v>
      </c>
      <c r="B2521">
        <v>166</v>
      </c>
      <c r="C2521" t="s">
        <v>14</v>
      </c>
      <c r="D2521" t="s">
        <v>86</v>
      </c>
      <c r="E2521">
        <v>1</v>
      </c>
      <c r="F2521" t="s">
        <v>138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t="s">
        <v>139</v>
      </c>
    </row>
    <row r="2522" spans="1:16" x14ac:dyDescent="0.25">
      <c r="A2522" t="s">
        <v>2588</v>
      </c>
      <c r="B2522">
        <v>162</v>
      </c>
      <c r="C2522" t="s">
        <v>14</v>
      </c>
      <c r="D2522" t="s">
        <v>457</v>
      </c>
      <c r="E2522">
        <v>1</v>
      </c>
      <c r="F2522" t="s">
        <v>2589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 t="s">
        <v>2590</v>
      </c>
    </row>
    <row r="2523" spans="1:16" x14ac:dyDescent="0.25">
      <c r="A2523" t="s">
        <v>3963</v>
      </c>
      <c r="B2523">
        <v>161</v>
      </c>
      <c r="C2523" t="s">
        <v>14</v>
      </c>
      <c r="D2523" t="s">
        <v>1126</v>
      </c>
      <c r="E2523">
        <v>1</v>
      </c>
      <c r="F2523" t="s">
        <v>3964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 t="s">
        <v>3965</v>
      </c>
    </row>
    <row r="2524" spans="1:16" x14ac:dyDescent="0.25">
      <c r="A2524" t="s">
        <v>1392</v>
      </c>
      <c r="B2524">
        <v>160</v>
      </c>
      <c r="C2524" t="s">
        <v>14</v>
      </c>
      <c r="D2524" t="s">
        <v>674</v>
      </c>
      <c r="E2524">
        <v>1</v>
      </c>
      <c r="F2524" t="s">
        <v>1393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  <c r="P2524" t="s">
        <v>1394</v>
      </c>
    </row>
    <row r="2525" spans="1:16" x14ac:dyDescent="0.25">
      <c r="A2525" t="s">
        <v>1916</v>
      </c>
      <c r="B2525">
        <v>146</v>
      </c>
      <c r="C2525" t="s">
        <v>14</v>
      </c>
      <c r="D2525" t="s">
        <v>1917</v>
      </c>
      <c r="E2525">
        <v>1</v>
      </c>
      <c r="F2525" t="s">
        <v>1918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1919</v>
      </c>
    </row>
    <row r="2526" spans="1:16" x14ac:dyDescent="0.25">
      <c r="A2526" t="s">
        <v>5342</v>
      </c>
      <c r="B2526">
        <v>245</v>
      </c>
      <c r="C2526" t="s">
        <v>23</v>
      </c>
      <c r="D2526" t="s">
        <v>50</v>
      </c>
      <c r="E2526">
        <v>2</v>
      </c>
      <c r="F2526" t="s">
        <v>51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t="s">
        <v>52</v>
      </c>
    </row>
    <row r="2527" spans="1:16" x14ac:dyDescent="0.25">
      <c r="A2527" t="s">
        <v>1034</v>
      </c>
      <c r="B2527">
        <v>144</v>
      </c>
      <c r="C2527" t="s">
        <v>14</v>
      </c>
      <c r="D2527" t="s">
        <v>86</v>
      </c>
      <c r="E2527">
        <v>1</v>
      </c>
      <c r="F2527" t="s">
        <v>1035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 t="s">
        <v>1036</v>
      </c>
    </row>
    <row r="2528" spans="1:16" x14ac:dyDescent="0.25">
      <c r="A2528" t="s">
        <v>1604</v>
      </c>
      <c r="B2528">
        <v>141</v>
      </c>
      <c r="C2528" t="s">
        <v>14</v>
      </c>
      <c r="D2528" t="s">
        <v>1605</v>
      </c>
      <c r="E2528">
        <v>1</v>
      </c>
      <c r="F2528" t="s">
        <v>1606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 t="s">
        <v>1607</v>
      </c>
    </row>
    <row r="2529" spans="1:16" x14ac:dyDescent="0.25">
      <c r="A2529" t="s">
        <v>5346</v>
      </c>
      <c r="B2529">
        <v>1148</v>
      </c>
      <c r="C2529" t="s">
        <v>9</v>
      </c>
      <c r="D2529" t="s">
        <v>10</v>
      </c>
      <c r="E2529">
        <v>2</v>
      </c>
      <c r="F2529" t="s">
        <v>5347</v>
      </c>
      <c r="G2529">
        <v>0</v>
      </c>
      <c r="H2529">
        <v>0</v>
      </c>
      <c r="I2529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5348</v>
      </c>
    </row>
    <row r="2530" spans="1:16" x14ac:dyDescent="0.25">
      <c r="A2530" t="s">
        <v>5349</v>
      </c>
      <c r="B2530">
        <v>366</v>
      </c>
      <c r="C2530" t="s">
        <v>23</v>
      </c>
      <c r="D2530" t="s">
        <v>821</v>
      </c>
      <c r="E2530">
        <v>2</v>
      </c>
      <c r="F2530" t="s">
        <v>5350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5351</v>
      </c>
    </row>
    <row r="2531" spans="1:16" x14ac:dyDescent="0.25">
      <c r="A2531" t="s">
        <v>2219</v>
      </c>
      <c r="B2531">
        <v>141</v>
      </c>
      <c r="C2531" t="s">
        <v>14</v>
      </c>
      <c r="D2531" t="s">
        <v>2220</v>
      </c>
      <c r="E2531">
        <v>1</v>
      </c>
      <c r="F2531" t="s">
        <v>1606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 t="s">
        <v>2221</v>
      </c>
    </row>
    <row r="2532" spans="1:16" x14ac:dyDescent="0.25">
      <c r="A2532" t="s">
        <v>5353</v>
      </c>
      <c r="B2532">
        <v>7019</v>
      </c>
      <c r="C2532" t="s">
        <v>352</v>
      </c>
      <c r="D2532" t="s">
        <v>353</v>
      </c>
      <c r="E2532">
        <v>24</v>
      </c>
      <c r="F2532" t="s">
        <v>2287</v>
      </c>
      <c r="G2532">
        <v>0</v>
      </c>
      <c r="H2532">
        <v>5</v>
      </c>
      <c r="I2532">
        <v>10</v>
      </c>
      <c r="J2532">
        <v>4</v>
      </c>
      <c r="K2532">
        <v>4</v>
      </c>
      <c r="L2532">
        <v>0</v>
      </c>
      <c r="M2532">
        <v>0</v>
      </c>
      <c r="N2532">
        <v>0</v>
      </c>
      <c r="O2532">
        <v>5</v>
      </c>
      <c r="P2532" t="s">
        <v>2288</v>
      </c>
    </row>
    <row r="2533" spans="1:16" x14ac:dyDescent="0.25">
      <c r="A2533" t="s">
        <v>5354</v>
      </c>
      <c r="B2533">
        <v>2738</v>
      </c>
      <c r="C2533" t="s">
        <v>9</v>
      </c>
      <c r="D2533" t="s">
        <v>10</v>
      </c>
      <c r="E2533">
        <v>10</v>
      </c>
      <c r="F2533" t="s">
        <v>2560</v>
      </c>
      <c r="G2533">
        <v>1</v>
      </c>
      <c r="H2533">
        <v>2</v>
      </c>
      <c r="I2533">
        <v>2</v>
      </c>
      <c r="J2533">
        <v>1</v>
      </c>
      <c r="K2533">
        <v>0</v>
      </c>
      <c r="L2533">
        <v>0</v>
      </c>
      <c r="M2533">
        <v>0</v>
      </c>
      <c r="N2533">
        <v>2</v>
      </c>
      <c r="O2533">
        <v>2</v>
      </c>
      <c r="P2533" t="s">
        <v>5355</v>
      </c>
    </row>
    <row r="2534" spans="1:16" x14ac:dyDescent="0.25">
      <c r="A2534" t="s">
        <v>5356</v>
      </c>
      <c r="B2534">
        <v>1806</v>
      </c>
      <c r="C2534" t="s">
        <v>9</v>
      </c>
      <c r="D2534" t="s">
        <v>10</v>
      </c>
      <c r="E2534">
        <v>2</v>
      </c>
      <c r="F2534" t="s">
        <v>5357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0</v>
      </c>
      <c r="O2534">
        <v>0</v>
      </c>
      <c r="P2534" t="s">
        <v>5358</v>
      </c>
    </row>
    <row r="2535" spans="1:16" x14ac:dyDescent="0.25">
      <c r="A2535" t="s">
        <v>2606</v>
      </c>
      <c r="B2535">
        <v>141</v>
      </c>
      <c r="C2535" t="s">
        <v>14</v>
      </c>
      <c r="D2535" t="s">
        <v>2607</v>
      </c>
      <c r="E2535">
        <v>1</v>
      </c>
      <c r="F2535" t="s">
        <v>1606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 t="s">
        <v>2608</v>
      </c>
    </row>
    <row r="2536" spans="1:16" x14ac:dyDescent="0.25">
      <c r="A2536" t="s">
        <v>5360</v>
      </c>
      <c r="B2536">
        <v>572</v>
      </c>
      <c r="C2536" t="s">
        <v>9</v>
      </c>
      <c r="D2536" t="s">
        <v>3768</v>
      </c>
      <c r="E2536">
        <v>2</v>
      </c>
      <c r="F2536" t="s">
        <v>5361</v>
      </c>
      <c r="G2536">
        <v>0</v>
      </c>
      <c r="H2536">
        <v>0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5362</v>
      </c>
    </row>
    <row r="2537" spans="1:16" x14ac:dyDescent="0.25">
      <c r="A2537" t="s">
        <v>5363</v>
      </c>
      <c r="B2537">
        <v>460</v>
      </c>
      <c r="C2537" t="s">
        <v>23</v>
      </c>
      <c r="D2537" t="s">
        <v>24</v>
      </c>
      <c r="E2537">
        <v>2</v>
      </c>
      <c r="F2537" t="s">
        <v>1795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1796</v>
      </c>
    </row>
    <row r="2538" spans="1:16" x14ac:dyDescent="0.25">
      <c r="A2538" t="s">
        <v>3470</v>
      </c>
      <c r="B2538">
        <v>141</v>
      </c>
      <c r="C2538" t="s">
        <v>14</v>
      </c>
      <c r="D2538" t="s">
        <v>3017</v>
      </c>
      <c r="E2538">
        <v>1</v>
      </c>
      <c r="F2538" t="s">
        <v>1606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 t="s">
        <v>3471</v>
      </c>
    </row>
    <row r="2539" spans="1:16" x14ac:dyDescent="0.25">
      <c r="A2539" t="s">
        <v>5365</v>
      </c>
      <c r="B2539">
        <v>245</v>
      </c>
      <c r="C2539" t="s">
        <v>23</v>
      </c>
      <c r="D2539" t="s">
        <v>50</v>
      </c>
      <c r="E2539">
        <v>2</v>
      </c>
      <c r="F2539" t="s">
        <v>51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52</v>
      </c>
    </row>
    <row r="2540" spans="1:16" x14ac:dyDescent="0.25">
      <c r="A2540" t="s">
        <v>5366</v>
      </c>
      <c r="B2540">
        <v>395</v>
      </c>
      <c r="C2540" t="s">
        <v>23</v>
      </c>
      <c r="D2540" t="s">
        <v>24</v>
      </c>
      <c r="E2540">
        <v>2</v>
      </c>
      <c r="F2540" t="s">
        <v>79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5367</v>
      </c>
    </row>
    <row r="2541" spans="1:16" x14ac:dyDescent="0.25">
      <c r="A2541" t="s">
        <v>4016</v>
      </c>
      <c r="B2541">
        <v>141</v>
      </c>
      <c r="C2541" t="s">
        <v>14</v>
      </c>
      <c r="D2541" t="s">
        <v>4017</v>
      </c>
      <c r="E2541">
        <v>1</v>
      </c>
      <c r="F2541" t="s">
        <v>1606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 t="s">
        <v>4018</v>
      </c>
    </row>
    <row r="2542" spans="1:16" x14ac:dyDescent="0.25">
      <c r="A2542" t="s">
        <v>5369</v>
      </c>
      <c r="B2542">
        <v>245</v>
      </c>
      <c r="C2542" t="s">
        <v>23</v>
      </c>
      <c r="D2542" t="s">
        <v>50</v>
      </c>
      <c r="E2542">
        <v>2</v>
      </c>
      <c r="F2542" t="s">
        <v>51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141</v>
      </c>
    </row>
    <row r="2543" spans="1:16" x14ac:dyDescent="0.25">
      <c r="A2543" t="s">
        <v>2988</v>
      </c>
      <c r="B2543">
        <v>138</v>
      </c>
      <c r="C2543" t="s">
        <v>14</v>
      </c>
      <c r="D2543" t="s">
        <v>2989</v>
      </c>
      <c r="E2543">
        <v>1</v>
      </c>
      <c r="F2543" t="s">
        <v>2990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2991</v>
      </c>
    </row>
    <row r="2544" spans="1:16" x14ac:dyDescent="0.25">
      <c r="A2544" t="s">
        <v>5371</v>
      </c>
      <c r="B2544">
        <v>236</v>
      </c>
      <c r="C2544" t="s">
        <v>9</v>
      </c>
      <c r="D2544" t="s">
        <v>650</v>
      </c>
      <c r="E2544">
        <v>2</v>
      </c>
      <c r="F2544" t="s">
        <v>5372</v>
      </c>
      <c r="G2544">
        <v>0</v>
      </c>
      <c r="H2544">
        <v>0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5373</v>
      </c>
    </row>
    <row r="2545" spans="1:16" x14ac:dyDescent="0.25">
      <c r="A2545" t="s">
        <v>5095</v>
      </c>
      <c r="B2545">
        <v>138</v>
      </c>
      <c r="C2545" t="s">
        <v>14</v>
      </c>
      <c r="D2545" t="s">
        <v>5096</v>
      </c>
      <c r="E2545">
        <v>1</v>
      </c>
      <c r="F2545" t="s">
        <v>2990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2991</v>
      </c>
    </row>
    <row r="2546" spans="1:16" x14ac:dyDescent="0.25">
      <c r="A2546" t="s">
        <v>260</v>
      </c>
      <c r="B2546">
        <v>132</v>
      </c>
      <c r="C2546" t="s">
        <v>14</v>
      </c>
      <c r="D2546" t="s">
        <v>261</v>
      </c>
      <c r="E2546">
        <v>1</v>
      </c>
      <c r="F2546" t="s">
        <v>262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263</v>
      </c>
    </row>
    <row r="2547" spans="1:16" x14ac:dyDescent="0.25">
      <c r="A2547" t="s">
        <v>2215</v>
      </c>
      <c r="B2547">
        <v>132</v>
      </c>
      <c r="C2547" t="s">
        <v>14</v>
      </c>
      <c r="D2547" t="s">
        <v>86</v>
      </c>
      <c r="E2547">
        <v>1</v>
      </c>
      <c r="F2547" t="s">
        <v>2216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 t="s">
        <v>2217</v>
      </c>
    </row>
    <row r="2548" spans="1:16" x14ac:dyDescent="0.25">
      <c r="A2548" t="s">
        <v>5450</v>
      </c>
      <c r="B2548">
        <v>124</v>
      </c>
      <c r="C2548" t="s">
        <v>14</v>
      </c>
      <c r="D2548" t="s">
        <v>5193</v>
      </c>
      <c r="E2548">
        <v>1</v>
      </c>
      <c r="F2548" t="s">
        <v>5451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 t="s">
        <v>5452</v>
      </c>
    </row>
    <row r="2549" spans="1:16" x14ac:dyDescent="0.25">
      <c r="A2549" t="s">
        <v>4298</v>
      </c>
      <c r="B2549">
        <v>122</v>
      </c>
      <c r="C2549" t="s">
        <v>14</v>
      </c>
      <c r="D2549" t="s">
        <v>1637</v>
      </c>
      <c r="E2549">
        <v>1</v>
      </c>
      <c r="F2549" t="s">
        <v>4299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 t="s">
        <v>4300</v>
      </c>
    </row>
    <row r="2550" spans="1:16" x14ac:dyDescent="0.25">
      <c r="A2550" t="s">
        <v>293</v>
      </c>
      <c r="B2550">
        <v>120</v>
      </c>
      <c r="C2550" t="s">
        <v>14</v>
      </c>
      <c r="D2550" t="s">
        <v>294</v>
      </c>
      <c r="E2550">
        <v>1</v>
      </c>
      <c r="F2550" t="s">
        <v>295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 t="s">
        <v>296</v>
      </c>
    </row>
    <row r="2551" spans="1:16" x14ac:dyDescent="0.25">
      <c r="A2551" t="s">
        <v>371</v>
      </c>
      <c r="B2551">
        <v>120</v>
      </c>
      <c r="C2551" t="s">
        <v>14</v>
      </c>
      <c r="D2551" t="s">
        <v>372</v>
      </c>
      <c r="E2551">
        <v>1</v>
      </c>
      <c r="F2551" t="s">
        <v>295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 t="s">
        <v>373</v>
      </c>
    </row>
    <row r="2552" spans="1:16" x14ac:dyDescent="0.25">
      <c r="A2552" t="s">
        <v>460</v>
      </c>
      <c r="B2552">
        <v>120</v>
      </c>
      <c r="C2552" t="s">
        <v>14</v>
      </c>
      <c r="D2552" t="s">
        <v>461</v>
      </c>
      <c r="E2552">
        <v>1</v>
      </c>
      <c r="F2552" t="s">
        <v>295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 t="s">
        <v>462</v>
      </c>
    </row>
    <row r="2553" spans="1:16" x14ac:dyDescent="0.25">
      <c r="A2553" t="s">
        <v>466</v>
      </c>
      <c r="B2553">
        <v>120</v>
      </c>
      <c r="C2553" t="s">
        <v>14</v>
      </c>
      <c r="D2553" t="s">
        <v>467</v>
      </c>
      <c r="E2553">
        <v>1</v>
      </c>
      <c r="F2553" t="s">
        <v>295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 t="s">
        <v>468</v>
      </c>
    </row>
    <row r="2554" spans="1:16" x14ac:dyDescent="0.25">
      <c r="A2554" t="s">
        <v>5386</v>
      </c>
      <c r="B2554">
        <v>529</v>
      </c>
      <c r="C2554" t="s">
        <v>23</v>
      </c>
      <c r="D2554" t="s">
        <v>24</v>
      </c>
      <c r="E2554">
        <v>2</v>
      </c>
      <c r="F2554" t="s">
        <v>2435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">
        <v>4209</v>
      </c>
    </row>
    <row r="2555" spans="1:16" x14ac:dyDescent="0.25">
      <c r="A2555" t="s">
        <v>5387</v>
      </c>
      <c r="B2555">
        <v>245</v>
      </c>
      <c r="C2555" t="s">
        <v>23</v>
      </c>
      <c r="D2555" t="s">
        <v>50</v>
      </c>
      <c r="E2555">
        <v>2</v>
      </c>
      <c r="F2555" t="s">
        <v>51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52</v>
      </c>
    </row>
    <row r="2556" spans="1:16" x14ac:dyDescent="0.25">
      <c r="A2556" t="s">
        <v>5388</v>
      </c>
      <c r="B2556">
        <v>1941</v>
      </c>
      <c r="C2556" t="s">
        <v>9</v>
      </c>
      <c r="D2556" t="s">
        <v>32</v>
      </c>
      <c r="E2556">
        <v>2</v>
      </c>
      <c r="F2556" t="s">
        <v>5389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5390</v>
      </c>
    </row>
    <row r="2557" spans="1:16" x14ac:dyDescent="0.25">
      <c r="A2557" t="s">
        <v>5391</v>
      </c>
      <c r="B2557">
        <v>1182</v>
      </c>
      <c r="C2557" t="s">
        <v>9</v>
      </c>
      <c r="D2557" t="s">
        <v>32</v>
      </c>
      <c r="E2557">
        <v>2</v>
      </c>
      <c r="F2557" t="s">
        <v>5392</v>
      </c>
      <c r="G2557">
        <v>0</v>
      </c>
      <c r="H2557">
        <v>0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t="s">
        <v>5393</v>
      </c>
    </row>
    <row r="2558" spans="1:16" x14ac:dyDescent="0.25">
      <c r="A2558" t="s">
        <v>5394</v>
      </c>
      <c r="B2558">
        <v>282</v>
      </c>
      <c r="C2558" t="s">
        <v>23</v>
      </c>
      <c r="D2558" t="s">
        <v>24</v>
      </c>
      <c r="E2558">
        <v>1</v>
      </c>
      <c r="F2558" t="s">
        <v>5395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t="s">
        <v>5396</v>
      </c>
    </row>
    <row r="2559" spans="1:16" x14ac:dyDescent="0.25">
      <c r="A2559" t="s">
        <v>5397</v>
      </c>
      <c r="B2559">
        <v>245</v>
      </c>
      <c r="C2559" t="s">
        <v>23</v>
      </c>
      <c r="D2559" t="s">
        <v>50</v>
      </c>
      <c r="E2559">
        <v>2</v>
      </c>
      <c r="F2559" t="s">
        <v>51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52</v>
      </c>
    </row>
    <row r="2560" spans="1:16" x14ac:dyDescent="0.25">
      <c r="A2560" t="s">
        <v>5398</v>
      </c>
      <c r="B2560">
        <v>2011</v>
      </c>
      <c r="C2560" t="s">
        <v>352</v>
      </c>
      <c r="D2560" t="s">
        <v>353</v>
      </c>
      <c r="E2560">
        <v>4</v>
      </c>
      <c r="F2560" t="s">
        <v>3822</v>
      </c>
      <c r="G2560">
        <v>0</v>
      </c>
      <c r="H2560">
        <v>1</v>
      </c>
      <c r="I2560">
        <v>0</v>
      </c>
      <c r="J2560">
        <v>1</v>
      </c>
      <c r="K2560">
        <v>2</v>
      </c>
      <c r="L2560">
        <v>0</v>
      </c>
      <c r="M2560">
        <v>0</v>
      </c>
      <c r="N2560">
        <v>0</v>
      </c>
      <c r="O2560">
        <v>1</v>
      </c>
      <c r="P2560" t="s">
        <v>3823</v>
      </c>
    </row>
    <row r="2561" spans="1:16" x14ac:dyDescent="0.25">
      <c r="A2561" t="s">
        <v>5399</v>
      </c>
      <c r="B2561">
        <v>385</v>
      </c>
      <c r="C2561" t="s">
        <v>23</v>
      </c>
      <c r="D2561" t="s">
        <v>24</v>
      </c>
      <c r="E2561">
        <v>2</v>
      </c>
      <c r="F2561" t="s">
        <v>1115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1116</v>
      </c>
    </row>
    <row r="2562" spans="1:16" x14ac:dyDescent="0.25">
      <c r="A2562" t="s">
        <v>5400</v>
      </c>
      <c r="B2562">
        <v>1170</v>
      </c>
      <c r="C2562" t="s">
        <v>9</v>
      </c>
      <c r="D2562" t="s">
        <v>28</v>
      </c>
      <c r="E2562">
        <v>2</v>
      </c>
      <c r="F2562" t="s">
        <v>5401</v>
      </c>
      <c r="G2562">
        <v>0</v>
      </c>
      <c r="H2562">
        <v>0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5402</v>
      </c>
    </row>
    <row r="2563" spans="1:16" x14ac:dyDescent="0.25">
      <c r="A2563" t="s">
        <v>469</v>
      </c>
      <c r="B2563">
        <v>120</v>
      </c>
      <c r="C2563" t="s">
        <v>14</v>
      </c>
      <c r="D2563" t="s">
        <v>470</v>
      </c>
      <c r="E2563">
        <v>1</v>
      </c>
      <c r="F2563" t="s">
        <v>295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 t="s">
        <v>462</v>
      </c>
    </row>
    <row r="2564" spans="1:16" x14ac:dyDescent="0.25">
      <c r="A2564" t="s">
        <v>477</v>
      </c>
      <c r="B2564">
        <v>120</v>
      </c>
      <c r="C2564" t="s">
        <v>14</v>
      </c>
      <c r="D2564" t="s">
        <v>209</v>
      </c>
      <c r="E2564">
        <v>1</v>
      </c>
      <c r="F2564" t="s">
        <v>295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 t="s">
        <v>478</v>
      </c>
    </row>
    <row r="2565" spans="1:16" x14ac:dyDescent="0.25">
      <c r="A2565" t="s">
        <v>5409</v>
      </c>
      <c r="B2565">
        <v>492</v>
      </c>
      <c r="C2565" t="s">
        <v>23</v>
      </c>
      <c r="D2565" t="s">
        <v>24</v>
      </c>
      <c r="E2565">
        <v>2</v>
      </c>
      <c r="F2565" t="s">
        <v>288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1076</v>
      </c>
    </row>
    <row r="2566" spans="1:16" x14ac:dyDescent="0.25">
      <c r="A2566" t="s">
        <v>5410</v>
      </c>
      <c r="B2566">
        <v>257</v>
      </c>
      <c r="C2566" t="s">
        <v>23</v>
      </c>
      <c r="D2566" t="s">
        <v>223</v>
      </c>
      <c r="E2566">
        <v>2</v>
      </c>
      <c r="F2566" t="s">
        <v>227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943</v>
      </c>
    </row>
    <row r="2567" spans="1:16" x14ac:dyDescent="0.25">
      <c r="A2567" t="s">
        <v>5411</v>
      </c>
      <c r="B2567">
        <v>245</v>
      </c>
      <c r="C2567" t="s">
        <v>23</v>
      </c>
      <c r="D2567" t="s">
        <v>50</v>
      </c>
      <c r="E2567">
        <v>2</v>
      </c>
      <c r="F2567" t="s">
        <v>51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52</v>
      </c>
    </row>
    <row r="2568" spans="1:16" x14ac:dyDescent="0.25">
      <c r="A2568" t="s">
        <v>529</v>
      </c>
      <c r="B2568">
        <v>120</v>
      </c>
      <c r="C2568" t="s">
        <v>14</v>
      </c>
      <c r="D2568" t="s">
        <v>75</v>
      </c>
      <c r="E2568">
        <v>1</v>
      </c>
      <c r="F2568" t="s">
        <v>295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 t="s">
        <v>468</v>
      </c>
    </row>
    <row r="2569" spans="1:16" x14ac:dyDescent="0.25">
      <c r="A2569" t="s">
        <v>5415</v>
      </c>
      <c r="B2569">
        <v>297</v>
      </c>
      <c r="C2569" t="s">
        <v>133</v>
      </c>
      <c r="D2569" t="s">
        <v>134</v>
      </c>
      <c r="E2569">
        <v>2</v>
      </c>
      <c r="F2569" t="s">
        <v>5326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5327</v>
      </c>
    </row>
    <row r="2570" spans="1:16" x14ac:dyDescent="0.25">
      <c r="A2570" t="s">
        <v>5416</v>
      </c>
      <c r="B2570">
        <v>245</v>
      </c>
      <c r="C2570" t="s">
        <v>23</v>
      </c>
      <c r="D2570" t="s">
        <v>50</v>
      </c>
      <c r="E2570">
        <v>2</v>
      </c>
      <c r="F2570" t="s">
        <v>51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52</v>
      </c>
    </row>
    <row r="2571" spans="1:16" x14ac:dyDescent="0.25">
      <c r="A2571" t="s">
        <v>5417</v>
      </c>
      <c r="B2571">
        <v>990</v>
      </c>
      <c r="C2571" t="s">
        <v>9</v>
      </c>
      <c r="D2571" t="s">
        <v>180</v>
      </c>
      <c r="E2571">
        <v>2</v>
      </c>
      <c r="F2571" t="s">
        <v>5418</v>
      </c>
      <c r="G2571">
        <v>0</v>
      </c>
      <c r="H2571">
        <v>0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t="s">
        <v>5419</v>
      </c>
    </row>
    <row r="2572" spans="1:16" x14ac:dyDescent="0.25">
      <c r="A2572" t="s">
        <v>5420</v>
      </c>
      <c r="B2572">
        <v>2670</v>
      </c>
      <c r="C2572" t="s">
        <v>9</v>
      </c>
      <c r="D2572" t="s">
        <v>10</v>
      </c>
      <c r="E2572">
        <v>10</v>
      </c>
      <c r="F2572" t="s">
        <v>5421</v>
      </c>
      <c r="G2572">
        <v>0</v>
      </c>
      <c r="H2572">
        <v>2</v>
      </c>
      <c r="I2572">
        <v>2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2</v>
      </c>
      <c r="P2572" t="s">
        <v>5422</v>
      </c>
    </row>
    <row r="2573" spans="1:16" x14ac:dyDescent="0.25">
      <c r="A2573" t="s">
        <v>669</v>
      </c>
      <c r="B2573">
        <v>120</v>
      </c>
      <c r="C2573" t="s">
        <v>14</v>
      </c>
      <c r="D2573" t="s">
        <v>305</v>
      </c>
      <c r="E2573">
        <v>1</v>
      </c>
      <c r="F2573" t="s">
        <v>295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 t="s">
        <v>478</v>
      </c>
    </row>
    <row r="2574" spans="1:16" x14ac:dyDescent="0.25">
      <c r="A2574" t="s">
        <v>5426</v>
      </c>
      <c r="B2574">
        <v>1035</v>
      </c>
      <c r="C2574" t="s">
        <v>9</v>
      </c>
      <c r="D2574" t="s">
        <v>32</v>
      </c>
      <c r="E2574">
        <v>2</v>
      </c>
      <c r="F2574" t="s">
        <v>5427</v>
      </c>
      <c r="G2574">
        <v>0</v>
      </c>
      <c r="H2574">
        <v>0</v>
      </c>
      <c r="I2574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5428</v>
      </c>
    </row>
    <row r="2575" spans="1:16" x14ac:dyDescent="0.25">
      <c r="A2575" t="s">
        <v>692</v>
      </c>
      <c r="B2575">
        <v>120</v>
      </c>
      <c r="C2575" t="s">
        <v>14</v>
      </c>
      <c r="D2575" t="s">
        <v>198</v>
      </c>
      <c r="E2575">
        <v>1</v>
      </c>
      <c r="F2575" t="s">
        <v>295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 t="s">
        <v>693</v>
      </c>
    </row>
    <row r="2576" spans="1:16" x14ac:dyDescent="0.25">
      <c r="A2576" t="s">
        <v>5430</v>
      </c>
      <c r="B2576">
        <v>476</v>
      </c>
      <c r="C2576" t="s">
        <v>23</v>
      </c>
      <c r="D2576" t="s">
        <v>24</v>
      </c>
      <c r="E2576">
        <v>2</v>
      </c>
      <c r="F2576" t="s">
        <v>552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553</v>
      </c>
    </row>
    <row r="2577" spans="1:16" x14ac:dyDescent="0.25">
      <c r="A2577" t="s">
        <v>792</v>
      </c>
      <c r="B2577">
        <v>120</v>
      </c>
      <c r="C2577" t="s">
        <v>14</v>
      </c>
      <c r="D2577" t="s">
        <v>793</v>
      </c>
      <c r="E2577">
        <v>1</v>
      </c>
      <c r="F2577" t="s">
        <v>295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 t="s">
        <v>693</v>
      </c>
    </row>
    <row r="2578" spans="1:16" x14ac:dyDescent="0.25">
      <c r="A2578" t="s">
        <v>1077</v>
      </c>
      <c r="B2578">
        <v>120</v>
      </c>
      <c r="C2578" t="s">
        <v>14</v>
      </c>
      <c r="D2578" t="s">
        <v>616</v>
      </c>
      <c r="E2578">
        <v>1</v>
      </c>
      <c r="F2578" t="s">
        <v>295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 t="s">
        <v>1078</v>
      </c>
    </row>
    <row r="2579" spans="1:16" x14ac:dyDescent="0.25">
      <c r="A2579" t="s">
        <v>5433</v>
      </c>
      <c r="B2579">
        <v>1102</v>
      </c>
      <c r="C2579" t="s">
        <v>9</v>
      </c>
      <c r="D2579" t="s">
        <v>180</v>
      </c>
      <c r="E2579">
        <v>3</v>
      </c>
      <c r="F2579" t="s">
        <v>5434</v>
      </c>
      <c r="G2579">
        <v>0</v>
      </c>
      <c r="H2579">
        <v>0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5435</v>
      </c>
    </row>
    <row r="2580" spans="1:16" x14ac:dyDescent="0.25">
      <c r="A2580" t="s">
        <v>1234</v>
      </c>
      <c r="B2580">
        <v>120</v>
      </c>
      <c r="C2580" t="s">
        <v>14</v>
      </c>
      <c r="D2580" t="s">
        <v>1235</v>
      </c>
      <c r="E2580">
        <v>1</v>
      </c>
      <c r="F2580" t="s">
        <v>295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 t="s">
        <v>468</v>
      </c>
    </row>
    <row r="2581" spans="1:16" x14ac:dyDescent="0.25">
      <c r="A2581" t="s">
        <v>1296</v>
      </c>
      <c r="B2581">
        <v>120</v>
      </c>
      <c r="C2581" t="s">
        <v>14</v>
      </c>
      <c r="D2581" t="s">
        <v>1297</v>
      </c>
      <c r="E2581">
        <v>1</v>
      </c>
      <c r="F2581" t="s">
        <v>295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 t="s">
        <v>1298</v>
      </c>
    </row>
    <row r="2582" spans="1:16" x14ac:dyDescent="0.25">
      <c r="A2582" t="s">
        <v>5439</v>
      </c>
      <c r="B2582">
        <v>1553</v>
      </c>
      <c r="C2582" t="s">
        <v>9</v>
      </c>
      <c r="D2582" t="s">
        <v>180</v>
      </c>
      <c r="E2582">
        <v>2</v>
      </c>
      <c r="F2582" t="s">
        <v>5440</v>
      </c>
      <c r="G2582">
        <v>0</v>
      </c>
      <c r="H2582">
        <v>0</v>
      </c>
      <c r="I2582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5441</v>
      </c>
    </row>
    <row r="2583" spans="1:16" x14ac:dyDescent="0.25">
      <c r="A2583" t="s">
        <v>1329</v>
      </c>
      <c r="B2583">
        <v>120</v>
      </c>
      <c r="C2583" t="s">
        <v>14</v>
      </c>
      <c r="D2583" t="s">
        <v>1150</v>
      </c>
      <c r="E2583">
        <v>1</v>
      </c>
      <c r="F2583" t="s">
        <v>295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 t="s">
        <v>373</v>
      </c>
    </row>
    <row r="2584" spans="1:16" x14ac:dyDescent="0.25">
      <c r="A2584" t="s">
        <v>5443</v>
      </c>
      <c r="B2584">
        <v>245</v>
      </c>
      <c r="C2584" t="s">
        <v>23</v>
      </c>
      <c r="D2584" t="s">
        <v>50</v>
      </c>
      <c r="E2584">
        <v>2</v>
      </c>
      <c r="F2584" t="s">
        <v>51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52</v>
      </c>
    </row>
    <row r="2585" spans="1:16" x14ac:dyDescent="0.25">
      <c r="A2585" t="s">
        <v>5444</v>
      </c>
      <c r="B2585">
        <v>466</v>
      </c>
      <c r="C2585" t="s">
        <v>23</v>
      </c>
      <c r="D2585" t="s">
        <v>24</v>
      </c>
      <c r="E2585">
        <v>2</v>
      </c>
      <c r="F2585" t="s">
        <v>1664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1665</v>
      </c>
    </row>
    <row r="2586" spans="1:16" x14ac:dyDescent="0.25">
      <c r="A2586" t="s">
        <v>5445</v>
      </c>
      <c r="B2586">
        <v>257</v>
      </c>
      <c r="C2586" t="s">
        <v>23</v>
      </c>
      <c r="D2586" t="s">
        <v>223</v>
      </c>
      <c r="E2586">
        <v>2</v>
      </c>
      <c r="F2586" t="s">
        <v>227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943</v>
      </c>
    </row>
    <row r="2587" spans="1:16" x14ac:dyDescent="0.25">
      <c r="A2587" t="s">
        <v>1495</v>
      </c>
      <c r="B2587">
        <v>120</v>
      </c>
      <c r="C2587" t="s">
        <v>14</v>
      </c>
      <c r="D2587" t="s">
        <v>176</v>
      </c>
      <c r="E2587">
        <v>1</v>
      </c>
      <c r="F2587" t="s">
        <v>295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 t="s">
        <v>462</v>
      </c>
    </row>
    <row r="2588" spans="1:16" x14ac:dyDescent="0.25">
      <c r="A2588" t="s">
        <v>5447</v>
      </c>
      <c r="B2588">
        <v>377</v>
      </c>
      <c r="C2588" t="s">
        <v>23</v>
      </c>
      <c r="D2588" t="s">
        <v>24</v>
      </c>
      <c r="E2588">
        <v>1</v>
      </c>
      <c r="F2588" t="s">
        <v>3710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3711</v>
      </c>
    </row>
    <row r="2589" spans="1:16" x14ac:dyDescent="0.25">
      <c r="A2589" t="s">
        <v>1539</v>
      </c>
      <c r="B2589">
        <v>120</v>
      </c>
      <c r="C2589" t="s">
        <v>14</v>
      </c>
      <c r="D2589" t="s">
        <v>474</v>
      </c>
      <c r="E2589">
        <v>1</v>
      </c>
      <c r="F2589" t="s">
        <v>295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 t="s">
        <v>1540</v>
      </c>
    </row>
    <row r="2590" spans="1:16" x14ac:dyDescent="0.25">
      <c r="A2590" t="s">
        <v>1876</v>
      </c>
      <c r="B2590">
        <v>120</v>
      </c>
      <c r="C2590" t="s">
        <v>14</v>
      </c>
      <c r="D2590" t="s">
        <v>1877</v>
      </c>
      <c r="E2590">
        <v>1</v>
      </c>
      <c r="F2590" t="s">
        <v>295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 t="s">
        <v>1298</v>
      </c>
    </row>
    <row r="2591" spans="1:16" x14ac:dyDescent="0.25">
      <c r="A2591" t="s">
        <v>5453</v>
      </c>
      <c r="B2591">
        <v>460</v>
      </c>
      <c r="C2591" t="s">
        <v>23</v>
      </c>
      <c r="D2591" t="s">
        <v>24</v>
      </c>
      <c r="E2591">
        <v>2</v>
      </c>
      <c r="F2591" t="s">
        <v>1795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1796</v>
      </c>
    </row>
    <row r="2592" spans="1:16" x14ac:dyDescent="0.25">
      <c r="A2592" t="s">
        <v>1903</v>
      </c>
      <c r="B2592">
        <v>120</v>
      </c>
      <c r="C2592" t="s">
        <v>14</v>
      </c>
      <c r="D2592" t="s">
        <v>216</v>
      </c>
      <c r="E2592">
        <v>1</v>
      </c>
      <c r="F2592" t="s">
        <v>295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 t="s">
        <v>373</v>
      </c>
    </row>
    <row r="2593" spans="1:16" x14ac:dyDescent="0.25">
      <c r="A2593" t="s">
        <v>5455</v>
      </c>
      <c r="B2593">
        <v>245</v>
      </c>
      <c r="C2593" t="s">
        <v>23</v>
      </c>
      <c r="D2593" t="s">
        <v>50</v>
      </c>
      <c r="E2593">
        <v>2</v>
      </c>
      <c r="F2593" t="s">
        <v>51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52</v>
      </c>
    </row>
    <row r="2594" spans="1:16" x14ac:dyDescent="0.25">
      <c r="A2594" t="s">
        <v>5456</v>
      </c>
      <c r="B2594">
        <v>900</v>
      </c>
      <c r="C2594" t="s">
        <v>9</v>
      </c>
      <c r="D2594" t="s">
        <v>164</v>
      </c>
      <c r="E2594">
        <v>2</v>
      </c>
      <c r="F2594" t="s">
        <v>5457</v>
      </c>
      <c r="G2594">
        <v>0</v>
      </c>
      <c r="H2594">
        <v>0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t="s">
        <v>5458</v>
      </c>
    </row>
    <row r="2595" spans="1:16" x14ac:dyDescent="0.25">
      <c r="A2595" t="s">
        <v>5459</v>
      </c>
      <c r="B2595">
        <v>392</v>
      </c>
      <c r="C2595" t="s">
        <v>23</v>
      </c>
      <c r="D2595" t="s">
        <v>24</v>
      </c>
      <c r="E2595">
        <v>2</v>
      </c>
      <c r="F2595" t="s">
        <v>1081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5460</v>
      </c>
    </row>
    <row r="2596" spans="1:16" x14ac:dyDescent="0.25">
      <c r="A2596" t="s">
        <v>1982</v>
      </c>
      <c r="B2596">
        <v>120</v>
      </c>
      <c r="C2596" t="s">
        <v>14</v>
      </c>
      <c r="D2596" t="s">
        <v>261</v>
      </c>
      <c r="E2596">
        <v>1</v>
      </c>
      <c r="F2596" t="s">
        <v>295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 t="s">
        <v>1983</v>
      </c>
    </row>
    <row r="2597" spans="1:16" x14ac:dyDescent="0.25">
      <c r="A2597" t="s">
        <v>5462</v>
      </c>
      <c r="B2597">
        <v>1029</v>
      </c>
      <c r="C2597" t="s">
        <v>9</v>
      </c>
      <c r="D2597" t="s">
        <v>164</v>
      </c>
      <c r="E2597">
        <v>2</v>
      </c>
      <c r="F2597" t="s">
        <v>524</v>
      </c>
      <c r="G2597">
        <v>0</v>
      </c>
      <c r="H2597">
        <v>0</v>
      </c>
      <c r="I2597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t="s">
        <v>5463</v>
      </c>
    </row>
    <row r="2598" spans="1:16" x14ac:dyDescent="0.25">
      <c r="A2598" t="s">
        <v>5464</v>
      </c>
      <c r="B2598">
        <v>951</v>
      </c>
      <c r="C2598" t="s">
        <v>9</v>
      </c>
      <c r="D2598" t="s">
        <v>10</v>
      </c>
      <c r="E2598">
        <v>2</v>
      </c>
      <c r="F2598" t="s">
        <v>5465</v>
      </c>
      <c r="G2598">
        <v>0</v>
      </c>
      <c r="H2598">
        <v>0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t="s">
        <v>5466</v>
      </c>
    </row>
    <row r="2599" spans="1:16" x14ac:dyDescent="0.25">
      <c r="A2599" t="s">
        <v>5467</v>
      </c>
      <c r="B2599">
        <v>257</v>
      </c>
      <c r="C2599" t="s">
        <v>23</v>
      </c>
      <c r="D2599" t="s">
        <v>223</v>
      </c>
      <c r="E2599">
        <v>2</v>
      </c>
      <c r="F2599" t="s">
        <v>227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943</v>
      </c>
    </row>
    <row r="2600" spans="1:16" x14ac:dyDescent="0.25">
      <c r="A2600" t="s">
        <v>5468</v>
      </c>
      <c r="B2600">
        <v>258</v>
      </c>
      <c r="C2600" t="s">
        <v>245</v>
      </c>
      <c r="D2600" t="s">
        <v>423</v>
      </c>
      <c r="E2600">
        <v>2</v>
      </c>
      <c r="F2600" t="s">
        <v>1911</v>
      </c>
      <c r="G2600">
        <v>0</v>
      </c>
      <c r="H2600">
        <v>0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t="s">
        <v>1912</v>
      </c>
    </row>
    <row r="2601" spans="1:16" x14ac:dyDescent="0.25">
      <c r="A2601" t="s">
        <v>5469</v>
      </c>
      <c r="B2601">
        <v>245</v>
      </c>
      <c r="C2601" t="s">
        <v>23</v>
      </c>
      <c r="D2601" t="s">
        <v>50</v>
      </c>
      <c r="E2601">
        <v>2</v>
      </c>
      <c r="F2601" t="s">
        <v>51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t="s">
        <v>52</v>
      </c>
    </row>
    <row r="2602" spans="1:16" x14ac:dyDescent="0.25">
      <c r="A2602" t="s">
        <v>2090</v>
      </c>
      <c r="B2602">
        <v>120</v>
      </c>
      <c r="C2602" t="s">
        <v>14</v>
      </c>
      <c r="D2602" t="s">
        <v>401</v>
      </c>
      <c r="E2602">
        <v>1</v>
      </c>
      <c r="F2602" t="s">
        <v>295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 t="s">
        <v>468</v>
      </c>
    </row>
    <row r="2603" spans="1:16" x14ac:dyDescent="0.25">
      <c r="A2603" t="s">
        <v>2556</v>
      </c>
      <c r="B2603">
        <v>120</v>
      </c>
      <c r="C2603" t="s">
        <v>14</v>
      </c>
      <c r="D2603" t="s">
        <v>603</v>
      </c>
      <c r="E2603">
        <v>1</v>
      </c>
      <c r="F2603" t="s">
        <v>295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 t="s">
        <v>2557</v>
      </c>
    </row>
    <row r="2604" spans="1:16" x14ac:dyDescent="0.25">
      <c r="A2604" t="s">
        <v>2576</v>
      </c>
      <c r="B2604">
        <v>120</v>
      </c>
      <c r="C2604" t="s">
        <v>14</v>
      </c>
      <c r="D2604" t="s">
        <v>1655</v>
      </c>
      <c r="E2604">
        <v>1</v>
      </c>
      <c r="F2604" t="s">
        <v>295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 t="s">
        <v>2577</v>
      </c>
    </row>
    <row r="2605" spans="1:16" x14ac:dyDescent="0.25">
      <c r="A2605" t="s">
        <v>2696</v>
      </c>
      <c r="B2605">
        <v>120</v>
      </c>
      <c r="C2605" t="s">
        <v>14</v>
      </c>
      <c r="D2605" t="s">
        <v>121</v>
      </c>
      <c r="E2605">
        <v>1</v>
      </c>
      <c r="F2605" t="s">
        <v>295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 t="s">
        <v>2697</v>
      </c>
    </row>
    <row r="2606" spans="1:16" x14ac:dyDescent="0.25">
      <c r="A2606" t="s">
        <v>2707</v>
      </c>
      <c r="B2606">
        <v>120</v>
      </c>
      <c r="C2606" t="s">
        <v>14</v>
      </c>
      <c r="D2606" t="s">
        <v>781</v>
      </c>
      <c r="E2606">
        <v>1</v>
      </c>
      <c r="F2606" t="s">
        <v>295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 t="s">
        <v>2577</v>
      </c>
    </row>
    <row r="2607" spans="1:16" x14ac:dyDescent="0.25">
      <c r="A2607" t="s">
        <v>5476</v>
      </c>
      <c r="B2607">
        <v>367</v>
      </c>
      <c r="C2607" t="s">
        <v>23</v>
      </c>
      <c r="D2607" t="s">
        <v>1337</v>
      </c>
      <c r="E2607">
        <v>2</v>
      </c>
      <c r="F2607" t="s">
        <v>505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506</v>
      </c>
    </row>
    <row r="2608" spans="1:16" x14ac:dyDescent="0.25">
      <c r="A2608" t="s">
        <v>2708</v>
      </c>
      <c r="B2608">
        <v>120</v>
      </c>
      <c r="C2608" t="s">
        <v>14</v>
      </c>
      <c r="D2608" t="s">
        <v>538</v>
      </c>
      <c r="E2608">
        <v>1</v>
      </c>
      <c r="F2608" t="s">
        <v>295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 t="s">
        <v>373</v>
      </c>
    </row>
    <row r="2609" spans="1:16" x14ac:dyDescent="0.25">
      <c r="A2609" t="s">
        <v>2970</v>
      </c>
      <c r="B2609">
        <v>120</v>
      </c>
      <c r="C2609" t="s">
        <v>14</v>
      </c>
      <c r="D2609" t="s">
        <v>193</v>
      </c>
      <c r="E2609">
        <v>1</v>
      </c>
      <c r="F2609" t="s">
        <v>295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 t="s">
        <v>2971</v>
      </c>
    </row>
    <row r="2610" spans="1:16" x14ac:dyDescent="0.25">
      <c r="A2610" t="s">
        <v>3000</v>
      </c>
      <c r="B2610">
        <v>120</v>
      </c>
      <c r="C2610" t="s">
        <v>14</v>
      </c>
      <c r="D2610" t="s">
        <v>878</v>
      </c>
      <c r="E2610">
        <v>1</v>
      </c>
      <c r="F2610" t="s">
        <v>295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 t="s">
        <v>693</v>
      </c>
    </row>
    <row r="2611" spans="1:16" x14ac:dyDescent="0.25">
      <c r="A2611" t="s">
        <v>5481</v>
      </c>
      <c r="B2611">
        <v>792</v>
      </c>
      <c r="C2611" t="s">
        <v>9</v>
      </c>
      <c r="D2611" t="s">
        <v>980</v>
      </c>
      <c r="E2611">
        <v>2</v>
      </c>
      <c r="F2611" t="s">
        <v>5482</v>
      </c>
      <c r="G2611">
        <v>0</v>
      </c>
      <c r="H2611">
        <v>0</v>
      </c>
      <c r="I2611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t="s">
        <v>5483</v>
      </c>
    </row>
    <row r="2612" spans="1:16" x14ac:dyDescent="0.25">
      <c r="A2612" t="s">
        <v>5484</v>
      </c>
      <c r="B2612">
        <v>395</v>
      </c>
      <c r="C2612" t="s">
        <v>23</v>
      </c>
      <c r="D2612" t="s">
        <v>24</v>
      </c>
      <c r="E2612">
        <v>2</v>
      </c>
      <c r="F2612" t="s">
        <v>79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t="s">
        <v>5485</v>
      </c>
    </row>
    <row r="2613" spans="1:16" x14ac:dyDescent="0.25">
      <c r="A2613" t="s">
        <v>3015</v>
      </c>
      <c r="B2613">
        <v>120</v>
      </c>
      <c r="C2613" t="s">
        <v>14</v>
      </c>
      <c r="D2613" t="s">
        <v>509</v>
      </c>
      <c r="E2613">
        <v>1</v>
      </c>
      <c r="F2613" t="s">
        <v>295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 t="s">
        <v>462</v>
      </c>
    </row>
    <row r="2614" spans="1:16" x14ac:dyDescent="0.25">
      <c r="A2614" t="s">
        <v>5489</v>
      </c>
      <c r="B2614">
        <v>245</v>
      </c>
      <c r="C2614" t="s">
        <v>23</v>
      </c>
      <c r="D2614" t="s">
        <v>50</v>
      </c>
      <c r="E2614">
        <v>2</v>
      </c>
      <c r="F2614" t="s">
        <v>51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52</v>
      </c>
    </row>
    <row r="2615" spans="1:16" x14ac:dyDescent="0.25">
      <c r="A2615" t="s">
        <v>3063</v>
      </c>
      <c r="B2615">
        <v>120</v>
      </c>
      <c r="C2615" t="s">
        <v>14</v>
      </c>
      <c r="D2615" t="s">
        <v>1214</v>
      </c>
      <c r="E2615">
        <v>1</v>
      </c>
      <c r="F2615" t="s">
        <v>295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 t="s">
        <v>2557</v>
      </c>
    </row>
    <row r="2616" spans="1:16" x14ac:dyDescent="0.25">
      <c r="A2616" t="s">
        <v>3100</v>
      </c>
      <c r="B2616">
        <v>120</v>
      </c>
      <c r="C2616" t="s">
        <v>14</v>
      </c>
      <c r="D2616" t="s">
        <v>2648</v>
      </c>
      <c r="E2616">
        <v>1</v>
      </c>
      <c r="F2616" t="s">
        <v>295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 t="s">
        <v>1298</v>
      </c>
    </row>
    <row r="2617" spans="1:16" x14ac:dyDescent="0.25">
      <c r="A2617" t="s">
        <v>3131</v>
      </c>
      <c r="B2617">
        <v>120</v>
      </c>
      <c r="C2617" t="s">
        <v>14</v>
      </c>
      <c r="D2617" t="s">
        <v>336</v>
      </c>
      <c r="E2617">
        <v>1</v>
      </c>
      <c r="F2617" t="s">
        <v>295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 t="s">
        <v>2577</v>
      </c>
    </row>
    <row r="2618" spans="1:16" x14ac:dyDescent="0.25">
      <c r="A2618" t="s">
        <v>3276</v>
      </c>
      <c r="B2618">
        <v>120</v>
      </c>
      <c r="C2618" t="s">
        <v>14</v>
      </c>
      <c r="D2618" t="s">
        <v>1306</v>
      </c>
      <c r="E2618">
        <v>1</v>
      </c>
      <c r="F2618" t="s">
        <v>295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 t="s">
        <v>3277</v>
      </c>
    </row>
    <row r="2619" spans="1:16" x14ac:dyDescent="0.25">
      <c r="A2619" t="s">
        <v>3295</v>
      </c>
      <c r="B2619">
        <v>120</v>
      </c>
      <c r="C2619" t="s">
        <v>14</v>
      </c>
      <c r="D2619" t="s">
        <v>1564</v>
      </c>
      <c r="E2619">
        <v>1</v>
      </c>
      <c r="F2619" t="s">
        <v>295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 t="s">
        <v>373</v>
      </c>
    </row>
    <row r="2620" spans="1:16" x14ac:dyDescent="0.25">
      <c r="A2620" t="s">
        <v>5504</v>
      </c>
      <c r="B2620">
        <v>950</v>
      </c>
      <c r="C2620" t="s">
        <v>9</v>
      </c>
      <c r="D2620" t="s">
        <v>10</v>
      </c>
      <c r="E2620">
        <v>2</v>
      </c>
      <c r="F2620" t="s">
        <v>5505</v>
      </c>
      <c r="G2620">
        <v>0</v>
      </c>
      <c r="H2620">
        <v>0</v>
      </c>
      <c r="I2620">
        <v>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5506</v>
      </c>
    </row>
    <row r="2621" spans="1:16" x14ac:dyDescent="0.25">
      <c r="A2621" t="s">
        <v>5507</v>
      </c>
      <c r="B2621">
        <v>367</v>
      </c>
      <c r="C2621" t="s">
        <v>23</v>
      </c>
      <c r="D2621" t="s">
        <v>1337</v>
      </c>
      <c r="E2621">
        <v>2</v>
      </c>
      <c r="F2621" t="s">
        <v>505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5508</v>
      </c>
    </row>
    <row r="2622" spans="1:16" x14ac:dyDescent="0.25">
      <c r="A2622" t="s">
        <v>5509</v>
      </c>
      <c r="B2622">
        <v>245</v>
      </c>
      <c r="C2622" t="s">
        <v>23</v>
      </c>
      <c r="D2622" t="s">
        <v>50</v>
      </c>
      <c r="E2622">
        <v>2</v>
      </c>
      <c r="F2622" t="s">
        <v>51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52</v>
      </c>
    </row>
    <row r="2623" spans="1:16" x14ac:dyDescent="0.25">
      <c r="A2623" t="s">
        <v>5510</v>
      </c>
      <c r="B2623">
        <v>5874</v>
      </c>
      <c r="C2623" t="s">
        <v>352</v>
      </c>
      <c r="D2623" t="s">
        <v>353</v>
      </c>
      <c r="E2623">
        <v>15</v>
      </c>
      <c r="F2623" t="s">
        <v>1991</v>
      </c>
      <c r="G2623">
        <v>1</v>
      </c>
      <c r="H2623">
        <v>4</v>
      </c>
      <c r="I2623">
        <v>6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4</v>
      </c>
      <c r="P2623" t="s">
        <v>1992</v>
      </c>
    </row>
    <row r="2624" spans="1:16" x14ac:dyDescent="0.25">
      <c r="A2624" t="s">
        <v>5511</v>
      </c>
      <c r="B2624">
        <v>1196</v>
      </c>
      <c r="C2624" t="s">
        <v>9</v>
      </c>
      <c r="D2624" t="s">
        <v>10</v>
      </c>
      <c r="E2624">
        <v>2</v>
      </c>
      <c r="F2624" t="s">
        <v>1783</v>
      </c>
      <c r="G2624">
        <v>0</v>
      </c>
      <c r="H2624">
        <v>0</v>
      </c>
      <c r="I2624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1784</v>
      </c>
    </row>
    <row r="2625" spans="1:16" x14ac:dyDescent="0.25">
      <c r="A2625" t="s">
        <v>3392</v>
      </c>
      <c r="B2625">
        <v>120</v>
      </c>
      <c r="C2625" t="s">
        <v>14</v>
      </c>
      <c r="D2625" t="s">
        <v>3393</v>
      </c>
      <c r="E2625">
        <v>1</v>
      </c>
      <c r="F2625" t="s">
        <v>295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 t="s">
        <v>2971</v>
      </c>
    </row>
    <row r="2626" spans="1:16" x14ac:dyDescent="0.25">
      <c r="A2626" t="s">
        <v>3404</v>
      </c>
      <c r="B2626">
        <v>120</v>
      </c>
      <c r="C2626" t="s">
        <v>14</v>
      </c>
      <c r="D2626" t="s">
        <v>959</v>
      </c>
      <c r="E2626">
        <v>1</v>
      </c>
      <c r="F2626" t="s">
        <v>295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 t="s">
        <v>2697</v>
      </c>
    </row>
    <row r="2627" spans="1:16" x14ac:dyDescent="0.25">
      <c r="A2627" t="s">
        <v>5516</v>
      </c>
      <c r="B2627">
        <v>473</v>
      </c>
      <c r="C2627" t="s">
        <v>23</v>
      </c>
      <c r="D2627" t="s">
        <v>1402</v>
      </c>
      <c r="E2627">
        <v>2</v>
      </c>
      <c r="F2627" t="s">
        <v>1073</v>
      </c>
      <c r="G2627">
        <v>0</v>
      </c>
      <c r="H2627">
        <v>0</v>
      </c>
      <c r="I2627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5517</v>
      </c>
    </row>
    <row r="2628" spans="1:16" x14ac:dyDescent="0.25">
      <c r="A2628" t="s">
        <v>3581</v>
      </c>
      <c r="B2628">
        <v>120</v>
      </c>
      <c r="C2628" t="s">
        <v>14</v>
      </c>
      <c r="D2628" t="s">
        <v>68</v>
      </c>
      <c r="E2628">
        <v>1</v>
      </c>
      <c r="F2628" t="s">
        <v>295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 t="s">
        <v>468</v>
      </c>
    </row>
    <row r="2629" spans="1:16" x14ac:dyDescent="0.25">
      <c r="A2629" t="s">
        <v>5521</v>
      </c>
      <c r="B2629">
        <v>245</v>
      </c>
      <c r="C2629" t="s">
        <v>23</v>
      </c>
      <c r="D2629" t="s">
        <v>50</v>
      </c>
      <c r="E2629">
        <v>2</v>
      </c>
      <c r="F2629" t="s">
        <v>51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52</v>
      </c>
    </row>
    <row r="2630" spans="1:16" x14ac:dyDescent="0.25">
      <c r="A2630" t="s">
        <v>5522</v>
      </c>
      <c r="B2630">
        <v>708</v>
      </c>
      <c r="C2630" t="s">
        <v>9</v>
      </c>
      <c r="D2630" t="s">
        <v>10</v>
      </c>
      <c r="E2630">
        <v>3</v>
      </c>
      <c r="F2630" t="s">
        <v>5523</v>
      </c>
      <c r="G2630">
        <v>0</v>
      </c>
      <c r="H2630">
        <v>1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 t="s">
        <v>5524</v>
      </c>
    </row>
    <row r="2631" spans="1:16" x14ac:dyDescent="0.25">
      <c r="A2631" t="s">
        <v>3599</v>
      </c>
      <c r="B2631">
        <v>120</v>
      </c>
      <c r="C2631" t="s">
        <v>14</v>
      </c>
      <c r="D2631" t="s">
        <v>894</v>
      </c>
      <c r="E2631">
        <v>1</v>
      </c>
      <c r="F2631" t="s">
        <v>295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 t="s">
        <v>468</v>
      </c>
    </row>
    <row r="2632" spans="1:16" x14ac:dyDescent="0.25">
      <c r="A2632" t="s">
        <v>3621</v>
      </c>
      <c r="B2632">
        <v>120</v>
      </c>
      <c r="C2632" t="s">
        <v>14</v>
      </c>
      <c r="D2632" t="s">
        <v>2770</v>
      </c>
      <c r="E2632">
        <v>1</v>
      </c>
      <c r="F2632" t="s">
        <v>295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 t="s">
        <v>2971</v>
      </c>
    </row>
    <row r="2633" spans="1:16" x14ac:dyDescent="0.25">
      <c r="A2633" t="s">
        <v>5528</v>
      </c>
      <c r="B2633">
        <v>245</v>
      </c>
      <c r="C2633" t="s">
        <v>23</v>
      </c>
      <c r="D2633" t="s">
        <v>24</v>
      </c>
      <c r="E2633">
        <v>2</v>
      </c>
      <c r="F2633" t="s">
        <v>51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143</v>
      </c>
    </row>
    <row r="2634" spans="1:16" x14ac:dyDescent="0.25">
      <c r="A2634" t="s">
        <v>3723</v>
      </c>
      <c r="B2634">
        <v>120</v>
      </c>
      <c r="C2634" t="s">
        <v>14</v>
      </c>
      <c r="D2634" t="s">
        <v>3724</v>
      </c>
      <c r="E2634">
        <v>1</v>
      </c>
      <c r="F2634" t="s">
        <v>295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 t="s">
        <v>3725</v>
      </c>
    </row>
    <row r="2635" spans="1:16" x14ac:dyDescent="0.25">
      <c r="A2635" t="s">
        <v>5532</v>
      </c>
      <c r="B2635">
        <v>1258</v>
      </c>
      <c r="C2635" t="s">
        <v>9</v>
      </c>
      <c r="D2635" t="s">
        <v>32</v>
      </c>
      <c r="E2635">
        <v>2</v>
      </c>
      <c r="F2635" t="s">
        <v>5533</v>
      </c>
      <c r="G2635">
        <v>0</v>
      </c>
      <c r="H2635">
        <v>0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t="s">
        <v>5534</v>
      </c>
    </row>
    <row r="2636" spans="1:16" x14ac:dyDescent="0.25">
      <c r="A2636" t="s">
        <v>3762</v>
      </c>
      <c r="B2636">
        <v>120</v>
      </c>
      <c r="C2636" t="s">
        <v>14</v>
      </c>
      <c r="D2636" t="s">
        <v>2370</v>
      </c>
      <c r="E2636">
        <v>1</v>
      </c>
      <c r="F2636" t="s">
        <v>295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 t="s">
        <v>468</v>
      </c>
    </row>
    <row r="2637" spans="1:16" x14ac:dyDescent="0.25">
      <c r="A2637" t="s">
        <v>3801</v>
      </c>
      <c r="B2637">
        <v>120</v>
      </c>
      <c r="C2637" t="s">
        <v>14</v>
      </c>
      <c r="D2637" t="s">
        <v>890</v>
      </c>
      <c r="E2637">
        <v>1</v>
      </c>
      <c r="F2637" t="s">
        <v>295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 t="s">
        <v>3802</v>
      </c>
    </row>
    <row r="2638" spans="1:16" x14ac:dyDescent="0.25">
      <c r="A2638" t="s">
        <v>3886</v>
      </c>
      <c r="B2638">
        <v>120</v>
      </c>
      <c r="C2638" t="s">
        <v>14</v>
      </c>
      <c r="D2638" t="s">
        <v>411</v>
      </c>
      <c r="E2638">
        <v>1</v>
      </c>
      <c r="F2638" t="s">
        <v>295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 t="s">
        <v>2577</v>
      </c>
    </row>
    <row r="2639" spans="1:16" x14ac:dyDescent="0.25">
      <c r="A2639" t="s">
        <v>5540</v>
      </c>
      <c r="B2639">
        <v>1162</v>
      </c>
      <c r="C2639" t="s">
        <v>9</v>
      </c>
      <c r="D2639" t="s">
        <v>28</v>
      </c>
      <c r="E2639">
        <v>2</v>
      </c>
      <c r="F2639" t="s">
        <v>5541</v>
      </c>
      <c r="G2639">
        <v>0</v>
      </c>
      <c r="H2639">
        <v>0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5542</v>
      </c>
    </row>
    <row r="2640" spans="1:16" x14ac:dyDescent="0.25">
      <c r="A2640" t="s">
        <v>5543</v>
      </c>
      <c r="B2640">
        <v>752</v>
      </c>
      <c r="C2640" t="s">
        <v>9</v>
      </c>
      <c r="D2640" t="s">
        <v>10</v>
      </c>
      <c r="E2640">
        <v>2</v>
      </c>
      <c r="F2640" t="s">
        <v>5544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5545</v>
      </c>
    </row>
    <row r="2641" spans="1:16" x14ac:dyDescent="0.25">
      <c r="A2641" t="s">
        <v>3890</v>
      </c>
      <c r="B2641">
        <v>120</v>
      </c>
      <c r="C2641" t="s">
        <v>14</v>
      </c>
      <c r="D2641" t="s">
        <v>3111</v>
      </c>
      <c r="E2641">
        <v>1</v>
      </c>
      <c r="F2641" t="s">
        <v>295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 t="s">
        <v>462</v>
      </c>
    </row>
    <row r="2642" spans="1:16" x14ac:dyDescent="0.25">
      <c r="A2642" t="s">
        <v>3930</v>
      </c>
      <c r="B2642">
        <v>120</v>
      </c>
      <c r="C2642" t="s">
        <v>14</v>
      </c>
      <c r="D2642" t="s">
        <v>1418</v>
      </c>
      <c r="E2642">
        <v>1</v>
      </c>
      <c r="F2642" t="s">
        <v>295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 t="s">
        <v>373</v>
      </c>
    </row>
    <row r="2643" spans="1:16" x14ac:dyDescent="0.25">
      <c r="A2643" t="s">
        <v>5548</v>
      </c>
      <c r="B2643">
        <v>466</v>
      </c>
      <c r="C2643" t="s">
        <v>23</v>
      </c>
      <c r="D2643" t="s">
        <v>24</v>
      </c>
      <c r="E2643">
        <v>2</v>
      </c>
      <c r="F2643" t="s">
        <v>1664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t="s">
        <v>1665</v>
      </c>
    </row>
    <row r="2644" spans="1:16" x14ac:dyDescent="0.25">
      <c r="A2644" t="s">
        <v>3937</v>
      </c>
      <c r="B2644">
        <v>120</v>
      </c>
      <c r="C2644" t="s">
        <v>14</v>
      </c>
      <c r="D2644" t="s">
        <v>930</v>
      </c>
      <c r="E2644">
        <v>1</v>
      </c>
      <c r="F2644" t="s">
        <v>295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 t="s">
        <v>373</v>
      </c>
    </row>
    <row r="2645" spans="1:16" x14ac:dyDescent="0.25">
      <c r="A2645" t="s">
        <v>3962</v>
      </c>
      <c r="B2645">
        <v>120</v>
      </c>
      <c r="C2645" t="s">
        <v>14</v>
      </c>
      <c r="D2645" t="s">
        <v>442</v>
      </c>
      <c r="E2645">
        <v>1</v>
      </c>
      <c r="F2645" t="s">
        <v>295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 t="s">
        <v>693</v>
      </c>
    </row>
    <row r="2646" spans="1:16" x14ac:dyDescent="0.25">
      <c r="A2646" t="s">
        <v>5551</v>
      </c>
      <c r="B2646">
        <v>234</v>
      </c>
      <c r="C2646" t="s">
        <v>245</v>
      </c>
      <c r="D2646" t="s">
        <v>423</v>
      </c>
      <c r="E2646">
        <v>2</v>
      </c>
      <c r="F2646" t="s">
        <v>4327</v>
      </c>
      <c r="G2646">
        <v>0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4328</v>
      </c>
    </row>
    <row r="2647" spans="1:16" x14ac:dyDescent="0.25">
      <c r="A2647" t="s">
        <v>4130</v>
      </c>
      <c r="B2647">
        <v>120</v>
      </c>
      <c r="C2647" t="s">
        <v>14</v>
      </c>
      <c r="D2647" t="s">
        <v>4131</v>
      </c>
      <c r="E2647">
        <v>1</v>
      </c>
      <c r="F2647" t="s">
        <v>295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 t="s">
        <v>462</v>
      </c>
    </row>
    <row r="2648" spans="1:16" x14ac:dyDescent="0.25">
      <c r="A2648" t="s">
        <v>4173</v>
      </c>
      <c r="B2648">
        <v>120</v>
      </c>
      <c r="C2648" t="s">
        <v>14</v>
      </c>
      <c r="D2648" t="s">
        <v>329</v>
      </c>
      <c r="E2648">
        <v>1</v>
      </c>
      <c r="F2648" t="s">
        <v>295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 t="s">
        <v>693</v>
      </c>
    </row>
    <row r="2649" spans="1:16" x14ac:dyDescent="0.25">
      <c r="A2649" t="s">
        <v>5555</v>
      </c>
      <c r="B2649">
        <v>257</v>
      </c>
      <c r="C2649" t="s">
        <v>23</v>
      </c>
      <c r="D2649" t="s">
        <v>223</v>
      </c>
      <c r="E2649">
        <v>2</v>
      </c>
      <c r="F2649" t="s">
        <v>227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943</v>
      </c>
    </row>
    <row r="2650" spans="1:16" x14ac:dyDescent="0.25">
      <c r="A2650" t="s">
        <v>4187</v>
      </c>
      <c r="B2650">
        <v>120</v>
      </c>
      <c r="C2650" t="s">
        <v>14</v>
      </c>
      <c r="D2650" t="s">
        <v>718</v>
      </c>
      <c r="E2650">
        <v>1</v>
      </c>
      <c r="F2650" t="s">
        <v>295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 t="s">
        <v>693</v>
      </c>
    </row>
    <row r="2651" spans="1:16" x14ac:dyDescent="0.25">
      <c r="A2651" t="s">
        <v>4203</v>
      </c>
      <c r="B2651">
        <v>120</v>
      </c>
      <c r="C2651" t="s">
        <v>14</v>
      </c>
      <c r="D2651" t="s">
        <v>848</v>
      </c>
      <c r="E2651">
        <v>1</v>
      </c>
      <c r="F2651" t="s">
        <v>295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 t="s">
        <v>373</v>
      </c>
    </row>
    <row r="2652" spans="1:16" x14ac:dyDescent="0.25">
      <c r="A2652" t="s">
        <v>5560</v>
      </c>
      <c r="B2652">
        <v>1213</v>
      </c>
      <c r="C2652" t="s">
        <v>9</v>
      </c>
      <c r="D2652" t="s">
        <v>164</v>
      </c>
      <c r="E2652">
        <v>2</v>
      </c>
      <c r="F2652" t="s">
        <v>5561</v>
      </c>
      <c r="G2652">
        <v>0</v>
      </c>
      <c r="H2652">
        <v>0</v>
      </c>
      <c r="I2652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t="s">
        <v>5562</v>
      </c>
    </row>
    <row r="2653" spans="1:16" x14ac:dyDescent="0.25">
      <c r="A2653" t="s">
        <v>4314</v>
      </c>
      <c r="B2653">
        <v>120</v>
      </c>
      <c r="C2653" t="s">
        <v>14</v>
      </c>
      <c r="D2653" t="s">
        <v>155</v>
      </c>
      <c r="E2653">
        <v>1</v>
      </c>
      <c r="F2653" t="s">
        <v>4315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 t="s">
        <v>4316</v>
      </c>
    </row>
    <row r="2654" spans="1:16" x14ac:dyDescent="0.25">
      <c r="A2654" t="s">
        <v>5564</v>
      </c>
      <c r="B2654">
        <v>1163</v>
      </c>
      <c r="C2654" t="s">
        <v>9</v>
      </c>
      <c r="D2654" t="s">
        <v>32</v>
      </c>
      <c r="E2654">
        <v>2</v>
      </c>
      <c r="F2654" t="s">
        <v>5565</v>
      </c>
      <c r="G2654">
        <v>0</v>
      </c>
      <c r="H2654">
        <v>0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5566</v>
      </c>
    </row>
    <row r="2655" spans="1:16" x14ac:dyDescent="0.25">
      <c r="A2655" t="s">
        <v>5567</v>
      </c>
      <c r="B2655">
        <v>334</v>
      </c>
      <c r="C2655" t="s">
        <v>23</v>
      </c>
      <c r="D2655" t="s">
        <v>821</v>
      </c>
      <c r="E2655">
        <v>2</v>
      </c>
      <c r="F2655" t="s">
        <v>5568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5569</v>
      </c>
    </row>
    <row r="2656" spans="1:16" x14ac:dyDescent="0.25">
      <c r="A2656" t="s">
        <v>4335</v>
      </c>
      <c r="B2656">
        <v>120</v>
      </c>
      <c r="C2656" t="s">
        <v>14</v>
      </c>
      <c r="D2656" t="s">
        <v>357</v>
      </c>
      <c r="E2656">
        <v>1</v>
      </c>
      <c r="F2656" t="s">
        <v>295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 t="s">
        <v>468</v>
      </c>
    </row>
    <row r="2657" spans="1:16" x14ac:dyDescent="0.25">
      <c r="A2657" t="s">
        <v>4456</v>
      </c>
      <c r="B2657">
        <v>120</v>
      </c>
      <c r="C2657" t="s">
        <v>14</v>
      </c>
      <c r="D2657" t="s">
        <v>256</v>
      </c>
      <c r="E2657">
        <v>1</v>
      </c>
      <c r="F2657" t="s">
        <v>295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 t="s">
        <v>462</v>
      </c>
    </row>
    <row r="2658" spans="1:16" x14ac:dyDescent="0.25">
      <c r="A2658" t="s">
        <v>5573</v>
      </c>
      <c r="B2658">
        <v>628</v>
      </c>
      <c r="C2658" t="s">
        <v>9</v>
      </c>
      <c r="D2658" t="s">
        <v>32</v>
      </c>
      <c r="E2658">
        <v>1</v>
      </c>
      <c r="F2658" t="s">
        <v>5574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5575</v>
      </c>
    </row>
    <row r="2659" spans="1:16" x14ac:dyDescent="0.25">
      <c r="A2659" t="s">
        <v>5576</v>
      </c>
      <c r="B2659">
        <v>245</v>
      </c>
      <c r="C2659" t="s">
        <v>23</v>
      </c>
      <c r="D2659" t="s">
        <v>50</v>
      </c>
      <c r="E2659">
        <v>2</v>
      </c>
      <c r="F2659" t="s">
        <v>51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52</v>
      </c>
    </row>
    <row r="2660" spans="1:16" x14ac:dyDescent="0.25">
      <c r="A2660" t="s">
        <v>5577</v>
      </c>
      <c r="B2660">
        <v>508</v>
      </c>
      <c r="C2660" t="s">
        <v>23</v>
      </c>
      <c r="D2660" t="s">
        <v>24</v>
      </c>
      <c r="E2660">
        <v>2</v>
      </c>
      <c r="F2660" t="s">
        <v>5578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5579</v>
      </c>
    </row>
    <row r="2661" spans="1:16" x14ac:dyDescent="0.25">
      <c r="A2661" t="s">
        <v>4576</v>
      </c>
      <c r="B2661">
        <v>120</v>
      </c>
      <c r="C2661" t="s">
        <v>14</v>
      </c>
      <c r="D2661" t="s">
        <v>1800</v>
      </c>
      <c r="E2661">
        <v>1</v>
      </c>
      <c r="F2661" t="s">
        <v>295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 t="s">
        <v>468</v>
      </c>
    </row>
    <row r="2662" spans="1:16" x14ac:dyDescent="0.25">
      <c r="A2662" t="s">
        <v>4706</v>
      </c>
      <c r="B2662">
        <v>120</v>
      </c>
      <c r="C2662" t="s">
        <v>14</v>
      </c>
      <c r="D2662" t="s">
        <v>498</v>
      </c>
      <c r="E2662">
        <v>1</v>
      </c>
      <c r="F2662" t="s">
        <v>295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 t="s">
        <v>693</v>
      </c>
    </row>
    <row r="2663" spans="1:16" x14ac:dyDescent="0.25">
      <c r="A2663" t="s">
        <v>5582</v>
      </c>
      <c r="B2663">
        <v>257</v>
      </c>
      <c r="C2663" t="s">
        <v>23</v>
      </c>
      <c r="D2663" t="s">
        <v>223</v>
      </c>
      <c r="E2663">
        <v>2</v>
      </c>
      <c r="F2663" t="s">
        <v>227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943</v>
      </c>
    </row>
    <row r="2664" spans="1:16" x14ac:dyDescent="0.25">
      <c r="A2664" t="s">
        <v>4885</v>
      </c>
      <c r="B2664">
        <v>120</v>
      </c>
      <c r="C2664" t="s">
        <v>14</v>
      </c>
      <c r="D2664" t="s">
        <v>1538</v>
      </c>
      <c r="E2664">
        <v>1</v>
      </c>
      <c r="F2664" t="s">
        <v>295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 t="s">
        <v>693</v>
      </c>
    </row>
    <row r="2665" spans="1:16" x14ac:dyDescent="0.25">
      <c r="A2665" t="s">
        <v>4900</v>
      </c>
      <c r="B2665">
        <v>120</v>
      </c>
      <c r="C2665" t="s">
        <v>14</v>
      </c>
      <c r="D2665" t="s">
        <v>1688</v>
      </c>
      <c r="E2665">
        <v>1</v>
      </c>
      <c r="F2665" t="s">
        <v>295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 t="s">
        <v>468</v>
      </c>
    </row>
    <row r="2666" spans="1:16" x14ac:dyDescent="0.25">
      <c r="A2666" t="s">
        <v>4917</v>
      </c>
      <c r="B2666">
        <v>120</v>
      </c>
      <c r="C2666" t="s">
        <v>14</v>
      </c>
      <c r="D2666" t="s">
        <v>1476</v>
      </c>
      <c r="E2666">
        <v>1</v>
      </c>
      <c r="F2666" t="s">
        <v>295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 t="s">
        <v>1298</v>
      </c>
    </row>
    <row r="2667" spans="1:16" x14ac:dyDescent="0.25">
      <c r="A2667" t="s">
        <v>5588</v>
      </c>
      <c r="B2667">
        <v>245</v>
      </c>
      <c r="C2667" t="s">
        <v>23</v>
      </c>
      <c r="D2667" t="s">
        <v>50</v>
      </c>
      <c r="E2667">
        <v>2</v>
      </c>
      <c r="F2667" t="s">
        <v>51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52</v>
      </c>
    </row>
    <row r="2668" spans="1:16" x14ac:dyDescent="0.25">
      <c r="A2668" t="s">
        <v>4931</v>
      </c>
      <c r="B2668">
        <v>120</v>
      </c>
      <c r="C2668" t="s">
        <v>14</v>
      </c>
      <c r="D2668" t="s">
        <v>2143</v>
      </c>
      <c r="E2668">
        <v>1</v>
      </c>
      <c r="F2668" t="s">
        <v>295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 t="s">
        <v>3277</v>
      </c>
    </row>
    <row r="2669" spans="1:16" x14ac:dyDescent="0.25">
      <c r="A2669" t="s">
        <v>4952</v>
      </c>
      <c r="B2669">
        <v>120</v>
      </c>
      <c r="C2669" t="s">
        <v>14</v>
      </c>
      <c r="D2669" t="s">
        <v>1651</v>
      </c>
      <c r="E2669">
        <v>1</v>
      </c>
      <c r="F2669" t="s">
        <v>295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 t="s">
        <v>4953</v>
      </c>
    </row>
    <row r="2670" spans="1:16" x14ac:dyDescent="0.25">
      <c r="A2670" t="s">
        <v>5052</v>
      </c>
      <c r="B2670">
        <v>120</v>
      </c>
      <c r="C2670" t="s">
        <v>14</v>
      </c>
      <c r="D2670" t="s">
        <v>274</v>
      </c>
      <c r="E2670">
        <v>1</v>
      </c>
      <c r="F2670" t="s">
        <v>295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 t="s">
        <v>462</v>
      </c>
    </row>
    <row r="2671" spans="1:16" x14ac:dyDescent="0.25">
      <c r="A2671" t="s">
        <v>5594</v>
      </c>
      <c r="B2671">
        <v>390</v>
      </c>
      <c r="C2671" t="s">
        <v>23</v>
      </c>
      <c r="D2671" t="s">
        <v>24</v>
      </c>
      <c r="E2671">
        <v>2</v>
      </c>
      <c r="F2671" t="s">
        <v>213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214</v>
      </c>
    </row>
    <row r="2672" spans="1:16" x14ac:dyDescent="0.25">
      <c r="A2672" t="s">
        <v>5595</v>
      </c>
      <c r="B2672">
        <v>466</v>
      </c>
      <c r="C2672" t="s">
        <v>23</v>
      </c>
      <c r="D2672" t="s">
        <v>24</v>
      </c>
      <c r="E2672">
        <v>2</v>
      </c>
      <c r="F2672" t="s">
        <v>1664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1665</v>
      </c>
    </row>
    <row r="2673" spans="1:16" x14ac:dyDescent="0.25">
      <c r="A2673" t="s">
        <v>5056</v>
      </c>
      <c r="B2673">
        <v>120</v>
      </c>
      <c r="C2673" t="s">
        <v>14</v>
      </c>
      <c r="D2673" t="s">
        <v>4654</v>
      </c>
      <c r="E2673">
        <v>1</v>
      </c>
      <c r="F2673" t="s">
        <v>295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 t="s">
        <v>478</v>
      </c>
    </row>
    <row r="2674" spans="1:16" x14ac:dyDescent="0.25">
      <c r="A2674" t="s">
        <v>5069</v>
      </c>
      <c r="B2674">
        <v>120</v>
      </c>
      <c r="C2674" t="s">
        <v>14</v>
      </c>
      <c r="D2674" t="s">
        <v>221</v>
      </c>
      <c r="E2674">
        <v>1</v>
      </c>
      <c r="F2674" t="s">
        <v>295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 t="s">
        <v>462</v>
      </c>
    </row>
    <row r="2675" spans="1:16" x14ac:dyDescent="0.25">
      <c r="A2675" t="s">
        <v>5169</v>
      </c>
      <c r="B2675">
        <v>120</v>
      </c>
      <c r="C2675" t="s">
        <v>14</v>
      </c>
      <c r="D2675" t="s">
        <v>1621</v>
      </c>
      <c r="E2675">
        <v>1</v>
      </c>
      <c r="F2675" t="s">
        <v>295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 t="s">
        <v>5170</v>
      </c>
    </row>
    <row r="2676" spans="1:16" x14ac:dyDescent="0.25">
      <c r="A2676" t="s">
        <v>5190</v>
      </c>
      <c r="B2676">
        <v>120</v>
      </c>
      <c r="C2676" t="s">
        <v>14</v>
      </c>
      <c r="D2676" t="s">
        <v>82</v>
      </c>
      <c r="E2676">
        <v>1</v>
      </c>
      <c r="F2676" t="s">
        <v>4315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 t="s">
        <v>5191</v>
      </c>
    </row>
    <row r="2677" spans="1:16" x14ac:dyDescent="0.25">
      <c r="A2677" t="s">
        <v>5601</v>
      </c>
      <c r="B2677">
        <v>451</v>
      </c>
      <c r="C2677" t="s">
        <v>352</v>
      </c>
      <c r="D2677" t="s">
        <v>353</v>
      </c>
      <c r="E2677">
        <v>3</v>
      </c>
      <c r="F2677" t="s">
        <v>4744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t="s">
        <v>4745</v>
      </c>
    </row>
    <row r="2678" spans="1:16" x14ac:dyDescent="0.25">
      <c r="A2678" t="s">
        <v>5602</v>
      </c>
      <c r="B2678">
        <v>1067</v>
      </c>
      <c r="C2678" t="s">
        <v>9</v>
      </c>
      <c r="D2678" t="s">
        <v>28</v>
      </c>
      <c r="E2678">
        <v>2</v>
      </c>
      <c r="F2678" t="s">
        <v>5603</v>
      </c>
      <c r="G2678">
        <v>0</v>
      </c>
      <c r="H2678">
        <v>0</v>
      </c>
      <c r="I2678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t="s">
        <v>5604</v>
      </c>
    </row>
    <row r="2679" spans="1:16" x14ac:dyDescent="0.25">
      <c r="A2679" t="s">
        <v>5328</v>
      </c>
      <c r="B2679">
        <v>120</v>
      </c>
      <c r="C2679" t="s">
        <v>14</v>
      </c>
      <c r="D2679" t="s">
        <v>169</v>
      </c>
      <c r="E2679">
        <v>1</v>
      </c>
      <c r="F2679" t="s">
        <v>295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 t="s">
        <v>5329</v>
      </c>
    </row>
    <row r="2680" spans="1:16" x14ac:dyDescent="0.25">
      <c r="A2680" t="s">
        <v>5607</v>
      </c>
      <c r="B2680">
        <v>257</v>
      </c>
      <c r="C2680" t="s">
        <v>23</v>
      </c>
      <c r="D2680" t="s">
        <v>223</v>
      </c>
      <c r="E2680">
        <v>2</v>
      </c>
      <c r="F2680" t="s">
        <v>227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t="s">
        <v>943</v>
      </c>
    </row>
    <row r="2681" spans="1:16" x14ac:dyDescent="0.25">
      <c r="A2681" t="s">
        <v>5608</v>
      </c>
      <c r="B2681">
        <v>245</v>
      </c>
      <c r="C2681" t="s">
        <v>23</v>
      </c>
      <c r="D2681" t="s">
        <v>50</v>
      </c>
      <c r="E2681">
        <v>2</v>
      </c>
      <c r="F2681" t="s">
        <v>51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t="s">
        <v>566</v>
      </c>
    </row>
    <row r="2682" spans="1:16" x14ac:dyDescent="0.25">
      <c r="A2682" t="s">
        <v>5609</v>
      </c>
      <c r="B2682">
        <v>1136</v>
      </c>
      <c r="C2682" t="s">
        <v>9</v>
      </c>
      <c r="D2682" t="s">
        <v>32</v>
      </c>
      <c r="E2682">
        <v>2</v>
      </c>
      <c r="F2682" t="s">
        <v>5610</v>
      </c>
      <c r="G2682">
        <v>0</v>
      </c>
      <c r="H2682">
        <v>0</v>
      </c>
      <c r="I2682">
        <v>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t="s">
        <v>5611</v>
      </c>
    </row>
    <row r="2683" spans="1:16" x14ac:dyDescent="0.25">
      <c r="A2683" t="s">
        <v>5612</v>
      </c>
      <c r="B2683">
        <v>169</v>
      </c>
      <c r="C2683" t="s">
        <v>352</v>
      </c>
      <c r="D2683" t="s">
        <v>353</v>
      </c>
      <c r="E2683">
        <v>2</v>
      </c>
      <c r="F2683" t="s">
        <v>1526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t="s">
        <v>1527</v>
      </c>
    </row>
    <row r="2684" spans="1:16" x14ac:dyDescent="0.25">
      <c r="A2684" t="s">
        <v>5613</v>
      </c>
      <c r="B2684">
        <v>476</v>
      </c>
      <c r="C2684" t="s">
        <v>23</v>
      </c>
      <c r="D2684" t="s">
        <v>24</v>
      </c>
      <c r="E2684">
        <v>2</v>
      </c>
      <c r="F2684" t="s">
        <v>190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t="s">
        <v>1725</v>
      </c>
    </row>
    <row r="2685" spans="1:16" x14ac:dyDescent="0.25">
      <c r="A2685" t="s">
        <v>5339</v>
      </c>
      <c r="B2685">
        <v>120</v>
      </c>
      <c r="C2685" t="s">
        <v>14</v>
      </c>
      <c r="D2685" t="s">
        <v>113</v>
      </c>
      <c r="E2685">
        <v>1</v>
      </c>
      <c r="F2685" t="s">
        <v>295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  <c r="P2685" t="s">
        <v>462</v>
      </c>
    </row>
    <row r="2686" spans="1:16" x14ac:dyDescent="0.25">
      <c r="A2686" t="s">
        <v>5616</v>
      </c>
      <c r="B2686">
        <v>476</v>
      </c>
      <c r="C2686" t="s">
        <v>23</v>
      </c>
      <c r="D2686" t="s">
        <v>24</v>
      </c>
      <c r="E2686">
        <v>2</v>
      </c>
      <c r="F2686" t="s">
        <v>552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t="s">
        <v>553</v>
      </c>
    </row>
    <row r="2687" spans="1:16" x14ac:dyDescent="0.25">
      <c r="A2687" t="s">
        <v>5617</v>
      </c>
      <c r="B2687">
        <v>2146</v>
      </c>
      <c r="C2687" t="s">
        <v>9</v>
      </c>
      <c r="D2687" t="s">
        <v>10</v>
      </c>
      <c r="E2687">
        <v>7</v>
      </c>
      <c r="F2687" t="s">
        <v>5618</v>
      </c>
      <c r="G2687">
        <v>1</v>
      </c>
      <c r="H2687">
        <v>1</v>
      </c>
      <c r="I2687">
        <v>2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1</v>
      </c>
      <c r="P2687" t="s">
        <v>5619</v>
      </c>
    </row>
    <row r="2688" spans="1:16" x14ac:dyDescent="0.25">
      <c r="A2688" t="s">
        <v>5620</v>
      </c>
      <c r="B2688">
        <v>245</v>
      </c>
      <c r="C2688" t="s">
        <v>23</v>
      </c>
      <c r="D2688" t="s">
        <v>50</v>
      </c>
      <c r="E2688">
        <v>2</v>
      </c>
      <c r="F2688" t="s">
        <v>51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52</v>
      </c>
    </row>
    <row r="2689" spans="1:16" x14ac:dyDescent="0.25">
      <c r="A2689" t="s">
        <v>5364</v>
      </c>
      <c r="B2689">
        <v>120</v>
      </c>
      <c r="C2689" t="s">
        <v>14</v>
      </c>
      <c r="D2689" t="s">
        <v>2108</v>
      </c>
      <c r="E2689">
        <v>1</v>
      </c>
      <c r="F2689" t="s">
        <v>295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 t="s">
        <v>478</v>
      </c>
    </row>
    <row r="2690" spans="1:16" x14ac:dyDescent="0.25">
      <c r="A2690" t="s">
        <v>5622</v>
      </c>
      <c r="B2690">
        <v>3371</v>
      </c>
      <c r="C2690" t="s">
        <v>9</v>
      </c>
      <c r="D2690" t="s">
        <v>1941</v>
      </c>
      <c r="E2690">
        <v>10</v>
      </c>
      <c r="F2690" t="s">
        <v>5623</v>
      </c>
      <c r="G2690">
        <v>1</v>
      </c>
      <c r="H2690">
        <v>1</v>
      </c>
      <c r="I2690">
        <v>2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1</v>
      </c>
      <c r="P2690" t="s">
        <v>5624</v>
      </c>
    </row>
    <row r="2691" spans="1:16" x14ac:dyDescent="0.25">
      <c r="A2691" t="s">
        <v>5375</v>
      </c>
      <c r="B2691">
        <v>120</v>
      </c>
      <c r="C2691" t="s">
        <v>14</v>
      </c>
      <c r="D2691" t="s">
        <v>2518</v>
      </c>
      <c r="E2691">
        <v>1</v>
      </c>
      <c r="F2691" t="s">
        <v>295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 t="s">
        <v>468</v>
      </c>
    </row>
    <row r="2692" spans="1:16" x14ac:dyDescent="0.25">
      <c r="A2692" t="s">
        <v>5626</v>
      </c>
      <c r="B2692">
        <v>245</v>
      </c>
      <c r="C2692" t="s">
        <v>23</v>
      </c>
      <c r="D2692" t="s">
        <v>50</v>
      </c>
      <c r="E2692">
        <v>2</v>
      </c>
      <c r="F2692" t="s">
        <v>51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52</v>
      </c>
    </row>
    <row r="2693" spans="1:16" x14ac:dyDescent="0.25">
      <c r="A2693" t="s">
        <v>5515</v>
      </c>
      <c r="B2693">
        <v>120</v>
      </c>
      <c r="C2693" t="s">
        <v>14</v>
      </c>
      <c r="D2693" t="s">
        <v>970</v>
      </c>
      <c r="E2693">
        <v>1</v>
      </c>
      <c r="F2693" t="s">
        <v>295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 t="s">
        <v>1298</v>
      </c>
    </row>
    <row r="2694" spans="1:16" x14ac:dyDescent="0.25">
      <c r="A2694" t="s">
        <v>5628</v>
      </c>
      <c r="B2694">
        <v>230</v>
      </c>
      <c r="C2694" t="s">
        <v>9</v>
      </c>
      <c r="D2694" t="s">
        <v>650</v>
      </c>
      <c r="E2694">
        <v>2</v>
      </c>
      <c r="F2694" t="s">
        <v>4676</v>
      </c>
      <c r="G2694">
        <v>0</v>
      </c>
      <c r="H2694">
        <v>0</v>
      </c>
      <c r="I2694">
        <v>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5629</v>
      </c>
    </row>
    <row r="2695" spans="1:16" x14ac:dyDescent="0.25">
      <c r="A2695" t="s">
        <v>5630</v>
      </c>
      <c r="B2695">
        <v>1261</v>
      </c>
      <c r="C2695" t="s">
        <v>9</v>
      </c>
      <c r="D2695" t="s">
        <v>10</v>
      </c>
      <c r="E2695">
        <v>2</v>
      </c>
      <c r="F2695" t="s">
        <v>5150</v>
      </c>
      <c r="G2695">
        <v>0</v>
      </c>
      <c r="H2695">
        <v>0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5631</v>
      </c>
    </row>
    <row r="2696" spans="1:16" x14ac:dyDescent="0.25">
      <c r="A2696" t="s">
        <v>5632</v>
      </c>
      <c r="B2696">
        <v>390</v>
      </c>
      <c r="C2696" t="s">
        <v>23</v>
      </c>
      <c r="D2696" t="s">
        <v>24</v>
      </c>
      <c r="E2696">
        <v>2</v>
      </c>
      <c r="F2696" t="s">
        <v>213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214</v>
      </c>
    </row>
    <row r="2697" spans="1:16" x14ac:dyDescent="0.25">
      <c r="A2697" t="s">
        <v>5552</v>
      </c>
      <c r="B2697">
        <v>120</v>
      </c>
      <c r="C2697" t="s">
        <v>14</v>
      </c>
      <c r="D2697" t="s">
        <v>394</v>
      </c>
      <c r="E2697">
        <v>1</v>
      </c>
      <c r="F2697" t="s">
        <v>295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 t="s">
        <v>5553</v>
      </c>
    </row>
    <row r="2698" spans="1:16" x14ac:dyDescent="0.25">
      <c r="A2698" t="s">
        <v>5634</v>
      </c>
      <c r="B2698">
        <v>460</v>
      </c>
      <c r="C2698" t="s">
        <v>23</v>
      </c>
      <c r="D2698" t="s">
        <v>24</v>
      </c>
      <c r="E2698">
        <v>2</v>
      </c>
      <c r="F2698" t="s">
        <v>1795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1796</v>
      </c>
    </row>
    <row r="2699" spans="1:16" x14ac:dyDescent="0.25">
      <c r="A2699" t="s">
        <v>5333</v>
      </c>
      <c r="B2699">
        <v>110</v>
      </c>
      <c r="C2699" t="s">
        <v>14</v>
      </c>
      <c r="D2699" t="s">
        <v>5334</v>
      </c>
      <c r="E2699">
        <v>1</v>
      </c>
      <c r="F2699" t="s">
        <v>5335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5336</v>
      </c>
    </row>
    <row r="2700" spans="1:16" x14ac:dyDescent="0.25">
      <c r="A2700" t="s">
        <v>5636</v>
      </c>
      <c r="B2700">
        <v>436</v>
      </c>
      <c r="C2700" t="s">
        <v>5637</v>
      </c>
      <c r="D2700" t="s">
        <v>5638</v>
      </c>
      <c r="E2700">
        <v>2</v>
      </c>
      <c r="F2700" t="s">
        <v>5639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5640</v>
      </c>
    </row>
    <row r="2701" spans="1:16" x14ac:dyDescent="0.25">
      <c r="A2701" t="s">
        <v>663</v>
      </c>
      <c r="B2701">
        <v>101</v>
      </c>
      <c r="C2701" t="s">
        <v>14</v>
      </c>
      <c r="D2701" t="s">
        <v>39</v>
      </c>
      <c r="E2701">
        <v>1</v>
      </c>
      <c r="F2701" t="s">
        <v>664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 t="s">
        <v>665</v>
      </c>
    </row>
    <row r="2702" spans="1:16" x14ac:dyDescent="0.25">
      <c r="A2702" t="s">
        <v>1040</v>
      </c>
      <c r="B2702">
        <v>101</v>
      </c>
      <c r="C2702" t="s">
        <v>14</v>
      </c>
      <c r="D2702" t="s">
        <v>86</v>
      </c>
      <c r="E2702">
        <v>1</v>
      </c>
      <c r="F2702" t="s">
        <v>1041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 t="s">
        <v>1042</v>
      </c>
    </row>
    <row r="2703" spans="1:16" x14ac:dyDescent="0.25">
      <c r="A2703" t="s">
        <v>1163</v>
      </c>
      <c r="B2703">
        <v>101</v>
      </c>
      <c r="C2703" t="s">
        <v>14</v>
      </c>
      <c r="D2703" t="s">
        <v>36</v>
      </c>
      <c r="E2703">
        <v>1</v>
      </c>
      <c r="F2703" t="s">
        <v>1164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 t="s">
        <v>1165</v>
      </c>
    </row>
    <row r="2704" spans="1:16" x14ac:dyDescent="0.25">
      <c r="A2704" t="s">
        <v>1482</v>
      </c>
      <c r="B2704">
        <v>101</v>
      </c>
      <c r="C2704" t="s">
        <v>14</v>
      </c>
      <c r="D2704" t="s">
        <v>1483</v>
      </c>
      <c r="E2704">
        <v>1</v>
      </c>
      <c r="F2704" t="s">
        <v>1164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 t="s">
        <v>1165</v>
      </c>
    </row>
    <row r="2705" spans="1:16" x14ac:dyDescent="0.25">
      <c r="A2705" t="s">
        <v>1595</v>
      </c>
      <c r="B2705">
        <v>101</v>
      </c>
      <c r="C2705" t="s">
        <v>14</v>
      </c>
      <c r="D2705" t="s">
        <v>1596</v>
      </c>
      <c r="E2705">
        <v>1</v>
      </c>
      <c r="F2705" t="s">
        <v>1164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 t="s">
        <v>1597</v>
      </c>
    </row>
    <row r="2706" spans="1:16" x14ac:dyDescent="0.25">
      <c r="A2706" t="s">
        <v>3673</v>
      </c>
      <c r="B2706">
        <v>101</v>
      </c>
      <c r="C2706" t="s">
        <v>14</v>
      </c>
      <c r="D2706" t="s">
        <v>571</v>
      </c>
      <c r="E2706">
        <v>1</v>
      </c>
      <c r="F2706" t="s">
        <v>1164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 t="s">
        <v>3674</v>
      </c>
    </row>
    <row r="2707" spans="1:16" x14ac:dyDescent="0.25">
      <c r="A2707" t="s">
        <v>5652</v>
      </c>
      <c r="B2707">
        <v>1095</v>
      </c>
      <c r="C2707" t="s">
        <v>9</v>
      </c>
      <c r="D2707" t="s">
        <v>164</v>
      </c>
      <c r="E2707">
        <v>2</v>
      </c>
      <c r="F2707" t="s">
        <v>5653</v>
      </c>
      <c r="G2707">
        <v>0</v>
      </c>
      <c r="H2707">
        <v>0</v>
      </c>
      <c r="I2707">
        <v>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5654</v>
      </c>
    </row>
    <row r="2708" spans="1:16" x14ac:dyDescent="0.25">
      <c r="A2708" t="s">
        <v>5655</v>
      </c>
      <c r="B2708">
        <v>542</v>
      </c>
      <c r="C2708" t="s">
        <v>23</v>
      </c>
      <c r="D2708" t="s">
        <v>1402</v>
      </c>
      <c r="E2708">
        <v>2</v>
      </c>
      <c r="F2708" t="s">
        <v>2777</v>
      </c>
      <c r="G2708">
        <v>0</v>
      </c>
      <c r="H2708">
        <v>0</v>
      </c>
      <c r="I2708">
        <v>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2778</v>
      </c>
    </row>
    <row r="2709" spans="1:16" x14ac:dyDescent="0.25">
      <c r="A2709" t="s">
        <v>5656</v>
      </c>
      <c r="B2709">
        <v>1255</v>
      </c>
      <c r="C2709" t="s">
        <v>9</v>
      </c>
      <c r="D2709" t="s">
        <v>10</v>
      </c>
      <c r="E2709">
        <v>2</v>
      </c>
      <c r="F2709" t="s">
        <v>2922</v>
      </c>
      <c r="G2709">
        <v>0</v>
      </c>
      <c r="H2709">
        <v>0</v>
      </c>
      <c r="I2709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3315</v>
      </c>
    </row>
    <row r="2710" spans="1:16" x14ac:dyDescent="0.25">
      <c r="A2710" t="s">
        <v>5674</v>
      </c>
      <c r="B2710">
        <v>101</v>
      </c>
      <c r="C2710" t="s">
        <v>14</v>
      </c>
      <c r="D2710" t="s">
        <v>863</v>
      </c>
      <c r="E2710">
        <v>1</v>
      </c>
      <c r="F2710" t="s">
        <v>1164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 t="s">
        <v>5675</v>
      </c>
    </row>
    <row r="2711" spans="1:16" x14ac:dyDescent="0.25">
      <c r="A2711" t="s">
        <v>5659</v>
      </c>
      <c r="B2711">
        <v>282</v>
      </c>
      <c r="C2711" t="s">
        <v>23</v>
      </c>
      <c r="D2711" t="s">
        <v>24</v>
      </c>
      <c r="E2711">
        <v>1</v>
      </c>
      <c r="F2711" t="s">
        <v>5395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5396</v>
      </c>
    </row>
    <row r="2712" spans="1:16" x14ac:dyDescent="0.25">
      <c r="A2712" t="s">
        <v>758</v>
      </c>
      <c r="B2712">
        <v>99</v>
      </c>
      <c r="C2712" t="s">
        <v>14</v>
      </c>
      <c r="D2712" t="s">
        <v>759</v>
      </c>
      <c r="E2712">
        <v>1</v>
      </c>
      <c r="F2712" t="s">
        <v>760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761</v>
      </c>
    </row>
    <row r="2713" spans="1:16" x14ac:dyDescent="0.25">
      <c r="A2713" t="s">
        <v>5661</v>
      </c>
      <c r="B2713">
        <v>5323</v>
      </c>
      <c r="C2713" t="s">
        <v>9</v>
      </c>
      <c r="D2713" t="s">
        <v>180</v>
      </c>
      <c r="E2713">
        <v>8</v>
      </c>
      <c r="F2713" t="s">
        <v>5662</v>
      </c>
      <c r="G2713">
        <v>0</v>
      </c>
      <c r="H2713">
        <v>0</v>
      </c>
      <c r="I2713">
        <v>3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5663</v>
      </c>
    </row>
    <row r="2714" spans="1:16" x14ac:dyDescent="0.25">
      <c r="A2714" t="s">
        <v>5664</v>
      </c>
      <c r="B2714">
        <v>257</v>
      </c>
      <c r="C2714" t="s">
        <v>23</v>
      </c>
      <c r="D2714" t="s">
        <v>223</v>
      </c>
      <c r="E2714">
        <v>2</v>
      </c>
      <c r="F2714" t="s">
        <v>227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t="s">
        <v>228</v>
      </c>
    </row>
    <row r="2715" spans="1:16" x14ac:dyDescent="0.25">
      <c r="A2715" t="s">
        <v>3538</v>
      </c>
      <c r="B2715">
        <v>98</v>
      </c>
      <c r="C2715" t="s">
        <v>14</v>
      </c>
      <c r="D2715" t="s">
        <v>3539</v>
      </c>
      <c r="E2715">
        <v>1</v>
      </c>
      <c r="F2715" t="s">
        <v>760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 t="s">
        <v>3540</v>
      </c>
    </row>
    <row r="2716" spans="1:16" x14ac:dyDescent="0.25">
      <c r="A2716" t="s">
        <v>4719</v>
      </c>
      <c r="B2716">
        <v>98</v>
      </c>
      <c r="C2716" t="s">
        <v>14</v>
      </c>
      <c r="D2716" t="s">
        <v>4720</v>
      </c>
      <c r="E2716">
        <v>1</v>
      </c>
      <c r="F2716" t="s">
        <v>346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 t="s">
        <v>4721</v>
      </c>
    </row>
    <row r="2717" spans="1:16" x14ac:dyDescent="0.25">
      <c r="A2717" t="s">
        <v>344</v>
      </c>
      <c r="B2717">
        <v>97</v>
      </c>
      <c r="C2717" t="s">
        <v>14</v>
      </c>
      <c r="D2717" t="s">
        <v>345</v>
      </c>
      <c r="E2717">
        <v>1</v>
      </c>
      <c r="F2717" t="s">
        <v>346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 t="s">
        <v>347</v>
      </c>
    </row>
    <row r="2718" spans="1:16" x14ac:dyDescent="0.25">
      <c r="A2718" t="s">
        <v>1950</v>
      </c>
      <c r="B2718">
        <v>97</v>
      </c>
      <c r="C2718" t="s">
        <v>14</v>
      </c>
      <c r="D2718" t="s">
        <v>1917</v>
      </c>
      <c r="E2718">
        <v>1</v>
      </c>
      <c r="F2718" t="s">
        <v>1951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 t="s">
        <v>1952</v>
      </c>
    </row>
    <row r="2719" spans="1:16" x14ac:dyDescent="0.25">
      <c r="A2719" t="s">
        <v>5671</v>
      </c>
      <c r="B2719">
        <v>245</v>
      </c>
      <c r="C2719" t="s">
        <v>23</v>
      </c>
      <c r="D2719" t="s">
        <v>50</v>
      </c>
      <c r="E2719">
        <v>2</v>
      </c>
      <c r="F2719" t="s">
        <v>51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t="s">
        <v>141</v>
      </c>
    </row>
    <row r="2720" spans="1:16" x14ac:dyDescent="0.25">
      <c r="A2720" t="s">
        <v>4228</v>
      </c>
      <c r="B2720">
        <v>93</v>
      </c>
      <c r="C2720" t="s">
        <v>14</v>
      </c>
      <c r="D2720" t="s">
        <v>4229</v>
      </c>
      <c r="E2720">
        <v>1</v>
      </c>
      <c r="F2720" t="s">
        <v>4230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4231</v>
      </c>
    </row>
    <row r="2721" spans="1:16" x14ac:dyDescent="0.25">
      <c r="A2721" t="s">
        <v>2277</v>
      </c>
      <c r="B2721">
        <v>89</v>
      </c>
      <c r="C2721" t="s">
        <v>14</v>
      </c>
      <c r="D2721" t="s">
        <v>2278</v>
      </c>
      <c r="E2721">
        <v>1</v>
      </c>
      <c r="F2721" t="s">
        <v>2279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 t="s">
        <v>2280</v>
      </c>
    </row>
    <row r="2722" spans="1:16" x14ac:dyDescent="0.25">
      <c r="A2722" t="s">
        <v>1445</v>
      </c>
      <c r="B2722">
        <v>88</v>
      </c>
      <c r="C2722" t="s">
        <v>14</v>
      </c>
      <c r="D2722" t="s">
        <v>261</v>
      </c>
      <c r="E2722">
        <v>1</v>
      </c>
      <c r="F2722" t="s">
        <v>1446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 t="s">
        <v>1447</v>
      </c>
    </row>
    <row r="2723" spans="1:16" x14ac:dyDescent="0.25">
      <c r="A2723" t="s">
        <v>5676</v>
      </c>
      <c r="B2723">
        <v>459</v>
      </c>
      <c r="C2723" t="s">
        <v>23</v>
      </c>
      <c r="D2723" t="s">
        <v>24</v>
      </c>
      <c r="E2723">
        <v>2</v>
      </c>
      <c r="F2723" t="s">
        <v>25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26</v>
      </c>
    </row>
    <row r="2724" spans="1:16" x14ac:dyDescent="0.25">
      <c r="A2724" t="s">
        <v>5677</v>
      </c>
      <c r="B2724">
        <v>245</v>
      </c>
      <c r="C2724" t="s">
        <v>23</v>
      </c>
      <c r="D2724" t="s">
        <v>50</v>
      </c>
      <c r="E2724">
        <v>2</v>
      </c>
      <c r="F2724" t="s">
        <v>51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">
        <v>52</v>
      </c>
    </row>
    <row r="2725" spans="1:16" x14ac:dyDescent="0.25">
      <c r="A2725" t="s">
        <v>5563</v>
      </c>
      <c r="B2725">
        <v>88</v>
      </c>
      <c r="C2725" t="s">
        <v>14</v>
      </c>
      <c r="D2725" t="s">
        <v>442</v>
      </c>
      <c r="E2725">
        <v>1</v>
      </c>
      <c r="F2725" t="s">
        <v>1446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 t="s">
        <v>1447</v>
      </c>
    </row>
    <row r="2726" spans="1:16" x14ac:dyDescent="0.25">
      <c r="A2726" t="s">
        <v>5679</v>
      </c>
      <c r="B2726">
        <v>830</v>
      </c>
      <c r="C2726" t="s">
        <v>9</v>
      </c>
      <c r="D2726" t="s">
        <v>32</v>
      </c>
      <c r="E2726">
        <v>3</v>
      </c>
      <c r="F2726" t="s">
        <v>5680</v>
      </c>
      <c r="G2726">
        <v>0</v>
      </c>
      <c r="H2726">
        <v>0</v>
      </c>
      <c r="I2726">
        <v>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t="s">
        <v>5681</v>
      </c>
    </row>
    <row r="2727" spans="1:16" x14ac:dyDescent="0.25">
      <c r="A2727" t="s">
        <v>735</v>
      </c>
      <c r="B2727">
        <v>87</v>
      </c>
      <c r="C2727" t="s">
        <v>14</v>
      </c>
      <c r="D2727" t="s">
        <v>332</v>
      </c>
      <c r="E2727">
        <v>1</v>
      </c>
      <c r="F2727" t="s">
        <v>736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 t="s">
        <v>737</v>
      </c>
    </row>
    <row r="2728" spans="1:16" x14ac:dyDescent="0.25">
      <c r="A2728" t="s">
        <v>813</v>
      </c>
      <c r="B2728">
        <v>87</v>
      </c>
      <c r="C2728" t="s">
        <v>14</v>
      </c>
      <c r="D2728" t="s">
        <v>814</v>
      </c>
      <c r="E2728">
        <v>1</v>
      </c>
      <c r="F2728" t="s">
        <v>736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 t="s">
        <v>815</v>
      </c>
    </row>
    <row r="2729" spans="1:16" x14ac:dyDescent="0.25">
      <c r="A2729" t="s">
        <v>1258</v>
      </c>
      <c r="B2729">
        <v>87</v>
      </c>
      <c r="C2729" t="s">
        <v>14</v>
      </c>
      <c r="D2729" t="s">
        <v>1259</v>
      </c>
      <c r="E2729">
        <v>1</v>
      </c>
      <c r="F2729" t="s">
        <v>736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 t="s">
        <v>815</v>
      </c>
    </row>
    <row r="2730" spans="1:16" x14ac:dyDescent="0.25">
      <c r="A2730" t="s">
        <v>1547</v>
      </c>
      <c r="B2730">
        <v>87</v>
      </c>
      <c r="C2730" t="s">
        <v>14</v>
      </c>
      <c r="D2730" t="s">
        <v>75</v>
      </c>
      <c r="E2730">
        <v>1</v>
      </c>
      <c r="F2730" t="s">
        <v>736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 t="s">
        <v>1548</v>
      </c>
    </row>
    <row r="2731" spans="1:16" x14ac:dyDescent="0.25">
      <c r="A2731" t="s">
        <v>5689</v>
      </c>
      <c r="B2731">
        <v>559</v>
      </c>
      <c r="C2731" t="s">
        <v>9</v>
      </c>
      <c r="D2731" t="s">
        <v>32</v>
      </c>
      <c r="E2731">
        <v>1</v>
      </c>
      <c r="F2731" t="s">
        <v>5690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t="s">
        <v>5691</v>
      </c>
    </row>
    <row r="2732" spans="1:16" x14ac:dyDescent="0.25">
      <c r="A2732" t="s">
        <v>1592</v>
      </c>
      <c r="B2732">
        <v>87</v>
      </c>
      <c r="C2732" t="s">
        <v>14</v>
      </c>
      <c r="D2732" t="s">
        <v>781</v>
      </c>
      <c r="E2732">
        <v>1</v>
      </c>
      <c r="F2732" t="s">
        <v>736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 t="s">
        <v>737</v>
      </c>
    </row>
    <row r="2733" spans="1:16" x14ac:dyDescent="0.25">
      <c r="A2733" t="s">
        <v>5352</v>
      </c>
      <c r="B2733">
        <v>87</v>
      </c>
      <c r="C2733" t="s">
        <v>14</v>
      </c>
      <c r="D2733" t="s">
        <v>1827</v>
      </c>
      <c r="E2733">
        <v>1</v>
      </c>
      <c r="F2733" t="s">
        <v>736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 t="s">
        <v>815</v>
      </c>
    </row>
    <row r="2734" spans="1:16" x14ac:dyDescent="0.25">
      <c r="A2734" t="s">
        <v>5697</v>
      </c>
      <c r="B2734">
        <v>2677</v>
      </c>
      <c r="C2734" t="s">
        <v>352</v>
      </c>
      <c r="D2734" t="s">
        <v>353</v>
      </c>
      <c r="E2734">
        <v>10</v>
      </c>
      <c r="F2734" t="s">
        <v>3180</v>
      </c>
      <c r="G2734">
        <v>1</v>
      </c>
      <c r="H2734">
        <v>2</v>
      </c>
      <c r="I2734">
        <v>2</v>
      </c>
      <c r="J2734">
        <v>1</v>
      </c>
      <c r="K2734">
        <v>0</v>
      </c>
      <c r="L2734">
        <v>0</v>
      </c>
      <c r="M2734">
        <v>0</v>
      </c>
      <c r="N2734">
        <v>2</v>
      </c>
      <c r="O2734">
        <v>2</v>
      </c>
      <c r="P2734" t="s">
        <v>3181</v>
      </c>
    </row>
    <row r="2735" spans="1:16" x14ac:dyDescent="0.25">
      <c r="A2735" t="s">
        <v>5698</v>
      </c>
      <c r="B2735">
        <v>948</v>
      </c>
      <c r="C2735" t="s">
        <v>9</v>
      </c>
      <c r="D2735" t="s">
        <v>10</v>
      </c>
      <c r="E2735">
        <v>2</v>
      </c>
      <c r="F2735" t="s">
        <v>5699</v>
      </c>
      <c r="G2735">
        <v>0</v>
      </c>
      <c r="H2735">
        <v>0</v>
      </c>
      <c r="I2735">
        <v>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5700</v>
      </c>
    </row>
    <row r="2736" spans="1:16" x14ac:dyDescent="0.25">
      <c r="A2736" t="s">
        <v>5478</v>
      </c>
      <c r="B2736">
        <v>87</v>
      </c>
      <c r="C2736" t="s">
        <v>14</v>
      </c>
      <c r="D2736" t="s">
        <v>407</v>
      </c>
      <c r="E2736">
        <v>1</v>
      </c>
      <c r="F2736" t="s">
        <v>736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 t="s">
        <v>815</v>
      </c>
    </row>
    <row r="2737" spans="1:16" x14ac:dyDescent="0.25">
      <c r="A2737" t="s">
        <v>5702</v>
      </c>
      <c r="B2737">
        <v>228</v>
      </c>
      <c r="C2737" t="s">
        <v>9</v>
      </c>
      <c r="D2737" t="s">
        <v>650</v>
      </c>
      <c r="E2737">
        <v>2</v>
      </c>
      <c r="F2737" t="s">
        <v>651</v>
      </c>
      <c r="G2737">
        <v>0</v>
      </c>
      <c r="H2737">
        <v>0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5703</v>
      </c>
    </row>
    <row r="2738" spans="1:16" x14ac:dyDescent="0.25">
      <c r="A2738" t="s">
        <v>561</v>
      </c>
      <c r="B2738">
        <v>86</v>
      </c>
      <c r="C2738" t="s">
        <v>14</v>
      </c>
      <c r="D2738" t="s">
        <v>562</v>
      </c>
      <c r="E2738">
        <v>1</v>
      </c>
      <c r="F2738" t="s">
        <v>563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 t="s">
        <v>564</v>
      </c>
    </row>
    <row r="2739" spans="1:16" x14ac:dyDescent="0.25">
      <c r="A2739" t="s">
        <v>441</v>
      </c>
      <c r="B2739">
        <v>81</v>
      </c>
      <c r="C2739" t="s">
        <v>14</v>
      </c>
      <c r="D2739" t="s">
        <v>442</v>
      </c>
      <c r="E2739">
        <v>1</v>
      </c>
      <c r="F2739" t="s">
        <v>443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 t="s">
        <v>444</v>
      </c>
    </row>
    <row r="2740" spans="1:16" x14ac:dyDescent="0.25">
      <c r="A2740" t="s">
        <v>4606</v>
      </c>
      <c r="B2740">
        <v>81</v>
      </c>
      <c r="C2740" t="s">
        <v>14</v>
      </c>
      <c r="D2740" t="s">
        <v>616</v>
      </c>
      <c r="E2740">
        <v>1</v>
      </c>
      <c r="F2740" t="s">
        <v>443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 t="s">
        <v>4607</v>
      </c>
    </row>
    <row r="2741" spans="1:16" x14ac:dyDescent="0.25">
      <c r="A2741" t="s">
        <v>5709</v>
      </c>
      <c r="B2741">
        <v>245</v>
      </c>
      <c r="C2741" t="s">
        <v>23</v>
      </c>
      <c r="D2741" t="s">
        <v>50</v>
      </c>
      <c r="E2741">
        <v>2</v>
      </c>
      <c r="F2741" t="s">
        <v>51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52</v>
      </c>
    </row>
    <row r="2742" spans="1:16" x14ac:dyDescent="0.25">
      <c r="A2742" t="s">
        <v>5710</v>
      </c>
      <c r="B2742">
        <v>391</v>
      </c>
      <c r="C2742" t="s">
        <v>23</v>
      </c>
      <c r="D2742" t="s">
        <v>434</v>
      </c>
      <c r="E2742">
        <v>2</v>
      </c>
      <c r="F2742" t="s">
        <v>546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720</v>
      </c>
    </row>
    <row r="2743" spans="1:16" x14ac:dyDescent="0.25">
      <c r="A2743" t="s">
        <v>5253</v>
      </c>
      <c r="B2743">
        <v>81</v>
      </c>
      <c r="C2743" t="s">
        <v>14</v>
      </c>
      <c r="D2743" t="s">
        <v>1493</v>
      </c>
      <c r="E2743">
        <v>1</v>
      </c>
      <c r="F2743" t="s">
        <v>5254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5255</v>
      </c>
    </row>
    <row r="2744" spans="1:16" x14ac:dyDescent="0.25">
      <c r="A2744" t="s">
        <v>2068</v>
      </c>
      <c r="B2744">
        <v>74</v>
      </c>
      <c r="C2744" t="s">
        <v>14</v>
      </c>
      <c r="D2744" t="s">
        <v>457</v>
      </c>
      <c r="E2744">
        <v>1</v>
      </c>
      <c r="F2744" t="s">
        <v>2069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 t="s">
        <v>2070</v>
      </c>
    </row>
  </sheetData>
  <autoFilter ref="C1:C2744" xr:uid="{00000000-0001-0000-0000-000000000000}"/>
  <sortState xmlns:xlrd2="http://schemas.microsoft.com/office/spreadsheetml/2017/richdata2" ref="A3:P2744">
    <sortCondition descending="1" ref="B1:B2744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2744"/>
  <sheetViews>
    <sheetView workbookViewId="0">
      <selection activeCell="C1" sqref="C1:C1048576"/>
    </sheetView>
  </sheetViews>
  <sheetFormatPr defaultRowHeight="13.8" x14ac:dyDescent="0.25"/>
  <cols>
    <col min="2" max="2" width="17.77734375" customWidth="1"/>
    <col min="3" max="3" width="21.109375" customWidth="1"/>
    <col min="4" max="4" width="27.33203125" customWidth="1"/>
    <col min="5" max="5" width="20.5546875" customWidth="1"/>
    <col min="6" max="6" width="157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8607</v>
      </c>
      <c r="F1" t="s">
        <v>6174</v>
      </c>
    </row>
    <row r="2" spans="1:6" hidden="1" x14ac:dyDescent="0.25">
      <c r="A2" t="s">
        <v>754</v>
      </c>
      <c r="B2">
        <v>20899</v>
      </c>
      <c r="C2" t="s">
        <v>352</v>
      </c>
      <c r="D2" t="s">
        <v>353</v>
      </c>
      <c r="E2">
        <v>74</v>
      </c>
      <c r="F2" t="s">
        <v>6552</v>
      </c>
    </row>
    <row r="3" spans="1:6" hidden="1" x14ac:dyDescent="0.25">
      <c r="A3" t="s">
        <v>2616</v>
      </c>
      <c r="B3">
        <v>20899</v>
      </c>
      <c r="C3" t="s">
        <v>352</v>
      </c>
      <c r="D3" t="s">
        <v>353</v>
      </c>
      <c r="E3">
        <v>74</v>
      </c>
      <c r="F3" t="s">
        <v>6552</v>
      </c>
    </row>
    <row r="4" spans="1:6" hidden="1" x14ac:dyDescent="0.25">
      <c r="A4" t="s">
        <v>2850</v>
      </c>
      <c r="B4">
        <v>18393</v>
      </c>
      <c r="C4" t="s">
        <v>245</v>
      </c>
      <c r="D4" t="s">
        <v>1699</v>
      </c>
      <c r="E4">
        <v>70</v>
      </c>
      <c r="F4" t="s">
        <v>6553</v>
      </c>
    </row>
    <row r="5" spans="1:6" hidden="1" x14ac:dyDescent="0.25">
      <c r="A5" t="s">
        <v>4577</v>
      </c>
      <c r="B5">
        <v>21165</v>
      </c>
      <c r="C5" t="s">
        <v>352</v>
      </c>
      <c r="D5" t="s">
        <v>353</v>
      </c>
      <c r="E5">
        <v>66</v>
      </c>
      <c r="F5" t="s">
        <v>6554</v>
      </c>
    </row>
    <row r="6" spans="1:6" hidden="1" x14ac:dyDescent="0.25">
      <c r="A6" t="s">
        <v>4795</v>
      </c>
      <c r="B6">
        <v>21165</v>
      </c>
      <c r="C6" t="s">
        <v>352</v>
      </c>
      <c r="D6" t="s">
        <v>353</v>
      </c>
      <c r="E6">
        <v>66</v>
      </c>
      <c r="F6" t="s">
        <v>6554</v>
      </c>
    </row>
    <row r="7" spans="1:6" hidden="1" x14ac:dyDescent="0.25">
      <c r="A7" t="s">
        <v>3105</v>
      </c>
      <c r="B7">
        <v>11464</v>
      </c>
      <c r="C7" t="s">
        <v>245</v>
      </c>
      <c r="D7" t="s">
        <v>423</v>
      </c>
      <c r="E7">
        <v>50</v>
      </c>
      <c r="F7" t="s">
        <v>6555</v>
      </c>
    </row>
    <row r="8" spans="1:6" hidden="1" x14ac:dyDescent="0.25">
      <c r="A8" t="s">
        <v>5070</v>
      </c>
      <c r="B8">
        <v>11464</v>
      </c>
      <c r="C8" t="s">
        <v>245</v>
      </c>
      <c r="D8" t="s">
        <v>423</v>
      </c>
      <c r="E8">
        <v>50</v>
      </c>
      <c r="F8" t="s">
        <v>6555</v>
      </c>
    </row>
    <row r="9" spans="1:6" hidden="1" x14ac:dyDescent="0.25">
      <c r="A9" t="s">
        <v>351</v>
      </c>
      <c r="B9">
        <v>12936</v>
      </c>
      <c r="C9" t="s">
        <v>352</v>
      </c>
      <c r="D9" t="s">
        <v>353</v>
      </c>
      <c r="E9">
        <v>46</v>
      </c>
      <c r="F9" t="s">
        <v>6556</v>
      </c>
    </row>
    <row r="10" spans="1:6" hidden="1" x14ac:dyDescent="0.25">
      <c r="A10" t="s">
        <v>2071</v>
      </c>
      <c r="B10">
        <v>12936</v>
      </c>
      <c r="C10" t="s">
        <v>352</v>
      </c>
      <c r="D10" t="s">
        <v>353</v>
      </c>
      <c r="E10">
        <v>46</v>
      </c>
      <c r="F10" t="s">
        <v>6556</v>
      </c>
    </row>
    <row r="11" spans="1:6" hidden="1" x14ac:dyDescent="0.25">
      <c r="A11" t="s">
        <v>4815</v>
      </c>
      <c r="B11">
        <v>8368</v>
      </c>
      <c r="C11" t="s">
        <v>245</v>
      </c>
      <c r="D11" t="s">
        <v>1699</v>
      </c>
      <c r="E11">
        <v>43</v>
      </c>
      <c r="F11" t="s">
        <v>6557</v>
      </c>
    </row>
    <row r="12" spans="1:6" hidden="1" x14ac:dyDescent="0.25">
      <c r="A12" t="s">
        <v>3596</v>
      </c>
      <c r="B12">
        <v>10337</v>
      </c>
      <c r="C12" t="s">
        <v>14</v>
      </c>
      <c r="D12" t="s">
        <v>1864</v>
      </c>
      <c r="E12">
        <v>42</v>
      </c>
      <c r="F12" t="s">
        <v>6335</v>
      </c>
    </row>
    <row r="13" spans="1:6" hidden="1" x14ac:dyDescent="0.25">
      <c r="A13" t="s">
        <v>1507</v>
      </c>
      <c r="B13">
        <v>14149</v>
      </c>
      <c r="C13" t="s">
        <v>245</v>
      </c>
      <c r="D13" t="s">
        <v>1508</v>
      </c>
      <c r="E13">
        <v>39</v>
      </c>
      <c r="F13" t="s">
        <v>6216</v>
      </c>
    </row>
    <row r="14" spans="1:6" hidden="1" x14ac:dyDescent="0.25">
      <c r="A14" t="s">
        <v>3259</v>
      </c>
      <c r="B14">
        <v>14149</v>
      </c>
      <c r="C14" t="s">
        <v>245</v>
      </c>
      <c r="D14" t="s">
        <v>1508</v>
      </c>
      <c r="E14">
        <v>39</v>
      </c>
      <c r="F14" t="s">
        <v>6216</v>
      </c>
    </row>
    <row r="15" spans="1:6" x14ac:dyDescent="0.25">
      <c r="A15" t="s">
        <v>2598</v>
      </c>
      <c r="B15">
        <v>10046</v>
      </c>
      <c r="C15" t="s">
        <v>9</v>
      </c>
      <c r="D15" t="s">
        <v>164</v>
      </c>
      <c r="E15">
        <v>38</v>
      </c>
      <c r="F15" t="s">
        <v>6558</v>
      </c>
    </row>
    <row r="16" spans="1:6" hidden="1" x14ac:dyDescent="0.25">
      <c r="A16" t="s">
        <v>244</v>
      </c>
      <c r="B16">
        <v>9048</v>
      </c>
      <c r="C16" t="s">
        <v>245</v>
      </c>
      <c r="D16" t="s">
        <v>246</v>
      </c>
      <c r="E16">
        <v>33</v>
      </c>
      <c r="F16" t="s">
        <v>6217</v>
      </c>
    </row>
    <row r="17" spans="1:6" hidden="1" x14ac:dyDescent="0.25">
      <c r="A17" t="s">
        <v>1111</v>
      </c>
      <c r="B17">
        <v>9048</v>
      </c>
      <c r="C17" t="s">
        <v>245</v>
      </c>
      <c r="D17" t="s">
        <v>246</v>
      </c>
      <c r="E17">
        <v>33</v>
      </c>
      <c r="F17" t="s">
        <v>6217</v>
      </c>
    </row>
    <row r="18" spans="1:6" x14ac:dyDescent="0.25">
      <c r="A18" t="s">
        <v>4421</v>
      </c>
      <c r="B18">
        <v>9899</v>
      </c>
      <c r="C18" t="s">
        <v>9</v>
      </c>
      <c r="D18" t="s">
        <v>180</v>
      </c>
      <c r="E18">
        <v>33</v>
      </c>
      <c r="F18" t="s">
        <v>6299</v>
      </c>
    </row>
    <row r="19" spans="1:6" hidden="1" x14ac:dyDescent="0.25">
      <c r="A19" t="s">
        <v>2039</v>
      </c>
      <c r="B19">
        <v>7957</v>
      </c>
      <c r="C19" t="s">
        <v>14</v>
      </c>
      <c r="D19" t="s">
        <v>1864</v>
      </c>
      <c r="E19">
        <v>32</v>
      </c>
      <c r="F19" t="s">
        <v>6559</v>
      </c>
    </row>
    <row r="20" spans="1:6" hidden="1" x14ac:dyDescent="0.25">
      <c r="A20" t="s">
        <v>849</v>
      </c>
      <c r="B20">
        <v>8881</v>
      </c>
      <c r="C20" t="s">
        <v>245</v>
      </c>
      <c r="D20" t="s">
        <v>850</v>
      </c>
      <c r="E20">
        <v>31</v>
      </c>
      <c r="F20" t="s">
        <v>6218</v>
      </c>
    </row>
    <row r="21" spans="1:6" hidden="1" x14ac:dyDescent="0.25">
      <c r="A21" t="s">
        <v>3364</v>
      </c>
      <c r="B21">
        <v>7926</v>
      </c>
      <c r="C21" t="s">
        <v>245</v>
      </c>
      <c r="D21" t="s">
        <v>516</v>
      </c>
      <c r="E21">
        <v>25</v>
      </c>
      <c r="F21" t="s">
        <v>6219</v>
      </c>
    </row>
    <row r="22" spans="1:6" hidden="1" x14ac:dyDescent="0.25">
      <c r="A22" t="s">
        <v>5057</v>
      </c>
      <c r="B22">
        <v>7926</v>
      </c>
      <c r="C22" t="s">
        <v>245</v>
      </c>
      <c r="D22" t="s">
        <v>516</v>
      </c>
      <c r="E22">
        <v>25</v>
      </c>
      <c r="F22" t="s">
        <v>6219</v>
      </c>
    </row>
    <row r="23" spans="1:6" hidden="1" x14ac:dyDescent="0.25">
      <c r="A23" t="s">
        <v>2286</v>
      </c>
      <c r="B23">
        <v>7019</v>
      </c>
      <c r="C23" t="s">
        <v>352</v>
      </c>
      <c r="D23" t="s">
        <v>353</v>
      </c>
      <c r="E23">
        <v>24</v>
      </c>
      <c r="F23" t="s">
        <v>6220</v>
      </c>
    </row>
    <row r="24" spans="1:6" hidden="1" x14ac:dyDescent="0.25">
      <c r="A24" t="s">
        <v>5353</v>
      </c>
      <c r="B24">
        <v>7019</v>
      </c>
      <c r="C24" t="s">
        <v>352</v>
      </c>
      <c r="D24" t="s">
        <v>353</v>
      </c>
      <c r="E24">
        <v>24</v>
      </c>
      <c r="F24" t="s">
        <v>6220</v>
      </c>
    </row>
    <row r="25" spans="1:6" hidden="1" x14ac:dyDescent="0.25">
      <c r="A25" t="s">
        <v>1108</v>
      </c>
      <c r="B25">
        <v>7318</v>
      </c>
      <c r="C25" t="s">
        <v>352</v>
      </c>
      <c r="D25" t="s">
        <v>353</v>
      </c>
      <c r="E25">
        <v>23</v>
      </c>
      <c r="F25" t="s">
        <v>6560</v>
      </c>
    </row>
    <row r="26" spans="1:6" hidden="1" x14ac:dyDescent="0.25">
      <c r="A26" t="s">
        <v>1787</v>
      </c>
      <c r="B26">
        <v>7513</v>
      </c>
      <c r="C26" t="s">
        <v>245</v>
      </c>
      <c r="D26" t="s">
        <v>1508</v>
      </c>
      <c r="E26">
        <v>23</v>
      </c>
      <c r="F26" t="s">
        <v>6561</v>
      </c>
    </row>
    <row r="27" spans="1:6" hidden="1" x14ac:dyDescent="0.25">
      <c r="A27" t="s">
        <v>1936</v>
      </c>
      <c r="B27">
        <v>7318</v>
      </c>
      <c r="C27" t="s">
        <v>352</v>
      </c>
      <c r="D27" t="s">
        <v>353</v>
      </c>
      <c r="E27">
        <v>23</v>
      </c>
      <c r="F27" t="s">
        <v>6560</v>
      </c>
    </row>
    <row r="28" spans="1:6" hidden="1" x14ac:dyDescent="0.25">
      <c r="A28" t="s">
        <v>2967</v>
      </c>
      <c r="B28">
        <v>7513</v>
      </c>
      <c r="C28" t="s">
        <v>245</v>
      </c>
      <c r="D28" t="s">
        <v>1508</v>
      </c>
      <c r="E28">
        <v>23</v>
      </c>
      <c r="F28" t="s">
        <v>6561</v>
      </c>
    </row>
    <row r="29" spans="1:6" x14ac:dyDescent="0.25">
      <c r="A29" t="s">
        <v>1174</v>
      </c>
      <c r="B29">
        <v>6524</v>
      </c>
      <c r="C29" t="s">
        <v>9</v>
      </c>
      <c r="D29" t="s">
        <v>180</v>
      </c>
      <c r="E29">
        <v>21</v>
      </c>
      <c r="F29" t="s">
        <v>6562</v>
      </c>
    </row>
    <row r="30" spans="1:6" x14ac:dyDescent="0.25">
      <c r="A30" t="s">
        <v>2188</v>
      </c>
      <c r="B30">
        <v>5600</v>
      </c>
      <c r="C30" t="s">
        <v>9</v>
      </c>
      <c r="D30" t="s">
        <v>32</v>
      </c>
      <c r="E30">
        <v>21</v>
      </c>
      <c r="F30" t="s">
        <v>6563</v>
      </c>
    </row>
    <row r="31" spans="1:6" hidden="1" x14ac:dyDescent="0.25">
      <c r="A31" t="s">
        <v>1863</v>
      </c>
      <c r="B31">
        <v>4940</v>
      </c>
      <c r="C31" t="s">
        <v>14</v>
      </c>
      <c r="D31" t="s">
        <v>1864</v>
      </c>
      <c r="E31">
        <v>20</v>
      </c>
      <c r="F31" t="s">
        <v>6336</v>
      </c>
    </row>
    <row r="32" spans="1:6" hidden="1" x14ac:dyDescent="0.25">
      <c r="A32" t="s">
        <v>2835</v>
      </c>
      <c r="B32">
        <v>5040</v>
      </c>
      <c r="C32" t="s">
        <v>14</v>
      </c>
      <c r="D32" t="s">
        <v>1864</v>
      </c>
      <c r="E32">
        <v>20</v>
      </c>
      <c r="F32" t="s">
        <v>6337</v>
      </c>
    </row>
    <row r="33" spans="1:6" x14ac:dyDescent="0.25">
      <c r="A33" t="s">
        <v>179</v>
      </c>
      <c r="B33">
        <v>10192</v>
      </c>
      <c r="C33" t="s">
        <v>9</v>
      </c>
      <c r="D33" t="s">
        <v>180</v>
      </c>
      <c r="E33">
        <v>18</v>
      </c>
      <c r="F33" t="s">
        <v>6564</v>
      </c>
    </row>
    <row r="34" spans="1:6" x14ac:dyDescent="0.25">
      <c r="A34" t="s">
        <v>1940</v>
      </c>
      <c r="B34">
        <v>5075</v>
      </c>
      <c r="C34" t="s">
        <v>9</v>
      </c>
      <c r="D34" t="s">
        <v>1941</v>
      </c>
      <c r="E34">
        <v>18</v>
      </c>
      <c r="F34" t="s">
        <v>6565</v>
      </c>
    </row>
    <row r="35" spans="1:6" x14ac:dyDescent="0.25">
      <c r="A35" t="s">
        <v>519</v>
      </c>
      <c r="B35">
        <v>8270</v>
      </c>
      <c r="C35" t="s">
        <v>9</v>
      </c>
      <c r="D35" t="s">
        <v>180</v>
      </c>
      <c r="E35">
        <v>17</v>
      </c>
      <c r="F35" t="s">
        <v>6300</v>
      </c>
    </row>
    <row r="36" spans="1:6" x14ac:dyDescent="0.25">
      <c r="A36" t="s">
        <v>4239</v>
      </c>
      <c r="B36">
        <v>4498</v>
      </c>
      <c r="C36" t="s">
        <v>9</v>
      </c>
      <c r="D36" t="s">
        <v>180</v>
      </c>
      <c r="E36">
        <v>17</v>
      </c>
      <c r="F36" t="s">
        <v>6221</v>
      </c>
    </row>
    <row r="37" spans="1:6" hidden="1" x14ac:dyDescent="0.25">
      <c r="A37" t="s">
        <v>2030</v>
      </c>
      <c r="B37">
        <v>4904</v>
      </c>
      <c r="C37" t="s">
        <v>352</v>
      </c>
      <c r="D37" t="s">
        <v>353</v>
      </c>
      <c r="E37">
        <v>16</v>
      </c>
      <c r="F37" t="s">
        <v>6222</v>
      </c>
    </row>
    <row r="38" spans="1:6" hidden="1" x14ac:dyDescent="0.25">
      <c r="A38" t="s">
        <v>3125</v>
      </c>
      <c r="B38">
        <v>4115</v>
      </c>
      <c r="C38" t="s">
        <v>14</v>
      </c>
      <c r="D38" t="s">
        <v>19</v>
      </c>
      <c r="E38">
        <v>16</v>
      </c>
      <c r="F38" t="s">
        <v>6338</v>
      </c>
    </row>
    <row r="39" spans="1:6" hidden="1" x14ac:dyDescent="0.25">
      <c r="A39" t="s">
        <v>3954</v>
      </c>
      <c r="B39">
        <v>4797</v>
      </c>
      <c r="C39" t="s">
        <v>352</v>
      </c>
      <c r="D39" t="s">
        <v>353</v>
      </c>
      <c r="E39">
        <v>16</v>
      </c>
      <c r="F39" t="s">
        <v>6566</v>
      </c>
    </row>
    <row r="40" spans="1:6" hidden="1" x14ac:dyDescent="0.25">
      <c r="A40" t="s">
        <v>4443</v>
      </c>
      <c r="B40">
        <v>4797</v>
      </c>
      <c r="C40" t="s">
        <v>352</v>
      </c>
      <c r="D40" t="s">
        <v>353</v>
      </c>
      <c r="E40">
        <v>16</v>
      </c>
      <c r="F40" t="s">
        <v>6566</v>
      </c>
    </row>
    <row r="41" spans="1:6" hidden="1" x14ac:dyDescent="0.25">
      <c r="A41" t="s">
        <v>4713</v>
      </c>
      <c r="B41">
        <v>4904</v>
      </c>
      <c r="C41" t="s">
        <v>352</v>
      </c>
      <c r="D41" t="s">
        <v>353</v>
      </c>
      <c r="E41">
        <v>16</v>
      </c>
      <c r="F41" t="s">
        <v>6222</v>
      </c>
    </row>
    <row r="42" spans="1:6" hidden="1" x14ac:dyDescent="0.25">
      <c r="A42" t="s">
        <v>5331</v>
      </c>
      <c r="B42">
        <v>4115</v>
      </c>
      <c r="C42" t="s">
        <v>14</v>
      </c>
      <c r="D42" t="s">
        <v>5065</v>
      </c>
      <c r="E42">
        <v>16</v>
      </c>
      <c r="F42" t="s">
        <v>6338</v>
      </c>
    </row>
    <row r="43" spans="1:6" hidden="1" x14ac:dyDescent="0.25">
      <c r="A43" t="s">
        <v>192</v>
      </c>
      <c r="B43">
        <v>3901</v>
      </c>
      <c r="C43" t="s">
        <v>14</v>
      </c>
      <c r="D43" t="s">
        <v>193</v>
      </c>
      <c r="E43">
        <v>15</v>
      </c>
      <c r="F43" t="s">
        <v>6339</v>
      </c>
    </row>
    <row r="44" spans="1:6" hidden="1" x14ac:dyDescent="0.25">
      <c r="A44" t="s">
        <v>197</v>
      </c>
      <c r="B44">
        <v>3901</v>
      </c>
      <c r="C44" t="s">
        <v>14</v>
      </c>
      <c r="D44" t="s">
        <v>198</v>
      </c>
      <c r="E44">
        <v>15</v>
      </c>
      <c r="F44" t="s">
        <v>6339</v>
      </c>
    </row>
    <row r="45" spans="1:6" hidden="1" x14ac:dyDescent="0.25">
      <c r="A45" t="s">
        <v>297</v>
      </c>
      <c r="B45">
        <v>3906</v>
      </c>
      <c r="C45" t="s">
        <v>14</v>
      </c>
      <c r="D45" t="s">
        <v>19</v>
      </c>
      <c r="E45">
        <v>15</v>
      </c>
      <c r="F45" t="s">
        <v>6340</v>
      </c>
    </row>
    <row r="46" spans="1:6" hidden="1" x14ac:dyDescent="0.25">
      <c r="A46" t="s">
        <v>348</v>
      </c>
      <c r="B46">
        <v>3907</v>
      </c>
      <c r="C46" t="s">
        <v>14</v>
      </c>
      <c r="D46" t="s">
        <v>19</v>
      </c>
      <c r="E46">
        <v>15</v>
      </c>
      <c r="F46" t="s">
        <v>6341</v>
      </c>
    </row>
    <row r="47" spans="1:6" hidden="1" x14ac:dyDescent="0.25">
      <c r="A47" t="s">
        <v>427</v>
      </c>
      <c r="B47">
        <v>3901</v>
      </c>
      <c r="C47" t="s">
        <v>14</v>
      </c>
      <c r="D47" t="s">
        <v>113</v>
      </c>
      <c r="E47">
        <v>15</v>
      </c>
      <c r="F47" t="s">
        <v>6339</v>
      </c>
    </row>
    <row r="48" spans="1:6" hidden="1" x14ac:dyDescent="0.25">
      <c r="A48" t="s">
        <v>488</v>
      </c>
      <c r="B48">
        <v>3901</v>
      </c>
      <c r="C48" t="s">
        <v>14</v>
      </c>
      <c r="D48" t="s">
        <v>19</v>
      </c>
      <c r="E48">
        <v>15</v>
      </c>
      <c r="F48" t="s">
        <v>6342</v>
      </c>
    </row>
    <row r="49" spans="1:6" hidden="1" x14ac:dyDescent="0.25">
      <c r="A49" t="s">
        <v>824</v>
      </c>
      <c r="B49">
        <v>3906</v>
      </c>
      <c r="C49" t="s">
        <v>14</v>
      </c>
      <c r="D49" t="s">
        <v>19</v>
      </c>
      <c r="E49">
        <v>15</v>
      </c>
      <c r="F49" t="s">
        <v>6343</v>
      </c>
    </row>
    <row r="50" spans="1:6" hidden="1" x14ac:dyDescent="0.25">
      <c r="A50" t="s">
        <v>929</v>
      </c>
      <c r="B50">
        <v>3906</v>
      </c>
      <c r="C50" t="s">
        <v>14</v>
      </c>
      <c r="D50" t="s">
        <v>930</v>
      </c>
      <c r="E50">
        <v>15</v>
      </c>
      <c r="F50" t="s">
        <v>6344</v>
      </c>
    </row>
    <row r="51" spans="1:6" hidden="1" x14ac:dyDescent="0.25">
      <c r="A51" t="s">
        <v>933</v>
      </c>
      <c r="B51">
        <v>3901</v>
      </c>
      <c r="C51" t="s">
        <v>14</v>
      </c>
      <c r="D51" t="s">
        <v>934</v>
      </c>
      <c r="E51">
        <v>15</v>
      </c>
      <c r="F51" t="s">
        <v>6342</v>
      </c>
    </row>
    <row r="52" spans="1:6" hidden="1" x14ac:dyDescent="0.25">
      <c r="A52" t="s">
        <v>1028</v>
      </c>
      <c r="B52">
        <v>3869</v>
      </c>
      <c r="C52" t="s">
        <v>14</v>
      </c>
      <c r="D52" t="s">
        <v>15</v>
      </c>
      <c r="E52">
        <v>15</v>
      </c>
      <c r="F52" t="s">
        <v>6345</v>
      </c>
    </row>
    <row r="53" spans="1:6" hidden="1" x14ac:dyDescent="0.25">
      <c r="A53" t="s">
        <v>1207</v>
      </c>
      <c r="B53">
        <v>3869</v>
      </c>
      <c r="C53" t="s">
        <v>14</v>
      </c>
      <c r="D53" t="s">
        <v>15</v>
      </c>
      <c r="E53">
        <v>15</v>
      </c>
      <c r="F53" t="s">
        <v>6345</v>
      </c>
    </row>
    <row r="54" spans="1:6" hidden="1" x14ac:dyDescent="0.25">
      <c r="A54" t="s">
        <v>1299</v>
      </c>
      <c r="B54">
        <v>3905</v>
      </c>
      <c r="C54" t="s">
        <v>14</v>
      </c>
      <c r="D54" t="s">
        <v>793</v>
      </c>
      <c r="E54">
        <v>15</v>
      </c>
      <c r="F54" t="s">
        <v>6346</v>
      </c>
    </row>
    <row r="55" spans="1:6" hidden="1" x14ac:dyDescent="0.25">
      <c r="A55" t="s">
        <v>1340</v>
      </c>
      <c r="B55">
        <v>3906</v>
      </c>
      <c r="C55" t="s">
        <v>14</v>
      </c>
      <c r="D55" t="s">
        <v>19</v>
      </c>
      <c r="E55">
        <v>15</v>
      </c>
      <c r="F55" t="s">
        <v>6347</v>
      </c>
    </row>
    <row r="56" spans="1:6" hidden="1" x14ac:dyDescent="0.25">
      <c r="A56" t="s">
        <v>1354</v>
      </c>
      <c r="B56">
        <v>3869</v>
      </c>
      <c r="C56" t="s">
        <v>14</v>
      </c>
      <c r="D56" t="s">
        <v>15</v>
      </c>
      <c r="E56">
        <v>15</v>
      </c>
      <c r="F56" t="s">
        <v>6345</v>
      </c>
    </row>
    <row r="57" spans="1:6" hidden="1" x14ac:dyDescent="0.25">
      <c r="A57" t="s">
        <v>1399</v>
      </c>
      <c r="B57">
        <v>3901</v>
      </c>
      <c r="C57" t="s">
        <v>14</v>
      </c>
      <c r="D57" t="s">
        <v>336</v>
      </c>
      <c r="E57">
        <v>15</v>
      </c>
      <c r="F57" t="s">
        <v>6342</v>
      </c>
    </row>
    <row r="58" spans="1:6" hidden="1" x14ac:dyDescent="0.25">
      <c r="A58" t="s">
        <v>1517</v>
      </c>
      <c r="B58">
        <v>3906</v>
      </c>
      <c r="C58" t="s">
        <v>14</v>
      </c>
      <c r="D58" t="s">
        <v>1512</v>
      </c>
      <c r="E58">
        <v>15</v>
      </c>
      <c r="F58" t="s">
        <v>6348</v>
      </c>
    </row>
    <row r="59" spans="1:6" hidden="1" x14ac:dyDescent="0.25">
      <c r="A59" t="s">
        <v>1537</v>
      </c>
      <c r="B59">
        <v>3905</v>
      </c>
      <c r="C59" t="s">
        <v>14</v>
      </c>
      <c r="D59" t="s">
        <v>1538</v>
      </c>
      <c r="E59">
        <v>15</v>
      </c>
      <c r="F59" t="s">
        <v>6346</v>
      </c>
    </row>
    <row r="60" spans="1:6" hidden="1" x14ac:dyDescent="0.25">
      <c r="A60" t="s">
        <v>1984</v>
      </c>
      <c r="B60">
        <v>3910</v>
      </c>
      <c r="C60" t="s">
        <v>14</v>
      </c>
      <c r="D60" t="s">
        <v>437</v>
      </c>
      <c r="E60">
        <v>15</v>
      </c>
      <c r="F60" t="s">
        <v>6349</v>
      </c>
    </row>
    <row r="61" spans="1:6" hidden="1" x14ac:dyDescent="0.25">
      <c r="A61" t="s">
        <v>1990</v>
      </c>
      <c r="B61">
        <v>5874</v>
      </c>
      <c r="C61" t="s">
        <v>352</v>
      </c>
      <c r="D61" t="s">
        <v>353</v>
      </c>
      <c r="E61">
        <v>15</v>
      </c>
      <c r="F61" t="s">
        <v>6223</v>
      </c>
    </row>
    <row r="62" spans="1:6" hidden="1" x14ac:dyDescent="0.25">
      <c r="A62" t="s">
        <v>1998</v>
      </c>
      <c r="B62">
        <v>3906</v>
      </c>
      <c r="C62" t="s">
        <v>14</v>
      </c>
      <c r="D62" t="s">
        <v>19</v>
      </c>
      <c r="E62">
        <v>15</v>
      </c>
      <c r="F62" t="s">
        <v>6340</v>
      </c>
    </row>
    <row r="63" spans="1:6" hidden="1" x14ac:dyDescent="0.25">
      <c r="A63" t="s">
        <v>2252</v>
      </c>
      <c r="B63">
        <v>3906</v>
      </c>
      <c r="C63" t="s">
        <v>14</v>
      </c>
      <c r="D63" t="s">
        <v>437</v>
      </c>
      <c r="E63">
        <v>15</v>
      </c>
      <c r="F63" t="s">
        <v>6347</v>
      </c>
    </row>
    <row r="64" spans="1:6" hidden="1" x14ac:dyDescent="0.25">
      <c r="A64" t="s">
        <v>2256</v>
      </c>
      <c r="B64">
        <v>3905</v>
      </c>
      <c r="C64" t="s">
        <v>14</v>
      </c>
      <c r="D64" t="s">
        <v>19</v>
      </c>
      <c r="E64">
        <v>15</v>
      </c>
      <c r="F64" t="s">
        <v>6346</v>
      </c>
    </row>
    <row r="65" spans="1:6" hidden="1" x14ac:dyDescent="0.25">
      <c r="A65" t="s">
        <v>2313</v>
      </c>
      <c r="B65">
        <v>3901</v>
      </c>
      <c r="C65" t="s">
        <v>14</v>
      </c>
      <c r="D65" t="s">
        <v>19</v>
      </c>
      <c r="E65">
        <v>15</v>
      </c>
      <c r="F65" t="s">
        <v>6339</v>
      </c>
    </row>
    <row r="66" spans="1:6" hidden="1" x14ac:dyDescent="0.25">
      <c r="A66" t="s">
        <v>2325</v>
      </c>
      <c r="B66">
        <v>3907</v>
      </c>
      <c r="C66" t="s">
        <v>14</v>
      </c>
      <c r="D66" t="s">
        <v>394</v>
      </c>
      <c r="E66">
        <v>15</v>
      </c>
      <c r="F66" t="s">
        <v>6341</v>
      </c>
    </row>
    <row r="67" spans="1:6" x14ac:dyDescent="0.25">
      <c r="A67" t="s">
        <v>2420</v>
      </c>
      <c r="B67">
        <v>4230</v>
      </c>
      <c r="C67" t="s">
        <v>9</v>
      </c>
      <c r="D67" t="s">
        <v>1941</v>
      </c>
      <c r="E67">
        <v>15</v>
      </c>
      <c r="F67" t="s">
        <v>6301</v>
      </c>
    </row>
    <row r="68" spans="1:6" hidden="1" x14ac:dyDescent="0.25">
      <c r="A68" t="s">
        <v>2512</v>
      </c>
      <c r="B68">
        <v>3901</v>
      </c>
      <c r="C68" t="s">
        <v>14</v>
      </c>
      <c r="D68" t="s">
        <v>2513</v>
      </c>
      <c r="E68">
        <v>15</v>
      </c>
      <c r="F68" t="s">
        <v>6342</v>
      </c>
    </row>
    <row r="69" spans="1:6" hidden="1" x14ac:dyDescent="0.25">
      <c r="A69" t="s">
        <v>2769</v>
      </c>
      <c r="B69">
        <v>3901</v>
      </c>
      <c r="C69" t="s">
        <v>14</v>
      </c>
      <c r="D69" t="s">
        <v>2770</v>
      </c>
      <c r="E69">
        <v>15</v>
      </c>
      <c r="F69" t="s">
        <v>6339</v>
      </c>
    </row>
    <row r="70" spans="1:6" hidden="1" x14ac:dyDescent="0.25">
      <c r="A70" t="s">
        <v>2912</v>
      </c>
      <c r="B70">
        <v>3901</v>
      </c>
      <c r="C70" t="s">
        <v>14</v>
      </c>
      <c r="D70" t="s">
        <v>890</v>
      </c>
      <c r="E70">
        <v>15</v>
      </c>
      <c r="F70" t="s">
        <v>6342</v>
      </c>
    </row>
    <row r="71" spans="1:6" hidden="1" x14ac:dyDescent="0.25">
      <c r="A71" t="s">
        <v>2915</v>
      </c>
      <c r="B71">
        <v>3901</v>
      </c>
      <c r="C71" t="s">
        <v>14</v>
      </c>
      <c r="D71" t="s">
        <v>461</v>
      </c>
      <c r="E71">
        <v>15</v>
      </c>
      <c r="F71" t="s">
        <v>6350</v>
      </c>
    </row>
    <row r="72" spans="1:6" hidden="1" x14ac:dyDescent="0.25">
      <c r="A72" t="s">
        <v>2992</v>
      </c>
      <c r="B72">
        <v>3906</v>
      </c>
      <c r="C72" t="s">
        <v>14</v>
      </c>
      <c r="D72" t="s">
        <v>538</v>
      </c>
      <c r="E72">
        <v>15</v>
      </c>
      <c r="F72" t="s">
        <v>6344</v>
      </c>
    </row>
    <row r="73" spans="1:6" hidden="1" x14ac:dyDescent="0.25">
      <c r="A73" t="s">
        <v>3133</v>
      </c>
      <c r="B73">
        <v>3906</v>
      </c>
      <c r="C73" t="s">
        <v>14</v>
      </c>
      <c r="D73" t="s">
        <v>19</v>
      </c>
      <c r="E73">
        <v>15</v>
      </c>
      <c r="F73" t="s">
        <v>6347</v>
      </c>
    </row>
    <row r="74" spans="1:6" hidden="1" x14ac:dyDescent="0.25">
      <c r="A74" t="s">
        <v>3221</v>
      </c>
      <c r="B74">
        <v>3906</v>
      </c>
      <c r="C74" t="s">
        <v>14</v>
      </c>
      <c r="D74" t="s">
        <v>876</v>
      </c>
      <c r="E74">
        <v>15</v>
      </c>
      <c r="F74" t="s">
        <v>6347</v>
      </c>
    </row>
    <row r="75" spans="1:6" hidden="1" x14ac:dyDescent="0.25">
      <c r="A75" t="s">
        <v>3410</v>
      </c>
      <c r="B75">
        <v>3906</v>
      </c>
      <c r="C75" t="s">
        <v>14</v>
      </c>
      <c r="D75" t="s">
        <v>2370</v>
      </c>
      <c r="E75">
        <v>15</v>
      </c>
      <c r="F75" t="s">
        <v>6344</v>
      </c>
    </row>
    <row r="76" spans="1:6" hidden="1" x14ac:dyDescent="0.25">
      <c r="A76" t="s">
        <v>3528</v>
      </c>
      <c r="B76">
        <v>3901</v>
      </c>
      <c r="C76" t="s">
        <v>14</v>
      </c>
      <c r="D76" t="s">
        <v>75</v>
      </c>
      <c r="E76">
        <v>15</v>
      </c>
      <c r="F76" t="s">
        <v>6339</v>
      </c>
    </row>
    <row r="77" spans="1:6" hidden="1" x14ac:dyDescent="0.25">
      <c r="A77" t="s">
        <v>3532</v>
      </c>
      <c r="B77">
        <v>3906</v>
      </c>
      <c r="C77" t="s">
        <v>14</v>
      </c>
      <c r="D77" t="s">
        <v>1235</v>
      </c>
      <c r="E77">
        <v>15</v>
      </c>
      <c r="F77" t="s">
        <v>6344</v>
      </c>
    </row>
    <row r="78" spans="1:6" hidden="1" x14ac:dyDescent="0.25">
      <c r="A78" t="s">
        <v>3713</v>
      </c>
      <c r="B78">
        <v>3906</v>
      </c>
      <c r="C78" t="s">
        <v>14</v>
      </c>
      <c r="D78" t="s">
        <v>687</v>
      </c>
      <c r="E78">
        <v>15</v>
      </c>
      <c r="F78" t="s">
        <v>6351</v>
      </c>
    </row>
    <row r="79" spans="1:6" hidden="1" x14ac:dyDescent="0.25">
      <c r="A79" t="s">
        <v>3759</v>
      </c>
      <c r="B79">
        <v>3901</v>
      </c>
      <c r="C79" t="s">
        <v>14</v>
      </c>
      <c r="D79" t="s">
        <v>274</v>
      </c>
      <c r="E79">
        <v>15</v>
      </c>
      <c r="F79" t="s">
        <v>6339</v>
      </c>
    </row>
    <row r="80" spans="1:6" hidden="1" x14ac:dyDescent="0.25">
      <c r="A80" t="s">
        <v>3763</v>
      </c>
      <c r="B80">
        <v>3906</v>
      </c>
      <c r="C80" t="s">
        <v>14</v>
      </c>
      <c r="D80" t="s">
        <v>1324</v>
      </c>
      <c r="E80">
        <v>15</v>
      </c>
      <c r="F80" t="s">
        <v>6340</v>
      </c>
    </row>
    <row r="81" spans="1:6" hidden="1" x14ac:dyDescent="0.25">
      <c r="A81" t="s">
        <v>3793</v>
      </c>
      <c r="B81">
        <v>3906</v>
      </c>
      <c r="C81" t="s">
        <v>14</v>
      </c>
      <c r="D81" t="s">
        <v>19</v>
      </c>
      <c r="E81">
        <v>15</v>
      </c>
      <c r="F81" t="s">
        <v>6348</v>
      </c>
    </row>
    <row r="82" spans="1:6" hidden="1" x14ac:dyDescent="0.25">
      <c r="A82" t="s">
        <v>3870</v>
      </c>
      <c r="B82">
        <v>3906</v>
      </c>
      <c r="C82" t="s">
        <v>14</v>
      </c>
      <c r="D82" t="s">
        <v>603</v>
      </c>
      <c r="E82">
        <v>15</v>
      </c>
      <c r="F82" t="s">
        <v>6347</v>
      </c>
    </row>
    <row r="83" spans="1:6" hidden="1" x14ac:dyDescent="0.25">
      <c r="A83" t="s">
        <v>3887</v>
      </c>
      <c r="B83">
        <v>3906</v>
      </c>
      <c r="C83" t="s">
        <v>14</v>
      </c>
      <c r="D83" t="s">
        <v>1214</v>
      </c>
      <c r="E83">
        <v>15</v>
      </c>
      <c r="F83" t="s">
        <v>6351</v>
      </c>
    </row>
    <row r="84" spans="1:6" hidden="1" x14ac:dyDescent="0.25">
      <c r="A84" t="s">
        <v>3931</v>
      </c>
      <c r="B84">
        <v>3869</v>
      </c>
      <c r="C84" t="s">
        <v>14</v>
      </c>
      <c r="D84" t="s">
        <v>15</v>
      </c>
      <c r="E84">
        <v>15</v>
      </c>
      <c r="F84" t="s">
        <v>6345</v>
      </c>
    </row>
    <row r="85" spans="1:6" hidden="1" x14ac:dyDescent="0.25">
      <c r="A85" t="s">
        <v>3967</v>
      </c>
      <c r="B85">
        <v>3906</v>
      </c>
      <c r="C85" t="s">
        <v>14</v>
      </c>
      <c r="D85" t="s">
        <v>2143</v>
      </c>
      <c r="E85">
        <v>15</v>
      </c>
      <c r="F85" t="s">
        <v>6352</v>
      </c>
    </row>
    <row r="86" spans="1:6" hidden="1" x14ac:dyDescent="0.25">
      <c r="A86" t="s">
        <v>4046</v>
      </c>
      <c r="B86">
        <v>3901</v>
      </c>
      <c r="C86" t="s">
        <v>14</v>
      </c>
      <c r="D86" t="s">
        <v>155</v>
      </c>
      <c r="E86">
        <v>15</v>
      </c>
      <c r="F86" t="s">
        <v>6353</v>
      </c>
    </row>
    <row r="87" spans="1:6" hidden="1" x14ac:dyDescent="0.25">
      <c r="A87" t="s">
        <v>4059</v>
      </c>
      <c r="B87">
        <v>3901</v>
      </c>
      <c r="C87" t="s">
        <v>14</v>
      </c>
      <c r="D87" t="s">
        <v>498</v>
      </c>
      <c r="E87">
        <v>15</v>
      </c>
      <c r="F87" t="s">
        <v>6339</v>
      </c>
    </row>
    <row r="88" spans="1:6" hidden="1" x14ac:dyDescent="0.25">
      <c r="A88" t="s">
        <v>4075</v>
      </c>
      <c r="B88">
        <v>3906</v>
      </c>
      <c r="C88" t="s">
        <v>14</v>
      </c>
      <c r="D88" t="s">
        <v>1564</v>
      </c>
      <c r="E88">
        <v>15</v>
      </c>
      <c r="F88" t="s">
        <v>6344</v>
      </c>
    </row>
    <row r="89" spans="1:6" hidden="1" x14ac:dyDescent="0.25">
      <c r="A89" t="s">
        <v>4213</v>
      </c>
      <c r="B89">
        <v>3901</v>
      </c>
      <c r="C89" t="s">
        <v>14</v>
      </c>
      <c r="D89" t="s">
        <v>4214</v>
      </c>
      <c r="E89">
        <v>15</v>
      </c>
      <c r="F89" t="s">
        <v>6342</v>
      </c>
    </row>
    <row r="90" spans="1:6" hidden="1" x14ac:dyDescent="0.25">
      <c r="A90" t="s">
        <v>4222</v>
      </c>
      <c r="B90">
        <v>3906</v>
      </c>
      <c r="C90" t="s">
        <v>14</v>
      </c>
      <c r="D90" t="s">
        <v>1150</v>
      </c>
      <c r="E90">
        <v>15</v>
      </c>
      <c r="F90" t="s">
        <v>6344</v>
      </c>
    </row>
    <row r="91" spans="1:6" hidden="1" x14ac:dyDescent="0.25">
      <c r="A91" t="s">
        <v>4258</v>
      </c>
      <c r="B91">
        <v>3907</v>
      </c>
      <c r="C91" t="s">
        <v>14</v>
      </c>
      <c r="D91" t="s">
        <v>394</v>
      </c>
      <c r="E91">
        <v>15</v>
      </c>
      <c r="F91" t="s">
        <v>6341</v>
      </c>
    </row>
    <row r="92" spans="1:6" hidden="1" x14ac:dyDescent="0.25">
      <c r="A92" t="s">
        <v>4260</v>
      </c>
      <c r="B92">
        <v>3906</v>
      </c>
      <c r="C92" t="s">
        <v>14</v>
      </c>
      <c r="D92" t="s">
        <v>309</v>
      </c>
      <c r="E92">
        <v>15</v>
      </c>
      <c r="F92" t="s">
        <v>6340</v>
      </c>
    </row>
    <row r="93" spans="1:6" hidden="1" x14ac:dyDescent="0.25">
      <c r="A93" t="s">
        <v>4349</v>
      </c>
      <c r="B93">
        <v>3906</v>
      </c>
      <c r="C93" t="s">
        <v>14</v>
      </c>
      <c r="D93" t="s">
        <v>261</v>
      </c>
      <c r="E93">
        <v>15</v>
      </c>
      <c r="F93" t="s">
        <v>6347</v>
      </c>
    </row>
    <row r="94" spans="1:6" hidden="1" x14ac:dyDescent="0.25">
      <c r="A94" t="s">
        <v>4410</v>
      </c>
      <c r="B94">
        <v>3901</v>
      </c>
      <c r="C94" t="s">
        <v>14</v>
      </c>
      <c r="D94" t="s">
        <v>1126</v>
      </c>
      <c r="E94">
        <v>15</v>
      </c>
      <c r="F94" t="s">
        <v>6342</v>
      </c>
    </row>
    <row r="95" spans="1:6" hidden="1" x14ac:dyDescent="0.25">
      <c r="A95" t="s">
        <v>4437</v>
      </c>
      <c r="B95">
        <v>3906</v>
      </c>
      <c r="C95" t="s">
        <v>14</v>
      </c>
      <c r="D95" t="s">
        <v>19</v>
      </c>
      <c r="E95">
        <v>15</v>
      </c>
      <c r="F95" t="s">
        <v>6351</v>
      </c>
    </row>
    <row r="96" spans="1:6" hidden="1" x14ac:dyDescent="0.25">
      <c r="A96" t="s">
        <v>4448</v>
      </c>
      <c r="B96">
        <v>3906</v>
      </c>
      <c r="C96" t="s">
        <v>14</v>
      </c>
      <c r="D96" t="s">
        <v>1263</v>
      </c>
      <c r="E96">
        <v>15</v>
      </c>
      <c r="F96" t="s">
        <v>6347</v>
      </c>
    </row>
    <row r="97" spans="1:6" hidden="1" x14ac:dyDescent="0.25">
      <c r="A97" t="s">
        <v>4602</v>
      </c>
      <c r="B97">
        <v>3906</v>
      </c>
      <c r="C97" t="s">
        <v>14</v>
      </c>
      <c r="D97" t="s">
        <v>372</v>
      </c>
      <c r="E97">
        <v>15</v>
      </c>
      <c r="F97" t="s">
        <v>6344</v>
      </c>
    </row>
    <row r="98" spans="1:6" hidden="1" x14ac:dyDescent="0.25">
      <c r="A98" t="s">
        <v>4649</v>
      </c>
      <c r="B98">
        <v>3901</v>
      </c>
      <c r="C98" t="s">
        <v>14</v>
      </c>
      <c r="D98" t="s">
        <v>1259</v>
      </c>
      <c r="E98">
        <v>15</v>
      </c>
      <c r="F98" t="s">
        <v>6339</v>
      </c>
    </row>
    <row r="99" spans="1:6" hidden="1" x14ac:dyDescent="0.25">
      <c r="A99" t="s">
        <v>4712</v>
      </c>
      <c r="B99">
        <v>3906</v>
      </c>
      <c r="C99" t="s">
        <v>14</v>
      </c>
      <c r="D99" t="s">
        <v>848</v>
      </c>
      <c r="E99">
        <v>15</v>
      </c>
      <c r="F99" t="s">
        <v>6344</v>
      </c>
    </row>
    <row r="100" spans="1:6" hidden="1" x14ac:dyDescent="0.25">
      <c r="A100" t="s">
        <v>4856</v>
      </c>
      <c r="B100">
        <v>3901</v>
      </c>
      <c r="C100" t="s">
        <v>14</v>
      </c>
      <c r="D100" t="s">
        <v>19</v>
      </c>
      <c r="E100">
        <v>15</v>
      </c>
      <c r="F100" t="s">
        <v>6339</v>
      </c>
    </row>
    <row r="101" spans="1:6" hidden="1" x14ac:dyDescent="0.25">
      <c r="A101" t="s">
        <v>4904</v>
      </c>
      <c r="B101">
        <v>3905</v>
      </c>
      <c r="C101" t="s">
        <v>14</v>
      </c>
      <c r="D101" t="s">
        <v>1655</v>
      </c>
      <c r="E101">
        <v>15</v>
      </c>
      <c r="F101" t="s">
        <v>6346</v>
      </c>
    </row>
    <row r="102" spans="1:6" hidden="1" x14ac:dyDescent="0.25">
      <c r="A102" t="s">
        <v>4908</v>
      </c>
      <c r="B102">
        <v>3901</v>
      </c>
      <c r="C102" t="s">
        <v>14</v>
      </c>
      <c r="D102" t="s">
        <v>19</v>
      </c>
      <c r="E102">
        <v>15</v>
      </c>
      <c r="F102" t="s">
        <v>6342</v>
      </c>
    </row>
    <row r="103" spans="1:6" hidden="1" x14ac:dyDescent="0.25">
      <c r="A103" t="s">
        <v>4915</v>
      </c>
      <c r="B103">
        <v>3906</v>
      </c>
      <c r="C103" t="s">
        <v>14</v>
      </c>
      <c r="D103" t="s">
        <v>1621</v>
      </c>
      <c r="E103">
        <v>15</v>
      </c>
      <c r="F103" t="s">
        <v>6347</v>
      </c>
    </row>
    <row r="104" spans="1:6" hidden="1" x14ac:dyDescent="0.25">
      <c r="A104" t="s">
        <v>4934</v>
      </c>
      <c r="B104">
        <v>3901</v>
      </c>
      <c r="C104" t="s">
        <v>14</v>
      </c>
      <c r="D104" t="s">
        <v>718</v>
      </c>
      <c r="E104">
        <v>15</v>
      </c>
      <c r="F104" t="s">
        <v>6339</v>
      </c>
    </row>
    <row r="105" spans="1:6" hidden="1" x14ac:dyDescent="0.25">
      <c r="A105" t="s">
        <v>4984</v>
      </c>
      <c r="B105">
        <v>3906</v>
      </c>
      <c r="C105" t="s">
        <v>14</v>
      </c>
      <c r="D105" t="s">
        <v>1306</v>
      </c>
      <c r="E105">
        <v>15</v>
      </c>
      <c r="F105" t="s">
        <v>6352</v>
      </c>
    </row>
    <row r="106" spans="1:6" hidden="1" x14ac:dyDescent="0.25">
      <c r="A106" t="s">
        <v>5379</v>
      </c>
      <c r="B106">
        <v>3906</v>
      </c>
      <c r="C106" t="s">
        <v>14</v>
      </c>
      <c r="D106" t="s">
        <v>19</v>
      </c>
      <c r="E106">
        <v>15</v>
      </c>
      <c r="F106" t="s">
        <v>6348</v>
      </c>
    </row>
    <row r="107" spans="1:6" hidden="1" x14ac:dyDescent="0.25">
      <c r="A107" t="s">
        <v>5431</v>
      </c>
      <c r="B107">
        <v>3906</v>
      </c>
      <c r="C107" t="s">
        <v>14</v>
      </c>
      <c r="D107" t="s">
        <v>1418</v>
      </c>
      <c r="E107">
        <v>15</v>
      </c>
      <c r="F107" t="s">
        <v>6344</v>
      </c>
    </row>
    <row r="108" spans="1:6" hidden="1" x14ac:dyDescent="0.25">
      <c r="A108" t="s">
        <v>5454</v>
      </c>
      <c r="B108">
        <v>3907</v>
      </c>
      <c r="C108" t="s">
        <v>14</v>
      </c>
      <c r="D108" t="s">
        <v>394</v>
      </c>
      <c r="E108">
        <v>15</v>
      </c>
      <c r="F108" t="s">
        <v>6341</v>
      </c>
    </row>
    <row r="109" spans="1:6" hidden="1" x14ac:dyDescent="0.25">
      <c r="A109" t="s">
        <v>5510</v>
      </c>
      <c r="B109">
        <v>5874</v>
      </c>
      <c r="C109" t="s">
        <v>352</v>
      </c>
      <c r="D109" t="s">
        <v>353</v>
      </c>
      <c r="E109">
        <v>15</v>
      </c>
      <c r="F109" t="s">
        <v>6223</v>
      </c>
    </row>
    <row r="110" spans="1:6" hidden="1" x14ac:dyDescent="0.25">
      <c r="A110" t="s">
        <v>5527</v>
      </c>
      <c r="B110">
        <v>3906</v>
      </c>
      <c r="C110" t="s">
        <v>14</v>
      </c>
      <c r="D110" t="s">
        <v>216</v>
      </c>
      <c r="E110">
        <v>15</v>
      </c>
      <c r="F110" t="s">
        <v>6344</v>
      </c>
    </row>
    <row r="111" spans="1:6" hidden="1" x14ac:dyDescent="0.25">
      <c r="A111" t="s">
        <v>5580</v>
      </c>
      <c r="B111">
        <v>3901</v>
      </c>
      <c r="C111" t="s">
        <v>14</v>
      </c>
      <c r="D111" t="s">
        <v>509</v>
      </c>
      <c r="E111">
        <v>15</v>
      </c>
      <c r="F111" t="s">
        <v>6339</v>
      </c>
    </row>
    <row r="112" spans="1:6" hidden="1" x14ac:dyDescent="0.25">
      <c r="A112" t="s">
        <v>5672</v>
      </c>
      <c r="B112">
        <v>3901</v>
      </c>
      <c r="C112" t="s">
        <v>14</v>
      </c>
      <c r="D112" t="s">
        <v>3393</v>
      </c>
      <c r="E112">
        <v>15</v>
      </c>
      <c r="F112" t="s">
        <v>6339</v>
      </c>
    </row>
    <row r="113" spans="1:6" hidden="1" x14ac:dyDescent="0.25">
      <c r="A113" t="s">
        <v>5683</v>
      </c>
      <c r="B113">
        <v>3906</v>
      </c>
      <c r="C113" t="s">
        <v>14</v>
      </c>
      <c r="D113" t="s">
        <v>2299</v>
      </c>
      <c r="E113">
        <v>15</v>
      </c>
      <c r="F113" t="s">
        <v>6348</v>
      </c>
    </row>
    <row r="114" spans="1:6" hidden="1" x14ac:dyDescent="0.25">
      <c r="A114" t="s">
        <v>1771</v>
      </c>
      <c r="B114">
        <v>4453</v>
      </c>
      <c r="C114" t="s">
        <v>352</v>
      </c>
      <c r="D114" t="s">
        <v>353</v>
      </c>
      <c r="E114">
        <v>14</v>
      </c>
      <c r="F114" t="s">
        <v>6567</v>
      </c>
    </row>
    <row r="115" spans="1:6" hidden="1" x14ac:dyDescent="0.25">
      <c r="A115" t="s">
        <v>2838</v>
      </c>
      <c r="B115">
        <v>4282</v>
      </c>
      <c r="C115" t="s">
        <v>352</v>
      </c>
      <c r="D115" t="s">
        <v>353</v>
      </c>
      <c r="E115">
        <v>14</v>
      </c>
      <c r="F115" t="s">
        <v>6568</v>
      </c>
    </row>
    <row r="116" spans="1:6" hidden="1" x14ac:dyDescent="0.25">
      <c r="A116" t="s">
        <v>3332</v>
      </c>
      <c r="B116">
        <v>4453</v>
      </c>
      <c r="C116" t="s">
        <v>352</v>
      </c>
      <c r="D116" t="s">
        <v>353</v>
      </c>
      <c r="E116">
        <v>14</v>
      </c>
      <c r="F116" t="s">
        <v>6567</v>
      </c>
    </row>
    <row r="117" spans="1:6" hidden="1" x14ac:dyDescent="0.25">
      <c r="A117" t="s">
        <v>4129</v>
      </c>
      <c r="B117">
        <v>4282</v>
      </c>
      <c r="C117" t="s">
        <v>352</v>
      </c>
      <c r="D117" t="s">
        <v>353</v>
      </c>
      <c r="E117">
        <v>14</v>
      </c>
      <c r="F117" t="s">
        <v>6568</v>
      </c>
    </row>
    <row r="118" spans="1:6" hidden="1" x14ac:dyDescent="0.25">
      <c r="A118" t="s">
        <v>2274</v>
      </c>
      <c r="B118">
        <v>3546</v>
      </c>
      <c r="C118" t="s">
        <v>1853</v>
      </c>
      <c r="D118" t="s">
        <v>1854</v>
      </c>
      <c r="E118">
        <v>13</v>
      </c>
      <c r="F118" t="s">
        <v>6569</v>
      </c>
    </row>
    <row r="119" spans="1:6" x14ac:dyDescent="0.25">
      <c r="A119" t="s">
        <v>2739</v>
      </c>
      <c r="B119">
        <v>4302</v>
      </c>
      <c r="C119" t="s">
        <v>9</v>
      </c>
      <c r="D119" t="s">
        <v>1941</v>
      </c>
      <c r="E119">
        <v>13</v>
      </c>
      <c r="F119" t="s">
        <v>6570</v>
      </c>
    </row>
    <row r="120" spans="1:6" hidden="1" x14ac:dyDescent="0.25">
      <c r="A120" t="s">
        <v>3775</v>
      </c>
      <c r="B120">
        <v>3502</v>
      </c>
      <c r="C120" t="s">
        <v>14</v>
      </c>
      <c r="D120" t="s">
        <v>336</v>
      </c>
      <c r="E120">
        <v>13</v>
      </c>
      <c r="F120" t="s">
        <v>6571</v>
      </c>
    </row>
    <row r="121" spans="1:6" hidden="1" x14ac:dyDescent="0.25">
      <c r="A121" t="s">
        <v>4279</v>
      </c>
      <c r="B121">
        <v>3276</v>
      </c>
      <c r="C121" t="s">
        <v>14</v>
      </c>
      <c r="D121" t="s">
        <v>129</v>
      </c>
      <c r="E121">
        <v>13</v>
      </c>
      <c r="F121" t="s">
        <v>6572</v>
      </c>
    </row>
    <row r="122" spans="1:6" x14ac:dyDescent="0.25">
      <c r="A122" t="s">
        <v>4614</v>
      </c>
      <c r="B122">
        <v>3554</v>
      </c>
      <c r="C122" t="s">
        <v>9</v>
      </c>
      <c r="D122" t="s">
        <v>32</v>
      </c>
      <c r="E122">
        <v>13</v>
      </c>
      <c r="F122" t="s">
        <v>6573</v>
      </c>
    </row>
    <row r="123" spans="1:6" hidden="1" x14ac:dyDescent="0.25">
      <c r="A123" t="s">
        <v>4622</v>
      </c>
      <c r="B123">
        <v>3546</v>
      </c>
      <c r="C123" t="s">
        <v>1853</v>
      </c>
      <c r="D123" t="s">
        <v>1854</v>
      </c>
      <c r="E123">
        <v>13</v>
      </c>
      <c r="F123" t="s">
        <v>6569</v>
      </c>
    </row>
    <row r="124" spans="1:6" hidden="1" x14ac:dyDescent="0.25">
      <c r="A124" t="s">
        <v>5053</v>
      </c>
      <c r="B124">
        <v>3502</v>
      </c>
      <c r="C124" t="s">
        <v>14</v>
      </c>
      <c r="D124" t="s">
        <v>19</v>
      </c>
      <c r="E124">
        <v>13</v>
      </c>
      <c r="F124" t="s">
        <v>6571</v>
      </c>
    </row>
    <row r="125" spans="1:6" hidden="1" x14ac:dyDescent="0.25">
      <c r="A125" t="s">
        <v>419</v>
      </c>
      <c r="B125">
        <v>2901</v>
      </c>
      <c r="C125" t="s">
        <v>14</v>
      </c>
      <c r="D125" t="s">
        <v>209</v>
      </c>
      <c r="E125">
        <v>12</v>
      </c>
      <c r="F125" t="s">
        <v>6354</v>
      </c>
    </row>
    <row r="126" spans="1:6" hidden="1" x14ac:dyDescent="0.25">
      <c r="A126" t="s">
        <v>905</v>
      </c>
      <c r="B126">
        <v>3645</v>
      </c>
      <c r="C126" t="s">
        <v>14</v>
      </c>
      <c r="D126" t="s">
        <v>15</v>
      </c>
      <c r="E126">
        <v>12</v>
      </c>
      <c r="F126" t="s">
        <v>6192</v>
      </c>
    </row>
    <row r="127" spans="1:6" hidden="1" x14ac:dyDescent="0.25">
      <c r="A127" t="s">
        <v>4809</v>
      </c>
      <c r="B127">
        <v>3645</v>
      </c>
      <c r="C127" t="s">
        <v>14</v>
      </c>
      <c r="D127" t="s">
        <v>15</v>
      </c>
      <c r="E127">
        <v>12</v>
      </c>
      <c r="F127" t="s">
        <v>6192</v>
      </c>
    </row>
    <row r="128" spans="1:6" hidden="1" x14ac:dyDescent="0.25">
      <c r="A128" t="s">
        <v>53</v>
      </c>
      <c r="B128">
        <v>3099</v>
      </c>
      <c r="C128" t="s">
        <v>14</v>
      </c>
      <c r="D128" t="s">
        <v>19</v>
      </c>
      <c r="E128">
        <v>11</v>
      </c>
      <c r="F128" t="s">
        <v>6355</v>
      </c>
    </row>
    <row r="129" spans="1:6" hidden="1" x14ac:dyDescent="0.25">
      <c r="A129" t="s">
        <v>67</v>
      </c>
      <c r="B129">
        <v>3215</v>
      </c>
      <c r="C129" t="s">
        <v>14</v>
      </c>
      <c r="D129" t="s">
        <v>68</v>
      </c>
      <c r="E129">
        <v>11</v>
      </c>
      <c r="F129" t="s">
        <v>6356</v>
      </c>
    </row>
    <row r="130" spans="1:6" hidden="1" x14ac:dyDescent="0.25">
      <c r="A130" t="s">
        <v>183</v>
      </c>
      <c r="B130">
        <v>3487</v>
      </c>
      <c r="C130" t="s">
        <v>14</v>
      </c>
      <c r="D130" t="s">
        <v>19</v>
      </c>
      <c r="E130">
        <v>11</v>
      </c>
      <c r="F130" t="s">
        <v>6357</v>
      </c>
    </row>
    <row r="131" spans="1:6" hidden="1" x14ac:dyDescent="0.25">
      <c r="A131" t="s">
        <v>304</v>
      </c>
      <c r="B131">
        <v>2933</v>
      </c>
      <c r="C131" t="s">
        <v>14</v>
      </c>
      <c r="D131" t="s">
        <v>305</v>
      </c>
      <c r="E131">
        <v>11</v>
      </c>
      <c r="F131" t="s">
        <v>6358</v>
      </c>
    </row>
    <row r="132" spans="1:6" hidden="1" x14ac:dyDescent="0.25">
      <c r="A132" t="s">
        <v>335</v>
      </c>
      <c r="B132">
        <v>3487</v>
      </c>
      <c r="C132" t="s">
        <v>14</v>
      </c>
      <c r="D132" t="s">
        <v>336</v>
      </c>
      <c r="E132">
        <v>11</v>
      </c>
      <c r="F132" t="s">
        <v>6359</v>
      </c>
    </row>
    <row r="133" spans="1:6" hidden="1" x14ac:dyDescent="0.25">
      <c r="A133" t="s">
        <v>356</v>
      </c>
      <c r="B133">
        <v>3215</v>
      </c>
      <c r="C133" t="s">
        <v>14</v>
      </c>
      <c r="D133" t="s">
        <v>357</v>
      </c>
      <c r="E133">
        <v>11</v>
      </c>
      <c r="F133" t="s">
        <v>6356</v>
      </c>
    </row>
    <row r="134" spans="1:6" hidden="1" x14ac:dyDescent="0.25">
      <c r="A134" t="s">
        <v>393</v>
      </c>
      <c r="B134">
        <v>3487</v>
      </c>
      <c r="C134" t="s">
        <v>14</v>
      </c>
      <c r="D134" t="s">
        <v>394</v>
      </c>
      <c r="E134">
        <v>11</v>
      </c>
      <c r="F134" t="s">
        <v>6360</v>
      </c>
    </row>
    <row r="135" spans="1:6" hidden="1" x14ac:dyDescent="0.25">
      <c r="A135" t="s">
        <v>404</v>
      </c>
      <c r="B135">
        <v>2933</v>
      </c>
      <c r="C135" t="s">
        <v>14</v>
      </c>
      <c r="D135" t="s">
        <v>19</v>
      </c>
      <c r="E135">
        <v>11</v>
      </c>
      <c r="F135" t="s">
        <v>6358</v>
      </c>
    </row>
    <row r="136" spans="1:6" hidden="1" x14ac:dyDescent="0.25">
      <c r="A136" t="s">
        <v>482</v>
      </c>
      <c r="B136">
        <v>3487</v>
      </c>
      <c r="C136" t="s">
        <v>14</v>
      </c>
      <c r="D136" t="s">
        <v>75</v>
      </c>
      <c r="E136">
        <v>11</v>
      </c>
      <c r="F136" t="s">
        <v>6361</v>
      </c>
    </row>
    <row r="137" spans="1:6" hidden="1" x14ac:dyDescent="0.25">
      <c r="A137" t="s">
        <v>686</v>
      </c>
      <c r="B137">
        <v>3487</v>
      </c>
      <c r="C137" t="s">
        <v>14</v>
      </c>
      <c r="D137" t="s">
        <v>687</v>
      </c>
      <c r="E137">
        <v>11</v>
      </c>
      <c r="F137" t="s">
        <v>6357</v>
      </c>
    </row>
    <row r="138" spans="1:6" hidden="1" x14ac:dyDescent="0.25">
      <c r="A138" t="s">
        <v>986</v>
      </c>
      <c r="B138">
        <v>3090</v>
      </c>
      <c r="C138" t="s">
        <v>14</v>
      </c>
      <c r="D138" t="s">
        <v>60</v>
      </c>
      <c r="E138">
        <v>11</v>
      </c>
      <c r="F138" t="s">
        <v>6362</v>
      </c>
    </row>
    <row r="139" spans="1:6" hidden="1" x14ac:dyDescent="0.25">
      <c r="A139" t="s">
        <v>1011</v>
      </c>
      <c r="B139">
        <v>3485</v>
      </c>
      <c r="C139" t="s">
        <v>14</v>
      </c>
      <c r="D139" t="s">
        <v>509</v>
      </c>
      <c r="E139">
        <v>11</v>
      </c>
      <c r="F139" t="s">
        <v>6363</v>
      </c>
    </row>
    <row r="140" spans="1:6" hidden="1" x14ac:dyDescent="0.25">
      <c r="A140" t="s">
        <v>1015</v>
      </c>
      <c r="B140">
        <v>3487</v>
      </c>
      <c r="C140" t="s">
        <v>14</v>
      </c>
      <c r="D140" t="s">
        <v>216</v>
      </c>
      <c r="E140">
        <v>11</v>
      </c>
      <c r="F140" t="s">
        <v>6364</v>
      </c>
    </row>
    <row r="141" spans="1:6" hidden="1" x14ac:dyDescent="0.25">
      <c r="A141" t="s">
        <v>1068</v>
      </c>
      <c r="B141">
        <v>2933</v>
      </c>
      <c r="C141" t="s">
        <v>14</v>
      </c>
      <c r="D141" t="s">
        <v>19</v>
      </c>
      <c r="E141">
        <v>11</v>
      </c>
      <c r="F141" t="s">
        <v>6358</v>
      </c>
    </row>
    <row r="142" spans="1:6" hidden="1" x14ac:dyDescent="0.25">
      <c r="A142" t="s">
        <v>1135</v>
      </c>
      <c r="B142">
        <v>3487</v>
      </c>
      <c r="C142" t="s">
        <v>14</v>
      </c>
      <c r="D142" t="s">
        <v>876</v>
      </c>
      <c r="E142">
        <v>11</v>
      </c>
      <c r="F142" t="s">
        <v>6365</v>
      </c>
    </row>
    <row r="143" spans="1:6" hidden="1" x14ac:dyDescent="0.25">
      <c r="A143" t="s">
        <v>1159</v>
      </c>
      <c r="B143">
        <v>3487</v>
      </c>
      <c r="C143" t="s">
        <v>14</v>
      </c>
      <c r="D143" t="s">
        <v>19</v>
      </c>
      <c r="E143">
        <v>11</v>
      </c>
      <c r="F143" t="s">
        <v>6361</v>
      </c>
    </row>
    <row r="144" spans="1:6" hidden="1" x14ac:dyDescent="0.25">
      <c r="A144" t="s">
        <v>1194</v>
      </c>
      <c r="B144">
        <v>2933</v>
      </c>
      <c r="C144" t="s">
        <v>14</v>
      </c>
      <c r="D144" t="s">
        <v>209</v>
      </c>
      <c r="E144">
        <v>11</v>
      </c>
      <c r="F144" t="s">
        <v>6358</v>
      </c>
    </row>
    <row r="145" spans="1:6" hidden="1" x14ac:dyDescent="0.25">
      <c r="A145" t="s">
        <v>1254</v>
      </c>
      <c r="B145">
        <v>3487</v>
      </c>
      <c r="C145" t="s">
        <v>14</v>
      </c>
      <c r="D145" t="s">
        <v>19</v>
      </c>
      <c r="E145">
        <v>11</v>
      </c>
      <c r="F145" t="s">
        <v>6365</v>
      </c>
    </row>
    <row r="146" spans="1:6" hidden="1" x14ac:dyDescent="0.25">
      <c r="A146" t="s">
        <v>1302</v>
      </c>
      <c r="B146">
        <v>2792</v>
      </c>
      <c r="C146" t="s">
        <v>14</v>
      </c>
      <c r="D146" t="s">
        <v>19</v>
      </c>
      <c r="E146">
        <v>11</v>
      </c>
      <c r="F146" t="s">
        <v>6366</v>
      </c>
    </row>
    <row r="147" spans="1:6" hidden="1" x14ac:dyDescent="0.25">
      <c r="A147" t="s">
        <v>1449</v>
      </c>
      <c r="B147">
        <v>2933</v>
      </c>
      <c r="C147" t="s">
        <v>14</v>
      </c>
      <c r="D147" t="s">
        <v>781</v>
      </c>
      <c r="E147">
        <v>11</v>
      </c>
      <c r="F147" t="s">
        <v>6358</v>
      </c>
    </row>
    <row r="148" spans="1:6" hidden="1" x14ac:dyDescent="0.25">
      <c r="A148" t="s">
        <v>1503</v>
      </c>
      <c r="B148">
        <v>3482</v>
      </c>
      <c r="C148" t="s">
        <v>14</v>
      </c>
      <c r="D148" t="s">
        <v>15</v>
      </c>
      <c r="E148">
        <v>11</v>
      </c>
      <c r="F148" t="s">
        <v>6367</v>
      </c>
    </row>
    <row r="149" spans="1:6" hidden="1" x14ac:dyDescent="0.25">
      <c r="A149" t="s">
        <v>1514</v>
      </c>
      <c r="B149">
        <v>3123</v>
      </c>
      <c r="C149" t="s">
        <v>14</v>
      </c>
      <c r="D149" t="s">
        <v>261</v>
      </c>
      <c r="E149">
        <v>11</v>
      </c>
      <c r="F149" t="s">
        <v>6368</v>
      </c>
    </row>
    <row r="150" spans="1:6" hidden="1" x14ac:dyDescent="0.25">
      <c r="A150" t="s">
        <v>1529</v>
      </c>
      <c r="B150">
        <v>3487</v>
      </c>
      <c r="C150" t="s">
        <v>14</v>
      </c>
      <c r="D150" t="s">
        <v>793</v>
      </c>
      <c r="E150">
        <v>11</v>
      </c>
      <c r="F150" t="s">
        <v>6365</v>
      </c>
    </row>
    <row r="151" spans="1:6" hidden="1" x14ac:dyDescent="0.25">
      <c r="A151" t="s">
        <v>1579</v>
      </c>
      <c r="B151">
        <v>3487</v>
      </c>
      <c r="C151" t="s">
        <v>14</v>
      </c>
      <c r="D151" t="s">
        <v>718</v>
      </c>
      <c r="E151">
        <v>11</v>
      </c>
      <c r="F151" t="s">
        <v>6361</v>
      </c>
    </row>
    <row r="152" spans="1:6" hidden="1" x14ac:dyDescent="0.25">
      <c r="A152" t="s">
        <v>1603</v>
      </c>
      <c r="B152">
        <v>3487</v>
      </c>
      <c r="C152" t="s">
        <v>14</v>
      </c>
      <c r="D152" t="s">
        <v>1564</v>
      </c>
      <c r="E152">
        <v>11</v>
      </c>
      <c r="F152" t="s">
        <v>6364</v>
      </c>
    </row>
    <row r="153" spans="1:6" hidden="1" x14ac:dyDescent="0.25">
      <c r="A153" t="s">
        <v>1623</v>
      </c>
      <c r="B153">
        <v>3090</v>
      </c>
      <c r="C153" t="s">
        <v>14</v>
      </c>
      <c r="D153" t="s">
        <v>86</v>
      </c>
      <c r="E153">
        <v>11</v>
      </c>
      <c r="F153" t="s">
        <v>6362</v>
      </c>
    </row>
    <row r="154" spans="1:6" hidden="1" x14ac:dyDescent="0.25">
      <c r="A154" t="s">
        <v>1761</v>
      </c>
      <c r="B154">
        <v>2792</v>
      </c>
      <c r="C154" t="s">
        <v>14</v>
      </c>
      <c r="D154" t="s">
        <v>19</v>
      </c>
      <c r="E154">
        <v>11</v>
      </c>
      <c r="F154" t="s">
        <v>6369</v>
      </c>
    </row>
    <row r="155" spans="1:6" hidden="1" x14ac:dyDescent="0.25">
      <c r="A155" t="s">
        <v>2054</v>
      </c>
      <c r="B155">
        <v>3487</v>
      </c>
      <c r="C155" t="s">
        <v>14</v>
      </c>
      <c r="D155" t="s">
        <v>1512</v>
      </c>
      <c r="E155">
        <v>11</v>
      </c>
      <c r="F155" t="s">
        <v>6357</v>
      </c>
    </row>
    <row r="156" spans="1:6" hidden="1" x14ac:dyDescent="0.25">
      <c r="A156" t="s">
        <v>2123</v>
      </c>
      <c r="B156">
        <v>3487</v>
      </c>
      <c r="C156" t="s">
        <v>14</v>
      </c>
      <c r="D156" t="s">
        <v>1150</v>
      </c>
      <c r="E156">
        <v>11</v>
      </c>
      <c r="F156" t="s">
        <v>6364</v>
      </c>
    </row>
    <row r="157" spans="1:6" hidden="1" x14ac:dyDescent="0.25">
      <c r="A157" t="s">
        <v>2170</v>
      </c>
      <c r="B157">
        <v>2928</v>
      </c>
      <c r="C157" t="s">
        <v>14</v>
      </c>
      <c r="D157" t="s">
        <v>86</v>
      </c>
      <c r="E157">
        <v>11</v>
      </c>
      <c r="F157" t="s">
        <v>6193</v>
      </c>
    </row>
    <row r="158" spans="1:6" hidden="1" x14ac:dyDescent="0.25">
      <c r="A158" t="s">
        <v>2233</v>
      </c>
      <c r="B158">
        <v>3487</v>
      </c>
      <c r="C158" t="s">
        <v>14</v>
      </c>
      <c r="D158" t="s">
        <v>1306</v>
      </c>
      <c r="E158">
        <v>11</v>
      </c>
      <c r="F158" t="s">
        <v>6370</v>
      </c>
    </row>
    <row r="159" spans="1:6" hidden="1" x14ac:dyDescent="0.25">
      <c r="A159" t="s">
        <v>2259</v>
      </c>
      <c r="B159">
        <v>3487</v>
      </c>
      <c r="C159" t="s">
        <v>14</v>
      </c>
      <c r="D159" t="s">
        <v>19</v>
      </c>
      <c r="E159">
        <v>11</v>
      </c>
      <c r="F159" t="s">
        <v>6361</v>
      </c>
    </row>
    <row r="160" spans="1:6" hidden="1" x14ac:dyDescent="0.25">
      <c r="A160" t="s">
        <v>2267</v>
      </c>
      <c r="B160">
        <v>3174</v>
      </c>
      <c r="C160" t="s">
        <v>14</v>
      </c>
      <c r="D160" t="s">
        <v>329</v>
      </c>
      <c r="E160">
        <v>11</v>
      </c>
      <c r="F160" t="s">
        <v>6371</v>
      </c>
    </row>
    <row r="161" spans="1:6" hidden="1" x14ac:dyDescent="0.25">
      <c r="A161" t="s">
        <v>2315</v>
      </c>
      <c r="B161">
        <v>3487</v>
      </c>
      <c r="C161" t="s">
        <v>14</v>
      </c>
      <c r="D161" t="s">
        <v>437</v>
      </c>
      <c r="E161">
        <v>11</v>
      </c>
      <c r="F161" t="s">
        <v>6365</v>
      </c>
    </row>
    <row r="162" spans="1:6" hidden="1" x14ac:dyDescent="0.25">
      <c r="A162" t="s">
        <v>2353</v>
      </c>
      <c r="B162">
        <v>3174</v>
      </c>
      <c r="C162" t="s">
        <v>14</v>
      </c>
      <c r="D162" t="s">
        <v>19</v>
      </c>
      <c r="E162">
        <v>11</v>
      </c>
      <c r="F162" t="s">
        <v>6371</v>
      </c>
    </row>
    <row r="163" spans="1:6" hidden="1" x14ac:dyDescent="0.25">
      <c r="A163" t="s">
        <v>2375</v>
      </c>
      <c r="B163">
        <v>2933</v>
      </c>
      <c r="C163" t="s">
        <v>14</v>
      </c>
      <c r="D163" t="s">
        <v>687</v>
      </c>
      <c r="E163">
        <v>11</v>
      </c>
      <c r="F163" t="s">
        <v>6358</v>
      </c>
    </row>
    <row r="164" spans="1:6" hidden="1" x14ac:dyDescent="0.25">
      <c r="A164" t="s">
        <v>2387</v>
      </c>
      <c r="B164">
        <v>3487</v>
      </c>
      <c r="C164" t="s">
        <v>14</v>
      </c>
      <c r="D164" t="s">
        <v>498</v>
      </c>
      <c r="E164">
        <v>11</v>
      </c>
      <c r="F164" t="s">
        <v>6357</v>
      </c>
    </row>
    <row r="165" spans="1:6" hidden="1" x14ac:dyDescent="0.25">
      <c r="A165" t="s">
        <v>2527</v>
      </c>
      <c r="B165">
        <v>3293</v>
      </c>
      <c r="C165" t="s">
        <v>352</v>
      </c>
      <c r="D165" t="s">
        <v>353</v>
      </c>
      <c r="E165">
        <v>11</v>
      </c>
      <c r="F165" t="s">
        <v>6136</v>
      </c>
    </row>
    <row r="166" spans="1:6" hidden="1" x14ac:dyDescent="0.25">
      <c r="A166" t="s">
        <v>2533</v>
      </c>
      <c r="B166">
        <v>3482</v>
      </c>
      <c r="C166" t="s">
        <v>14</v>
      </c>
      <c r="D166" t="s">
        <v>15</v>
      </c>
      <c r="E166">
        <v>11</v>
      </c>
      <c r="F166" t="s">
        <v>6367</v>
      </c>
    </row>
    <row r="167" spans="1:6" hidden="1" x14ac:dyDescent="0.25">
      <c r="A167" t="s">
        <v>2554</v>
      </c>
      <c r="B167">
        <v>2933</v>
      </c>
      <c r="C167" t="s">
        <v>14</v>
      </c>
      <c r="D167" t="s">
        <v>498</v>
      </c>
      <c r="E167">
        <v>11</v>
      </c>
      <c r="F167" t="s">
        <v>6358</v>
      </c>
    </row>
    <row r="168" spans="1:6" hidden="1" x14ac:dyDescent="0.25">
      <c r="A168" t="s">
        <v>2562</v>
      </c>
      <c r="B168">
        <v>2933</v>
      </c>
      <c r="C168" t="s">
        <v>14</v>
      </c>
      <c r="D168" t="s">
        <v>19</v>
      </c>
      <c r="E168">
        <v>11</v>
      </c>
      <c r="F168" t="s">
        <v>6358</v>
      </c>
    </row>
    <row r="169" spans="1:6" hidden="1" x14ac:dyDescent="0.25">
      <c r="A169" t="s">
        <v>2620</v>
      </c>
      <c r="B169">
        <v>3487</v>
      </c>
      <c r="C169" t="s">
        <v>14</v>
      </c>
      <c r="D169" t="s">
        <v>19</v>
      </c>
      <c r="E169">
        <v>11</v>
      </c>
      <c r="F169" t="s">
        <v>6357</v>
      </c>
    </row>
    <row r="170" spans="1:6" hidden="1" x14ac:dyDescent="0.25">
      <c r="A170" t="s">
        <v>2671</v>
      </c>
      <c r="B170">
        <v>3487</v>
      </c>
      <c r="C170" t="s">
        <v>14</v>
      </c>
      <c r="D170" t="s">
        <v>2513</v>
      </c>
      <c r="E170">
        <v>11</v>
      </c>
      <c r="F170" t="s">
        <v>6361</v>
      </c>
    </row>
    <row r="171" spans="1:6" hidden="1" x14ac:dyDescent="0.25">
      <c r="A171" t="s">
        <v>2726</v>
      </c>
      <c r="B171">
        <v>3215</v>
      </c>
      <c r="C171" t="s">
        <v>14</v>
      </c>
      <c r="D171" t="s">
        <v>1800</v>
      </c>
      <c r="E171">
        <v>11</v>
      </c>
      <c r="F171" t="s">
        <v>6356</v>
      </c>
    </row>
    <row r="172" spans="1:6" hidden="1" x14ac:dyDescent="0.25">
      <c r="A172" t="s">
        <v>2782</v>
      </c>
      <c r="B172">
        <v>3487</v>
      </c>
      <c r="C172" t="s">
        <v>14</v>
      </c>
      <c r="D172" t="s">
        <v>2299</v>
      </c>
      <c r="E172">
        <v>11</v>
      </c>
      <c r="F172" t="s">
        <v>6361</v>
      </c>
    </row>
    <row r="173" spans="1:6" hidden="1" x14ac:dyDescent="0.25">
      <c r="A173" t="s">
        <v>2787</v>
      </c>
      <c r="B173">
        <v>3487</v>
      </c>
      <c r="C173" t="s">
        <v>14</v>
      </c>
      <c r="D173" t="s">
        <v>19</v>
      </c>
      <c r="E173">
        <v>11</v>
      </c>
      <c r="F173" t="s">
        <v>6361</v>
      </c>
    </row>
    <row r="174" spans="1:6" hidden="1" x14ac:dyDescent="0.25">
      <c r="A174" t="s">
        <v>2976</v>
      </c>
      <c r="B174">
        <v>3215</v>
      </c>
      <c r="C174" t="s">
        <v>14</v>
      </c>
      <c r="D174" t="s">
        <v>401</v>
      </c>
      <c r="E174">
        <v>11</v>
      </c>
      <c r="F174" t="s">
        <v>6356</v>
      </c>
    </row>
    <row r="175" spans="1:6" hidden="1" x14ac:dyDescent="0.25">
      <c r="A175" t="s">
        <v>2993</v>
      </c>
      <c r="B175">
        <v>3487</v>
      </c>
      <c r="C175" t="s">
        <v>14</v>
      </c>
      <c r="D175" t="s">
        <v>19</v>
      </c>
      <c r="E175">
        <v>11</v>
      </c>
      <c r="F175" t="s">
        <v>6360</v>
      </c>
    </row>
    <row r="176" spans="1:6" hidden="1" x14ac:dyDescent="0.25">
      <c r="A176" t="s">
        <v>3052</v>
      </c>
      <c r="B176">
        <v>3487</v>
      </c>
      <c r="C176" t="s">
        <v>14</v>
      </c>
      <c r="D176" t="s">
        <v>1538</v>
      </c>
      <c r="E176">
        <v>11</v>
      </c>
      <c r="F176" t="s">
        <v>6365</v>
      </c>
    </row>
    <row r="177" spans="1:6" hidden="1" x14ac:dyDescent="0.25">
      <c r="A177" t="s">
        <v>3102</v>
      </c>
      <c r="B177">
        <v>3487</v>
      </c>
      <c r="C177" t="s">
        <v>14</v>
      </c>
      <c r="D177" t="s">
        <v>848</v>
      </c>
      <c r="E177">
        <v>11</v>
      </c>
      <c r="F177" t="s">
        <v>6364</v>
      </c>
    </row>
    <row r="178" spans="1:6" hidden="1" x14ac:dyDescent="0.25">
      <c r="A178" t="s">
        <v>3132</v>
      </c>
      <c r="B178">
        <v>3485</v>
      </c>
      <c r="C178" t="s">
        <v>14</v>
      </c>
      <c r="D178" t="s">
        <v>113</v>
      </c>
      <c r="E178">
        <v>11</v>
      </c>
      <c r="F178" t="s">
        <v>6363</v>
      </c>
    </row>
    <row r="179" spans="1:6" hidden="1" x14ac:dyDescent="0.25">
      <c r="A179" t="s">
        <v>3137</v>
      </c>
      <c r="B179">
        <v>3487</v>
      </c>
      <c r="C179" t="s">
        <v>14</v>
      </c>
      <c r="D179" t="s">
        <v>474</v>
      </c>
      <c r="E179">
        <v>11</v>
      </c>
      <c r="F179" t="s">
        <v>6357</v>
      </c>
    </row>
    <row r="180" spans="1:6" hidden="1" x14ac:dyDescent="0.25">
      <c r="A180" t="s">
        <v>3142</v>
      </c>
      <c r="B180">
        <v>3174</v>
      </c>
      <c r="C180" t="s">
        <v>14</v>
      </c>
      <c r="D180" t="s">
        <v>985</v>
      </c>
      <c r="E180">
        <v>11</v>
      </c>
      <c r="F180" t="s">
        <v>6371</v>
      </c>
    </row>
    <row r="181" spans="1:6" hidden="1" x14ac:dyDescent="0.25">
      <c r="A181" t="s">
        <v>3189</v>
      </c>
      <c r="B181">
        <v>3485</v>
      </c>
      <c r="C181" t="s">
        <v>14</v>
      </c>
      <c r="D181" t="s">
        <v>2770</v>
      </c>
      <c r="E181">
        <v>11</v>
      </c>
      <c r="F181" t="s">
        <v>6372</v>
      </c>
    </row>
    <row r="182" spans="1:6" hidden="1" x14ac:dyDescent="0.25">
      <c r="A182" t="s">
        <v>3201</v>
      </c>
      <c r="B182">
        <v>3487</v>
      </c>
      <c r="C182" t="s">
        <v>14</v>
      </c>
      <c r="D182" t="s">
        <v>19</v>
      </c>
      <c r="E182">
        <v>11</v>
      </c>
      <c r="F182" t="s">
        <v>6360</v>
      </c>
    </row>
    <row r="183" spans="1:6" hidden="1" x14ac:dyDescent="0.25">
      <c r="A183" t="s">
        <v>3267</v>
      </c>
      <c r="B183">
        <v>3487</v>
      </c>
      <c r="C183" t="s">
        <v>14</v>
      </c>
      <c r="D183" t="s">
        <v>19</v>
      </c>
      <c r="E183">
        <v>11</v>
      </c>
      <c r="F183" t="s">
        <v>6357</v>
      </c>
    </row>
    <row r="184" spans="1:6" hidden="1" x14ac:dyDescent="0.25">
      <c r="A184" t="s">
        <v>3353</v>
      </c>
      <c r="B184">
        <v>3487</v>
      </c>
      <c r="C184" t="s">
        <v>14</v>
      </c>
      <c r="D184" t="s">
        <v>3354</v>
      </c>
      <c r="E184">
        <v>11</v>
      </c>
      <c r="F184" t="s">
        <v>6357</v>
      </c>
    </row>
    <row r="185" spans="1:6" hidden="1" x14ac:dyDescent="0.25">
      <c r="A185" t="s">
        <v>3468</v>
      </c>
      <c r="B185">
        <v>3487</v>
      </c>
      <c r="C185" t="s">
        <v>14</v>
      </c>
      <c r="D185" t="s">
        <v>309</v>
      </c>
      <c r="E185">
        <v>11</v>
      </c>
      <c r="F185" t="s">
        <v>6357</v>
      </c>
    </row>
    <row r="186" spans="1:6" hidden="1" x14ac:dyDescent="0.25">
      <c r="A186" t="s">
        <v>3492</v>
      </c>
      <c r="B186">
        <v>3487</v>
      </c>
      <c r="C186" t="s">
        <v>14</v>
      </c>
      <c r="D186" t="s">
        <v>538</v>
      </c>
      <c r="E186">
        <v>11</v>
      </c>
      <c r="F186" t="s">
        <v>6364</v>
      </c>
    </row>
    <row r="187" spans="1:6" hidden="1" x14ac:dyDescent="0.25">
      <c r="A187" t="s">
        <v>3544</v>
      </c>
      <c r="B187">
        <v>2933</v>
      </c>
      <c r="C187" t="s">
        <v>14</v>
      </c>
      <c r="D187" t="s">
        <v>394</v>
      </c>
      <c r="E187">
        <v>11</v>
      </c>
      <c r="F187" t="s">
        <v>6358</v>
      </c>
    </row>
    <row r="188" spans="1:6" hidden="1" x14ac:dyDescent="0.25">
      <c r="A188" t="s">
        <v>3561</v>
      </c>
      <c r="B188">
        <v>3487</v>
      </c>
      <c r="C188" t="s">
        <v>14</v>
      </c>
      <c r="D188" t="s">
        <v>19</v>
      </c>
      <c r="E188">
        <v>11</v>
      </c>
      <c r="F188" t="s">
        <v>6361</v>
      </c>
    </row>
    <row r="189" spans="1:6" hidden="1" x14ac:dyDescent="0.25">
      <c r="A189" t="s">
        <v>3565</v>
      </c>
      <c r="B189">
        <v>3293</v>
      </c>
      <c r="C189" t="s">
        <v>352</v>
      </c>
      <c r="D189" t="s">
        <v>353</v>
      </c>
      <c r="E189">
        <v>11</v>
      </c>
      <c r="F189" t="s">
        <v>6136</v>
      </c>
    </row>
    <row r="190" spans="1:6" hidden="1" x14ac:dyDescent="0.25">
      <c r="A190" t="s">
        <v>3610</v>
      </c>
      <c r="B190">
        <v>2933</v>
      </c>
      <c r="C190" t="s">
        <v>14</v>
      </c>
      <c r="D190" t="s">
        <v>2108</v>
      </c>
      <c r="E190">
        <v>11</v>
      </c>
      <c r="F190" t="s">
        <v>6358</v>
      </c>
    </row>
    <row r="191" spans="1:6" hidden="1" x14ac:dyDescent="0.25">
      <c r="A191" t="s">
        <v>3615</v>
      </c>
      <c r="B191">
        <v>3487</v>
      </c>
      <c r="C191" t="s">
        <v>14</v>
      </c>
      <c r="D191" t="s">
        <v>1263</v>
      </c>
      <c r="E191">
        <v>11</v>
      </c>
      <c r="F191" t="s">
        <v>6365</v>
      </c>
    </row>
    <row r="192" spans="1:6" hidden="1" x14ac:dyDescent="0.25">
      <c r="A192" t="s">
        <v>3634</v>
      </c>
      <c r="B192">
        <v>3487</v>
      </c>
      <c r="C192" t="s">
        <v>14</v>
      </c>
      <c r="D192" t="s">
        <v>2143</v>
      </c>
      <c r="E192">
        <v>11</v>
      </c>
      <c r="F192" t="s">
        <v>6370</v>
      </c>
    </row>
    <row r="193" spans="1:6" hidden="1" x14ac:dyDescent="0.25">
      <c r="A193" t="s">
        <v>3642</v>
      </c>
      <c r="B193">
        <v>3215</v>
      </c>
      <c r="C193" t="s">
        <v>14</v>
      </c>
      <c r="D193" t="s">
        <v>1688</v>
      </c>
      <c r="E193">
        <v>11</v>
      </c>
      <c r="F193" t="s">
        <v>6356</v>
      </c>
    </row>
    <row r="194" spans="1:6" hidden="1" x14ac:dyDescent="0.25">
      <c r="A194" t="s">
        <v>3699</v>
      </c>
      <c r="B194">
        <v>3487</v>
      </c>
      <c r="C194" t="s">
        <v>14</v>
      </c>
      <c r="D194" t="s">
        <v>1324</v>
      </c>
      <c r="E194">
        <v>11</v>
      </c>
      <c r="F194" t="s">
        <v>6357</v>
      </c>
    </row>
    <row r="195" spans="1:6" hidden="1" x14ac:dyDescent="0.25">
      <c r="A195" t="s">
        <v>3740</v>
      </c>
      <c r="B195">
        <v>3487</v>
      </c>
      <c r="C195" t="s">
        <v>14</v>
      </c>
      <c r="D195" t="s">
        <v>1621</v>
      </c>
      <c r="E195">
        <v>11</v>
      </c>
      <c r="F195" t="s">
        <v>6365</v>
      </c>
    </row>
    <row r="196" spans="1:6" hidden="1" x14ac:dyDescent="0.25">
      <c r="A196" t="s">
        <v>3824</v>
      </c>
      <c r="B196">
        <v>3485</v>
      </c>
      <c r="C196" t="s">
        <v>14</v>
      </c>
      <c r="D196" t="s">
        <v>274</v>
      </c>
      <c r="E196">
        <v>11</v>
      </c>
      <c r="F196" t="s">
        <v>6372</v>
      </c>
    </row>
    <row r="197" spans="1:6" hidden="1" x14ac:dyDescent="0.25">
      <c r="A197" t="s">
        <v>3847</v>
      </c>
      <c r="B197">
        <v>3123</v>
      </c>
      <c r="C197" t="s">
        <v>14</v>
      </c>
      <c r="D197" t="s">
        <v>19</v>
      </c>
      <c r="E197">
        <v>11</v>
      </c>
      <c r="F197" t="s">
        <v>6368</v>
      </c>
    </row>
    <row r="198" spans="1:6" hidden="1" x14ac:dyDescent="0.25">
      <c r="A198" t="s">
        <v>3966</v>
      </c>
      <c r="B198">
        <v>3215</v>
      </c>
      <c r="C198" t="s">
        <v>14</v>
      </c>
      <c r="D198" t="s">
        <v>894</v>
      </c>
      <c r="E198">
        <v>11</v>
      </c>
      <c r="F198" t="s">
        <v>6356</v>
      </c>
    </row>
    <row r="199" spans="1:6" hidden="1" x14ac:dyDescent="0.25">
      <c r="A199" t="s">
        <v>4003</v>
      </c>
      <c r="B199">
        <v>3487</v>
      </c>
      <c r="C199" t="s">
        <v>14</v>
      </c>
      <c r="D199" t="s">
        <v>372</v>
      </c>
      <c r="E199">
        <v>11</v>
      </c>
      <c r="F199" t="s">
        <v>6364</v>
      </c>
    </row>
    <row r="200" spans="1:6" x14ac:dyDescent="0.25">
      <c r="A200" t="s">
        <v>4055</v>
      </c>
      <c r="B200">
        <v>3097</v>
      </c>
      <c r="C200" t="s">
        <v>9</v>
      </c>
      <c r="D200" t="s">
        <v>32</v>
      </c>
      <c r="E200">
        <v>11</v>
      </c>
      <c r="F200" t="s">
        <v>4056</v>
      </c>
    </row>
    <row r="201" spans="1:6" hidden="1" x14ac:dyDescent="0.25">
      <c r="A201" t="s">
        <v>4072</v>
      </c>
      <c r="B201">
        <v>2792</v>
      </c>
      <c r="C201" t="s">
        <v>14</v>
      </c>
      <c r="D201" t="s">
        <v>60</v>
      </c>
      <c r="E201">
        <v>11</v>
      </c>
      <c r="F201" t="s">
        <v>6574</v>
      </c>
    </row>
    <row r="202" spans="1:6" hidden="1" x14ac:dyDescent="0.25">
      <c r="A202" t="s">
        <v>4146</v>
      </c>
      <c r="B202">
        <v>3487</v>
      </c>
      <c r="C202" t="s">
        <v>14</v>
      </c>
      <c r="D202" t="s">
        <v>1655</v>
      </c>
      <c r="E202">
        <v>11</v>
      </c>
      <c r="F202" t="s">
        <v>6365</v>
      </c>
    </row>
    <row r="203" spans="1:6" hidden="1" x14ac:dyDescent="0.25">
      <c r="A203" t="s">
        <v>4177</v>
      </c>
      <c r="B203">
        <v>3482</v>
      </c>
      <c r="C203" t="s">
        <v>14</v>
      </c>
      <c r="D203" t="s">
        <v>15</v>
      </c>
      <c r="E203">
        <v>11</v>
      </c>
      <c r="F203" t="s">
        <v>6367</v>
      </c>
    </row>
    <row r="204" spans="1:6" hidden="1" x14ac:dyDescent="0.25">
      <c r="A204" t="s">
        <v>4192</v>
      </c>
      <c r="B204">
        <v>3487</v>
      </c>
      <c r="C204" t="s">
        <v>14</v>
      </c>
      <c r="D204" t="s">
        <v>934</v>
      </c>
      <c r="E204">
        <v>11</v>
      </c>
      <c r="F204" t="s">
        <v>6361</v>
      </c>
    </row>
    <row r="205" spans="1:6" hidden="1" x14ac:dyDescent="0.25">
      <c r="A205" t="s">
        <v>4215</v>
      </c>
      <c r="B205">
        <v>3487</v>
      </c>
      <c r="C205" t="s">
        <v>14</v>
      </c>
      <c r="D205" t="s">
        <v>198</v>
      </c>
      <c r="E205">
        <v>11</v>
      </c>
      <c r="F205" t="s">
        <v>6361</v>
      </c>
    </row>
    <row r="206" spans="1:6" hidden="1" x14ac:dyDescent="0.25">
      <c r="A206" t="s">
        <v>4249</v>
      </c>
      <c r="B206">
        <v>3107</v>
      </c>
      <c r="C206" t="s">
        <v>14</v>
      </c>
      <c r="D206" t="s">
        <v>19</v>
      </c>
      <c r="E206">
        <v>11</v>
      </c>
      <c r="F206" t="s">
        <v>6373</v>
      </c>
    </row>
    <row r="207" spans="1:6" hidden="1" x14ac:dyDescent="0.25">
      <c r="A207" t="s">
        <v>4266</v>
      </c>
      <c r="B207">
        <v>3467</v>
      </c>
      <c r="C207" t="s">
        <v>14</v>
      </c>
      <c r="D207" t="s">
        <v>1259</v>
      </c>
      <c r="E207">
        <v>11</v>
      </c>
      <c r="F207" t="s">
        <v>6374</v>
      </c>
    </row>
    <row r="208" spans="1:6" hidden="1" x14ac:dyDescent="0.25">
      <c r="A208" t="s">
        <v>4286</v>
      </c>
      <c r="B208">
        <v>2935</v>
      </c>
      <c r="C208" t="s">
        <v>14</v>
      </c>
      <c r="D208" t="s">
        <v>1126</v>
      </c>
      <c r="E208">
        <v>11</v>
      </c>
      <c r="F208" t="s">
        <v>6375</v>
      </c>
    </row>
    <row r="209" spans="1:6" hidden="1" x14ac:dyDescent="0.25">
      <c r="A209" t="s">
        <v>4325</v>
      </c>
      <c r="B209">
        <v>3485</v>
      </c>
      <c r="C209" t="s">
        <v>14</v>
      </c>
      <c r="D209" t="s">
        <v>3393</v>
      </c>
      <c r="E209">
        <v>11</v>
      </c>
      <c r="F209" t="s">
        <v>6372</v>
      </c>
    </row>
    <row r="210" spans="1:6" hidden="1" x14ac:dyDescent="0.25">
      <c r="A210" t="s">
        <v>4449</v>
      </c>
      <c r="B210">
        <v>3487</v>
      </c>
      <c r="C210" t="s">
        <v>14</v>
      </c>
      <c r="D210" t="s">
        <v>4450</v>
      </c>
      <c r="E210">
        <v>11</v>
      </c>
      <c r="F210" t="s">
        <v>6357</v>
      </c>
    </row>
    <row r="211" spans="1:6" hidden="1" x14ac:dyDescent="0.25">
      <c r="A211" t="s">
        <v>4454</v>
      </c>
      <c r="B211">
        <v>3487</v>
      </c>
      <c r="C211" t="s">
        <v>14</v>
      </c>
      <c r="D211" t="s">
        <v>2370</v>
      </c>
      <c r="E211">
        <v>11</v>
      </c>
      <c r="F211" t="s">
        <v>6357</v>
      </c>
    </row>
    <row r="212" spans="1:6" hidden="1" x14ac:dyDescent="0.25">
      <c r="A212" t="s">
        <v>4598</v>
      </c>
      <c r="B212">
        <v>2933</v>
      </c>
      <c r="C212" t="s">
        <v>14</v>
      </c>
      <c r="D212" t="s">
        <v>394</v>
      </c>
      <c r="E212">
        <v>11</v>
      </c>
      <c r="F212" t="s">
        <v>6358</v>
      </c>
    </row>
    <row r="213" spans="1:6" hidden="1" x14ac:dyDescent="0.25">
      <c r="A213" t="s">
        <v>4624</v>
      </c>
      <c r="B213">
        <v>2933</v>
      </c>
      <c r="C213" t="s">
        <v>14</v>
      </c>
      <c r="D213" t="s">
        <v>394</v>
      </c>
      <c r="E213">
        <v>11</v>
      </c>
      <c r="F213" t="s">
        <v>6358</v>
      </c>
    </row>
    <row r="214" spans="1:6" hidden="1" x14ac:dyDescent="0.25">
      <c r="A214" t="s">
        <v>4899</v>
      </c>
      <c r="B214">
        <v>3487</v>
      </c>
      <c r="C214" t="s">
        <v>14</v>
      </c>
      <c r="D214" t="s">
        <v>19</v>
      </c>
      <c r="E214">
        <v>11</v>
      </c>
      <c r="F214" t="s">
        <v>6357</v>
      </c>
    </row>
    <row r="215" spans="1:6" hidden="1" x14ac:dyDescent="0.25">
      <c r="A215" t="s">
        <v>4958</v>
      </c>
      <c r="B215">
        <v>3487</v>
      </c>
      <c r="C215" t="s">
        <v>14</v>
      </c>
      <c r="D215" t="s">
        <v>19</v>
      </c>
      <c r="E215">
        <v>11</v>
      </c>
      <c r="F215" t="s">
        <v>6365</v>
      </c>
    </row>
    <row r="216" spans="1:6" hidden="1" x14ac:dyDescent="0.25">
      <c r="A216" t="s">
        <v>5075</v>
      </c>
      <c r="B216">
        <v>3090</v>
      </c>
      <c r="C216" t="s">
        <v>14</v>
      </c>
      <c r="D216" t="s">
        <v>86</v>
      </c>
      <c r="E216">
        <v>11</v>
      </c>
      <c r="F216" t="s">
        <v>6362</v>
      </c>
    </row>
    <row r="217" spans="1:6" hidden="1" x14ac:dyDescent="0.25">
      <c r="A217" t="s">
        <v>5100</v>
      </c>
      <c r="B217">
        <v>2933</v>
      </c>
      <c r="C217" t="s">
        <v>14</v>
      </c>
      <c r="D217" t="s">
        <v>603</v>
      </c>
      <c r="E217">
        <v>11</v>
      </c>
      <c r="F217" t="s">
        <v>6358</v>
      </c>
    </row>
    <row r="218" spans="1:6" hidden="1" x14ac:dyDescent="0.25">
      <c r="A218" t="s">
        <v>5143</v>
      </c>
      <c r="B218">
        <v>2933</v>
      </c>
      <c r="C218" t="s">
        <v>14</v>
      </c>
      <c r="D218" t="s">
        <v>4654</v>
      </c>
      <c r="E218">
        <v>11</v>
      </c>
      <c r="F218" t="s">
        <v>6358</v>
      </c>
    </row>
    <row r="219" spans="1:6" hidden="1" x14ac:dyDescent="0.25">
      <c r="A219" t="s">
        <v>5167</v>
      </c>
      <c r="B219">
        <v>3487</v>
      </c>
      <c r="C219" t="s">
        <v>14</v>
      </c>
      <c r="D219" t="s">
        <v>1418</v>
      </c>
      <c r="E219">
        <v>11</v>
      </c>
      <c r="F219" t="s">
        <v>6364</v>
      </c>
    </row>
    <row r="220" spans="1:6" hidden="1" x14ac:dyDescent="0.25">
      <c r="A220" t="s">
        <v>5199</v>
      </c>
      <c r="B220">
        <v>3487</v>
      </c>
      <c r="C220" t="s">
        <v>14</v>
      </c>
      <c r="D220" t="s">
        <v>19</v>
      </c>
      <c r="E220">
        <v>11</v>
      </c>
      <c r="F220" t="s">
        <v>6359</v>
      </c>
    </row>
    <row r="221" spans="1:6" hidden="1" x14ac:dyDescent="0.25">
      <c r="A221" t="s">
        <v>5237</v>
      </c>
      <c r="B221">
        <v>3487</v>
      </c>
      <c r="C221" t="s">
        <v>14</v>
      </c>
      <c r="D221" t="s">
        <v>1235</v>
      </c>
      <c r="E221">
        <v>11</v>
      </c>
      <c r="F221" t="s">
        <v>6357</v>
      </c>
    </row>
    <row r="222" spans="1:6" hidden="1" x14ac:dyDescent="0.25">
      <c r="A222" t="s">
        <v>5260</v>
      </c>
      <c r="B222">
        <v>3488</v>
      </c>
      <c r="C222" t="s">
        <v>14</v>
      </c>
      <c r="D222" t="s">
        <v>437</v>
      </c>
      <c r="E222">
        <v>11</v>
      </c>
      <c r="F222" t="s">
        <v>6376</v>
      </c>
    </row>
    <row r="223" spans="1:6" hidden="1" x14ac:dyDescent="0.25">
      <c r="A223" t="s">
        <v>5264</v>
      </c>
      <c r="B223">
        <v>3485</v>
      </c>
      <c r="C223" t="s">
        <v>14</v>
      </c>
      <c r="D223" t="s">
        <v>461</v>
      </c>
      <c r="E223">
        <v>11</v>
      </c>
      <c r="F223" t="s">
        <v>6372</v>
      </c>
    </row>
    <row r="224" spans="1:6" hidden="1" x14ac:dyDescent="0.25">
      <c r="A224" t="s">
        <v>5290</v>
      </c>
      <c r="B224">
        <v>3487</v>
      </c>
      <c r="C224" t="s">
        <v>14</v>
      </c>
      <c r="D224" t="s">
        <v>19</v>
      </c>
      <c r="E224">
        <v>11</v>
      </c>
      <c r="F224" t="s">
        <v>6359</v>
      </c>
    </row>
    <row r="225" spans="1:6" hidden="1" x14ac:dyDescent="0.25">
      <c r="A225" t="s">
        <v>5338</v>
      </c>
      <c r="B225">
        <v>3487</v>
      </c>
      <c r="C225" t="s">
        <v>14</v>
      </c>
      <c r="D225" t="s">
        <v>930</v>
      </c>
      <c r="E225">
        <v>11</v>
      </c>
      <c r="F225" t="s">
        <v>6364</v>
      </c>
    </row>
    <row r="226" spans="1:6" hidden="1" x14ac:dyDescent="0.25">
      <c r="A226" t="s">
        <v>5370</v>
      </c>
      <c r="B226">
        <v>3485</v>
      </c>
      <c r="C226" t="s">
        <v>14</v>
      </c>
      <c r="D226" t="s">
        <v>193</v>
      </c>
      <c r="E226">
        <v>11</v>
      </c>
      <c r="F226" t="s">
        <v>6372</v>
      </c>
    </row>
    <row r="227" spans="1:6" hidden="1" x14ac:dyDescent="0.25">
      <c r="A227" t="s">
        <v>5471</v>
      </c>
      <c r="B227">
        <v>2933</v>
      </c>
      <c r="C227" t="s">
        <v>14</v>
      </c>
      <c r="D227" t="s">
        <v>19</v>
      </c>
      <c r="E227">
        <v>11</v>
      </c>
      <c r="F227" t="s">
        <v>6358</v>
      </c>
    </row>
    <row r="228" spans="1:6" hidden="1" x14ac:dyDescent="0.25">
      <c r="A228" t="s">
        <v>5503</v>
      </c>
      <c r="B228">
        <v>3482</v>
      </c>
      <c r="C228" t="s">
        <v>14</v>
      </c>
      <c r="D228" t="s">
        <v>15</v>
      </c>
      <c r="E228">
        <v>11</v>
      </c>
      <c r="F228" t="s">
        <v>6367</v>
      </c>
    </row>
    <row r="229" spans="1:6" hidden="1" x14ac:dyDescent="0.25">
      <c r="A229" t="s">
        <v>5583</v>
      </c>
      <c r="B229">
        <v>3487</v>
      </c>
      <c r="C229" t="s">
        <v>14</v>
      </c>
      <c r="D229" t="s">
        <v>4214</v>
      </c>
      <c r="E229">
        <v>11</v>
      </c>
      <c r="F229" t="s">
        <v>6361</v>
      </c>
    </row>
    <row r="230" spans="1:6" hidden="1" x14ac:dyDescent="0.25">
      <c r="A230" t="s">
        <v>5614</v>
      </c>
      <c r="B230">
        <v>3487</v>
      </c>
      <c r="C230" t="s">
        <v>14</v>
      </c>
      <c r="D230" t="s">
        <v>155</v>
      </c>
      <c r="E230">
        <v>11</v>
      </c>
      <c r="F230" t="s">
        <v>6361</v>
      </c>
    </row>
    <row r="231" spans="1:6" hidden="1" x14ac:dyDescent="0.25">
      <c r="A231" t="s">
        <v>677</v>
      </c>
      <c r="B231">
        <v>2671</v>
      </c>
      <c r="C231" t="s">
        <v>14</v>
      </c>
      <c r="D231" t="s">
        <v>86</v>
      </c>
      <c r="E231">
        <v>10</v>
      </c>
      <c r="F231" t="s">
        <v>6194</v>
      </c>
    </row>
    <row r="232" spans="1:6" hidden="1" x14ac:dyDescent="0.25">
      <c r="A232" t="s">
        <v>1308</v>
      </c>
      <c r="B232">
        <v>2873</v>
      </c>
      <c r="C232" t="s">
        <v>14</v>
      </c>
      <c r="D232" t="s">
        <v>341</v>
      </c>
      <c r="E232">
        <v>10</v>
      </c>
      <c r="F232" t="s">
        <v>6195</v>
      </c>
    </row>
    <row r="233" spans="1:6" hidden="1" x14ac:dyDescent="0.25">
      <c r="A233" t="s">
        <v>1384</v>
      </c>
      <c r="B233">
        <v>3261</v>
      </c>
      <c r="C233" t="s">
        <v>1385</v>
      </c>
      <c r="D233" t="s">
        <v>1386</v>
      </c>
      <c r="E233">
        <v>10</v>
      </c>
      <c r="F233" t="s">
        <v>6224</v>
      </c>
    </row>
    <row r="234" spans="1:6" hidden="1" x14ac:dyDescent="0.25">
      <c r="A234" t="s">
        <v>1852</v>
      </c>
      <c r="B234">
        <v>4198</v>
      </c>
      <c r="C234" t="s">
        <v>1853</v>
      </c>
      <c r="D234" t="s">
        <v>1854</v>
      </c>
      <c r="E234">
        <v>10</v>
      </c>
      <c r="F234" t="s">
        <v>6115</v>
      </c>
    </row>
    <row r="235" spans="1:6" hidden="1" x14ac:dyDescent="0.25">
      <c r="A235" t="s">
        <v>2082</v>
      </c>
      <c r="B235">
        <v>2471</v>
      </c>
      <c r="C235" t="s">
        <v>14</v>
      </c>
      <c r="D235" t="s">
        <v>301</v>
      </c>
      <c r="E235">
        <v>10</v>
      </c>
      <c r="F235" t="s">
        <v>6377</v>
      </c>
    </row>
    <row r="236" spans="1:6" x14ac:dyDescent="0.25">
      <c r="A236" t="s">
        <v>2295</v>
      </c>
      <c r="B236">
        <v>2665</v>
      </c>
      <c r="C236" t="s">
        <v>9</v>
      </c>
      <c r="D236" t="s">
        <v>32</v>
      </c>
      <c r="E236">
        <v>10</v>
      </c>
      <c r="F236" t="s">
        <v>6378</v>
      </c>
    </row>
    <row r="237" spans="1:6" x14ac:dyDescent="0.25">
      <c r="A237" t="s">
        <v>2559</v>
      </c>
      <c r="B237">
        <v>2738</v>
      </c>
      <c r="C237" t="s">
        <v>9</v>
      </c>
      <c r="D237" t="s">
        <v>10</v>
      </c>
      <c r="E237">
        <v>10</v>
      </c>
      <c r="F237" t="s">
        <v>6575</v>
      </c>
    </row>
    <row r="238" spans="1:6" hidden="1" x14ac:dyDescent="0.25">
      <c r="A238" t="s">
        <v>2622</v>
      </c>
      <c r="B238">
        <v>3261</v>
      </c>
      <c r="C238" t="s">
        <v>1385</v>
      </c>
      <c r="D238" t="s">
        <v>1386</v>
      </c>
      <c r="E238">
        <v>10</v>
      </c>
      <c r="F238" t="s">
        <v>6224</v>
      </c>
    </row>
    <row r="239" spans="1:6" hidden="1" x14ac:dyDescent="0.25">
      <c r="A239" t="s">
        <v>2633</v>
      </c>
      <c r="B239">
        <v>2708</v>
      </c>
      <c r="C239" t="s">
        <v>14</v>
      </c>
      <c r="D239" t="s">
        <v>19</v>
      </c>
      <c r="E239">
        <v>10</v>
      </c>
      <c r="F239" t="s">
        <v>6379</v>
      </c>
    </row>
    <row r="240" spans="1:6" hidden="1" x14ac:dyDescent="0.25">
      <c r="A240" t="s">
        <v>3179</v>
      </c>
      <c r="B240">
        <v>2677</v>
      </c>
      <c r="C240" t="s">
        <v>352</v>
      </c>
      <c r="D240" t="s">
        <v>353</v>
      </c>
      <c r="E240">
        <v>10</v>
      </c>
      <c r="F240" t="s">
        <v>6576</v>
      </c>
    </row>
    <row r="241" spans="1:6" x14ac:dyDescent="0.25">
      <c r="A241" t="s">
        <v>3815</v>
      </c>
      <c r="B241">
        <v>3764</v>
      </c>
      <c r="C241" t="s">
        <v>9</v>
      </c>
      <c r="D241" t="s">
        <v>32</v>
      </c>
      <c r="E241">
        <v>10</v>
      </c>
      <c r="F241" t="s">
        <v>6225</v>
      </c>
    </row>
    <row r="242" spans="1:6" hidden="1" x14ac:dyDescent="0.25">
      <c r="A242" t="s">
        <v>4306</v>
      </c>
      <c r="B242">
        <v>2470</v>
      </c>
      <c r="C242" t="s">
        <v>14</v>
      </c>
      <c r="D242" t="s">
        <v>19</v>
      </c>
      <c r="E242">
        <v>10</v>
      </c>
      <c r="F242" t="s">
        <v>6577</v>
      </c>
    </row>
    <row r="243" spans="1:6" hidden="1" x14ac:dyDescent="0.25">
      <c r="A243" t="s">
        <v>4541</v>
      </c>
      <c r="B243">
        <v>2811</v>
      </c>
      <c r="C243" t="s">
        <v>14</v>
      </c>
      <c r="D243" t="s">
        <v>129</v>
      </c>
      <c r="E243">
        <v>10</v>
      </c>
      <c r="F243" t="s">
        <v>6578</v>
      </c>
    </row>
    <row r="244" spans="1:6" hidden="1" x14ac:dyDescent="0.25">
      <c r="A244" t="s">
        <v>4587</v>
      </c>
      <c r="B244">
        <v>2537</v>
      </c>
      <c r="C244" t="s">
        <v>14</v>
      </c>
      <c r="D244" t="s">
        <v>4588</v>
      </c>
      <c r="E244">
        <v>10</v>
      </c>
      <c r="F244" t="s">
        <v>6380</v>
      </c>
    </row>
    <row r="245" spans="1:6" hidden="1" x14ac:dyDescent="0.25">
      <c r="A245" t="s">
        <v>4681</v>
      </c>
      <c r="B245">
        <v>2549</v>
      </c>
      <c r="C245" t="s">
        <v>14</v>
      </c>
      <c r="D245" t="s">
        <v>4682</v>
      </c>
      <c r="E245">
        <v>10</v>
      </c>
      <c r="F245" t="s">
        <v>6381</v>
      </c>
    </row>
    <row r="246" spans="1:6" x14ac:dyDescent="0.25">
      <c r="A246" t="s">
        <v>4731</v>
      </c>
      <c r="B246">
        <v>2706</v>
      </c>
      <c r="C246" t="s">
        <v>9</v>
      </c>
      <c r="D246" t="s">
        <v>32</v>
      </c>
      <c r="E246">
        <v>10</v>
      </c>
      <c r="F246" t="s">
        <v>6579</v>
      </c>
    </row>
    <row r="247" spans="1:6" hidden="1" x14ac:dyDescent="0.25">
      <c r="A247" t="s">
        <v>4897</v>
      </c>
      <c r="B247">
        <v>4198</v>
      </c>
      <c r="C247" t="s">
        <v>1853</v>
      </c>
      <c r="D247" t="s">
        <v>1854</v>
      </c>
      <c r="E247">
        <v>10</v>
      </c>
      <c r="F247" t="s">
        <v>6115</v>
      </c>
    </row>
    <row r="248" spans="1:6" x14ac:dyDescent="0.25">
      <c r="A248" t="s">
        <v>5354</v>
      </c>
      <c r="B248">
        <v>2738</v>
      </c>
      <c r="C248" t="s">
        <v>9</v>
      </c>
      <c r="D248" t="s">
        <v>10</v>
      </c>
      <c r="E248">
        <v>10</v>
      </c>
      <c r="F248" t="s">
        <v>6575</v>
      </c>
    </row>
    <row r="249" spans="1:6" x14ac:dyDescent="0.25">
      <c r="A249" t="s">
        <v>5420</v>
      </c>
      <c r="B249">
        <v>2670</v>
      </c>
      <c r="C249" t="s">
        <v>9</v>
      </c>
      <c r="D249" t="s">
        <v>10</v>
      </c>
      <c r="E249">
        <v>10</v>
      </c>
      <c r="F249" t="s">
        <v>6382</v>
      </c>
    </row>
    <row r="250" spans="1:6" x14ac:dyDescent="0.25">
      <c r="A250" t="s">
        <v>5622</v>
      </c>
      <c r="B250">
        <v>3371</v>
      </c>
      <c r="C250" t="s">
        <v>9</v>
      </c>
      <c r="D250" t="s">
        <v>1941</v>
      </c>
      <c r="E250">
        <v>10</v>
      </c>
      <c r="F250" t="s">
        <v>6383</v>
      </c>
    </row>
    <row r="251" spans="1:6" hidden="1" x14ac:dyDescent="0.25">
      <c r="A251" t="s">
        <v>5697</v>
      </c>
      <c r="B251">
        <v>2677</v>
      </c>
      <c r="C251" t="s">
        <v>352</v>
      </c>
      <c r="D251" t="s">
        <v>353</v>
      </c>
      <c r="E251">
        <v>10</v>
      </c>
      <c r="F251" t="s">
        <v>6576</v>
      </c>
    </row>
    <row r="252" spans="1:6" hidden="1" x14ac:dyDescent="0.25">
      <c r="A252" t="s">
        <v>46</v>
      </c>
      <c r="B252">
        <v>2632</v>
      </c>
      <c r="C252" t="s">
        <v>14</v>
      </c>
      <c r="D252" t="s">
        <v>19</v>
      </c>
      <c r="E252">
        <v>9</v>
      </c>
      <c r="F252" t="s">
        <v>6384</v>
      </c>
    </row>
    <row r="253" spans="1:6" hidden="1" x14ac:dyDescent="0.25">
      <c r="A253" t="s">
        <v>215</v>
      </c>
      <c r="B253">
        <v>2631</v>
      </c>
      <c r="C253" t="s">
        <v>14</v>
      </c>
      <c r="D253" t="s">
        <v>216</v>
      </c>
      <c r="E253">
        <v>9</v>
      </c>
      <c r="F253" t="s">
        <v>6385</v>
      </c>
    </row>
    <row r="254" spans="1:6" hidden="1" x14ac:dyDescent="0.25">
      <c r="A254" t="s">
        <v>252</v>
      </c>
      <c r="B254">
        <v>2635</v>
      </c>
      <c r="C254" t="s">
        <v>14</v>
      </c>
      <c r="D254" t="s">
        <v>15</v>
      </c>
      <c r="E254">
        <v>9</v>
      </c>
      <c r="F254" t="s">
        <v>6386</v>
      </c>
    </row>
    <row r="255" spans="1:6" hidden="1" x14ac:dyDescent="0.25">
      <c r="A255" t="s">
        <v>537</v>
      </c>
      <c r="B255">
        <v>2584</v>
      </c>
      <c r="C255" t="s">
        <v>14</v>
      </c>
      <c r="D255" t="s">
        <v>538</v>
      </c>
      <c r="E255">
        <v>9</v>
      </c>
      <c r="F255" t="s">
        <v>6387</v>
      </c>
    </row>
    <row r="256" spans="1:6" hidden="1" x14ac:dyDescent="0.25">
      <c r="A256" t="s">
        <v>610</v>
      </c>
      <c r="B256">
        <v>2632</v>
      </c>
      <c r="C256" t="s">
        <v>14</v>
      </c>
      <c r="D256" t="s">
        <v>19</v>
      </c>
      <c r="E256">
        <v>9</v>
      </c>
      <c r="F256" t="s">
        <v>6384</v>
      </c>
    </row>
    <row r="257" spans="1:6" hidden="1" x14ac:dyDescent="0.25">
      <c r="A257" t="s">
        <v>841</v>
      </c>
      <c r="B257">
        <v>2631</v>
      </c>
      <c r="C257" t="s">
        <v>14</v>
      </c>
      <c r="D257" t="s">
        <v>387</v>
      </c>
      <c r="E257">
        <v>9</v>
      </c>
      <c r="F257" t="s">
        <v>6384</v>
      </c>
    </row>
    <row r="258" spans="1:6" hidden="1" x14ac:dyDescent="0.25">
      <c r="A258" t="s">
        <v>847</v>
      </c>
      <c r="B258">
        <v>2631</v>
      </c>
      <c r="C258" t="s">
        <v>14</v>
      </c>
      <c r="D258" t="s">
        <v>848</v>
      </c>
      <c r="E258">
        <v>9</v>
      </c>
      <c r="F258" t="s">
        <v>6385</v>
      </c>
    </row>
    <row r="259" spans="1:6" hidden="1" x14ac:dyDescent="0.25">
      <c r="A259" t="s">
        <v>889</v>
      </c>
      <c r="B259">
        <v>2631</v>
      </c>
      <c r="C259" t="s">
        <v>14</v>
      </c>
      <c r="D259" t="s">
        <v>890</v>
      </c>
      <c r="E259">
        <v>9</v>
      </c>
      <c r="F259" t="s">
        <v>6384</v>
      </c>
    </row>
    <row r="260" spans="1:6" hidden="1" x14ac:dyDescent="0.25">
      <c r="A260" t="s">
        <v>1066</v>
      </c>
      <c r="B260">
        <v>2631</v>
      </c>
      <c r="C260" t="s">
        <v>14</v>
      </c>
      <c r="D260" t="s">
        <v>113</v>
      </c>
      <c r="E260">
        <v>9</v>
      </c>
      <c r="F260" t="s">
        <v>6384</v>
      </c>
    </row>
    <row r="261" spans="1:6" hidden="1" x14ac:dyDescent="0.25">
      <c r="A261" t="s">
        <v>1141</v>
      </c>
      <c r="B261">
        <v>2584</v>
      </c>
      <c r="C261" t="s">
        <v>14</v>
      </c>
      <c r="D261" t="s">
        <v>930</v>
      </c>
      <c r="E261">
        <v>9</v>
      </c>
      <c r="F261" t="s">
        <v>6387</v>
      </c>
    </row>
    <row r="262" spans="1:6" hidden="1" x14ac:dyDescent="0.25">
      <c r="A262" t="s">
        <v>1144</v>
      </c>
      <c r="B262">
        <v>2631</v>
      </c>
      <c r="C262" t="s">
        <v>14</v>
      </c>
      <c r="D262" t="s">
        <v>19</v>
      </c>
      <c r="E262">
        <v>9</v>
      </c>
      <c r="F262" t="s">
        <v>6384</v>
      </c>
    </row>
    <row r="263" spans="1:6" hidden="1" x14ac:dyDescent="0.25">
      <c r="A263" t="s">
        <v>1177</v>
      </c>
      <c r="B263">
        <v>2635</v>
      </c>
      <c r="C263" t="s">
        <v>14</v>
      </c>
      <c r="D263" t="s">
        <v>15</v>
      </c>
      <c r="E263">
        <v>9</v>
      </c>
      <c r="F263" t="s">
        <v>6386</v>
      </c>
    </row>
    <row r="264" spans="1:6" hidden="1" x14ac:dyDescent="0.25">
      <c r="A264" t="s">
        <v>1213</v>
      </c>
      <c r="B264">
        <v>2632</v>
      </c>
      <c r="C264" t="s">
        <v>14</v>
      </c>
      <c r="D264" t="s">
        <v>1214</v>
      </c>
      <c r="E264">
        <v>9</v>
      </c>
      <c r="F264" t="s">
        <v>6388</v>
      </c>
    </row>
    <row r="265" spans="1:6" hidden="1" x14ac:dyDescent="0.25">
      <c r="A265" t="s">
        <v>1220</v>
      </c>
      <c r="B265">
        <v>2631</v>
      </c>
      <c r="C265" t="s">
        <v>14</v>
      </c>
      <c r="D265" t="s">
        <v>19</v>
      </c>
      <c r="E265">
        <v>9</v>
      </c>
      <c r="F265" t="s">
        <v>6384</v>
      </c>
    </row>
    <row r="266" spans="1:6" hidden="1" x14ac:dyDescent="0.25">
      <c r="A266" t="s">
        <v>1237</v>
      </c>
      <c r="B266">
        <v>2573</v>
      </c>
      <c r="C266" t="s">
        <v>14</v>
      </c>
      <c r="D266" t="s">
        <v>19</v>
      </c>
      <c r="E266">
        <v>9</v>
      </c>
      <c r="F266" t="s">
        <v>6389</v>
      </c>
    </row>
    <row r="267" spans="1:6" hidden="1" x14ac:dyDescent="0.25">
      <c r="A267" t="s">
        <v>1262</v>
      </c>
      <c r="B267">
        <v>2631</v>
      </c>
      <c r="C267" t="s">
        <v>14</v>
      </c>
      <c r="D267" t="s">
        <v>1263</v>
      </c>
      <c r="E267">
        <v>9</v>
      </c>
      <c r="F267" t="s">
        <v>6385</v>
      </c>
    </row>
    <row r="268" spans="1:6" hidden="1" x14ac:dyDescent="0.25">
      <c r="A268" t="s">
        <v>1275</v>
      </c>
      <c r="B268">
        <v>2632</v>
      </c>
      <c r="C268" t="s">
        <v>14</v>
      </c>
      <c r="D268" t="s">
        <v>498</v>
      </c>
      <c r="E268">
        <v>9</v>
      </c>
      <c r="F268" t="s">
        <v>6384</v>
      </c>
    </row>
    <row r="269" spans="1:6" hidden="1" x14ac:dyDescent="0.25">
      <c r="A269" t="s">
        <v>1366</v>
      </c>
      <c r="B269">
        <v>2581</v>
      </c>
      <c r="C269" t="s">
        <v>14</v>
      </c>
      <c r="D269" t="s">
        <v>82</v>
      </c>
      <c r="E269">
        <v>9</v>
      </c>
      <c r="F269" t="s">
        <v>6390</v>
      </c>
    </row>
    <row r="270" spans="1:6" hidden="1" x14ac:dyDescent="0.25">
      <c r="A270" t="s">
        <v>1417</v>
      </c>
      <c r="B270">
        <v>2631</v>
      </c>
      <c r="C270" t="s">
        <v>14</v>
      </c>
      <c r="D270" t="s">
        <v>1418</v>
      </c>
      <c r="E270">
        <v>9</v>
      </c>
      <c r="F270" t="s">
        <v>6385</v>
      </c>
    </row>
    <row r="271" spans="1:6" hidden="1" x14ac:dyDescent="0.25">
      <c r="A271" t="s">
        <v>1576</v>
      </c>
      <c r="B271">
        <v>2562</v>
      </c>
      <c r="C271" t="s">
        <v>14</v>
      </c>
      <c r="D271" t="s">
        <v>209</v>
      </c>
      <c r="E271">
        <v>9</v>
      </c>
      <c r="F271" t="s">
        <v>6391</v>
      </c>
    </row>
    <row r="272" spans="1:6" hidden="1" x14ac:dyDescent="0.25">
      <c r="A272" t="s">
        <v>1692</v>
      </c>
      <c r="B272">
        <v>2631</v>
      </c>
      <c r="C272" t="s">
        <v>14</v>
      </c>
      <c r="D272" t="s">
        <v>19</v>
      </c>
      <c r="E272">
        <v>9</v>
      </c>
      <c r="F272" t="s">
        <v>6385</v>
      </c>
    </row>
    <row r="273" spans="1:6" hidden="1" x14ac:dyDescent="0.25">
      <c r="A273" t="s">
        <v>1721</v>
      </c>
      <c r="B273">
        <v>2631</v>
      </c>
      <c r="C273" t="s">
        <v>14</v>
      </c>
      <c r="D273" t="s">
        <v>1150</v>
      </c>
      <c r="E273">
        <v>9</v>
      </c>
      <c r="F273" t="s">
        <v>6385</v>
      </c>
    </row>
    <row r="274" spans="1:6" hidden="1" x14ac:dyDescent="0.25">
      <c r="A274" t="s">
        <v>1722</v>
      </c>
      <c r="B274">
        <v>2631</v>
      </c>
      <c r="C274" t="s">
        <v>14</v>
      </c>
      <c r="D274" t="s">
        <v>461</v>
      </c>
      <c r="E274">
        <v>9</v>
      </c>
      <c r="F274" t="s">
        <v>6384</v>
      </c>
    </row>
    <row r="275" spans="1:6" hidden="1" x14ac:dyDescent="0.25">
      <c r="A275" t="s">
        <v>1776</v>
      </c>
      <c r="B275">
        <v>2632</v>
      </c>
      <c r="C275" t="s">
        <v>14</v>
      </c>
      <c r="D275" t="s">
        <v>19</v>
      </c>
      <c r="E275">
        <v>9</v>
      </c>
      <c r="F275" t="s">
        <v>6384</v>
      </c>
    </row>
    <row r="276" spans="1:6" hidden="1" x14ac:dyDescent="0.25">
      <c r="A276" t="s">
        <v>1806</v>
      </c>
      <c r="B276">
        <v>2631</v>
      </c>
      <c r="C276" t="s">
        <v>14</v>
      </c>
      <c r="D276" t="s">
        <v>1564</v>
      </c>
      <c r="E276">
        <v>9</v>
      </c>
      <c r="F276" t="s">
        <v>6385</v>
      </c>
    </row>
    <row r="277" spans="1:6" hidden="1" x14ac:dyDescent="0.25">
      <c r="A277" t="s">
        <v>1881</v>
      </c>
      <c r="B277">
        <v>2631</v>
      </c>
      <c r="C277" t="s">
        <v>14</v>
      </c>
      <c r="D277" t="s">
        <v>930</v>
      </c>
      <c r="E277">
        <v>9</v>
      </c>
      <c r="F277" t="s">
        <v>6385</v>
      </c>
    </row>
    <row r="278" spans="1:6" hidden="1" x14ac:dyDescent="0.25">
      <c r="A278" t="s">
        <v>1886</v>
      </c>
      <c r="B278">
        <v>2631</v>
      </c>
      <c r="C278" t="s">
        <v>14</v>
      </c>
      <c r="D278" t="s">
        <v>509</v>
      </c>
      <c r="E278">
        <v>9</v>
      </c>
      <c r="F278" t="s">
        <v>6384</v>
      </c>
    </row>
    <row r="279" spans="1:6" hidden="1" x14ac:dyDescent="0.25">
      <c r="A279" t="s">
        <v>1958</v>
      </c>
      <c r="B279">
        <v>2632</v>
      </c>
      <c r="C279" t="s">
        <v>14</v>
      </c>
      <c r="D279" t="s">
        <v>394</v>
      </c>
      <c r="E279">
        <v>9</v>
      </c>
      <c r="F279" t="s">
        <v>6384</v>
      </c>
    </row>
    <row r="280" spans="1:6" hidden="1" x14ac:dyDescent="0.25">
      <c r="A280" t="s">
        <v>1973</v>
      </c>
      <c r="B280">
        <v>2584</v>
      </c>
      <c r="C280" t="s">
        <v>14</v>
      </c>
      <c r="D280" t="s">
        <v>1418</v>
      </c>
      <c r="E280">
        <v>9</v>
      </c>
      <c r="F280" t="s">
        <v>6387</v>
      </c>
    </row>
    <row r="281" spans="1:6" x14ac:dyDescent="0.25">
      <c r="A281" t="s">
        <v>2013</v>
      </c>
      <c r="B281">
        <v>5016</v>
      </c>
      <c r="C281" t="s">
        <v>9</v>
      </c>
      <c r="D281" t="s">
        <v>1941</v>
      </c>
      <c r="E281">
        <v>9</v>
      </c>
      <c r="F281" t="s">
        <v>6181</v>
      </c>
    </row>
    <row r="282" spans="1:6" hidden="1" x14ac:dyDescent="0.25">
      <c r="A282" t="s">
        <v>2020</v>
      </c>
      <c r="B282">
        <v>2632</v>
      </c>
      <c r="C282" t="s">
        <v>14</v>
      </c>
      <c r="D282" t="s">
        <v>1306</v>
      </c>
      <c r="E282">
        <v>9</v>
      </c>
      <c r="F282" t="s">
        <v>6384</v>
      </c>
    </row>
    <row r="283" spans="1:6" hidden="1" x14ac:dyDescent="0.25">
      <c r="A283" t="s">
        <v>2096</v>
      </c>
      <c r="B283">
        <v>2619</v>
      </c>
      <c r="C283" t="s">
        <v>14</v>
      </c>
      <c r="D283" t="s">
        <v>2097</v>
      </c>
      <c r="E283">
        <v>9</v>
      </c>
      <c r="F283" t="s">
        <v>6392</v>
      </c>
    </row>
    <row r="284" spans="1:6" hidden="1" x14ac:dyDescent="0.25">
      <c r="A284" t="s">
        <v>2134</v>
      </c>
      <c r="B284">
        <v>2631</v>
      </c>
      <c r="C284" t="s">
        <v>14</v>
      </c>
      <c r="D284" t="s">
        <v>75</v>
      </c>
      <c r="E284">
        <v>9</v>
      </c>
      <c r="F284" t="s">
        <v>6384</v>
      </c>
    </row>
    <row r="285" spans="1:6" hidden="1" x14ac:dyDescent="0.25">
      <c r="A285" t="s">
        <v>2203</v>
      </c>
      <c r="B285">
        <v>2442</v>
      </c>
      <c r="C285" t="s">
        <v>14</v>
      </c>
      <c r="D285" t="s">
        <v>2204</v>
      </c>
      <c r="E285">
        <v>9</v>
      </c>
      <c r="F285" t="s">
        <v>6580</v>
      </c>
    </row>
    <row r="286" spans="1:6" hidden="1" x14ac:dyDescent="0.25">
      <c r="A286" t="s">
        <v>2209</v>
      </c>
      <c r="B286">
        <v>2584</v>
      </c>
      <c r="C286" t="s">
        <v>14</v>
      </c>
      <c r="D286" t="s">
        <v>216</v>
      </c>
      <c r="E286">
        <v>9</v>
      </c>
      <c r="F286" t="s">
        <v>6387</v>
      </c>
    </row>
    <row r="287" spans="1:6" hidden="1" x14ac:dyDescent="0.25">
      <c r="A287" t="s">
        <v>2227</v>
      </c>
      <c r="B287">
        <v>2631</v>
      </c>
      <c r="C287" t="s">
        <v>14</v>
      </c>
      <c r="D287" t="s">
        <v>437</v>
      </c>
      <c r="E287">
        <v>9</v>
      </c>
      <c r="F287" t="s">
        <v>6385</v>
      </c>
    </row>
    <row r="288" spans="1:6" hidden="1" x14ac:dyDescent="0.25">
      <c r="A288" t="s">
        <v>2248</v>
      </c>
      <c r="B288">
        <v>2631</v>
      </c>
      <c r="C288" t="s">
        <v>14</v>
      </c>
      <c r="D288" t="s">
        <v>718</v>
      </c>
      <c r="E288">
        <v>9</v>
      </c>
      <c r="F288" t="s">
        <v>6385</v>
      </c>
    </row>
    <row r="289" spans="1:6" hidden="1" x14ac:dyDescent="0.25">
      <c r="A289" t="s">
        <v>2258</v>
      </c>
      <c r="B289">
        <v>2635</v>
      </c>
      <c r="C289" t="s">
        <v>14</v>
      </c>
      <c r="D289" t="s">
        <v>15</v>
      </c>
      <c r="E289">
        <v>9</v>
      </c>
      <c r="F289" t="s">
        <v>6386</v>
      </c>
    </row>
    <row r="290" spans="1:6" hidden="1" x14ac:dyDescent="0.25">
      <c r="A290" t="s">
        <v>2352</v>
      </c>
      <c r="B290">
        <v>2631</v>
      </c>
      <c r="C290" t="s">
        <v>14</v>
      </c>
      <c r="D290" t="s">
        <v>372</v>
      </c>
      <c r="E290">
        <v>9</v>
      </c>
      <c r="F290" t="s">
        <v>6385</v>
      </c>
    </row>
    <row r="291" spans="1:6" hidden="1" x14ac:dyDescent="0.25">
      <c r="A291" t="s">
        <v>2359</v>
      </c>
      <c r="B291">
        <v>2848</v>
      </c>
      <c r="C291" t="s">
        <v>14</v>
      </c>
      <c r="D291" t="s">
        <v>2360</v>
      </c>
      <c r="E291">
        <v>9</v>
      </c>
      <c r="F291" t="s">
        <v>6581</v>
      </c>
    </row>
    <row r="292" spans="1:6" hidden="1" x14ac:dyDescent="0.25">
      <c r="A292" t="s">
        <v>2369</v>
      </c>
      <c r="B292">
        <v>2584</v>
      </c>
      <c r="C292" t="s">
        <v>14</v>
      </c>
      <c r="D292" t="s">
        <v>2370</v>
      </c>
      <c r="E292">
        <v>9</v>
      </c>
      <c r="F292" t="s">
        <v>6393</v>
      </c>
    </row>
    <row r="293" spans="1:6" hidden="1" x14ac:dyDescent="0.25">
      <c r="A293" t="s">
        <v>2494</v>
      </c>
      <c r="B293">
        <v>2631</v>
      </c>
      <c r="C293" t="s">
        <v>14</v>
      </c>
      <c r="D293" t="s">
        <v>793</v>
      </c>
      <c r="E293">
        <v>9</v>
      </c>
      <c r="F293" t="s">
        <v>6384</v>
      </c>
    </row>
    <row r="294" spans="1:6" hidden="1" x14ac:dyDescent="0.25">
      <c r="A294" t="s">
        <v>2623</v>
      </c>
      <c r="B294">
        <v>2631</v>
      </c>
      <c r="C294" t="s">
        <v>14</v>
      </c>
      <c r="D294" t="s">
        <v>336</v>
      </c>
      <c r="E294">
        <v>9</v>
      </c>
      <c r="F294" t="s">
        <v>6384</v>
      </c>
    </row>
    <row r="295" spans="1:6" hidden="1" x14ac:dyDescent="0.25">
      <c r="A295" t="s">
        <v>2725</v>
      </c>
      <c r="B295">
        <v>2584</v>
      </c>
      <c r="C295" t="s">
        <v>14</v>
      </c>
      <c r="D295" t="s">
        <v>1564</v>
      </c>
      <c r="E295">
        <v>9</v>
      </c>
      <c r="F295" t="s">
        <v>6387</v>
      </c>
    </row>
    <row r="296" spans="1:6" hidden="1" x14ac:dyDescent="0.25">
      <c r="A296" t="s">
        <v>2730</v>
      </c>
      <c r="B296">
        <v>2146</v>
      </c>
      <c r="C296" t="s">
        <v>14</v>
      </c>
      <c r="D296" t="s">
        <v>36</v>
      </c>
      <c r="E296">
        <v>9</v>
      </c>
      <c r="F296" t="s">
        <v>6394</v>
      </c>
    </row>
    <row r="297" spans="1:6" hidden="1" x14ac:dyDescent="0.25">
      <c r="A297" t="s">
        <v>2814</v>
      </c>
      <c r="B297">
        <v>2581</v>
      </c>
      <c r="C297" t="s">
        <v>14</v>
      </c>
      <c r="D297" t="s">
        <v>19</v>
      </c>
      <c r="E297">
        <v>9</v>
      </c>
      <c r="F297" t="s">
        <v>6390</v>
      </c>
    </row>
    <row r="298" spans="1:6" hidden="1" x14ac:dyDescent="0.25">
      <c r="A298" t="s">
        <v>2844</v>
      </c>
      <c r="B298">
        <v>2551</v>
      </c>
      <c r="C298" t="s">
        <v>14</v>
      </c>
      <c r="D298" t="s">
        <v>64</v>
      </c>
      <c r="E298">
        <v>9</v>
      </c>
      <c r="F298" t="s">
        <v>6395</v>
      </c>
    </row>
    <row r="299" spans="1:6" hidden="1" x14ac:dyDescent="0.25">
      <c r="A299" t="s">
        <v>2881</v>
      </c>
      <c r="B299">
        <v>2631</v>
      </c>
      <c r="C299" t="s">
        <v>14</v>
      </c>
      <c r="D299" t="s">
        <v>155</v>
      </c>
      <c r="E299">
        <v>9</v>
      </c>
      <c r="F299" t="s">
        <v>6385</v>
      </c>
    </row>
    <row r="300" spans="1:6" hidden="1" x14ac:dyDescent="0.25">
      <c r="A300" t="s">
        <v>2927</v>
      </c>
      <c r="B300">
        <v>2631</v>
      </c>
      <c r="C300" t="s">
        <v>14</v>
      </c>
      <c r="D300" t="s">
        <v>2513</v>
      </c>
      <c r="E300">
        <v>9</v>
      </c>
      <c r="F300" t="s">
        <v>6384</v>
      </c>
    </row>
    <row r="301" spans="1:6" hidden="1" x14ac:dyDescent="0.25">
      <c r="A301" t="s">
        <v>2979</v>
      </c>
      <c r="B301">
        <v>2631</v>
      </c>
      <c r="C301" t="s">
        <v>14</v>
      </c>
      <c r="D301" t="s">
        <v>19</v>
      </c>
      <c r="E301">
        <v>9</v>
      </c>
      <c r="F301" t="s">
        <v>6384</v>
      </c>
    </row>
    <row r="302" spans="1:6" hidden="1" x14ac:dyDescent="0.25">
      <c r="A302" t="s">
        <v>3011</v>
      </c>
      <c r="B302">
        <v>2631</v>
      </c>
      <c r="C302" t="s">
        <v>14</v>
      </c>
      <c r="D302" t="s">
        <v>2299</v>
      </c>
      <c r="E302">
        <v>9</v>
      </c>
      <c r="F302" t="s">
        <v>6384</v>
      </c>
    </row>
    <row r="303" spans="1:6" hidden="1" x14ac:dyDescent="0.25">
      <c r="A303" t="s">
        <v>3050</v>
      </c>
      <c r="B303">
        <v>2631</v>
      </c>
      <c r="C303" t="s">
        <v>14</v>
      </c>
      <c r="D303" t="s">
        <v>437</v>
      </c>
      <c r="E303">
        <v>9</v>
      </c>
      <c r="F303" t="s">
        <v>6385</v>
      </c>
    </row>
    <row r="304" spans="1:6" hidden="1" x14ac:dyDescent="0.25">
      <c r="A304" t="s">
        <v>3053</v>
      </c>
      <c r="B304">
        <v>2635</v>
      </c>
      <c r="C304" t="s">
        <v>14</v>
      </c>
      <c r="D304" t="s">
        <v>15</v>
      </c>
      <c r="E304">
        <v>9</v>
      </c>
      <c r="F304" t="s">
        <v>6386</v>
      </c>
    </row>
    <row r="305" spans="1:6" hidden="1" x14ac:dyDescent="0.25">
      <c r="A305" t="s">
        <v>3054</v>
      </c>
      <c r="B305">
        <v>2146</v>
      </c>
      <c r="C305" t="s">
        <v>14</v>
      </c>
      <c r="D305" t="s">
        <v>1713</v>
      </c>
      <c r="E305">
        <v>9</v>
      </c>
      <c r="F305" t="s">
        <v>6394</v>
      </c>
    </row>
    <row r="306" spans="1:6" hidden="1" x14ac:dyDescent="0.25">
      <c r="A306" t="s">
        <v>3108</v>
      </c>
      <c r="B306">
        <v>2631</v>
      </c>
      <c r="C306" t="s">
        <v>14</v>
      </c>
      <c r="D306" t="s">
        <v>19</v>
      </c>
      <c r="E306">
        <v>9</v>
      </c>
      <c r="F306" t="s">
        <v>6384</v>
      </c>
    </row>
    <row r="307" spans="1:6" hidden="1" x14ac:dyDescent="0.25">
      <c r="A307" t="s">
        <v>3120</v>
      </c>
      <c r="B307">
        <v>2573</v>
      </c>
      <c r="C307" t="s">
        <v>14</v>
      </c>
      <c r="D307" t="s">
        <v>2738</v>
      </c>
      <c r="E307">
        <v>9</v>
      </c>
      <c r="F307" t="s">
        <v>6396</v>
      </c>
    </row>
    <row r="308" spans="1:6" hidden="1" x14ac:dyDescent="0.25">
      <c r="A308" t="s">
        <v>3164</v>
      </c>
      <c r="B308">
        <v>2160</v>
      </c>
      <c r="C308" t="s">
        <v>14</v>
      </c>
      <c r="D308" t="s">
        <v>789</v>
      </c>
      <c r="E308">
        <v>9</v>
      </c>
      <c r="F308" t="s">
        <v>6397</v>
      </c>
    </row>
    <row r="309" spans="1:6" hidden="1" x14ac:dyDescent="0.25">
      <c r="A309" t="s">
        <v>3176</v>
      </c>
      <c r="B309">
        <v>2631</v>
      </c>
      <c r="C309" t="s">
        <v>14</v>
      </c>
      <c r="D309" t="s">
        <v>198</v>
      </c>
      <c r="E309">
        <v>9</v>
      </c>
      <c r="F309" t="s">
        <v>6385</v>
      </c>
    </row>
    <row r="310" spans="1:6" hidden="1" x14ac:dyDescent="0.25">
      <c r="A310" t="s">
        <v>3199</v>
      </c>
      <c r="B310">
        <v>2632</v>
      </c>
      <c r="C310" t="s">
        <v>14</v>
      </c>
      <c r="D310" t="s">
        <v>603</v>
      </c>
      <c r="E310">
        <v>9</v>
      </c>
      <c r="F310" t="s">
        <v>6384</v>
      </c>
    </row>
    <row r="311" spans="1:6" hidden="1" x14ac:dyDescent="0.25">
      <c r="A311" t="s">
        <v>3231</v>
      </c>
      <c r="B311">
        <v>2631</v>
      </c>
      <c r="C311" t="s">
        <v>14</v>
      </c>
      <c r="D311" t="s">
        <v>193</v>
      </c>
      <c r="E311">
        <v>9</v>
      </c>
      <c r="F311" t="s">
        <v>6384</v>
      </c>
    </row>
    <row r="312" spans="1:6" hidden="1" x14ac:dyDescent="0.25">
      <c r="A312" t="s">
        <v>3357</v>
      </c>
      <c r="B312">
        <v>2631</v>
      </c>
      <c r="C312" t="s">
        <v>14</v>
      </c>
      <c r="D312" t="s">
        <v>19</v>
      </c>
      <c r="E312">
        <v>9</v>
      </c>
      <c r="F312" t="s">
        <v>6384</v>
      </c>
    </row>
    <row r="313" spans="1:6" hidden="1" x14ac:dyDescent="0.25">
      <c r="A313" t="s">
        <v>3400</v>
      </c>
      <c r="B313">
        <v>2632</v>
      </c>
      <c r="C313" t="s">
        <v>14</v>
      </c>
      <c r="D313" t="s">
        <v>687</v>
      </c>
      <c r="E313">
        <v>9</v>
      </c>
      <c r="F313" t="s">
        <v>6384</v>
      </c>
    </row>
    <row r="314" spans="1:6" hidden="1" x14ac:dyDescent="0.25">
      <c r="A314" t="s">
        <v>3408</v>
      </c>
      <c r="B314">
        <v>2584</v>
      </c>
      <c r="C314" t="s">
        <v>14</v>
      </c>
      <c r="D314" t="s">
        <v>1235</v>
      </c>
      <c r="E314">
        <v>9</v>
      </c>
      <c r="F314" t="s">
        <v>6393</v>
      </c>
    </row>
    <row r="315" spans="1:6" hidden="1" x14ac:dyDescent="0.25">
      <c r="A315" t="s">
        <v>3523</v>
      </c>
      <c r="B315">
        <v>2146</v>
      </c>
      <c r="C315" t="s">
        <v>14</v>
      </c>
      <c r="D315" t="s">
        <v>1483</v>
      </c>
      <c r="E315">
        <v>9</v>
      </c>
      <c r="F315" t="s">
        <v>6394</v>
      </c>
    </row>
    <row r="316" spans="1:6" hidden="1" x14ac:dyDescent="0.25">
      <c r="A316" t="s">
        <v>3545</v>
      </c>
      <c r="B316">
        <v>2584</v>
      </c>
      <c r="C316" t="s">
        <v>14</v>
      </c>
      <c r="D316" t="s">
        <v>970</v>
      </c>
      <c r="E316">
        <v>9</v>
      </c>
      <c r="F316" t="s">
        <v>6393</v>
      </c>
    </row>
    <row r="317" spans="1:6" hidden="1" x14ac:dyDescent="0.25">
      <c r="A317" t="s">
        <v>3571</v>
      </c>
      <c r="B317">
        <v>2632</v>
      </c>
      <c r="C317" t="s">
        <v>14</v>
      </c>
      <c r="D317" t="s">
        <v>394</v>
      </c>
      <c r="E317">
        <v>9</v>
      </c>
      <c r="F317" t="s">
        <v>6384</v>
      </c>
    </row>
    <row r="318" spans="1:6" hidden="1" x14ac:dyDescent="0.25">
      <c r="A318" t="s">
        <v>3631</v>
      </c>
      <c r="B318">
        <v>2632</v>
      </c>
      <c r="C318" t="s">
        <v>14</v>
      </c>
      <c r="D318" t="s">
        <v>1259</v>
      </c>
      <c r="E318">
        <v>9</v>
      </c>
      <c r="F318" t="s">
        <v>6385</v>
      </c>
    </row>
    <row r="319" spans="1:6" hidden="1" x14ac:dyDescent="0.25">
      <c r="A319" t="s">
        <v>3700</v>
      </c>
      <c r="B319">
        <v>2631</v>
      </c>
      <c r="C319" t="s">
        <v>14</v>
      </c>
      <c r="D319" t="s">
        <v>1235</v>
      </c>
      <c r="E319">
        <v>9</v>
      </c>
      <c r="F319" t="s">
        <v>6385</v>
      </c>
    </row>
    <row r="320" spans="1:6" hidden="1" x14ac:dyDescent="0.25">
      <c r="A320" t="s">
        <v>3829</v>
      </c>
      <c r="B320">
        <v>2631</v>
      </c>
      <c r="C320" t="s">
        <v>14</v>
      </c>
      <c r="D320" t="s">
        <v>309</v>
      </c>
      <c r="E320">
        <v>9</v>
      </c>
      <c r="F320" t="s">
        <v>6385</v>
      </c>
    </row>
    <row r="321" spans="1:6" hidden="1" x14ac:dyDescent="0.25">
      <c r="A321" t="s">
        <v>3926</v>
      </c>
      <c r="B321">
        <v>2848</v>
      </c>
      <c r="C321" t="s">
        <v>14</v>
      </c>
      <c r="D321" t="s">
        <v>15</v>
      </c>
      <c r="E321">
        <v>9</v>
      </c>
      <c r="F321" t="s">
        <v>6581</v>
      </c>
    </row>
    <row r="322" spans="1:6" hidden="1" x14ac:dyDescent="0.25">
      <c r="A322" t="s">
        <v>3982</v>
      </c>
      <c r="B322">
        <v>2651</v>
      </c>
      <c r="C322" t="s">
        <v>14</v>
      </c>
      <c r="D322" t="s">
        <v>387</v>
      </c>
      <c r="E322">
        <v>9</v>
      </c>
      <c r="F322" t="s">
        <v>6398</v>
      </c>
    </row>
    <row r="323" spans="1:6" hidden="1" x14ac:dyDescent="0.25">
      <c r="A323" t="s">
        <v>3991</v>
      </c>
      <c r="B323">
        <v>2631</v>
      </c>
      <c r="C323" t="s">
        <v>14</v>
      </c>
      <c r="D323" t="s">
        <v>1538</v>
      </c>
      <c r="E323">
        <v>9</v>
      </c>
      <c r="F323" t="s">
        <v>6384</v>
      </c>
    </row>
    <row r="324" spans="1:6" hidden="1" x14ac:dyDescent="0.25">
      <c r="A324" t="s">
        <v>4031</v>
      </c>
      <c r="B324">
        <v>2584</v>
      </c>
      <c r="C324" t="s">
        <v>14</v>
      </c>
      <c r="D324" t="s">
        <v>1297</v>
      </c>
      <c r="E324">
        <v>9</v>
      </c>
      <c r="F324" t="s">
        <v>6393</v>
      </c>
    </row>
    <row r="325" spans="1:6" hidden="1" x14ac:dyDescent="0.25">
      <c r="A325" t="s">
        <v>4095</v>
      </c>
      <c r="B325">
        <v>2631</v>
      </c>
      <c r="C325" t="s">
        <v>14</v>
      </c>
      <c r="D325" t="s">
        <v>2370</v>
      </c>
      <c r="E325">
        <v>9</v>
      </c>
      <c r="F325" t="s">
        <v>6385</v>
      </c>
    </row>
    <row r="326" spans="1:6" hidden="1" x14ac:dyDescent="0.25">
      <c r="A326" t="s">
        <v>4096</v>
      </c>
      <c r="B326">
        <v>2146</v>
      </c>
      <c r="C326" t="s">
        <v>14</v>
      </c>
      <c r="D326" t="s">
        <v>36</v>
      </c>
      <c r="E326">
        <v>9</v>
      </c>
      <c r="F326" t="s">
        <v>6394</v>
      </c>
    </row>
    <row r="327" spans="1:6" hidden="1" x14ac:dyDescent="0.25">
      <c r="A327" t="s">
        <v>4225</v>
      </c>
      <c r="B327">
        <v>2631</v>
      </c>
      <c r="C327" t="s">
        <v>14</v>
      </c>
      <c r="D327" t="s">
        <v>19</v>
      </c>
      <c r="E327">
        <v>9</v>
      </c>
      <c r="F327" t="s">
        <v>6385</v>
      </c>
    </row>
    <row r="328" spans="1:6" hidden="1" x14ac:dyDescent="0.25">
      <c r="A328" t="s">
        <v>4259</v>
      </c>
      <c r="B328">
        <v>2631</v>
      </c>
      <c r="C328" t="s">
        <v>14</v>
      </c>
      <c r="D328" t="s">
        <v>19</v>
      </c>
      <c r="E328">
        <v>9</v>
      </c>
      <c r="F328" t="s">
        <v>6385</v>
      </c>
    </row>
    <row r="329" spans="1:6" hidden="1" x14ac:dyDescent="0.25">
      <c r="A329" t="s">
        <v>4347</v>
      </c>
      <c r="B329">
        <v>2631</v>
      </c>
      <c r="C329" t="s">
        <v>14</v>
      </c>
      <c r="D329" t="s">
        <v>781</v>
      </c>
      <c r="E329">
        <v>9</v>
      </c>
      <c r="F329" t="s">
        <v>6384</v>
      </c>
    </row>
    <row r="330" spans="1:6" hidden="1" x14ac:dyDescent="0.25">
      <c r="A330" t="s">
        <v>4378</v>
      </c>
      <c r="B330">
        <v>2631</v>
      </c>
      <c r="C330" t="s">
        <v>14</v>
      </c>
      <c r="D330" t="s">
        <v>19</v>
      </c>
      <c r="E330">
        <v>9</v>
      </c>
      <c r="F330" t="s">
        <v>6384</v>
      </c>
    </row>
    <row r="331" spans="1:6" hidden="1" x14ac:dyDescent="0.25">
      <c r="A331" t="s">
        <v>4427</v>
      </c>
      <c r="B331">
        <v>2584</v>
      </c>
      <c r="C331" t="s">
        <v>14</v>
      </c>
      <c r="D331" t="s">
        <v>1150</v>
      </c>
      <c r="E331">
        <v>9</v>
      </c>
      <c r="F331" t="s">
        <v>6387</v>
      </c>
    </row>
    <row r="332" spans="1:6" hidden="1" x14ac:dyDescent="0.25">
      <c r="A332" t="s">
        <v>4462</v>
      </c>
      <c r="B332">
        <v>2584</v>
      </c>
      <c r="C332" t="s">
        <v>14</v>
      </c>
      <c r="D332" t="s">
        <v>372</v>
      </c>
      <c r="E332">
        <v>9</v>
      </c>
      <c r="F332" t="s">
        <v>6387</v>
      </c>
    </row>
    <row r="333" spans="1:6" hidden="1" x14ac:dyDescent="0.25">
      <c r="A333" t="s">
        <v>4529</v>
      </c>
      <c r="B333">
        <v>2631</v>
      </c>
      <c r="C333" t="s">
        <v>14</v>
      </c>
      <c r="D333" t="s">
        <v>1655</v>
      </c>
      <c r="E333">
        <v>9</v>
      </c>
      <c r="F333" t="s">
        <v>6384</v>
      </c>
    </row>
    <row r="334" spans="1:6" hidden="1" x14ac:dyDescent="0.25">
      <c r="A334" t="s">
        <v>4547</v>
      </c>
      <c r="B334">
        <v>2631</v>
      </c>
      <c r="C334" t="s">
        <v>14</v>
      </c>
      <c r="D334" t="s">
        <v>2770</v>
      </c>
      <c r="E334">
        <v>9</v>
      </c>
      <c r="F334" t="s">
        <v>6384</v>
      </c>
    </row>
    <row r="335" spans="1:6" hidden="1" x14ac:dyDescent="0.25">
      <c r="A335" t="s">
        <v>4558</v>
      </c>
      <c r="B335">
        <v>2631</v>
      </c>
      <c r="C335" t="s">
        <v>14</v>
      </c>
      <c r="D335" t="s">
        <v>934</v>
      </c>
      <c r="E335">
        <v>9</v>
      </c>
      <c r="F335" t="s">
        <v>6384</v>
      </c>
    </row>
    <row r="336" spans="1:6" hidden="1" x14ac:dyDescent="0.25">
      <c r="A336" t="s">
        <v>4604</v>
      </c>
      <c r="B336">
        <v>2631</v>
      </c>
      <c r="C336" t="s">
        <v>14</v>
      </c>
      <c r="D336" t="s">
        <v>274</v>
      </c>
      <c r="E336">
        <v>9</v>
      </c>
      <c r="F336" t="s">
        <v>6384</v>
      </c>
    </row>
    <row r="337" spans="1:6" hidden="1" x14ac:dyDescent="0.25">
      <c r="A337" t="s">
        <v>4637</v>
      </c>
      <c r="B337">
        <v>2632</v>
      </c>
      <c r="C337" t="s">
        <v>14</v>
      </c>
      <c r="D337" t="s">
        <v>19</v>
      </c>
      <c r="E337">
        <v>9</v>
      </c>
      <c r="F337" t="s">
        <v>6384</v>
      </c>
    </row>
    <row r="338" spans="1:6" hidden="1" x14ac:dyDescent="0.25">
      <c r="A338" t="s">
        <v>4699</v>
      </c>
      <c r="B338">
        <v>2575</v>
      </c>
      <c r="C338" t="s">
        <v>14</v>
      </c>
      <c r="D338" t="s">
        <v>890</v>
      </c>
      <c r="E338">
        <v>9</v>
      </c>
      <c r="F338" t="s">
        <v>6399</v>
      </c>
    </row>
    <row r="339" spans="1:6" hidden="1" x14ac:dyDescent="0.25">
      <c r="A339" t="s">
        <v>4717</v>
      </c>
      <c r="B339">
        <v>2581</v>
      </c>
      <c r="C339" t="s">
        <v>14</v>
      </c>
      <c r="D339" t="s">
        <v>294</v>
      </c>
      <c r="E339">
        <v>9</v>
      </c>
      <c r="F339" t="s">
        <v>6390</v>
      </c>
    </row>
    <row r="340" spans="1:6" hidden="1" x14ac:dyDescent="0.25">
      <c r="A340" t="s">
        <v>4747</v>
      </c>
      <c r="B340">
        <v>2487</v>
      </c>
      <c r="C340" t="s">
        <v>14</v>
      </c>
      <c r="D340" t="s">
        <v>838</v>
      </c>
      <c r="E340">
        <v>9</v>
      </c>
      <c r="F340" t="s">
        <v>6582</v>
      </c>
    </row>
    <row r="341" spans="1:6" hidden="1" x14ac:dyDescent="0.25">
      <c r="A341" t="s">
        <v>4750</v>
      </c>
      <c r="B341">
        <v>2631</v>
      </c>
      <c r="C341" t="s">
        <v>14</v>
      </c>
      <c r="D341" t="s">
        <v>1621</v>
      </c>
      <c r="E341">
        <v>9</v>
      </c>
      <c r="F341" t="s">
        <v>6385</v>
      </c>
    </row>
    <row r="342" spans="1:6" hidden="1" x14ac:dyDescent="0.25">
      <c r="A342" t="s">
        <v>4766</v>
      </c>
      <c r="B342">
        <v>2575</v>
      </c>
      <c r="C342" t="s">
        <v>14</v>
      </c>
      <c r="D342" t="s">
        <v>19</v>
      </c>
      <c r="E342">
        <v>9</v>
      </c>
      <c r="F342" t="s">
        <v>6399</v>
      </c>
    </row>
    <row r="343" spans="1:6" hidden="1" x14ac:dyDescent="0.25">
      <c r="A343" t="s">
        <v>4868</v>
      </c>
      <c r="B343">
        <v>2631</v>
      </c>
      <c r="C343" t="s">
        <v>14</v>
      </c>
      <c r="D343" t="s">
        <v>876</v>
      </c>
      <c r="E343">
        <v>9</v>
      </c>
      <c r="F343" t="s">
        <v>6385</v>
      </c>
    </row>
    <row r="344" spans="1:6" hidden="1" x14ac:dyDescent="0.25">
      <c r="A344" t="s">
        <v>4889</v>
      </c>
      <c r="B344">
        <v>2502</v>
      </c>
      <c r="C344" t="s">
        <v>14</v>
      </c>
      <c r="D344" t="s">
        <v>4890</v>
      </c>
      <c r="E344">
        <v>9</v>
      </c>
      <c r="F344" t="s">
        <v>6583</v>
      </c>
    </row>
    <row r="345" spans="1:6" hidden="1" x14ac:dyDescent="0.25">
      <c r="A345" t="s">
        <v>4896</v>
      </c>
      <c r="B345">
        <v>2631</v>
      </c>
      <c r="C345" t="s">
        <v>14</v>
      </c>
      <c r="D345" t="s">
        <v>1512</v>
      </c>
      <c r="E345">
        <v>9</v>
      </c>
      <c r="F345" t="s">
        <v>6385</v>
      </c>
    </row>
    <row r="346" spans="1:6" hidden="1" x14ac:dyDescent="0.25">
      <c r="A346" t="s">
        <v>4898</v>
      </c>
      <c r="B346">
        <v>2632</v>
      </c>
      <c r="C346" t="s">
        <v>14</v>
      </c>
      <c r="D346" t="s">
        <v>261</v>
      </c>
      <c r="E346">
        <v>9</v>
      </c>
      <c r="F346" t="s">
        <v>6384</v>
      </c>
    </row>
    <row r="347" spans="1:6" hidden="1" x14ac:dyDescent="0.25">
      <c r="A347" t="s">
        <v>4981</v>
      </c>
      <c r="B347">
        <v>2551</v>
      </c>
      <c r="C347" t="s">
        <v>14</v>
      </c>
      <c r="D347" t="s">
        <v>8616</v>
      </c>
      <c r="E347">
        <v>9</v>
      </c>
      <c r="F347" t="s">
        <v>6400</v>
      </c>
    </row>
    <row r="348" spans="1:6" hidden="1" x14ac:dyDescent="0.25">
      <c r="A348" t="s">
        <v>5050</v>
      </c>
      <c r="B348">
        <v>2631</v>
      </c>
      <c r="C348" t="s">
        <v>14</v>
      </c>
      <c r="D348" t="s">
        <v>3393</v>
      </c>
      <c r="E348">
        <v>9</v>
      </c>
      <c r="F348" t="s">
        <v>6384</v>
      </c>
    </row>
    <row r="349" spans="1:6" hidden="1" x14ac:dyDescent="0.25">
      <c r="A349" t="s">
        <v>5058</v>
      </c>
      <c r="B349">
        <v>2632</v>
      </c>
      <c r="C349" t="s">
        <v>14</v>
      </c>
      <c r="D349" t="s">
        <v>19</v>
      </c>
      <c r="E349">
        <v>9</v>
      </c>
      <c r="F349" t="s">
        <v>6385</v>
      </c>
    </row>
    <row r="350" spans="1:6" hidden="1" x14ac:dyDescent="0.25">
      <c r="A350" t="s">
        <v>5200</v>
      </c>
      <c r="B350">
        <v>2631</v>
      </c>
      <c r="C350" t="s">
        <v>14</v>
      </c>
      <c r="D350" t="s">
        <v>538</v>
      </c>
      <c r="E350">
        <v>9</v>
      </c>
      <c r="F350" t="s">
        <v>6385</v>
      </c>
    </row>
    <row r="351" spans="1:6" hidden="1" x14ac:dyDescent="0.25">
      <c r="A351" t="s">
        <v>5244</v>
      </c>
      <c r="B351">
        <v>2631</v>
      </c>
      <c r="C351" t="s">
        <v>14</v>
      </c>
      <c r="D351" t="s">
        <v>4214</v>
      </c>
      <c r="E351">
        <v>9</v>
      </c>
      <c r="F351" t="s">
        <v>6384</v>
      </c>
    </row>
    <row r="352" spans="1:6" hidden="1" x14ac:dyDescent="0.25">
      <c r="A352" t="s">
        <v>5256</v>
      </c>
      <c r="B352">
        <v>2584</v>
      </c>
      <c r="C352" t="s">
        <v>14</v>
      </c>
      <c r="D352" t="s">
        <v>1476</v>
      </c>
      <c r="E352">
        <v>9</v>
      </c>
      <c r="F352" t="s">
        <v>6393</v>
      </c>
    </row>
    <row r="353" spans="1:6" hidden="1" x14ac:dyDescent="0.25">
      <c r="A353" t="s">
        <v>5289</v>
      </c>
      <c r="B353">
        <v>2551</v>
      </c>
      <c r="C353" t="s">
        <v>14</v>
      </c>
      <c r="D353" t="s">
        <v>1359</v>
      </c>
      <c r="E353">
        <v>9</v>
      </c>
      <c r="F353" t="s">
        <v>6400</v>
      </c>
    </row>
    <row r="354" spans="1:6" hidden="1" x14ac:dyDescent="0.25">
      <c r="A354" t="s">
        <v>5377</v>
      </c>
      <c r="B354">
        <v>2632</v>
      </c>
      <c r="C354" t="s">
        <v>14</v>
      </c>
      <c r="D354" t="s">
        <v>2143</v>
      </c>
      <c r="E354">
        <v>9</v>
      </c>
      <c r="F354" t="s">
        <v>6384</v>
      </c>
    </row>
    <row r="355" spans="1:6" hidden="1" x14ac:dyDescent="0.25">
      <c r="A355" t="s">
        <v>5436</v>
      </c>
      <c r="B355">
        <v>2632</v>
      </c>
      <c r="C355" t="s">
        <v>14</v>
      </c>
      <c r="D355" t="s">
        <v>1324</v>
      </c>
      <c r="E355">
        <v>9</v>
      </c>
      <c r="F355" t="s">
        <v>6384</v>
      </c>
    </row>
    <row r="356" spans="1:6" hidden="1" x14ac:dyDescent="0.25">
      <c r="A356" t="s">
        <v>5518</v>
      </c>
      <c r="B356">
        <v>2867</v>
      </c>
      <c r="C356" t="s">
        <v>14</v>
      </c>
      <c r="D356" t="s">
        <v>64</v>
      </c>
      <c r="E356">
        <v>9</v>
      </c>
      <c r="F356" t="s">
        <v>6584</v>
      </c>
    </row>
    <row r="357" spans="1:6" hidden="1" x14ac:dyDescent="0.25">
      <c r="A357" t="s">
        <v>5535</v>
      </c>
      <c r="B357">
        <v>2632</v>
      </c>
      <c r="C357" t="s">
        <v>14</v>
      </c>
      <c r="D357" t="s">
        <v>394</v>
      </c>
      <c r="E357">
        <v>9</v>
      </c>
      <c r="F357" t="s">
        <v>6384</v>
      </c>
    </row>
    <row r="358" spans="1:6" hidden="1" x14ac:dyDescent="0.25">
      <c r="A358" t="s">
        <v>5584</v>
      </c>
      <c r="B358">
        <v>2632</v>
      </c>
      <c r="C358" t="s">
        <v>14</v>
      </c>
      <c r="D358" t="s">
        <v>19</v>
      </c>
      <c r="E358">
        <v>9</v>
      </c>
      <c r="F358" t="s">
        <v>6384</v>
      </c>
    </row>
    <row r="359" spans="1:6" hidden="1" x14ac:dyDescent="0.25">
      <c r="A359" t="s">
        <v>5627</v>
      </c>
      <c r="B359">
        <v>2575</v>
      </c>
      <c r="C359" t="s">
        <v>14</v>
      </c>
      <c r="D359" t="s">
        <v>1512</v>
      </c>
      <c r="E359">
        <v>9</v>
      </c>
      <c r="F359" t="s">
        <v>6399</v>
      </c>
    </row>
    <row r="360" spans="1:6" hidden="1" x14ac:dyDescent="0.25">
      <c r="A360" t="s">
        <v>5633</v>
      </c>
      <c r="B360">
        <v>2848</v>
      </c>
      <c r="C360" t="s">
        <v>14</v>
      </c>
      <c r="D360" t="s">
        <v>15</v>
      </c>
      <c r="E360">
        <v>9</v>
      </c>
      <c r="F360" t="s">
        <v>6581</v>
      </c>
    </row>
    <row r="361" spans="1:6" hidden="1" x14ac:dyDescent="0.25">
      <c r="A361" t="s">
        <v>5651</v>
      </c>
      <c r="B361">
        <v>2584</v>
      </c>
      <c r="C361" t="s">
        <v>14</v>
      </c>
      <c r="D361" t="s">
        <v>848</v>
      </c>
      <c r="E361">
        <v>9</v>
      </c>
      <c r="F361" t="s">
        <v>6387</v>
      </c>
    </row>
    <row r="362" spans="1:6" hidden="1" x14ac:dyDescent="0.25">
      <c r="A362" t="s">
        <v>5660</v>
      </c>
      <c r="B362">
        <v>2584</v>
      </c>
      <c r="C362" t="s">
        <v>14</v>
      </c>
      <c r="D362" t="s">
        <v>2648</v>
      </c>
      <c r="E362">
        <v>9</v>
      </c>
      <c r="F362" t="s">
        <v>6393</v>
      </c>
    </row>
    <row r="363" spans="1:6" hidden="1" x14ac:dyDescent="0.25">
      <c r="A363" t="s">
        <v>5665</v>
      </c>
      <c r="B363">
        <v>2509</v>
      </c>
      <c r="C363" t="s">
        <v>14</v>
      </c>
      <c r="D363" t="s">
        <v>301</v>
      </c>
      <c r="E363">
        <v>9</v>
      </c>
      <c r="F363" t="s">
        <v>6401</v>
      </c>
    </row>
    <row r="364" spans="1:6" hidden="1" x14ac:dyDescent="0.25">
      <c r="A364" t="s">
        <v>5694</v>
      </c>
      <c r="B364">
        <v>2620</v>
      </c>
      <c r="C364" t="s">
        <v>14</v>
      </c>
      <c r="D364" t="s">
        <v>1126</v>
      </c>
      <c r="E364">
        <v>9</v>
      </c>
      <c r="F364" t="s">
        <v>6402</v>
      </c>
    </row>
    <row r="365" spans="1:6" hidden="1" x14ac:dyDescent="0.25">
      <c r="A365" t="s">
        <v>18</v>
      </c>
      <c r="B365">
        <v>1699</v>
      </c>
      <c r="C365" t="s">
        <v>14</v>
      </c>
      <c r="D365" t="s">
        <v>19</v>
      </c>
      <c r="E365">
        <v>8</v>
      </c>
      <c r="F365" t="s">
        <v>6403</v>
      </c>
    </row>
    <row r="366" spans="1:6" hidden="1" x14ac:dyDescent="0.25">
      <c r="A366" t="s">
        <v>128</v>
      </c>
      <c r="B366">
        <v>2315</v>
      </c>
      <c r="C366" t="s">
        <v>14</v>
      </c>
      <c r="D366" t="s">
        <v>129</v>
      </c>
      <c r="E366">
        <v>8</v>
      </c>
      <c r="F366" t="s">
        <v>6404</v>
      </c>
    </row>
    <row r="367" spans="1:6" hidden="1" x14ac:dyDescent="0.25">
      <c r="A367" t="s">
        <v>319</v>
      </c>
      <c r="B367">
        <v>2316</v>
      </c>
      <c r="C367" t="s">
        <v>14</v>
      </c>
      <c r="D367" t="s">
        <v>86</v>
      </c>
      <c r="E367">
        <v>8</v>
      </c>
      <c r="F367" t="s">
        <v>6405</v>
      </c>
    </row>
    <row r="368" spans="1:6" hidden="1" x14ac:dyDescent="0.25">
      <c r="A368" t="s">
        <v>382</v>
      </c>
      <c r="B368">
        <v>2245</v>
      </c>
      <c r="C368" t="s">
        <v>14</v>
      </c>
      <c r="D368" t="s">
        <v>129</v>
      </c>
      <c r="E368">
        <v>8</v>
      </c>
      <c r="F368" t="s">
        <v>6406</v>
      </c>
    </row>
    <row r="369" spans="1:6" hidden="1" x14ac:dyDescent="0.25">
      <c r="A369" t="s">
        <v>406</v>
      </c>
      <c r="B369">
        <v>1699</v>
      </c>
      <c r="C369" t="s">
        <v>14</v>
      </c>
      <c r="D369" t="s">
        <v>407</v>
      </c>
      <c r="E369">
        <v>8</v>
      </c>
      <c r="F369" t="s">
        <v>6407</v>
      </c>
    </row>
    <row r="370" spans="1:6" hidden="1" x14ac:dyDescent="0.25">
      <c r="A370" t="s">
        <v>473</v>
      </c>
      <c r="B370">
        <v>2384</v>
      </c>
      <c r="C370" t="s">
        <v>14</v>
      </c>
      <c r="D370" t="s">
        <v>474</v>
      </c>
      <c r="E370">
        <v>8</v>
      </c>
      <c r="F370" t="s">
        <v>6408</v>
      </c>
    </row>
    <row r="371" spans="1:6" hidden="1" x14ac:dyDescent="0.25">
      <c r="A371" t="s">
        <v>1063</v>
      </c>
      <c r="B371">
        <v>2108</v>
      </c>
      <c r="C371" t="s">
        <v>14</v>
      </c>
      <c r="D371" t="s">
        <v>19</v>
      </c>
      <c r="E371">
        <v>8</v>
      </c>
      <c r="F371" t="s">
        <v>6409</v>
      </c>
    </row>
    <row r="372" spans="1:6" hidden="1" x14ac:dyDescent="0.25">
      <c r="A372" t="s">
        <v>1323</v>
      </c>
      <c r="B372">
        <v>2384</v>
      </c>
      <c r="C372" t="s">
        <v>14</v>
      </c>
      <c r="D372" t="s">
        <v>1324</v>
      </c>
      <c r="E372">
        <v>8</v>
      </c>
      <c r="F372" t="s">
        <v>6408</v>
      </c>
    </row>
    <row r="373" spans="1:6" hidden="1" x14ac:dyDescent="0.25">
      <c r="A373" t="s">
        <v>1893</v>
      </c>
      <c r="B373">
        <v>2316</v>
      </c>
      <c r="C373" t="s">
        <v>14</v>
      </c>
      <c r="D373" t="s">
        <v>60</v>
      </c>
      <c r="E373">
        <v>8</v>
      </c>
      <c r="F373" t="s">
        <v>6405</v>
      </c>
    </row>
    <row r="374" spans="1:6" hidden="1" x14ac:dyDescent="0.25">
      <c r="A374" t="s">
        <v>1897</v>
      </c>
      <c r="B374">
        <v>2269</v>
      </c>
      <c r="C374" t="s">
        <v>14</v>
      </c>
      <c r="D374" t="s">
        <v>1864</v>
      </c>
      <c r="E374">
        <v>8</v>
      </c>
      <c r="F374" t="s">
        <v>6410</v>
      </c>
    </row>
    <row r="375" spans="1:6" hidden="1" x14ac:dyDescent="0.25">
      <c r="A375" t="s">
        <v>2061</v>
      </c>
      <c r="B375">
        <v>2228</v>
      </c>
      <c r="C375" t="s">
        <v>14</v>
      </c>
      <c r="D375" t="s">
        <v>1294</v>
      </c>
      <c r="E375">
        <v>8</v>
      </c>
      <c r="F375" t="s">
        <v>6411</v>
      </c>
    </row>
    <row r="376" spans="1:6" hidden="1" x14ac:dyDescent="0.25">
      <c r="A376" t="s">
        <v>2465</v>
      </c>
      <c r="B376">
        <v>2740</v>
      </c>
      <c r="C376" t="s">
        <v>14</v>
      </c>
      <c r="D376" t="s">
        <v>36</v>
      </c>
      <c r="E376">
        <v>8</v>
      </c>
      <c r="F376" t="s">
        <v>6585</v>
      </c>
    </row>
    <row r="377" spans="1:6" hidden="1" x14ac:dyDescent="0.25">
      <c r="A377" t="s">
        <v>2509</v>
      </c>
      <c r="B377">
        <v>2718</v>
      </c>
      <c r="C377" t="s">
        <v>14</v>
      </c>
      <c r="D377" t="s">
        <v>36</v>
      </c>
      <c r="E377">
        <v>8</v>
      </c>
      <c r="F377" t="s">
        <v>6586</v>
      </c>
    </row>
    <row r="378" spans="1:6" hidden="1" x14ac:dyDescent="0.25">
      <c r="A378" t="s">
        <v>2574</v>
      </c>
      <c r="B378">
        <v>2384</v>
      </c>
      <c r="C378" t="s">
        <v>14</v>
      </c>
      <c r="D378" t="s">
        <v>19</v>
      </c>
      <c r="E378">
        <v>8</v>
      </c>
      <c r="F378" t="s">
        <v>6408</v>
      </c>
    </row>
    <row r="379" spans="1:6" hidden="1" x14ac:dyDescent="0.25">
      <c r="A379" t="s">
        <v>2742</v>
      </c>
      <c r="B379">
        <v>1699</v>
      </c>
      <c r="C379" t="s">
        <v>14</v>
      </c>
      <c r="D379" t="s">
        <v>814</v>
      </c>
      <c r="E379">
        <v>8</v>
      </c>
      <c r="F379" t="s">
        <v>6407</v>
      </c>
    </row>
    <row r="380" spans="1:6" hidden="1" x14ac:dyDescent="0.25">
      <c r="A380" t="s">
        <v>2763</v>
      </c>
      <c r="B380">
        <v>1699</v>
      </c>
      <c r="C380" t="s">
        <v>14</v>
      </c>
      <c r="D380" t="s">
        <v>2541</v>
      </c>
      <c r="E380">
        <v>8</v>
      </c>
      <c r="F380" t="s">
        <v>6407</v>
      </c>
    </row>
    <row r="381" spans="1:6" hidden="1" x14ac:dyDescent="0.25">
      <c r="A381" t="s">
        <v>2943</v>
      </c>
      <c r="B381">
        <v>1699</v>
      </c>
      <c r="C381" t="s">
        <v>14</v>
      </c>
      <c r="D381" t="s">
        <v>2738</v>
      </c>
      <c r="E381">
        <v>8</v>
      </c>
      <c r="F381" t="s">
        <v>6407</v>
      </c>
    </row>
    <row r="382" spans="1:6" hidden="1" x14ac:dyDescent="0.25">
      <c r="A382" t="s">
        <v>3080</v>
      </c>
      <c r="B382">
        <v>1699</v>
      </c>
      <c r="C382" t="s">
        <v>14</v>
      </c>
      <c r="D382" t="s">
        <v>1827</v>
      </c>
      <c r="E382">
        <v>8</v>
      </c>
      <c r="F382" t="s">
        <v>6403</v>
      </c>
    </row>
    <row r="383" spans="1:6" hidden="1" x14ac:dyDescent="0.25">
      <c r="A383" t="s">
        <v>3214</v>
      </c>
      <c r="B383">
        <v>1699</v>
      </c>
      <c r="C383" t="s">
        <v>14</v>
      </c>
      <c r="D383" t="s">
        <v>562</v>
      </c>
      <c r="E383">
        <v>8</v>
      </c>
      <c r="F383" t="s">
        <v>6407</v>
      </c>
    </row>
    <row r="384" spans="1:6" hidden="1" x14ac:dyDescent="0.25">
      <c r="A384" t="s">
        <v>3650</v>
      </c>
      <c r="B384">
        <v>1881</v>
      </c>
      <c r="C384" t="s">
        <v>14</v>
      </c>
      <c r="D384" t="s">
        <v>387</v>
      </c>
      <c r="E384">
        <v>8</v>
      </c>
      <c r="F384" t="s">
        <v>6412</v>
      </c>
    </row>
    <row r="385" spans="1:6" x14ac:dyDescent="0.25">
      <c r="A385" t="s">
        <v>3856</v>
      </c>
      <c r="B385">
        <v>2352</v>
      </c>
      <c r="C385" t="s">
        <v>9</v>
      </c>
      <c r="D385" t="s">
        <v>10</v>
      </c>
      <c r="E385">
        <v>8</v>
      </c>
      <c r="F385" t="s">
        <v>6587</v>
      </c>
    </row>
    <row r="386" spans="1:6" x14ac:dyDescent="0.25">
      <c r="A386" t="s">
        <v>3948</v>
      </c>
      <c r="B386">
        <v>2353</v>
      </c>
      <c r="C386" t="s">
        <v>9</v>
      </c>
      <c r="D386" t="s">
        <v>10</v>
      </c>
      <c r="E386">
        <v>8</v>
      </c>
      <c r="F386" t="s">
        <v>6588</v>
      </c>
    </row>
    <row r="387" spans="1:6" hidden="1" x14ac:dyDescent="0.25">
      <c r="A387" t="s">
        <v>4140</v>
      </c>
      <c r="B387">
        <v>2384</v>
      </c>
      <c r="C387" t="s">
        <v>14</v>
      </c>
      <c r="D387" t="s">
        <v>498</v>
      </c>
      <c r="E387">
        <v>8</v>
      </c>
      <c r="F387" t="s">
        <v>6408</v>
      </c>
    </row>
    <row r="388" spans="1:6" hidden="1" x14ac:dyDescent="0.25">
      <c r="A388" t="s">
        <v>4289</v>
      </c>
      <c r="B388">
        <v>2384</v>
      </c>
      <c r="C388" t="s">
        <v>14</v>
      </c>
      <c r="D388" t="s">
        <v>19</v>
      </c>
      <c r="E388">
        <v>8</v>
      </c>
      <c r="F388" t="s">
        <v>6408</v>
      </c>
    </row>
    <row r="389" spans="1:6" hidden="1" x14ac:dyDescent="0.25">
      <c r="A389" t="s">
        <v>4350</v>
      </c>
      <c r="B389">
        <v>2095</v>
      </c>
      <c r="C389" t="s">
        <v>14</v>
      </c>
      <c r="D389" t="s">
        <v>442</v>
      </c>
      <c r="E389">
        <v>8</v>
      </c>
      <c r="F389" t="s">
        <v>6413</v>
      </c>
    </row>
    <row r="390" spans="1:6" hidden="1" x14ac:dyDescent="0.25">
      <c r="A390" t="s">
        <v>4457</v>
      </c>
      <c r="B390">
        <v>1942</v>
      </c>
      <c r="C390" t="s">
        <v>14</v>
      </c>
      <c r="D390" t="s">
        <v>2299</v>
      </c>
      <c r="E390">
        <v>8</v>
      </c>
      <c r="F390" t="s">
        <v>6414</v>
      </c>
    </row>
    <row r="391" spans="1:6" x14ac:dyDescent="0.25">
      <c r="A391" t="s">
        <v>4905</v>
      </c>
      <c r="B391">
        <v>4641</v>
      </c>
      <c r="C391" t="s">
        <v>9</v>
      </c>
      <c r="D391" t="s">
        <v>180</v>
      </c>
      <c r="E391">
        <v>8</v>
      </c>
      <c r="F391" t="s">
        <v>5725</v>
      </c>
    </row>
    <row r="392" spans="1:6" x14ac:dyDescent="0.25">
      <c r="A392" t="s">
        <v>4949</v>
      </c>
      <c r="B392">
        <v>4749</v>
      </c>
      <c r="C392" t="s">
        <v>9</v>
      </c>
      <c r="D392" t="s">
        <v>180</v>
      </c>
      <c r="E392">
        <v>8</v>
      </c>
      <c r="F392" t="s">
        <v>6226</v>
      </c>
    </row>
    <row r="393" spans="1:6" hidden="1" x14ac:dyDescent="0.25">
      <c r="A393" t="s">
        <v>5269</v>
      </c>
      <c r="B393">
        <v>2228</v>
      </c>
      <c r="C393" t="s">
        <v>14</v>
      </c>
      <c r="D393" t="s">
        <v>722</v>
      </c>
      <c r="E393">
        <v>8</v>
      </c>
      <c r="F393" t="s">
        <v>6411</v>
      </c>
    </row>
    <row r="394" spans="1:6" hidden="1" x14ac:dyDescent="0.25">
      <c r="A394" t="s">
        <v>5309</v>
      </c>
      <c r="B394">
        <v>1968</v>
      </c>
      <c r="C394" t="s">
        <v>14</v>
      </c>
      <c r="D394" t="s">
        <v>19</v>
      </c>
      <c r="E394">
        <v>8</v>
      </c>
      <c r="F394" t="s">
        <v>6415</v>
      </c>
    </row>
    <row r="395" spans="1:6" x14ac:dyDescent="0.25">
      <c r="A395" t="s">
        <v>5661</v>
      </c>
      <c r="B395">
        <v>5323</v>
      </c>
      <c r="C395" t="s">
        <v>9</v>
      </c>
      <c r="D395" t="s">
        <v>180</v>
      </c>
      <c r="E395">
        <v>8</v>
      </c>
      <c r="F395" t="s">
        <v>5726</v>
      </c>
    </row>
    <row r="396" spans="1:6" hidden="1" x14ac:dyDescent="0.25">
      <c r="A396" t="s">
        <v>120</v>
      </c>
      <c r="B396">
        <v>1851</v>
      </c>
      <c r="C396" t="s">
        <v>14</v>
      </c>
      <c r="D396" t="s">
        <v>121</v>
      </c>
      <c r="E396">
        <v>7</v>
      </c>
      <c r="F396" t="s">
        <v>6416</v>
      </c>
    </row>
    <row r="397" spans="1:6" hidden="1" x14ac:dyDescent="0.25">
      <c r="A397" t="s">
        <v>230</v>
      </c>
      <c r="B397">
        <v>2095</v>
      </c>
      <c r="C397" t="s">
        <v>14</v>
      </c>
      <c r="D397" t="s">
        <v>19</v>
      </c>
      <c r="E397">
        <v>7</v>
      </c>
      <c r="F397" t="s">
        <v>6417</v>
      </c>
    </row>
    <row r="398" spans="1:6" hidden="1" x14ac:dyDescent="0.25">
      <c r="A398" t="s">
        <v>249</v>
      </c>
      <c r="B398">
        <v>1607</v>
      </c>
      <c r="C398" t="s">
        <v>14</v>
      </c>
      <c r="D398" t="s">
        <v>19</v>
      </c>
      <c r="E398">
        <v>7</v>
      </c>
      <c r="F398" t="s">
        <v>6418</v>
      </c>
    </row>
    <row r="399" spans="1:6" hidden="1" x14ac:dyDescent="0.25">
      <c r="A399" t="s">
        <v>358</v>
      </c>
      <c r="B399">
        <v>1813</v>
      </c>
      <c r="C399" t="s">
        <v>14</v>
      </c>
      <c r="D399" t="s">
        <v>155</v>
      </c>
      <c r="E399">
        <v>7</v>
      </c>
      <c r="F399" t="s">
        <v>6419</v>
      </c>
    </row>
    <row r="400" spans="1:6" hidden="1" x14ac:dyDescent="0.25">
      <c r="A400" t="s">
        <v>367</v>
      </c>
      <c r="B400">
        <v>1665</v>
      </c>
      <c r="C400" t="s">
        <v>14</v>
      </c>
      <c r="D400" t="s">
        <v>368</v>
      </c>
      <c r="E400">
        <v>7</v>
      </c>
      <c r="F400" t="s">
        <v>6589</v>
      </c>
    </row>
    <row r="401" spans="1:6" hidden="1" x14ac:dyDescent="0.25">
      <c r="A401" t="s">
        <v>400</v>
      </c>
      <c r="B401">
        <v>1814</v>
      </c>
      <c r="C401" t="s">
        <v>14</v>
      </c>
      <c r="D401" t="s">
        <v>401</v>
      </c>
      <c r="E401">
        <v>7</v>
      </c>
      <c r="F401" t="s">
        <v>6420</v>
      </c>
    </row>
    <row r="402" spans="1:6" hidden="1" x14ac:dyDescent="0.25">
      <c r="A402" t="s">
        <v>495</v>
      </c>
      <c r="B402">
        <v>1814</v>
      </c>
      <c r="C402" t="s">
        <v>14</v>
      </c>
      <c r="D402" t="s">
        <v>394</v>
      </c>
      <c r="E402">
        <v>7</v>
      </c>
      <c r="F402" t="s">
        <v>6420</v>
      </c>
    </row>
    <row r="403" spans="1:6" hidden="1" x14ac:dyDescent="0.25">
      <c r="A403" t="s">
        <v>508</v>
      </c>
      <c r="B403">
        <v>1813</v>
      </c>
      <c r="C403" t="s">
        <v>14</v>
      </c>
      <c r="D403" t="s">
        <v>509</v>
      </c>
      <c r="E403">
        <v>7</v>
      </c>
      <c r="F403" t="s">
        <v>6421</v>
      </c>
    </row>
    <row r="404" spans="1:6" hidden="1" x14ac:dyDescent="0.25">
      <c r="A404" t="s">
        <v>768</v>
      </c>
      <c r="B404">
        <v>1813</v>
      </c>
      <c r="C404" t="s">
        <v>14</v>
      </c>
      <c r="D404" t="s">
        <v>19</v>
      </c>
      <c r="E404">
        <v>7</v>
      </c>
      <c r="F404" t="s">
        <v>6419</v>
      </c>
    </row>
    <row r="405" spans="1:6" hidden="1" x14ac:dyDescent="0.25">
      <c r="A405" t="s">
        <v>897</v>
      </c>
      <c r="B405">
        <v>1813</v>
      </c>
      <c r="C405" t="s">
        <v>14</v>
      </c>
      <c r="D405" t="s">
        <v>898</v>
      </c>
      <c r="E405">
        <v>7</v>
      </c>
      <c r="F405" t="s">
        <v>6419</v>
      </c>
    </row>
    <row r="406" spans="1:6" hidden="1" x14ac:dyDescent="0.25">
      <c r="A406" t="s">
        <v>1008</v>
      </c>
      <c r="B406">
        <v>2338</v>
      </c>
      <c r="C406" t="s">
        <v>14</v>
      </c>
      <c r="D406" t="s">
        <v>129</v>
      </c>
      <c r="E406">
        <v>7</v>
      </c>
      <c r="F406" t="s">
        <v>6590</v>
      </c>
    </row>
    <row r="407" spans="1:6" hidden="1" x14ac:dyDescent="0.25">
      <c r="A407" t="s">
        <v>1038</v>
      </c>
      <c r="B407">
        <v>1813</v>
      </c>
      <c r="C407" t="s">
        <v>14</v>
      </c>
      <c r="D407" t="s">
        <v>75</v>
      </c>
      <c r="E407">
        <v>7</v>
      </c>
      <c r="F407" t="s">
        <v>6419</v>
      </c>
    </row>
    <row r="408" spans="1:6" hidden="1" x14ac:dyDescent="0.25">
      <c r="A408" t="s">
        <v>1146</v>
      </c>
      <c r="B408">
        <v>2302</v>
      </c>
      <c r="C408" t="s">
        <v>14</v>
      </c>
      <c r="D408" t="s">
        <v>36</v>
      </c>
      <c r="E408">
        <v>7</v>
      </c>
      <c r="F408" t="s">
        <v>6422</v>
      </c>
    </row>
    <row r="409" spans="1:6" hidden="1" x14ac:dyDescent="0.25">
      <c r="A409" t="s">
        <v>1197</v>
      </c>
      <c r="B409">
        <v>1587</v>
      </c>
      <c r="C409" t="s">
        <v>14</v>
      </c>
      <c r="D409" t="s">
        <v>64</v>
      </c>
      <c r="E409">
        <v>7</v>
      </c>
      <c r="F409" t="s">
        <v>6423</v>
      </c>
    </row>
    <row r="410" spans="1:6" hidden="1" x14ac:dyDescent="0.25">
      <c r="A410" t="s">
        <v>1208</v>
      </c>
      <c r="B410">
        <v>1814</v>
      </c>
      <c r="C410" t="s">
        <v>14</v>
      </c>
      <c r="D410" t="s">
        <v>19</v>
      </c>
      <c r="E410">
        <v>7</v>
      </c>
      <c r="F410" t="s">
        <v>6420</v>
      </c>
    </row>
    <row r="411" spans="1:6" hidden="1" x14ac:dyDescent="0.25">
      <c r="A411" t="s">
        <v>1434</v>
      </c>
      <c r="B411">
        <v>1607</v>
      </c>
      <c r="C411" t="s">
        <v>14</v>
      </c>
      <c r="D411" t="s">
        <v>198</v>
      </c>
      <c r="E411">
        <v>7</v>
      </c>
      <c r="F411" t="s">
        <v>6418</v>
      </c>
    </row>
    <row r="412" spans="1:6" hidden="1" x14ac:dyDescent="0.25">
      <c r="A412" t="s">
        <v>1470</v>
      </c>
      <c r="B412">
        <v>1814</v>
      </c>
      <c r="C412" t="s">
        <v>14</v>
      </c>
      <c r="D412" t="s">
        <v>19</v>
      </c>
      <c r="E412">
        <v>7</v>
      </c>
      <c r="F412" t="s">
        <v>6420</v>
      </c>
    </row>
    <row r="413" spans="1:6" hidden="1" x14ac:dyDescent="0.25">
      <c r="A413" t="s">
        <v>1531</v>
      </c>
      <c r="B413">
        <v>2091</v>
      </c>
      <c r="C413" t="s">
        <v>14</v>
      </c>
      <c r="D413" t="s">
        <v>878</v>
      </c>
      <c r="E413">
        <v>7</v>
      </c>
      <c r="F413" t="s">
        <v>6424</v>
      </c>
    </row>
    <row r="414" spans="1:6" hidden="1" x14ac:dyDescent="0.25">
      <c r="A414" t="s">
        <v>1581</v>
      </c>
      <c r="B414">
        <v>2262</v>
      </c>
      <c r="C414" t="s">
        <v>14</v>
      </c>
      <c r="D414" t="s">
        <v>15</v>
      </c>
      <c r="E414">
        <v>7</v>
      </c>
      <c r="F414" t="s">
        <v>6425</v>
      </c>
    </row>
    <row r="415" spans="1:6" hidden="1" x14ac:dyDescent="0.25">
      <c r="A415" t="s">
        <v>1627</v>
      </c>
      <c r="B415">
        <v>1665</v>
      </c>
      <c r="C415" t="s">
        <v>14</v>
      </c>
      <c r="D415" t="s">
        <v>430</v>
      </c>
      <c r="E415">
        <v>7</v>
      </c>
      <c r="F415" t="s">
        <v>6589</v>
      </c>
    </row>
    <row r="416" spans="1:6" hidden="1" x14ac:dyDescent="0.25">
      <c r="A416" t="s">
        <v>1669</v>
      </c>
      <c r="B416">
        <v>2302</v>
      </c>
      <c r="C416" t="s">
        <v>14</v>
      </c>
      <c r="D416" t="s">
        <v>36</v>
      </c>
      <c r="E416">
        <v>7</v>
      </c>
      <c r="F416" t="s">
        <v>6422</v>
      </c>
    </row>
    <row r="417" spans="1:6" hidden="1" x14ac:dyDescent="0.25">
      <c r="A417" t="s">
        <v>1687</v>
      </c>
      <c r="B417">
        <v>1814</v>
      </c>
      <c r="C417" t="s">
        <v>14</v>
      </c>
      <c r="D417" t="s">
        <v>1688</v>
      </c>
      <c r="E417">
        <v>7</v>
      </c>
      <c r="F417" t="s">
        <v>6420</v>
      </c>
    </row>
    <row r="418" spans="1:6" x14ac:dyDescent="0.25">
      <c r="A418" t="s">
        <v>1731</v>
      </c>
      <c r="B418">
        <v>2153</v>
      </c>
      <c r="C418" t="s">
        <v>9</v>
      </c>
      <c r="D418" t="s">
        <v>10</v>
      </c>
      <c r="E418">
        <v>7</v>
      </c>
      <c r="F418" t="s">
        <v>6591</v>
      </c>
    </row>
    <row r="419" spans="1:6" hidden="1" x14ac:dyDescent="0.25">
      <c r="A419" t="s">
        <v>1740</v>
      </c>
      <c r="B419">
        <v>1813</v>
      </c>
      <c r="C419" t="s">
        <v>14</v>
      </c>
      <c r="D419" t="s">
        <v>498</v>
      </c>
      <c r="E419">
        <v>7</v>
      </c>
      <c r="F419" t="s">
        <v>6419</v>
      </c>
    </row>
    <row r="420" spans="1:6" hidden="1" x14ac:dyDescent="0.25">
      <c r="A420" t="s">
        <v>1860</v>
      </c>
      <c r="B420">
        <v>1911</v>
      </c>
      <c r="C420" t="s">
        <v>14</v>
      </c>
      <c r="D420" t="s">
        <v>1294</v>
      </c>
      <c r="E420">
        <v>7</v>
      </c>
      <c r="F420" t="s">
        <v>6426</v>
      </c>
    </row>
    <row r="421" spans="1:6" hidden="1" x14ac:dyDescent="0.25">
      <c r="A421" t="s">
        <v>1947</v>
      </c>
      <c r="B421">
        <v>1874</v>
      </c>
      <c r="C421" t="s">
        <v>14</v>
      </c>
      <c r="D421" t="s">
        <v>64</v>
      </c>
      <c r="E421">
        <v>7</v>
      </c>
      <c r="F421" t="s">
        <v>6427</v>
      </c>
    </row>
    <row r="422" spans="1:6" hidden="1" x14ac:dyDescent="0.25">
      <c r="A422" t="s">
        <v>1963</v>
      </c>
      <c r="B422">
        <v>1933</v>
      </c>
      <c r="C422" t="s">
        <v>14</v>
      </c>
      <c r="D422" t="s">
        <v>1864</v>
      </c>
      <c r="E422">
        <v>7</v>
      </c>
      <c r="F422" t="s">
        <v>6428</v>
      </c>
    </row>
    <row r="423" spans="1:6" hidden="1" x14ac:dyDescent="0.25">
      <c r="A423" t="s">
        <v>1980</v>
      </c>
      <c r="B423">
        <v>1607</v>
      </c>
      <c r="C423" t="s">
        <v>14</v>
      </c>
      <c r="D423" t="s">
        <v>75</v>
      </c>
      <c r="E423">
        <v>7</v>
      </c>
      <c r="F423" t="s">
        <v>6418</v>
      </c>
    </row>
    <row r="424" spans="1:6" hidden="1" x14ac:dyDescent="0.25">
      <c r="A424" t="s">
        <v>2018</v>
      </c>
      <c r="B424">
        <v>1814</v>
      </c>
      <c r="C424" t="s">
        <v>14</v>
      </c>
      <c r="D424" t="s">
        <v>985</v>
      </c>
      <c r="E424">
        <v>7</v>
      </c>
      <c r="F424" t="s">
        <v>6420</v>
      </c>
    </row>
    <row r="425" spans="1:6" x14ac:dyDescent="0.25">
      <c r="A425" t="s">
        <v>2128</v>
      </c>
      <c r="B425">
        <v>2153</v>
      </c>
      <c r="C425" t="s">
        <v>9</v>
      </c>
      <c r="D425" t="s">
        <v>10</v>
      </c>
      <c r="E425">
        <v>7</v>
      </c>
      <c r="F425" t="s">
        <v>6591</v>
      </c>
    </row>
    <row r="426" spans="1:6" hidden="1" x14ac:dyDescent="0.25">
      <c r="A426" t="s">
        <v>2156</v>
      </c>
      <c r="B426">
        <v>1850</v>
      </c>
      <c r="C426" t="s">
        <v>14</v>
      </c>
      <c r="D426" t="s">
        <v>1810</v>
      </c>
      <c r="E426">
        <v>7</v>
      </c>
      <c r="F426" t="s">
        <v>6592</v>
      </c>
    </row>
    <row r="427" spans="1:6" hidden="1" x14ac:dyDescent="0.25">
      <c r="A427" t="s">
        <v>2184</v>
      </c>
      <c r="B427">
        <v>1814</v>
      </c>
      <c r="C427" t="s">
        <v>14</v>
      </c>
      <c r="D427" t="s">
        <v>394</v>
      </c>
      <c r="E427">
        <v>7</v>
      </c>
      <c r="F427" t="s">
        <v>6420</v>
      </c>
    </row>
    <row r="428" spans="1:6" hidden="1" x14ac:dyDescent="0.25">
      <c r="A428" t="s">
        <v>2185</v>
      </c>
      <c r="B428">
        <v>1607</v>
      </c>
      <c r="C428" t="s">
        <v>14</v>
      </c>
      <c r="D428" t="s">
        <v>113</v>
      </c>
      <c r="E428">
        <v>7</v>
      </c>
      <c r="F428" t="s">
        <v>6429</v>
      </c>
    </row>
    <row r="429" spans="1:6" hidden="1" x14ac:dyDescent="0.25">
      <c r="A429" t="s">
        <v>2250</v>
      </c>
      <c r="B429">
        <v>1813</v>
      </c>
      <c r="C429" t="s">
        <v>14</v>
      </c>
      <c r="D429" t="s">
        <v>437</v>
      </c>
      <c r="E429">
        <v>7</v>
      </c>
      <c r="F429" t="s">
        <v>6419</v>
      </c>
    </row>
    <row r="430" spans="1:6" hidden="1" x14ac:dyDescent="0.25">
      <c r="A430" t="s">
        <v>2311</v>
      </c>
      <c r="B430">
        <v>1607</v>
      </c>
      <c r="C430" t="s">
        <v>14</v>
      </c>
      <c r="D430" t="s">
        <v>125</v>
      </c>
      <c r="E430">
        <v>7</v>
      </c>
      <c r="F430" t="s">
        <v>6418</v>
      </c>
    </row>
    <row r="431" spans="1:6" hidden="1" x14ac:dyDescent="0.25">
      <c r="A431" t="s">
        <v>2319</v>
      </c>
      <c r="B431">
        <v>1814</v>
      </c>
      <c r="C431" t="s">
        <v>14</v>
      </c>
      <c r="D431" t="s">
        <v>19</v>
      </c>
      <c r="E431">
        <v>7</v>
      </c>
      <c r="F431" t="s">
        <v>6430</v>
      </c>
    </row>
    <row r="432" spans="1:6" hidden="1" x14ac:dyDescent="0.25">
      <c r="A432" t="s">
        <v>2406</v>
      </c>
      <c r="B432">
        <v>1814</v>
      </c>
      <c r="C432" t="s">
        <v>14</v>
      </c>
      <c r="D432" t="s">
        <v>603</v>
      </c>
      <c r="E432">
        <v>7</v>
      </c>
      <c r="F432" t="s">
        <v>6420</v>
      </c>
    </row>
    <row r="433" spans="1:6" hidden="1" x14ac:dyDescent="0.25">
      <c r="A433" t="s">
        <v>2462</v>
      </c>
      <c r="B433">
        <v>1607</v>
      </c>
      <c r="C433" t="s">
        <v>14</v>
      </c>
      <c r="D433" t="s">
        <v>19</v>
      </c>
      <c r="E433">
        <v>7</v>
      </c>
      <c r="F433" t="s">
        <v>6418</v>
      </c>
    </row>
    <row r="434" spans="1:6" hidden="1" x14ac:dyDescent="0.25">
      <c r="A434" t="s">
        <v>2472</v>
      </c>
      <c r="B434">
        <v>1851</v>
      </c>
      <c r="C434" t="s">
        <v>14</v>
      </c>
      <c r="D434" t="s">
        <v>221</v>
      </c>
      <c r="E434">
        <v>7</v>
      </c>
      <c r="F434" t="s">
        <v>6431</v>
      </c>
    </row>
    <row r="435" spans="1:6" hidden="1" x14ac:dyDescent="0.25">
      <c r="A435" t="s">
        <v>2514</v>
      </c>
      <c r="B435">
        <v>1813</v>
      </c>
      <c r="C435" t="s">
        <v>14</v>
      </c>
      <c r="D435" t="s">
        <v>461</v>
      </c>
      <c r="E435">
        <v>7</v>
      </c>
      <c r="F435" t="s">
        <v>6419</v>
      </c>
    </row>
    <row r="436" spans="1:6" hidden="1" x14ac:dyDescent="0.25">
      <c r="A436" t="s">
        <v>2524</v>
      </c>
      <c r="B436">
        <v>1788</v>
      </c>
      <c r="C436" t="s">
        <v>14</v>
      </c>
      <c r="D436" t="s">
        <v>301</v>
      </c>
      <c r="E436">
        <v>7</v>
      </c>
      <c r="F436" t="s">
        <v>6432</v>
      </c>
    </row>
    <row r="437" spans="1:6" hidden="1" x14ac:dyDescent="0.25">
      <c r="A437" t="s">
        <v>2628</v>
      </c>
      <c r="B437">
        <v>2264</v>
      </c>
      <c r="C437" t="s">
        <v>14</v>
      </c>
      <c r="D437" t="s">
        <v>15</v>
      </c>
      <c r="E437">
        <v>7</v>
      </c>
      <c r="F437" t="s">
        <v>6433</v>
      </c>
    </row>
    <row r="438" spans="1:6" hidden="1" x14ac:dyDescent="0.25">
      <c r="A438" t="s">
        <v>2656</v>
      </c>
      <c r="B438">
        <v>1873</v>
      </c>
      <c r="C438" t="s">
        <v>14</v>
      </c>
      <c r="D438" t="s">
        <v>36</v>
      </c>
      <c r="E438">
        <v>7</v>
      </c>
      <c r="F438" t="s">
        <v>6434</v>
      </c>
    </row>
    <row r="439" spans="1:6" hidden="1" x14ac:dyDescent="0.25">
      <c r="A439" t="s">
        <v>2800</v>
      </c>
      <c r="B439">
        <v>1813</v>
      </c>
      <c r="C439" t="s">
        <v>14</v>
      </c>
      <c r="D439" t="s">
        <v>19</v>
      </c>
      <c r="E439">
        <v>7</v>
      </c>
      <c r="F439" t="s">
        <v>6419</v>
      </c>
    </row>
    <row r="440" spans="1:6" hidden="1" x14ac:dyDescent="0.25">
      <c r="A440" t="s">
        <v>2868</v>
      </c>
      <c r="B440">
        <v>1873</v>
      </c>
      <c r="C440" t="s">
        <v>14</v>
      </c>
      <c r="D440" t="s">
        <v>1713</v>
      </c>
      <c r="E440">
        <v>7</v>
      </c>
      <c r="F440" t="s">
        <v>6434</v>
      </c>
    </row>
    <row r="441" spans="1:6" hidden="1" x14ac:dyDescent="0.25">
      <c r="A441" t="s">
        <v>2910</v>
      </c>
      <c r="B441">
        <v>1607</v>
      </c>
      <c r="C441" t="s">
        <v>14</v>
      </c>
      <c r="D441" t="s">
        <v>781</v>
      </c>
      <c r="E441">
        <v>7</v>
      </c>
      <c r="F441" t="s">
        <v>6418</v>
      </c>
    </row>
    <row r="442" spans="1:6" hidden="1" x14ac:dyDescent="0.25">
      <c r="A442" t="s">
        <v>2914</v>
      </c>
      <c r="B442">
        <v>1813</v>
      </c>
      <c r="C442" t="s">
        <v>14</v>
      </c>
      <c r="D442" t="s">
        <v>19</v>
      </c>
      <c r="E442">
        <v>7</v>
      </c>
      <c r="F442" t="s">
        <v>6419</v>
      </c>
    </row>
    <row r="443" spans="1:6" hidden="1" x14ac:dyDescent="0.25">
      <c r="A443" t="s">
        <v>2951</v>
      </c>
      <c r="B443">
        <v>1813</v>
      </c>
      <c r="C443" t="s">
        <v>14</v>
      </c>
      <c r="D443" t="s">
        <v>82</v>
      </c>
      <c r="E443">
        <v>7</v>
      </c>
      <c r="F443" t="s">
        <v>6419</v>
      </c>
    </row>
    <row r="444" spans="1:6" hidden="1" x14ac:dyDescent="0.25">
      <c r="A444" t="s">
        <v>2985</v>
      </c>
      <c r="B444">
        <v>1876</v>
      </c>
      <c r="C444" t="s">
        <v>14</v>
      </c>
      <c r="D444" t="s">
        <v>1294</v>
      </c>
      <c r="E444">
        <v>7</v>
      </c>
      <c r="F444" t="s">
        <v>6435</v>
      </c>
    </row>
    <row r="445" spans="1:6" hidden="1" x14ac:dyDescent="0.25">
      <c r="A445" t="s">
        <v>3026</v>
      </c>
      <c r="B445">
        <v>1814</v>
      </c>
      <c r="C445" t="s">
        <v>14</v>
      </c>
      <c r="D445" t="s">
        <v>19</v>
      </c>
      <c r="E445">
        <v>7</v>
      </c>
      <c r="F445" t="s">
        <v>6420</v>
      </c>
    </row>
    <row r="446" spans="1:6" hidden="1" x14ac:dyDescent="0.25">
      <c r="A446" t="s">
        <v>3079</v>
      </c>
      <c r="B446">
        <v>1851</v>
      </c>
      <c r="C446" t="s">
        <v>14</v>
      </c>
      <c r="D446" t="s">
        <v>959</v>
      </c>
      <c r="E446">
        <v>7</v>
      </c>
      <c r="F446" t="s">
        <v>6416</v>
      </c>
    </row>
    <row r="447" spans="1:6" hidden="1" x14ac:dyDescent="0.25">
      <c r="A447" t="s">
        <v>3146</v>
      </c>
      <c r="B447">
        <v>1813</v>
      </c>
      <c r="C447" t="s">
        <v>14</v>
      </c>
      <c r="D447" t="s">
        <v>113</v>
      </c>
      <c r="E447">
        <v>7</v>
      </c>
      <c r="F447" t="s">
        <v>6421</v>
      </c>
    </row>
    <row r="448" spans="1:6" hidden="1" x14ac:dyDescent="0.25">
      <c r="A448" t="s">
        <v>3192</v>
      </c>
      <c r="B448">
        <v>2178</v>
      </c>
      <c r="C448" t="s">
        <v>14</v>
      </c>
      <c r="D448" t="s">
        <v>86</v>
      </c>
      <c r="E448">
        <v>7</v>
      </c>
      <c r="F448" t="s">
        <v>6436</v>
      </c>
    </row>
    <row r="449" spans="1:6" hidden="1" x14ac:dyDescent="0.25">
      <c r="A449" t="s">
        <v>3203</v>
      </c>
      <c r="B449">
        <v>1847</v>
      </c>
      <c r="C449" t="s">
        <v>14</v>
      </c>
      <c r="D449" t="s">
        <v>19</v>
      </c>
      <c r="E449">
        <v>7</v>
      </c>
      <c r="F449" t="s">
        <v>6437</v>
      </c>
    </row>
    <row r="450" spans="1:6" hidden="1" x14ac:dyDescent="0.25">
      <c r="A450" t="s">
        <v>3233</v>
      </c>
      <c r="B450">
        <v>1909</v>
      </c>
      <c r="C450" t="s">
        <v>14</v>
      </c>
      <c r="D450" t="s">
        <v>1022</v>
      </c>
      <c r="E450">
        <v>7</v>
      </c>
      <c r="F450" t="s">
        <v>6438</v>
      </c>
    </row>
    <row r="451" spans="1:6" hidden="1" x14ac:dyDescent="0.25">
      <c r="A451" t="s">
        <v>3252</v>
      </c>
      <c r="B451">
        <v>1851</v>
      </c>
      <c r="C451" t="s">
        <v>14</v>
      </c>
      <c r="D451" t="s">
        <v>176</v>
      </c>
      <c r="E451">
        <v>7</v>
      </c>
      <c r="F451" t="s">
        <v>6431</v>
      </c>
    </row>
    <row r="452" spans="1:6" hidden="1" x14ac:dyDescent="0.25">
      <c r="A452" t="s">
        <v>3269</v>
      </c>
      <c r="B452">
        <v>1607</v>
      </c>
      <c r="C452" t="s">
        <v>14</v>
      </c>
      <c r="D452" t="s">
        <v>19</v>
      </c>
      <c r="E452">
        <v>7</v>
      </c>
      <c r="F452" t="s">
        <v>6418</v>
      </c>
    </row>
    <row r="453" spans="1:6" hidden="1" x14ac:dyDescent="0.25">
      <c r="A453" t="s">
        <v>3316</v>
      </c>
      <c r="B453">
        <v>1607</v>
      </c>
      <c r="C453" t="s">
        <v>14</v>
      </c>
      <c r="D453" t="s">
        <v>155</v>
      </c>
      <c r="E453">
        <v>7</v>
      </c>
      <c r="F453" t="s">
        <v>6418</v>
      </c>
    </row>
    <row r="454" spans="1:6" hidden="1" x14ac:dyDescent="0.25">
      <c r="A454" t="s">
        <v>3326</v>
      </c>
      <c r="B454">
        <v>1607</v>
      </c>
      <c r="C454" t="s">
        <v>14</v>
      </c>
      <c r="D454" t="s">
        <v>1259</v>
      </c>
      <c r="E454">
        <v>7</v>
      </c>
      <c r="F454" t="s">
        <v>6418</v>
      </c>
    </row>
    <row r="455" spans="1:6" hidden="1" x14ac:dyDescent="0.25">
      <c r="A455" t="s">
        <v>3356</v>
      </c>
      <c r="B455">
        <v>1813</v>
      </c>
      <c r="C455" t="s">
        <v>14</v>
      </c>
      <c r="D455" t="s">
        <v>876</v>
      </c>
      <c r="E455">
        <v>7</v>
      </c>
      <c r="F455" t="s">
        <v>6419</v>
      </c>
    </row>
    <row r="456" spans="1:6" hidden="1" x14ac:dyDescent="0.25">
      <c r="A456" t="s">
        <v>3387</v>
      </c>
      <c r="B456">
        <v>1813</v>
      </c>
      <c r="C456" t="s">
        <v>14</v>
      </c>
      <c r="D456" t="s">
        <v>387</v>
      </c>
      <c r="E456">
        <v>7</v>
      </c>
      <c r="F456" t="s">
        <v>6419</v>
      </c>
    </row>
    <row r="457" spans="1:6" hidden="1" x14ac:dyDescent="0.25">
      <c r="A457" t="s">
        <v>3450</v>
      </c>
      <c r="B457">
        <v>1590</v>
      </c>
      <c r="C457" t="s">
        <v>14</v>
      </c>
      <c r="D457" t="s">
        <v>838</v>
      </c>
      <c r="E457">
        <v>7</v>
      </c>
      <c r="F457" t="s">
        <v>6593</v>
      </c>
    </row>
    <row r="458" spans="1:6" hidden="1" x14ac:dyDescent="0.25">
      <c r="A458" t="s">
        <v>3476</v>
      </c>
      <c r="B458">
        <v>1814</v>
      </c>
      <c r="C458" t="s">
        <v>14</v>
      </c>
      <c r="D458" t="s">
        <v>394</v>
      </c>
      <c r="E458">
        <v>7</v>
      </c>
      <c r="F458" t="s">
        <v>6420</v>
      </c>
    </row>
    <row r="459" spans="1:6" hidden="1" x14ac:dyDescent="0.25">
      <c r="A459" t="s">
        <v>3498</v>
      </c>
      <c r="B459">
        <v>1813</v>
      </c>
      <c r="C459" t="s">
        <v>14</v>
      </c>
      <c r="D459" t="s">
        <v>1306</v>
      </c>
      <c r="E459">
        <v>7</v>
      </c>
      <c r="F459" t="s">
        <v>6419</v>
      </c>
    </row>
    <row r="460" spans="1:6" hidden="1" x14ac:dyDescent="0.25">
      <c r="A460" t="s">
        <v>3585</v>
      </c>
      <c r="B460">
        <v>1814</v>
      </c>
      <c r="C460" t="s">
        <v>14</v>
      </c>
      <c r="D460" t="s">
        <v>687</v>
      </c>
      <c r="E460">
        <v>7</v>
      </c>
      <c r="F460" t="s">
        <v>6420</v>
      </c>
    </row>
    <row r="461" spans="1:6" hidden="1" x14ac:dyDescent="0.25">
      <c r="A461" t="s">
        <v>3726</v>
      </c>
      <c r="B461">
        <v>1814</v>
      </c>
      <c r="C461" t="s">
        <v>14</v>
      </c>
      <c r="D461" t="s">
        <v>19</v>
      </c>
      <c r="E461">
        <v>7</v>
      </c>
      <c r="F461" t="s">
        <v>6430</v>
      </c>
    </row>
    <row r="462" spans="1:6" hidden="1" x14ac:dyDescent="0.25">
      <c r="A462" t="s">
        <v>3748</v>
      </c>
      <c r="B462">
        <v>1607</v>
      </c>
      <c r="C462" t="s">
        <v>14</v>
      </c>
      <c r="D462" t="s">
        <v>19</v>
      </c>
      <c r="E462">
        <v>7</v>
      </c>
      <c r="F462" t="s">
        <v>6418</v>
      </c>
    </row>
    <row r="463" spans="1:6" hidden="1" x14ac:dyDescent="0.25">
      <c r="A463" t="s">
        <v>3752</v>
      </c>
      <c r="B463">
        <v>1852</v>
      </c>
      <c r="C463" t="s">
        <v>14</v>
      </c>
      <c r="D463" t="s">
        <v>169</v>
      </c>
      <c r="E463">
        <v>7</v>
      </c>
      <c r="F463" t="s">
        <v>6439</v>
      </c>
    </row>
    <row r="464" spans="1:6" hidden="1" x14ac:dyDescent="0.25">
      <c r="A464" t="s">
        <v>3792</v>
      </c>
      <c r="B464">
        <v>1873</v>
      </c>
      <c r="C464" t="s">
        <v>14</v>
      </c>
      <c r="D464" t="s">
        <v>36</v>
      </c>
      <c r="E464">
        <v>7</v>
      </c>
      <c r="F464" t="s">
        <v>6434</v>
      </c>
    </row>
    <row r="465" spans="1:6" x14ac:dyDescent="0.25">
      <c r="A465" t="s">
        <v>3833</v>
      </c>
      <c r="B465">
        <v>2828</v>
      </c>
      <c r="C465" t="s">
        <v>9</v>
      </c>
      <c r="D465" t="s">
        <v>32</v>
      </c>
      <c r="E465">
        <v>7</v>
      </c>
      <c r="F465" t="s">
        <v>6227</v>
      </c>
    </row>
    <row r="466" spans="1:6" hidden="1" x14ac:dyDescent="0.25">
      <c r="A466" t="s">
        <v>3863</v>
      </c>
      <c r="B466">
        <v>1909</v>
      </c>
      <c r="C466" t="s">
        <v>14</v>
      </c>
      <c r="D466" t="s">
        <v>1359</v>
      </c>
      <c r="E466">
        <v>7</v>
      </c>
      <c r="F466" t="s">
        <v>6438</v>
      </c>
    </row>
    <row r="467" spans="1:6" hidden="1" x14ac:dyDescent="0.25">
      <c r="A467" t="s">
        <v>3872</v>
      </c>
      <c r="B467">
        <v>1814</v>
      </c>
      <c r="C467" t="s">
        <v>14</v>
      </c>
      <c r="D467" t="s">
        <v>261</v>
      </c>
      <c r="E467">
        <v>7</v>
      </c>
      <c r="F467" t="s">
        <v>6420</v>
      </c>
    </row>
    <row r="468" spans="1:6" hidden="1" x14ac:dyDescent="0.25">
      <c r="A468" t="s">
        <v>3946</v>
      </c>
      <c r="B468">
        <v>1814</v>
      </c>
      <c r="C468" t="s">
        <v>14</v>
      </c>
      <c r="D468" t="s">
        <v>68</v>
      </c>
      <c r="E468">
        <v>7</v>
      </c>
      <c r="F468" t="s">
        <v>6420</v>
      </c>
    </row>
    <row r="469" spans="1:6" hidden="1" x14ac:dyDescent="0.25">
      <c r="A469" t="s">
        <v>3960</v>
      </c>
      <c r="B469">
        <v>1813</v>
      </c>
      <c r="C469" t="s">
        <v>14</v>
      </c>
      <c r="D469" t="s">
        <v>2143</v>
      </c>
      <c r="E469">
        <v>7</v>
      </c>
      <c r="F469" t="s">
        <v>6419</v>
      </c>
    </row>
    <row r="470" spans="1:6" hidden="1" x14ac:dyDescent="0.25">
      <c r="A470" t="s">
        <v>4004</v>
      </c>
      <c r="B470">
        <v>1813</v>
      </c>
      <c r="C470" t="s">
        <v>14</v>
      </c>
      <c r="D470" t="s">
        <v>3111</v>
      </c>
      <c r="E470">
        <v>7</v>
      </c>
      <c r="F470" t="s">
        <v>6419</v>
      </c>
    </row>
    <row r="471" spans="1:6" hidden="1" x14ac:dyDescent="0.25">
      <c r="A471" t="s">
        <v>4052</v>
      </c>
      <c r="B471">
        <v>2078</v>
      </c>
      <c r="C471" t="s">
        <v>14</v>
      </c>
      <c r="D471" t="s">
        <v>155</v>
      </c>
      <c r="E471">
        <v>7</v>
      </c>
      <c r="F471" t="s">
        <v>6440</v>
      </c>
    </row>
    <row r="472" spans="1:6" hidden="1" x14ac:dyDescent="0.25">
      <c r="A472" t="s">
        <v>4176</v>
      </c>
      <c r="B472">
        <v>1607</v>
      </c>
      <c r="C472" t="s">
        <v>14</v>
      </c>
      <c r="D472" t="s">
        <v>718</v>
      </c>
      <c r="E472">
        <v>7</v>
      </c>
      <c r="F472" t="s">
        <v>6418</v>
      </c>
    </row>
    <row r="473" spans="1:6" hidden="1" x14ac:dyDescent="0.25">
      <c r="A473" t="s">
        <v>4310</v>
      </c>
      <c r="B473">
        <v>1814</v>
      </c>
      <c r="C473" t="s">
        <v>14</v>
      </c>
      <c r="D473" t="s">
        <v>19</v>
      </c>
      <c r="E473">
        <v>7</v>
      </c>
      <c r="F473" t="s">
        <v>6420</v>
      </c>
    </row>
    <row r="474" spans="1:6" hidden="1" x14ac:dyDescent="0.25">
      <c r="A474" t="s">
        <v>4360</v>
      </c>
      <c r="B474">
        <v>1814</v>
      </c>
      <c r="C474" t="s">
        <v>14</v>
      </c>
      <c r="D474" t="s">
        <v>1259</v>
      </c>
      <c r="E474">
        <v>7</v>
      </c>
      <c r="F474" t="s">
        <v>6441</v>
      </c>
    </row>
    <row r="475" spans="1:6" x14ac:dyDescent="0.25">
      <c r="A475" t="s">
        <v>4363</v>
      </c>
      <c r="B475">
        <v>2277</v>
      </c>
      <c r="C475" t="s">
        <v>9</v>
      </c>
      <c r="D475" t="s">
        <v>180</v>
      </c>
      <c r="E475">
        <v>7</v>
      </c>
      <c r="F475" t="s">
        <v>5727</v>
      </c>
    </row>
    <row r="476" spans="1:6" hidden="1" x14ac:dyDescent="0.25">
      <c r="A476" t="s">
        <v>4366</v>
      </c>
      <c r="B476">
        <v>1607</v>
      </c>
      <c r="C476" t="s">
        <v>14</v>
      </c>
      <c r="D476" t="s">
        <v>19</v>
      </c>
      <c r="E476">
        <v>7</v>
      </c>
      <c r="F476" t="s">
        <v>6418</v>
      </c>
    </row>
    <row r="477" spans="1:6" hidden="1" x14ac:dyDescent="0.25">
      <c r="A477" t="s">
        <v>4380</v>
      </c>
      <c r="B477">
        <v>1813</v>
      </c>
      <c r="C477" t="s">
        <v>14</v>
      </c>
      <c r="D477" t="s">
        <v>19</v>
      </c>
      <c r="E477">
        <v>7</v>
      </c>
      <c r="F477" t="s">
        <v>6419</v>
      </c>
    </row>
    <row r="478" spans="1:6" hidden="1" x14ac:dyDescent="0.25">
      <c r="A478" t="s">
        <v>4428</v>
      </c>
      <c r="B478">
        <v>1814</v>
      </c>
      <c r="C478" t="s">
        <v>14</v>
      </c>
      <c r="D478" t="s">
        <v>19</v>
      </c>
      <c r="E478">
        <v>7</v>
      </c>
      <c r="F478" t="s">
        <v>6420</v>
      </c>
    </row>
    <row r="479" spans="1:6" hidden="1" x14ac:dyDescent="0.25">
      <c r="A479" t="s">
        <v>4447</v>
      </c>
      <c r="B479">
        <v>1814</v>
      </c>
      <c r="C479" t="s">
        <v>14</v>
      </c>
      <c r="D479" t="s">
        <v>442</v>
      </c>
      <c r="E479">
        <v>7</v>
      </c>
      <c r="F479" t="s">
        <v>6420</v>
      </c>
    </row>
    <row r="480" spans="1:6" hidden="1" x14ac:dyDescent="0.25">
      <c r="A480" t="s">
        <v>4574</v>
      </c>
      <c r="B480">
        <v>1607</v>
      </c>
      <c r="C480" t="s">
        <v>14</v>
      </c>
      <c r="D480" t="s">
        <v>19</v>
      </c>
      <c r="E480">
        <v>7</v>
      </c>
      <c r="F480" t="s">
        <v>6418</v>
      </c>
    </row>
    <row r="481" spans="1:6" hidden="1" x14ac:dyDescent="0.25">
      <c r="A481" t="s">
        <v>4661</v>
      </c>
      <c r="B481">
        <v>1851</v>
      </c>
      <c r="C481" t="s">
        <v>14</v>
      </c>
      <c r="D481" t="s">
        <v>470</v>
      </c>
      <c r="E481">
        <v>7</v>
      </c>
      <c r="F481" t="s">
        <v>6431</v>
      </c>
    </row>
    <row r="482" spans="1:6" hidden="1" x14ac:dyDescent="0.25">
      <c r="A482" t="s">
        <v>4666</v>
      </c>
      <c r="B482">
        <v>1813</v>
      </c>
      <c r="C482" t="s">
        <v>14</v>
      </c>
      <c r="D482" t="s">
        <v>718</v>
      </c>
      <c r="E482">
        <v>7</v>
      </c>
      <c r="F482" t="s">
        <v>6442</v>
      </c>
    </row>
    <row r="483" spans="1:6" hidden="1" x14ac:dyDescent="0.25">
      <c r="A483" t="s">
        <v>4671</v>
      </c>
      <c r="B483">
        <v>2258</v>
      </c>
      <c r="C483" t="s">
        <v>14</v>
      </c>
      <c r="D483" t="s">
        <v>838</v>
      </c>
      <c r="E483">
        <v>7</v>
      </c>
      <c r="F483" t="s">
        <v>6443</v>
      </c>
    </row>
    <row r="484" spans="1:6" hidden="1" x14ac:dyDescent="0.25">
      <c r="A484" t="s">
        <v>4778</v>
      </c>
      <c r="B484">
        <v>1813</v>
      </c>
      <c r="C484" t="s">
        <v>14</v>
      </c>
      <c r="D484" t="s">
        <v>1263</v>
      </c>
      <c r="E484">
        <v>7</v>
      </c>
      <c r="F484" t="s">
        <v>6419</v>
      </c>
    </row>
    <row r="485" spans="1:6" hidden="1" x14ac:dyDescent="0.25">
      <c r="A485" t="s">
        <v>4854</v>
      </c>
      <c r="B485">
        <v>1814</v>
      </c>
      <c r="C485" t="s">
        <v>14</v>
      </c>
      <c r="D485" t="s">
        <v>176</v>
      </c>
      <c r="E485">
        <v>7</v>
      </c>
      <c r="F485" t="s">
        <v>6420</v>
      </c>
    </row>
    <row r="486" spans="1:6" hidden="1" x14ac:dyDescent="0.25">
      <c r="A486" t="s">
        <v>4957</v>
      </c>
      <c r="B486">
        <v>1814</v>
      </c>
      <c r="C486" t="s">
        <v>14</v>
      </c>
      <c r="D486" t="s">
        <v>1800</v>
      </c>
      <c r="E486">
        <v>7</v>
      </c>
      <c r="F486" t="s">
        <v>6420</v>
      </c>
    </row>
    <row r="487" spans="1:6" hidden="1" x14ac:dyDescent="0.25">
      <c r="A487" t="s">
        <v>4961</v>
      </c>
      <c r="B487">
        <v>1814</v>
      </c>
      <c r="C487" t="s">
        <v>14</v>
      </c>
      <c r="D487" t="s">
        <v>19</v>
      </c>
      <c r="E487">
        <v>7</v>
      </c>
      <c r="F487" t="s">
        <v>6441</v>
      </c>
    </row>
    <row r="488" spans="1:6" hidden="1" x14ac:dyDescent="0.25">
      <c r="A488" t="s">
        <v>5064</v>
      </c>
      <c r="B488">
        <v>1814</v>
      </c>
      <c r="C488" t="s">
        <v>14</v>
      </c>
      <c r="D488" t="s">
        <v>5065</v>
      </c>
      <c r="E488">
        <v>7</v>
      </c>
      <c r="F488" t="s">
        <v>6420</v>
      </c>
    </row>
    <row r="489" spans="1:6" x14ac:dyDescent="0.25">
      <c r="A489" t="s">
        <v>5136</v>
      </c>
      <c r="B489">
        <v>1810</v>
      </c>
      <c r="C489" t="s">
        <v>9</v>
      </c>
      <c r="D489" t="s">
        <v>164</v>
      </c>
      <c r="E489">
        <v>7</v>
      </c>
      <c r="F489" t="s">
        <v>6444</v>
      </c>
    </row>
    <row r="490" spans="1:6" hidden="1" x14ac:dyDescent="0.25">
      <c r="A490" t="s">
        <v>5181</v>
      </c>
      <c r="B490">
        <v>2100</v>
      </c>
      <c r="C490" t="s">
        <v>14</v>
      </c>
      <c r="D490" t="s">
        <v>19</v>
      </c>
      <c r="E490">
        <v>7</v>
      </c>
      <c r="F490" t="s">
        <v>6445</v>
      </c>
    </row>
    <row r="491" spans="1:6" hidden="1" x14ac:dyDescent="0.25">
      <c r="A491" t="s">
        <v>5275</v>
      </c>
      <c r="B491">
        <v>2006</v>
      </c>
      <c r="C491" t="s">
        <v>14</v>
      </c>
      <c r="D491" t="s">
        <v>209</v>
      </c>
      <c r="E491">
        <v>7</v>
      </c>
      <c r="F491" t="s">
        <v>6446</v>
      </c>
    </row>
    <row r="492" spans="1:6" hidden="1" x14ac:dyDescent="0.25">
      <c r="A492" t="s">
        <v>5299</v>
      </c>
      <c r="B492">
        <v>1851</v>
      </c>
      <c r="C492" t="s">
        <v>14</v>
      </c>
      <c r="D492" t="s">
        <v>256</v>
      </c>
      <c r="E492">
        <v>7</v>
      </c>
      <c r="F492" t="s">
        <v>6447</v>
      </c>
    </row>
    <row r="493" spans="1:6" hidden="1" x14ac:dyDescent="0.25">
      <c r="A493" t="s">
        <v>5345</v>
      </c>
      <c r="B493">
        <v>1814</v>
      </c>
      <c r="C493" t="s">
        <v>14</v>
      </c>
      <c r="D493" t="s">
        <v>2299</v>
      </c>
      <c r="E493">
        <v>7</v>
      </c>
      <c r="F493" t="s">
        <v>6430</v>
      </c>
    </row>
    <row r="494" spans="1:6" hidden="1" x14ac:dyDescent="0.25">
      <c r="A494" t="s">
        <v>5359</v>
      </c>
      <c r="B494">
        <v>1851</v>
      </c>
      <c r="C494" t="s">
        <v>14</v>
      </c>
      <c r="D494" t="s">
        <v>3111</v>
      </c>
      <c r="E494">
        <v>7</v>
      </c>
      <c r="F494" t="s">
        <v>6431</v>
      </c>
    </row>
    <row r="495" spans="1:6" hidden="1" x14ac:dyDescent="0.25">
      <c r="A495" t="s">
        <v>5368</v>
      </c>
      <c r="B495">
        <v>1814</v>
      </c>
      <c r="C495" t="s">
        <v>14</v>
      </c>
      <c r="D495" t="s">
        <v>894</v>
      </c>
      <c r="E495">
        <v>7</v>
      </c>
      <c r="F495" t="s">
        <v>6420</v>
      </c>
    </row>
    <row r="496" spans="1:6" hidden="1" x14ac:dyDescent="0.25">
      <c r="A496" t="s">
        <v>5429</v>
      </c>
      <c r="B496">
        <v>1607</v>
      </c>
      <c r="C496" t="s">
        <v>14</v>
      </c>
      <c r="D496" t="s">
        <v>509</v>
      </c>
      <c r="E496">
        <v>7</v>
      </c>
      <c r="F496" t="s">
        <v>6429</v>
      </c>
    </row>
    <row r="497" spans="1:6" hidden="1" x14ac:dyDescent="0.25">
      <c r="A497" t="s">
        <v>5432</v>
      </c>
      <c r="B497">
        <v>1814</v>
      </c>
      <c r="C497" t="s">
        <v>14</v>
      </c>
      <c r="D497" t="s">
        <v>19</v>
      </c>
      <c r="E497">
        <v>7</v>
      </c>
      <c r="F497" t="s">
        <v>6420</v>
      </c>
    </row>
    <row r="498" spans="1:6" hidden="1" x14ac:dyDescent="0.25">
      <c r="A498" t="s">
        <v>5442</v>
      </c>
      <c r="B498">
        <v>1813</v>
      </c>
      <c r="C498" t="s">
        <v>14</v>
      </c>
      <c r="D498" t="s">
        <v>221</v>
      </c>
      <c r="E498">
        <v>7</v>
      </c>
      <c r="F498" t="s">
        <v>6419</v>
      </c>
    </row>
    <row r="499" spans="1:6" hidden="1" x14ac:dyDescent="0.25">
      <c r="A499" t="s">
        <v>5446</v>
      </c>
      <c r="B499">
        <v>1607</v>
      </c>
      <c r="C499" t="s">
        <v>14</v>
      </c>
      <c r="D499" t="s">
        <v>332</v>
      </c>
      <c r="E499">
        <v>7</v>
      </c>
      <c r="F499" t="s">
        <v>6418</v>
      </c>
    </row>
    <row r="500" spans="1:6" hidden="1" x14ac:dyDescent="0.25">
      <c r="A500" t="s">
        <v>5470</v>
      </c>
      <c r="B500">
        <v>1607</v>
      </c>
      <c r="C500" t="s">
        <v>14</v>
      </c>
      <c r="D500" t="s">
        <v>1512</v>
      </c>
      <c r="E500">
        <v>7</v>
      </c>
      <c r="F500" t="s">
        <v>6418</v>
      </c>
    </row>
    <row r="501" spans="1:6" hidden="1" x14ac:dyDescent="0.25">
      <c r="A501" t="s">
        <v>5554</v>
      </c>
      <c r="B501">
        <v>2095</v>
      </c>
      <c r="C501" t="s">
        <v>14</v>
      </c>
      <c r="D501" t="s">
        <v>687</v>
      </c>
      <c r="E501">
        <v>7</v>
      </c>
      <c r="F501" t="s">
        <v>6417</v>
      </c>
    </row>
    <row r="502" spans="1:6" hidden="1" x14ac:dyDescent="0.25">
      <c r="A502" t="s">
        <v>5559</v>
      </c>
      <c r="B502">
        <v>1813</v>
      </c>
      <c r="C502" t="s">
        <v>14</v>
      </c>
      <c r="D502" t="s">
        <v>198</v>
      </c>
      <c r="E502">
        <v>7</v>
      </c>
      <c r="F502" t="s">
        <v>6442</v>
      </c>
    </row>
    <row r="503" spans="1:6" hidden="1" x14ac:dyDescent="0.25">
      <c r="A503" t="s">
        <v>5581</v>
      </c>
      <c r="B503">
        <v>1814</v>
      </c>
      <c r="C503" t="s">
        <v>14</v>
      </c>
      <c r="D503" t="s">
        <v>329</v>
      </c>
      <c r="E503">
        <v>7</v>
      </c>
      <c r="F503" t="s">
        <v>6420</v>
      </c>
    </row>
    <row r="504" spans="1:6" hidden="1" x14ac:dyDescent="0.25">
      <c r="A504" t="s">
        <v>5592</v>
      </c>
      <c r="B504">
        <v>1873</v>
      </c>
      <c r="C504" t="s">
        <v>14</v>
      </c>
      <c r="D504" t="s">
        <v>1483</v>
      </c>
      <c r="E504">
        <v>7</v>
      </c>
      <c r="F504" t="s">
        <v>6434</v>
      </c>
    </row>
    <row r="505" spans="1:6" hidden="1" x14ac:dyDescent="0.25">
      <c r="A505" t="s">
        <v>5596</v>
      </c>
      <c r="B505">
        <v>2091</v>
      </c>
      <c r="C505" t="s">
        <v>14</v>
      </c>
      <c r="D505" t="s">
        <v>19</v>
      </c>
      <c r="E505">
        <v>7</v>
      </c>
      <c r="F505" t="s">
        <v>6424</v>
      </c>
    </row>
    <row r="506" spans="1:6" x14ac:dyDescent="0.25">
      <c r="A506" t="s">
        <v>5617</v>
      </c>
      <c r="B506">
        <v>2146</v>
      </c>
      <c r="C506" t="s">
        <v>9</v>
      </c>
      <c r="D506" t="s">
        <v>10</v>
      </c>
      <c r="E506">
        <v>7</v>
      </c>
      <c r="F506" t="s">
        <v>6594</v>
      </c>
    </row>
    <row r="507" spans="1:6" hidden="1" x14ac:dyDescent="0.25">
      <c r="A507" t="s">
        <v>5647</v>
      </c>
      <c r="B507">
        <v>1814</v>
      </c>
      <c r="C507" t="s">
        <v>14</v>
      </c>
      <c r="D507" t="s">
        <v>470</v>
      </c>
      <c r="E507">
        <v>7</v>
      </c>
      <c r="F507" t="s">
        <v>6420</v>
      </c>
    </row>
    <row r="508" spans="1:6" hidden="1" x14ac:dyDescent="0.25">
      <c r="A508" t="s">
        <v>5670</v>
      </c>
      <c r="B508">
        <v>1814</v>
      </c>
      <c r="C508" t="s">
        <v>14</v>
      </c>
      <c r="D508" t="s">
        <v>357</v>
      </c>
      <c r="E508">
        <v>7</v>
      </c>
      <c r="F508" t="s">
        <v>6420</v>
      </c>
    </row>
    <row r="509" spans="1:6" hidden="1" x14ac:dyDescent="0.25">
      <c r="A509" t="s">
        <v>5704</v>
      </c>
      <c r="B509">
        <v>1607</v>
      </c>
      <c r="C509" t="s">
        <v>14</v>
      </c>
      <c r="D509" t="s">
        <v>934</v>
      </c>
      <c r="E509">
        <v>7</v>
      </c>
      <c r="F509" t="s">
        <v>6418</v>
      </c>
    </row>
    <row r="510" spans="1:6" hidden="1" x14ac:dyDescent="0.25">
      <c r="A510" t="s">
        <v>5705</v>
      </c>
      <c r="B510">
        <v>1813</v>
      </c>
      <c r="C510" t="s">
        <v>14</v>
      </c>
      <c r="D510" t="s">
        <v>1621</v>
      </c>
      <c r="E510">
        <v>7</v>
      </c>
      <c r="F510" t="s">
        <v>6419</v>
      </c>
    </row>
    <row r="511" spans="1:6" hidden="1" x14ac:dyDescent="0.25">
      <c r="A511" t="s">
        <v>38</v>
      </c>
      <c r="B511">
        <v>1794</v>
      </c>
      <c r="C511" t="s">
        <v>14</v>
      </c>
      <c r="D511" t="s">
        <v>39</v>
      </c>
      <c r="E511">
        <v>6</v>
      </c>
      <c r="F511" t="s">
        <v>6448</v>
      </c>
    </row>
    <row r="512" spans="1:6" hidden="1" x14ac:dyDescent="0.25">
      <c r="A512" t="s">
        <v>42</v>
      </c>
      <c r="B512">
        <v>2001</v>
      </c>
      <c r="C512" t="s">
        <v>14</v>
      </c>
      <c r="D512" t="s">
        <v>43</v>
      </c>
      <c r="E512">
        <v>6</v>
      </c>
      <c r="F512" t="s">
        <v>6449</v>
      </c>
    </row>
    <row r="513" spans="1:6" hidden="1" x14ac:dyDescent="0.25">
      <c r="A513" t="s">
        <v>100</v>
      </c>
      <c r="B513">
        <v>1641</v>
      </c>
      <c r="C513" t="s">
        <v>14</v>
      </c>
      <c r="D513" t="s">
        <v>19</v>
      </c>
      <c r="E513">
        <v>6</v>
      </c>
      <c r="F513" t="s">
        <v>6450</v>
      </c>
    </row>
    <row r="514" spans="1:6" hidden="1" x14ac:dyDescent="0.25">
      <c r="A514" t="s">
        <v>124</v>
      </c>
      <c r="B514">
        <v>1577</v>
      </c>
      <c r="C514" t="s">
        <v>14</v>
      </c>
      <c r="D514" t="s">
        <v>125</v>
      </c>
      <c r="E514">
        <v>6</v>
      </c>
      <c r="F514" t="s">
        <v>6451</v>
      </c>
    </row>
    <row r="515" spans="1:6" hidden="1" x14ac:dyDescent="0.25">
      <c r="A515" t="s">
        <v>151</v>
      </c>
      <c r="B515">
        <v>1415</v>
      </c>
      <c r="C515" t="s">
        <v>14</v>
      </c>
      <c r="D515" t="s">
        <v>15</v>
      </c>
      <c r="E515">
        <v>6</v>
      </c>
      <c r="F515" t="s">
        <v>6595</v>
      </c>
    </row>
    <row r="516" spans="1:6" hidden="1" x14ac:dyDescent="0.25">
      <c r="A516" t="s">
        <v>154</v>
      </c>
      <c r="B516">
        <v>1418</v>
      </c>
      <c r="C516" t="s">
        <v>14</v>
      </c>
      <c r="D516" t="s">
        <v>155</v>
      </c>
      <c r="E516">
        <v>6</v>
      </c>
      <c r="F516" t="s">
        <v>6596</v>
      </c>
    </row>
    <row r="517" spans="1:6" hidden="1" x14ac:dyDescent="0.25">
      <c r="A517" t="s">
        <v>273</v>
      </c>
      <c r="B517">
        <v>1405</v>
      </c>
      <c r="C517" t="s">
        <v>14</v>
      </c>
      <c r="D517" t="s">
        <v>274</v>
      </c>
      <c r="E517">
        <v>6</v>
      </c>
      <c r="F517" t="s">
        <v>6597</v>
      </c>
    </row>
    <row r="518" spans="1:6" hidden="1" x14ac:dyDescent="0.25">
      <c r="A518" t="s">
        <v>290</v>
      </c>
      <c r="B518">
        <v>1320</v>
      </c>
      <c r="C518" t="s">
        <v>14</v>
      </c>
      <c r="D518" t="s">
        <v>19</v>
      </c>
      <c r="E518">
        <v>6</v>
      </c>
      <c r="F518" t="s">
        <v>6598</v>
      </c>
    </row>
    <row r="519" spans="1:6" hidden="1" x14ac:dyDescent="0.25">
      <c r="A519" t="s">
        <v>300</v>
      </c>
      <c r="B519">
        <v>1466</v>
      </c>
      <c r="C519" t="s">
        <v>14</v>
      </c>
      <c r="D519" t="s">
        <v>301</v>
      </c>
      <c r="E519">
        <v>6</v>
      </c>
      <c r="F519" t="s">
        <v>6452</v>
      </c>
    </row>
    <row r="520" spans="1:6" hidden="1" x14ac:dyDescent="0.25">
      <c r="A520" t="s">
        <v>308</v>
      </c>
      <c r="B520">
        <v>2562</v>
      </c>
      <c r="C520" t="s">
        <v>14</v>
      </c>
      <c r="D520" t="s">
        <v>309</v>
      </c>
      <c r="E520">
        <v>6</v>
      </c>
      <c r="F520" t="s">
        <v>6228</v>
      </c>
    </row>
    <row r="521" spans="1:6" hidden="1" x14ac:dyDescent="0.25">
      <c r="A521" t="s">
        <v>331</v>
      </c>
      <c r="B521">
        <v>1577</v>
      </c>
      <c r="C521" t="s">
        <v>14</v>
      </c>
      <c r="D521" t="s">
        <v>332</v>
      </c>
      <c r="E521">
        <v>6</v>
      </c>
      <c r="F521" t="s">
        <v>6453</v>
      </c>
    </row>
    <row r="522" spans="1:6" hidden="1" x14ac:dyDescent="0.25">
      <c r="A522" t="s">
        <v>364</v>
      </c>
      <c r="B522">
        <v>1418</v>
      </c>
      <c r="C522" t="s">
        <v>14</v>
      </c>
      <c r="D522" t="s">
        <v>19</v>
      </c>
      <c r="E522">
        <v>6</v>
      </c>
      <c r="F522" t="s">
        <v>6599</v>
      </c>
    </row>
    <row r="523" spans="1:6" hidden="1" x14ac:dyDescent="0.25">
      <c r="A523" t="s">
        <v>386</v>
      </c>
      <c r="B523">
        <v>1320</v>
      </c>
      <c r="C523" t="s">
        <v>14</v>
      </c>
      <c r="D523" t="s">
        <v>387</v>
      </c>
      <c r="E523">
        <v>6</v>
      </c>
      <c r="F523" t="s">
        <v>6600</v>
      </c>
    </row>
    <row r="524" spans="1:6" x14ac:dyDescent="0.25">
      <c r="A524" t="s">
        <v>397</v>
      </c>
      <c r="B524">
        <v>2780</v>
      </c>
      <c r="C524" t="s">
        <v>9</v>
      </c>
      <c r="D524" t="s">
        <v>180</v>
      </c>
      <c r="E524">
        <v>6</v>
      </c>
      <c r="F524" t="s">
        <v>5728</v>
      </c>
    </row>
    <row r="525" spans="1:6" hidden="1" x14ac:dyDescent="0.25">
      <c r="A525" t="s">
        <v>436</v>
      </c>
      <c r="B525">
        <v>1320</v>
      </c>
      <c r="C525" t="s">
        <v>14</v>
      </c>
      <c r="D525" t="s">
        <v>437</v>
      </c>
      <c r="E525">
        <v>6</v>
      </c>
      <c r="F525" t="s">
        <v>6601</v>
      </c>
    </row>
    <row r="526" spans="1:6" hidden="1" x14ac:dyDescent="0.25">
      <c r="A526" t="s">
        <v>471</v>
      </c>
      <c r="B526">
        <v>1577</v>
      </c>
      <c r="C526" t="s">
        <v>14</v>
      </c>
      <c r="D526" t="s">
        <v>19</v>
      </c>
      <c r="E526">
        <v>6</v>
      </c>
      <c r="F526" t="s">
        <v>6453</v>
      </c>
    </row>
    <row r="527" spans="1:6" hidden="1" x14ac:dyDescent="0.25">
      <c r="A527" t="s">
        <v>485</v>
      </c>
      <c r="B527">
        <v>1405</v>
      </c>
      <c r="C527" t="s">
        <v>14</v>
      </c>
      <c r="D527" t="s">
        <v>326</v>
      </c>
      <c r="E527">
        <v>6</v>
      </c>
      <c r="F527" t="s">
        <v>6602</v>
      </c>
    </row>
    <row r="528" spans="1:6" hidden="1" x14ac:dyDescent="0.25">
      <c r="A528" t="s">
        <v>497</v>
      </c>
      <c r="B528">
        <v>1418</v>
      </c>
      <c r="C528" t="s">
        <v>14</v>
      </c>
      <c r="D528" t="s">
        <v>498</v>
      </c>
      <c r="E528">
        <v>6</v>
      </c>
      <c r="F528" t="s">
        <v>6603</v>
      </c>
    </row>
    <row r="529" spans="1:6" hidden="1" x14ac:dyDescent="0.25">
      <c r="A529" t="s">
        <v>548</v>
      </c>
      <c r="B529">
        <v>1418</v>
      </c>
      <c r="C529" t="s">
        <v>14</v>
      </c>
      <c r="D529" t="s">
        <v>198</v>
      </c>
      <c r="E529">
        <v>6</v>
      </c>
      <c r="F529" t="s">
        <v>6604</v>
      </c>
    </row>
    <row r="530" spans="1:6" hidden="1" x14ac:dyDescent="0.25">
      <c r="A530" t="s">
        <v>567</v>
      </c>
      <c r="B530">
        <v>1515</v>
      </c>
      <c r="C530" t="s">
        <v>14</v>
      </c>
      <c r="D530" t="s">
        <v>301</v>
      </c>
      <c r="E530">
        <v>6</v>
      </c>
      <c r="F530" t="s">
        <v>6454</v>
      </c>
    </row>
    <row r="531" spans="1:6" hidden="1" x14ac:dyDescent="0.25">
      <c r="A531" t="s">
        <v>570</v>
      </c>
      <c r="B531">
        <v>1776</v>
      </c>
      <c r="C531" t="s">
        <v>14</v>
      </c>
      <c r="D531" t="s">
        <v>571</v>
      </c>
      <c r="E531">
        <v>6</v>
      </c>
      <c r="F531" t="s">
        <v>6455</v>
      </c>
    </row>
    <row r="532" spans="1:6" hidden="1" x14ac:dyDescent="0.25">
      <c r="A532" t="s">
        <v>575</v>
      </c>
      <c r="B532">
        <v>1389</v>
      </c>
      <c r="C532" t="s">
        <v>14</v>
      </c>
      <c r="D532" t="s">
        <v>19</v>
      </c>
      <c r="E532">
        <v>6</v>
      </c>
      <c r="F532" t="s">
        <v>6605</v>
      </c>
    </row>
    <row r="533" spans="1:6" hidden="1" x14ac:dyDescent="0.25">
      <c r="A533" t="s">
        <v>593</v>
      </c>
      <c r="B533">
        <v>1299</v>
      </c>
      <c r="C533" t="s">
        <v>14</v>
      </c>
      <c r="D533" t="s">
        <v>176</v>
      </c>
      <c r="E533">
        <v>6</v>
      </c>
      <c r="F533" t="s">
        <v>6606</v>
      </c>
    </row>
    <row r="534" spans="1:6" hidden="1" x14ac:dyDescent="0.25">
      <c r="A534" t="s">
        <v>597</v>
      </c>
      <c r="B534">
        <v>1577</v>
      </c>
      <c r="C534" t="s">
        <v>14</v>
      </c>
      <c r="D534" t="s">
        <v>509</v>
      </c>
      <c r="E534">
        <v>6</v>
      </c>
      <c r="F534" t="s">
        <v>6453</v>
      </c>
    </row>
    <row r="535" spans="1:6" hidden="1" x14ac:dyDescent="0.25">
      <c r="A535" t="s">
        <v>599</v>
      </c>
      <c r="B535">
        <v>1986</v>
      </c>
      <c r="C535" t="s">
        <v>14</v>
      </c>
      <c r="D535" t="s">
        <v>19</v>
      </c>
      <c r="E535">
        <v>6</v>
      </c>
      <c r="F535" t="s">
        <v>6456</v>
      </c>
    </row>
    <row r="536" spans="1:6" hidden="1" x14ac:dyDescent="0.25">
      <c r="A536" t="s">
        <v>602</v>
      </c>
      <c r="B536">
        <v>1320</v>
      </c>
      <c r="C536" t="s">
        <v>14</v>
      </c>
      <c r="D536" t="s">
        <v>603</v>
      </c>
      <c r="E536">
        <v>6</v>
      </c>
      <c r="F536" t="s">
        <v>6601</v>
      </c>
    </row>
    <row r="537" spans="1:6" hidden="1" x14ac:dyDescent="0.25">
      <c r="A537" t="s">
        <v>605</v>
      </c>
      <c r="B537">
        <v>1320</v>
      </c>
      <c r="C537" t="s">
        <v>14</v>
      </c>
      <c r="D537" t="s">
        <v>68</v>
      </c>
      <c r="E537">
        <v>6</v>
      </c>
      <c r="F537" t="s">
        <v>6601</v>
      </c>
    </row>
    <row r="538" spans="1:6" hidden="1" x14ac:dyDescent="0.25">
      <c r="A538" t="s">
        <v>653</v>
      </c>
      <c r="B538">
        <v>1418</v>
      </c>
      <c r="C538" t="s">
        <v>14</v>
      </c>
      <c r="D538" t="s">
        <v>19</v>
      </c>
      <c r="E538">
        <v>6</v>
      </c>
      <c r="F538" t="s">
        <v>6604</v>
      </c>
    </row>
    <row r="539" spans="1:6" x14ac:dyDescent="0.25">
      <c r="A539" t="s">
        <v>670</v>
      </c>
      <c r="B539">
        <v>1690</v>
      </c>
      <c r="C539" t="s">
        <v>9</v>
      </c>
      <c r="D539" t="s">
        <v>10</v>
      </c>
      <c r="E539">
        <v>6</v>
      </c>
      <c r="F539" t="s">
        <v>6607</v>
      </c>
    </row>
    <row r="540" spans="1:6" hidden="1" x14ac:dyDescent="0.25">
      <c r="A540" t="s">
        <v>689</v>
      </c>
      <c r="B540">
        <v>1436</v>
      </c>
      <c r="C540" t="s">
        <v>14</v>
      </c>
      <c r="D540" t="s">
        <v>64</v>
      </c>
      <c r="E540">
        <v>6</v>
      </c>
      <c r="F540" t="s">
        <v>6608</v>
      </c>
    </row>
    <row r="541" spans="1:6" hidden="1" x14ac:dyDescent="0.25">
      <c r="A541" t="s">
        <v>713</v>
      </c>
      <c r="B541">
        <v>1542</v>
      </c>
      <c r="C541" t="s">
        <v>14</v>
      </c>
      <c r="D541" t="s">
        <v>714</v>
      </c>
      <c r="E541">
        <v>6</v>
      </c>
      <c r="F541" t="s">
        <v>6457</v>
      </c>
    </row>
    <row r="542" spans="1:6" hidden="1" x14ac:dyDescent="0.25">
      <c r="A542" t="s">
        <v>717</v>
      </c>
      <c r="B542">
        <v>1418</v>
      </c>
      <c r="C542" t="s">
        <v>14</v>
      </c>
      <c r="D542" t="s">
        <v>718</v>
      </c>
      <c r="E542">
        <v>6</v>
      </c>
      <c r="F542" t="s">
        <v>6604</v>
      </c>
    </row>
    <row r="543" spans="1:6" hidden="1" x14ac:dyDescent="0.25">
      <c r="A543" t="s">
        <v>733</v>
      </c>
      <c r="B543">
        <v>1418</v>
      </c>
      <c r="C543" t="s">
        <v>14</v>
      </c>
      <c r="D543" t="s">
        <v>329</v>
      </c>
      <c r="E543">
        <v>6</v>
      </c>
      <c r="F543" t="s">
        <v>6604</v>
      </c>
    </row>
    <row r="544" spans="1:6" hidden="1" x14ac:dyDescent="0.25">
      <c r="A544" t="s">
        <v>738</v>
      </c>
      <c r="B544">
        <v>1986</v>
      </c>
      <c r="C544" t="s">
        <v>14</v>
      </c>
      <c r="D544" t="s">
        <v>19</v>
      </c>
      <c r="E544">
        <v>6</v>
      </c>
      <c r="F544" t="s">
        <v>6458</v>
      </c>
    </row>
    <row r="545" spans="1:6" hidden="1" x14ac:dyDescent="0.25">
      <c r="A545" t="s">
        <v>798</v>
      </c>
      <c r="B545">
        <v>1802</v>
      </c>
      <c r="C545" t="s">
        <v>14</v>
      </c>
      <c r="D545" t="s">
        <v>15</v>
      </c>
      <c r="E545">
        <v>6</v>
      </c>
      <c r="F545" t="s">
        <v>6459</v>
      </c>
    </row>
    <row r="546" spans="1:6" hidden="1" x14ac:dyDescent="0.25">
      <c r="A546" t="s">
        <v>862</v>
      </c>
      <c r="B546">
        <v>1774</v>
      </c>
      <c r="C546" t="s">
        <v>14</v>
      </c>
      <c r="D546" t="s">
        <v>863</v>
      </c>
      <c r="E546">
        <v>6</v>
      </c>
      <c r="F546" t="s">
        <v>6460</v>
      </c>
    </row>
    <row r="547" spans="1:6" hidden="1" x14ac:dyDescent="0.25">
      <c r="A547" t="s">
        <v>875</v>
      </c>
      <c r="B547">
        <v>1320</v>
      </c>
      <c r="C547" t="s">
        <v>14</v>
      </c>
      <c r="D547" t="s">
        <v>876</v>
      </c>
      <c r="E547">
        <v>6</v>
      </c>
      <c r="F547" t="s">
        <v>6601</v>
      </c>
    </row>
    <row r="548" spans="1:6" hidden="1" x14ac:dyDescent="0.25">
      <c r="A548" t="s">
        <v>881</v>
      </c>
      <c r="B548">
        <v>1986</v>
      </c>
      <c r="C548" t="s">
        <v>14</v>
      </c>
      <c r="D548" t="s">
        <v>19</v>
      </c>
      <c r="E548">
        <v>6</v>
      </c>
      <c r="F548" t="s">
        <v>6458</v>
      </c>
    </row>
    <row r="549" spans="1:6" hidden="1" x14ac:dyDescent="0.25">
      <c r="A549" t="s">
        <v>893</v>
      </c>
      <c r="B549">
        <v>1403</v>
      </c>
      <c r="C549" t="s">
        <v>14</v>
      </c>
      <c r="D549" t="s">
        <v>894</v>
      </c>
      <c r="E549">
        <v>6</v>
      </c>
      <c r="F549" t="s">
        <v>6609</v>
      </c>
    </row>
    <row r="550" spans="1:6" hidden="1" x14ac:dyDescent="0.25">
      <c r="A550" t="s">
        <v>904</v>
      </c>
      <c r="B550">
        <v>1577</v>
      </c>
      <c r="C550" t="s">
        <v>14</v>
      </c>
      <c r="D550" t="s">
        <v>19</v>
      </c>
      <c r="E550">
        <v>6</v>
      </c>
      <c r="F550" t="s">
        <v>6451</v>
      </c>
    </row>
    <row r="551" spans="1:6" hidden="1" x14ac:dyDescent="0.25">
      <c r="A551" t="s">
        <v>916</v>
      </c>
      <c r="B551">
        <v>1418</v>
      </c>
      <c r="C551" t="s">
        <v>14</v>
      </c>
      <c r="D551" t="s">
        <v>121</v>
      </c>
      <c r="E551">
        <v>6</v>
      </c>
      <c r="F551" t="s">
        <v>6599</v>
      </c>
    </row>
    <row r="552" spans="1:6" hidden="1" x14ac:dyDescent="0.25">
      <c r="A552" t="s">
        <v>944</v>
      </c>
      <c r="B552">
        <v>1402</v>
      </c>
      <c r="C552" t="s">
        <v>14</v>
      </c>
      <c r="D552" t="s">
        <v>36</v>
      </c>
      <c r="E552">
        <v>6</v>
      </c>
      <c r="F552" t="s">
        <v>6610</v>
      </c>
    </row>
    <row r="553" spans="1:6" hidden="1" x14ac:dyDescent="0.25">
      <c r="A553" t="s">
        <v>947</v>
      </c>
      <c r="B553">
        <v>1414</v>
      </c>
      <c r="C553" t="s">
        <v>14</v>
      </c>
      <c r="D553" t="s">
        <v>86</v>
      </c>
      <c r="E553">
        <v>6</v>
      </c>
      <c r="F553" t="s">
        <v>6461</v>
      </c>
    </row>
    <row r="554" spans="1:6" hidden="1" x14ac:dyDescent="0.25">
      <c r="A554" t="s">
        <v>962</v>
      </c>
      <c r="B554">
        <v>1545</v>
      </c>
      <c r="C554" t="s">
        <v>14</v>
      </c>
      <c r="D554" t="s">
        <v>963</v>
      </c>
      <c r="E554">
        <v>6</v>
      </c>
      <c r="F554" t="s">
        <v>6462</v>
      </c>
    </row>
    <row r="555" spans="1:6" hidden="1" x14ac:dyDescent="0.25">
      <c r="A555" t="s">
        <v>976</v>
      </c>
      <c r="B555">
        <v>1418</v>
      </c>
      <c r="C555" t="s">
        <v>14</v>
      </c>
      <c r="D555" t="s">
        <v>977</v>
      </c>
      <c r="E555">
        <v>6</v>
      </c>
      <c r="F555" t="s">
        <v>6604</v>
      </c>
    </row>
    <row r="556" spans="1:6" hidden="1" x14ac:dyDescent="0.25">
      <c r="A556" t="s">
        <v>984</v>
      </c>
      <c r="B556">
        <v>1418</v>
      </c>
      <c r="C556" t="s">
        <v>14</v>
      </c>
      <c r="D556" t="s">
        <v>985</v>
      </c>
      <c r="E556">
        <v>6</v>
      </c>
      <c r="F556" t="s">
        <v>6604</v>
      </c>
    </row>
    <row r="557" spans="1:6" hidden="1" x14ac:dyDescent="0.25">
      <c r="A557" t="s">
        <v>996</v>
      </c>
      <c r="B557">
        <v>2001</v>
      </c>
      <c r="C557" t="s">
        <v>14</v>
      </c>
      <c r="D557" t="s">
        <v>997</v>
      </c>
      <c r="E557">
        <v>6</v>
      </c>
      <c r="F557" t="s">
        <v>6449</v>
      </c>
    </row>
    <row r="558" spans="1:6" hidden="1" x14ac:dyDescent="0.25">
      <c r="A558" t="s">
        <v>1052</v>
      </c>
      <c r="B558">
        <v>1542</v>
      </c>
      <c r="C558" t="s">
        <v>14</v>
      </c>
      <c r="D558" t="s">
        <v>722</v>
      </c>
      <c r="E558">
        <v>6</v>
      </c>
      <c r="F558" t="s">
        <v>6457</v>
      </c>
    </row>
    <row r="559" spans="1:6" hidden="1" x14ac:dyDescent="0.25">
      <c r="A559" t="s">
        <v>1091</v>
      </c>
      <c r="B559">
        <v>1320</v>
      </c>
      <c r="C559" t="s">
        <v>14</v>
      </c>
      <c r="D559" t="s">
        <v>878</v>
      </c>
      <c r="E559">
        <v>6</v>
      </c>
      <c r="F559" t="s">
        <v>6598</v>
      </c>
    </row>
    <row r="560" spans="1:6" hidden="1" x14ac:dyDescent="0.25">
      <c r="A560" t="s">
        <v>1166</v>
      </c>
      <c r="B560">
        <v>1800</v>
      </c>
      <c r="C560" t="s">
        <v>14</v>
      </c>
      <c r="D560" t="s">
        <v>129</v>
      </c>
      <c r="E560">
        <v>6</v>
      </c>
      <c r="F560" t="s">
        <v>6463</v>
      </c>
    </row>
    <row r="561" spans="1:6" hidden="1" x14ac:dyDescent="0.25">
      <c r="A561" t="s">
        <v>1171</v>
      </c>
      <c r="B561">
        <v>1299</v>
      </c>
      <c r="C561" t="s">
        <v>14</v>
      </c>
      <c r="D561" t="s">
        <v>411</v>
      </c>
      <c r="E561">
        <v>6</v>
      </c>
      <c r="F561" t="s">
        <v>6611</v>
      </c>
    </row>
    <row r="562" spans="1:6" hidden="1" x14ac:dyDescent="0.25">
      <c r="A562" t="s">
        <v>1189</v>
      </c>
      <c r="B562">
        <v>1403</v>
      </c>
      <c r="C562" t="s">
        <v>14</v>
      </c>
      <c r="D562" t="s">
        <v>19</v>
      </c>
      <c r="E562">
        <v>6</v>
      </c>
      <c r="F562" t="s">
        <v>6609</v>
      </c>
    </row>
    <row r="563" spans="1:6" x14ac:dyDescent="0.25">
      <c r="A563" t="s">
        <v>1204</v>
      </c>
      <c r="B563">
        <v>1495</v>
      </c>
      <c r="C563" t="s">
        <v>9</v>
      </c>
      <c r="D563" t="s">
        <v>28</v>
      </c>
      <c r="E563">
        <v>6</v>
      </c>
      <c r="F563" t="s">
        <v>6612</v>
      </c>
    </row>
    <row r="564" spans="1:6" hidden="1" x14ac:dyDescent="0.25">
      <c r="A564" t="s">
        <v>1217</v>
      </c>
      <c r="B564">
        <v>1415</v>
      </c>
      <c r="C564" t="s">
        <v>14</v>
      </c>
      <c r="D564" t="s">
        <v>19</v>
      </c>
      <c r="E564">
        <v>6</v>
      </c>
      <c r="F564" t="s">
        <v>6613</v>
      </c>
    </row>
    <row r="565" spans="1:6" hidden="1" x14ac:dyDescent="0.25">
      <c r="A565" t="s">
        <v>1249</v>
      </c>
      <c r="B565">
        <v>1320</v>
      </c>
      <c r="C565" t="s">
        <v>14</v>
      </c>
      <c r="D565" t="s">
        <v>394</v>
      </c>
      <c r="E565">
        <v>6</v>
      </c>
      <c r="F565" t="s">
        <v>6598</v>
      </c>
    </row>
    <row r="566" spans="1:6" hidden="1" x14ac:dyDescent="0.25">
      <c r="A566" t="s">
        <v>1256</v>
      </c>
      <c r="B566">
        <v>1418</v>
      </c>
      <c r="C566" t="s">
        <v>14</v>
      </c>
      <c r="D566" t="s">
        <v>19</v>
      </c>
      <c r="E566">
        <v>6</v>
      </c>
      <c r="F566" t="s">
        <v>6604</v>
      </c>
    </row>
    <row r="567" spans="1:6" hidden="1" x14ac:dyDescent="0.25">
      <c r="A567" t="s">
        <v>1277</v>
      </c>
      <c r="B567">
        <v>1403</v>
      </c>
      <c r="C567" t="s">
        <v>14</v>
      </c>
      <c r="D567" t="s">
        <v>169</v>
      </c>
      <c r="E567">
        <v>6</v>
      </c>
      <c r="F567" t="s">
        <v>6609</v>
      </c>
    </row>
    <row r="568" spans="1:6" hidden="1" x14ac:dyDescent="0.25">
      <c r="A568" t="s">
        <v>1280</v>
      </c>
      <c r="B568">
        <v>1408</v>
      </c>
      <c r="C568" t="s">
        <v>14</v>
      </c>
      <c r="D568" t="s">
        <v>19</v>
      </c>
      <c r="E568">
        <v>6</v>
      </c>
      <c r="F568" t="s">
        <v>6614</v>
      </c>
    </row>
    <row r="569" spans="1:6" hidden="1" x14ac:dyDescent="0.25">
      <c r="A569" t="s">
        <v>1283</v>
      </c>
      <c r="B569">
        <v>1986</v>
      </c>
      <c r="C569" t="s">
        <v>14</v>
      </c>
      <c r="D569" t="s">
        <v>718</v>
      </c>
      <c r="E569">
        <v>6</v>
      </c>
      <c r="F569" t="s">
        <v>6464</v>
      </c>
    </row>
    <row r="570" spans="1:6" hidden="1" x14ac:dyDescent="0.25">
      <c r="A570" t="s">
        <v>1305</v>
      </c>
      <c r="B570">
        <v>1320</v>
      </c>
      <c r="C570" t="s">
        <v>14</v>
      </c>
      <c r="D570" t="s">
        <v>1306</v>
      </c>
      <c r="E570">
        <v>6</v>
      </c>
      <c r="F570" t="s">
        <v>6598</v>
      </c>
    </row>
    <row r="571" spans="1:6" hidden="1" x14ac:dyDescent="0.25">
      <c r="A571" t="s">
        <v>1330</v>
      </c>
      <c r="B571">
        <v>1320</v>
      </c>
      <c r="C571" t="s">
        <v>14</v>
      </c>
      <c r="D571" t="s">
        <v>198</v>
      </c>
      <c r="E571">
        <v>6</v>
      </c>
      <c r="F571" t="s">
        <v>6615</v>
      </c>
    </row>
    <row r="572" spans="1:6" hidden="1" x14ac:dyDescent="0.25">
      <c r="A572" t="s">
        <v>1333</v>
      </c>
      <c r="B572">
        <v>1515</v>
      </c>
      <c r="C572" t="s">
        <v>14</v>
      </c>
      <c r="D572" t="s">
        <v>997</v>
      </c>
      <c r="E572">
        <v>6</v>
      </c>
      <c r="F572" t="s">
        <v>6465</v>
      </c>
    </row>
    <row r="573" spans="1:6" hidden="1" x14ac:dyDescent="0.25">
      <c r="A573" t="s">
        <v>1351</v>
      </c>
      <c r="B573">
        <v>1320</v>
      </c>
      <c r="C573" t="s">
        <v>14</v>
      </c>
      <c r="D573" t="s">
        <v>329</v>
      </c>
      <c r="E573">
        <v>6</v>
      </c>
      <c r="F573" t="s">
        <v>6598</v>
      </c>
    </row>
    <row r="574" spans="1:6" hidden="1" x14ac:dyDescent="0.25">
      <c r="A574" t="s">
        <v>1371</v>
      </c>
      <c r="B574">
        <v>1501</v>
      </c>
      <c r="C574" t="s">
        <v>14</v>
      </c>
      <c r="D574" t="s">
        <v>86</v>
      </c>
      <c r="E574">
        <v>6</v>
      </c>
      <c r="F574" t="s">
        <v>6466</v>
      </c>
    </row>
    <row r="575" spans="1:6" hidden="1" x14ac:dyDescent="0.25">
      <c r="A575" t="s">
        <v>1407</v>
      </c>
      <c r="B575">
        <v>1320</v>
      </c>
      <c r="C575" t="s">
        <v>14</v>
      </c>
      <c r="D575" t="s">
        <v>19</v>
      </c>
      <c r="E575">
        <v>6</v>
      </c>
      <c r="F575" t="s">
        <v>6601</v>
      </c>
    </row>
    <row r="576" spans="1:6" hidden="1" x14ac:dyDescent="0.25">
      <c r="A576" t="s">
        <v>1408</v>
      </c>
      <c r="B576">
        <v>1577</v>
      </c>
      <c r="C576" t="s">
        <v>14</v>
      </c>
      <c r="D576" t="s">
        <v>781</v>
      </c>
      <c r="E576">
        <v>6</v>
      </c>
      <c r="F576" t="s">
        <v>6453</v>
      </c>
    </row>
    <row r="577" spans="1:6" x14ac:dyDescent="0.25">
      <c r="A577" t="s">
        <v>1425</v>
      </c>
      <c r="B577">
        <v>1539</v>
      </c>
      <c r="C577" t="s">
        <v>9</v>
      </c>
      <c r="D577" t="s">
        <v>650</v>
      </c>
      <c r="E577">
        <v>6</v>
      </c>
      <c r="F577" t="s">
        <v>6467</v>
      </c>
    </row>
    <row r="578" spans="1:6" hidden="1" x14ac:dyDescent="0.25">
      <c r="A578" t="s">
        <v>1431</v>
      </c>
      <c r="B578">
        <v>1979</v>
      </c>
      <c r="C578" t="s">
        <v>14</v>
      </c>
      <c r="D578" t="s">
        <v>19</v>
      </c>
      <c r="E578">
        <v>6</v>
      </c>
      <c r="F578" t="s">
        <v>6468</v>
      </c>
    </row>
    <row r="579" spans="1:6" hidden="1" x14ac:dyDescent="0.25">
      <c r="A579" t="s">
        <v>1485</v>
      </c>
      <c r="B579">
        <v>1577</v>
      </c>
      <c r="C579" t="s">
        <v>14</v>
      </c>
      <c r="D579" t="s">
        <v>19</v>
      </c>
      <c r="E579">
        <v>6</v>
      </c>
      <c r="F579" t="s">
        <v>6451</v>
      </c>
    </row>
    <row r="580" spans="1:6" hidden="1" x14ac:dyDescent="0.25">
      <c r="A580" t="s">
        <v>1502</v>
      </c>
      <c r="B580">
        <v>1501</v>
      </c>
      <c r="C580" t="s">
        <v>14</v>
      </c>
      <c r="D580" t="s">
        <v>86</v>
      </c>
      <c r="E580">
        <v>6</v>
      </c>
      <c r="F580" t="s">
        <v>6466</v>
      </c>
    </row>
    <row r="581" spans="1:6" hidden="1" x14ac:dyDescent="0.25">
      <c r="A581" t="s">
        <v>1511</v>
      </c>
      <c r="B581">
        <v>1418</v>
      </c>
      <c r="C581" t="s">
        <v>14</v>
      </c>
      <c r="D581" t="s">
        <v>1512</v>
      </c>
      <c r="E581">
        <v>6</v>
      </c>
      <c r="F581" t="s">
        <v>6599</v>
      </c>
    </row>
    <row r="582" spans="1:6" hidden="1" x14ac:dyDescent="0.25">
      <c r="A582" t="s">
        <v>1584</v>
      </c>
      <c r="B582">
        <v>1320</v>
      </c>
      <c r="C582" t="s">
        <v>14</v>
      </c>
      <c r="D582" t="s">
        <v>19</v>
      </c>
      <c r="E582">
        <v>6</v>
      </c>
      <c r="F582" t="s">
        <v>6601</v>
      </c>
    </row>
    <row r="583" spans="1:6" hidden="1" x14ac:dyDescent="0.25">
      <c r="A583" t="s">
        <v>1608</v>
      </c>
      <c r="B583">
        <v>1986</v>
      </c>
      <c r="C583" t="s">
        <v>14</v>
      </c>
      <c r="D583" t="s">
        <v>1609</v>
      </c>
      <c r="E583">
        <v>6</v>
      </c>
      <c r="F583" t="s">
        <v>6458</v>
      </c>
    </row>
    <row r="584" spans="1:6" hidden="1" x14ac:dyDescent="0.25">
      <c r="A584" t="s">
        <v>1628</v>
      </c>
      <c r="B584">
        <v>1795</v>
      </c>
      <c r="C584" t="s">
        <v>14</v>
      </c>
      <c r="D584" t="s">
        <v>1294</v>
      </c>
      <c r="E584">
        <v>6</v>
      </c>
      <c r="F584" t="s">
        <v>6469</v>
      </c>
    </row>
    <row r="585" spans="1:6" hidden="1" x14ac:dyDescent="0.25">
      <c r="A585" t="s">
        <v>1633</v>
      </c>
      <c r="B585">
        <v>1615</v>
      </c>
      <c r="C585" t="s">
        <v>14</v>
      </c>
      <c r="D585" t="s">
        <v>64</v>
      </c>
      <c r="E585">
        <v>6</v>
      </c>
      <c r="F585" t="s">
        <v>6470</v>
      </c>
    </row>
    <row r="586" spans="1:6" hidden="1" x14ac:dyDescent="0.25">
      <c r="A586" t="s">
        <v>1643</v>
      </c>
      <c r="B586">
        <v>1408</v>
      </c>
      <c r="C586" t="s">
        <v>14</v>
      </c>
      <c r="D586" t="s">
        <v>19</v>
      </c>
      <c r="E586">
        <v>6</v>
      </c>
      <c r="F586" t="s">
        <v>6616</v>
      </c>
    </row>
    <row r="587" spans="1:6" hidden="1" x14ac:dyDescent="0.25">
      <c r="A587" t="s">
        <v>1654</v>
      </c>
      <c r="B587">
        <v>1418</v>
      </c>
      <c r="C587" t="s">
        <v>14</v>
      </c>
      <c r="D587" t="s">
        <v>1655</v>
      </c>
      <c r="E587">
        <v>6</v>
      </c>
      <c r="F587" t="s">
        <v>6604</v>
      </c>
    </row>
    <row r="588" spans="1:6" hidden="1" x14ac:dyDescent="0.25">
      <c r="A588" t="s">
        <v>1694</v>
      </c>
      <c r="B588">
        <v>1556</v>
      </c>
      <c r="C588" t="s">
        <v>14</v>
      </c>
      <c r="D588" t="s">
        <v>789</v>
      </c>
      <c r="E588">
        <v>6</v>
      </c>
      <c r="F588" t="s">
        <v>6471</v>
      </c>
    </row>
    <row r="589" spans="1:6" hidden="1" x14ac:dyDescent="0.25">
      <c r="A589" t="s">
        <v>1712</v>
      </c>
      <c r="B589">
        <v>1632</v>
      </c>
      <c r="C589" t="s">
        <v>14</v>
      </c>
      <c r="D589" t="s">
        <v>1713</v>
      </c>
      <c r="E589">
        <v>6</v>
      </c>
      <c r="F589" t="s">
        <v>6472</v>
      </c>
    </row>
    <row r="590" spans="1:6" hidden="1" x14ac:dyDescent="0.25">
      <c r="A590" t="s">
        <v>1734</v>
      </c>
      <c r="B590">
        <v>1986</v>
      </c>
      <c r="C590" t="s">
        <v>14</v>
      </c>
      <c r="D590" t="s">
        <v>125</v>
      </c>
      <c r="E590">
        <v>6</v>
      </c>
      <c r="F590" t="s">
        <v>6473</v>
      </c>
    </row>
    <row r="591" spans="1:6" hidden="1" x14ac:dyDescent="0.25">
      <c r="A591" t="s">
        <v>1757</v>
      </c>
      <c r="B591">
        <v>1802</v>
      </c>
      <c r="C591" t="s">
        <v>14</v>
      </c>
      <c r="D591" t="s">
        <v>15</v>
      </c>
      <c r="E591">
        <v>6</v>
      </c>
      <c r="F591" t="s">
        <v>6459</v>
      </c>
    </row>
    <row r="592" spans="1:6" hidden="1" x14ac:dyDescent="0.25">
      <c r="A592" t="s">
        <v>1764</v>
      </c>
      <c r="B592">
        <v>1615</v>
      </c>
      <c r="C592" t="s">
        <v>14</v>
      </c>
      <c r="D592" t="s">
        <v>64</v>
      </c>
      <c r="E592">
        <v>6</v>
      </c>
      <c r="F592" t="s">
        <v>6470</v>
      </c>
    </row>
    <row r="593" spans="1:6" hidden="1" x14ac:dyDescent="0.25">
      <c r="A593" t="s">
        <v>1769</v>
      </c>
      <c r="B593">
        <v>1320</v>
      </c>
      <c r="C593" t="s">
        <v>14</v>
      </c>
      <c r="D593" t="s">
        <v>19</v>
      </c>
      <c r="E593">
        <v>6</v>
      </c>
      <c r="F593" t="s">
        <v>6598</v>
      </c>
    </row>
    <row r="594" spans="1:6" hidden="1" x14ac:dyDescent="0.25">
      <c r="A594" t="s">
        <v>1797</v>
      </c>
      <c r="B594">
        <v>1577</v>
      </c>
      <c r="C594" t="s">
        <v>14</v>
      </c>
      <c r="D594" t="s">
        <v>19</v>
      </c>
      <c r="E594">
        <v>6</v>
      </c>
      <c r="F594" t="s">
        <v>6453</v>
      </c>
    </row>
    <row r="595" spans="1:6" hidden="1" x14ac:dyDescent="0.25">
      <c r="A595" t="s">
        <v>1799</v>
      </c>
      <c r="B595">
        <v>1403</v>
      </c>
      <c r="C595" t="s">
        <v>14</v>
      </c>
      <c r="D595" t="s">
        <v>1800</v>
      </c>
      <c r="E595">
        <v>6</v>
      </c>
      <c r="F595" t="s">
        <v>6609</v>
      </c>
    </row>
    <row r="596" spans="1:6" hidden="1" x14ac:dyDescent="0.25">
      <c r="A596" t="s">
        <v>1801</v>
      </c>
      <c r="B596">
        <v>1510</v>
      </c>
      <c r="C596" t="s">
        <v>14</v>
      </c>
      <c r="D596" t="s">
        <v>1455</v>
      </c>
      <c r="E596">
        <v>6</v>
      </c>
      <c r="F596" t="s">
        <v>6474</v>
      </c>
    </row>
    <row r="597" spans="1:6" hidden="1" x14ac:dyDescent="0.25">
      <c r="A597" t="s">
        <v>1807</v>
      </c>
      <c r="B597">
        <v>1320</v>
      </c>
      <c r="C597" t="s">
        <v>14</v>
      </c>
      <c r="D597" t="s">
        <v>82</v>
      </c>
      <c r="E597">
        <v>6</v>
      </c>
      <c r="F597" t="s">
        <v>6600</v>
      </c>
    </row>
    <row r="598" spans="1:6" hidden="1" x14ac:dyDescent="0.25">
      <c r="A598" t="s">
        <v>1824</v>
      </c>
      <c r="B598">
        <v>1986</v>
      </c>
      <c r="C598" t="s">
        <v>14</v>
      </c>
      <c r="D598" t="s">
        <v>411</v>
      </c>
      <c r="E598">
        <v>6</v>
      </c>
      <c r="F598" t="s">
        <v>6458</v>
      </c>
    </row>
    <row r="599" spans="1:6" hidden="1" x14ac:dyDescent="0.25">
      <c r="A599" t="s">
        <v>1842</v>
      </c>
      <c r="B599">
        <v>1403</v>
      </c>
      <c r="C599" t="s">
        <v>14</v>
      </c>
      <c r="D599" t="s">
        <v>442</v>
      </c>
      <c r="E599">
        <v>6</v>
      </c>
      <c r="F599" t="s">
        <v>6617</v>
      </c>
    </row>
    <row r="600" spans="1:6" hidden="1" x14ac:dyDescent="0.25">
      <c r="A600" t="s">
        <v>1869</v>
      </c>
      <c r="B600">
        <v>1658</v>
      </c>
      <c r="C600" t="s">
        <v>14</v>
      </c>
      <c r="D600" t="s">
        <v>75</v>
      </c>
      <c r="E600">
        <v>6</v>
      </c>
      <c r="F600" t="s">
        <v>6618</v>
      </c>
    </row>
    <row r="601" spans="1:6" hidden="1" x14ac:dyDescent="0.25">
      <c r="A601" t="s">
        <v>1913</v>
      </c>
      <c r="B601">
        <v>1320</v>
      </c>
      <c r="C601" t="s">
        <v>14</v>
      </c>
      <c r="D601" t="s">
        <v>19</v>
      </c>
      <c r="E601">
        <v>6</v>
      </c>
      <c r="F601" t="s">
        <v>6619</v>
      </c>
    </row>
    <row r="602" spans="1:6" hidden="1" x14ac:dyDescent="0.25">
      <c r="A602" t="s">
        <v>1927</v>
      </c>
      <c r="B602">
        <v>1405</v>
      </c>
      <c r="C602" t="s">
        <v>14</v>
      </c>
      <c r="D602" t="s">
        <v>193</v>
      </c>
      <c r="E602">
        <v>6</v>
      </c>
      <c r="F602" t="s">
        <v>6597</v>
      </c>
    </row>
    <row r="603" spans="1:6" hidden="1" x14ac:dyDescent="0.25">
      <c r="A603" t="s">
        <v>1944</v>
      </c>
      <c r="B603">
        <v>1403</v>
      </c>
      <c r="C603" t="s">
        <v>14</v>
      </c>
      <c r="D603" t="s">
        <v>985</v>
      </c>
      <c r="E603">
        <v>6</v>
      </c>
      <c r="F603" t="s">
        <v>6620</v>
      </c>
    </row>
    <row r="604" spans="1:6" hidden="1" x14ac:dyDescent="0.25">
      <c r="A604" t="s">
        <v>1977</v>
      </c>
      <c r="B604">
        <v>1460</v>
      </c>
      <c r="C604" t="s">
        <v>14</v>
      </c>
      <c r="D604" t="s">
        <v>301</v>
      </c>
      <c r="E604">
        <v>6</v>
      </c>
      <c r="F604" t="s">
        <v>6475</v>
      </c>
    </row>
    <row r="605" spans="1:6" hidden="1" x14ac:dyDescent="0.25">
      <c r="A605" t="s">
        <v>2003</v>
      </c>
      <c r="B605">
        <v>1418</v>
      </c>
      <c r="C605" t="s">
        <v>14</v>
      </c>
      <c r="D605" t="s">
        <v>19</v>
      </c>
      <c r="E605">
        <v>6</v>
      </c>
      <c r="F605" t="s">
        <v>6604</v>
      </c>
    </row>
    <row r="606" spans="1:6" hidden="1" x14ac:dyDescent="0.25">
      <c r="A606" t="s">
        <v>2007</v>
      </c>
      <c r="B606">
        <v>1320</v>
      </c>
      <c r="C606" t="s">
        <v>14</v>
      </c>
      <c r="D606" t="s">
        <v>394</v>
      </c>
      <c r="E606">
        <v>6</v>
      </c>
      <c r="F606" t="s">
        <v>6598</v>
      </c>
    </row>
    <row r="607" spans="1:6" hidden="1" x14ac:dyDescent="0.25">
      <c r="A607" t="s">
        <v>2009</v>
      </c>
      <c r="B607">
        <v>1320</v>
      </c>
      <c r="C607" t="s">
        <v>14</v>
      </c>
      <c r="D607" t="s">
        <v>1259</v>
      </c>
      <c r="E607">
        <v>6</v>
      </c>
      <c r="F607" t="s">
        <v>6601</v>
      </c>
    </row>
    <row r="608" spans="1:6" hidden="1" x14ac:dyDescent="0.25">
      <c r="A608" t="s">
        <v>2016</v>
      </c>
      <c r="B608">
        <v>1320</v>
      </c>
      <c r="C608" t="s">
        <v>14</v>
      </c>
      <c r="D608" t="s">
        <v>898</v>
      </c>
      <c r="E608">
        <v>6</v>
      </c>
      <c r="F608" t="s">
        <v>6600</v>
      </c>
    </row>
    <row r="609" spans="1:6" hidden="1" x14ac:dyDescent="0.25">
      <c r="A609" t="s">
        <v>2037</v>
      </c>
      <c r="B609">
        <v>1418</v>
      </c>
      <c r="C609" t="s">
        <v>14</v>
      </c>
      <c r="D609" t="s">
        <v>930</v>
      </c>
      <c r="E609">
        <v>6</v>
      </c>
      <c r="F609" t="s">
        <v>6599</v>
      </c>
    </row>
    <row r="610" spans="1:6" hidden="1" x14ac:dyDescent="0.25">
      <c r="A610" t="s">
        <v>2042</v>
      </c>
      <c r="B610">
        <v>1577</v>
      </c>
      <c r="C610" t="s">
        <v>14</v>
      </c>
      <c r="D610" t="s">
        <v>407</v>
      </c>
      <c r="E610">
        <v>6</v>
      </c>
      <c r="F610" t="s">
        <v>6453</v>
      </c>
    </row>
    <row r="611" spans="1:6" hidden="1" x14ac:dyDescent="0.25">
      <c r="A611" t="s">
        <v>2080</v>
      </c>
      <c r="B611">
        <v>1405</v>
      </c>
      <c r="C611" t="s">
        <v>14</v>
      </c>
      <c r="D611" t="s">
        <v>461</v>
      </c>
      <c r="E611">
        <v>6</v>
      </c>
      <c r="F611" t="s">
        <v>6597</v>
      </c>
    </row>
    <row r="612" spans="1:6" hidden="1" x14ac:dyDescent="0.25">
      <c r="A612" t="s">
        <v>2142</v>
      </c>
      <c r="B612">
        <v>1418</v>
      </c>
      <c r="C612" t="s">
        <v>14</v>
      </c>
      <c r="D612" t="s">
        <v>2143</v>
      </c>
      <c r="E612">
        <v>6</v>
      </c>
      <c r="F612" t="s">
        <v>6599</v>
      </c>
    </row>
    <row r="613" spans="1:6" hidden="1" x14ac:dyDescent="0.25">
      <c r="A613" t="s">
        <v>2163</v>
      </c>
      <c r="B613">
        <v>1577</v>
      </c>
      <c r="C613" t="s">
        <v>14</v>
      </c>
      <c r="D613" t="s">
        <v>198</v>
      </c>
      <c r="E613">
        <v>6</v>
      </c>
      <c r="F613" t="s">
        <v>6453</v>
      </c>
    </row>
    <row r="614" spans="1:6" hidden="1" x14ac:dyDescent="0.25">
      <c r="A614" t="s">
        <v>2174</v>
      </c>
      <c r="B614">
        <v>1403</v>
      </c>
      <c r="C614" t="s">
        <v>14</v>
      </c>
      <c r="D614" t="s">
        <v>68</v>
      </c>
      <c r="E614">
        <v>6</v>
      </c>
      <c r="F614" t="s">
        <v>6609</v>
      </c>
    </row>
    <row r="615" spans="1:6" hidden="1" x14ac:dyDescent="0.25">
      <c r="A615" t="s">
        <v>2178</v>
      </c>
      <c r="B615">
        <v>1986</v>
      </c>
      <c r="C615" t="s">
        <v>14</v>
      </c>
      <c r="D615" t="s">
        <v>19</v>
      </c>
      <c r="E615">
        <v>6</v>
      </c>
      <c r="F615" t="s">
        <v>6473</v>
      </c>
    </row>
    <row r="616" spans="1:6" hidden="1" x14ac:dyDescent="0.25">
      <c r="A616" t="s">
        <v>2181</v>
      </c>
      <c r="B616">
        <v>1795</v>
      </c>
      <c r="C616" t="s">
        <v>14</v>
      </c>
      <c r="D616" t="s">
        <v>60</v>
      </c>
      <c r="E616">
        <v>6</v>
      </c>
      <c r="F616" t="s">
        <v>6476</v>
      </c>
    </row>
    <row r="617" spans="1:6" hidden="1" x14ac:dyDescent="0.25">
      <c r="A617" t="s">
        <v>2197</v>
      </c>
      <c r="B617">
        <v>1354</v>
      </c>
      <c r="C617" t="s">
        <v>14</v>
      </c>
      <c r="D617" t="s">
        <v>1022</v>
      </c>
      <c r="E617">
        <v>6</v>
      </c>
      <c r="F617" t="s">
        <v>6621</v>
      </c>
    </row>
    <row r="618" spans="1:6" hidden="1" x14ac:dyDescent="0.25">
      <c r="A618" t="s">
        <v>2228</v>
      </c>
      <c r="B618">
        <v>1320</v>
      </c>
      <c r="C618" t="s">
        <v>14</v>
      </c>
      <c r="D618" t="s">
        <v>498</v>
      </c>
      <c r="E618">
        <v>6</v>
      </c>
      <c r="F618" t="s">
        <v>6615</v>
      </c>
    </row>
    <row r="619" spans="1:6" hidden="1" x14ac:dyDescent="0.25">
      <c r="A619" t="s">
        <v>2238</v>
      </c>
      <c r="B619">
        <v>1546</v>
      </c>
      <c r="C619" t="s">
        <v>14</v>
      </c>
      <c r="D619" t="s">
        <v>722</v>
      </c>
      <c r="E619">
        <v>6</v>
      </c>
      <c r="F619" t="s">
        <v>6477</v>
      </c>
    </row>
    <row r="620" spans="1:6" hidden="1" x14ac:dyDescent="0.25">
      <c r="A620" t="s">
        <v>2254</v>
      </c>
      <c r="B620">
        <v>1418</v>
      </c>
      <c r="C620" t="s">
        <v>14</v>
      </c>
      <c r="D620" t="s">
        <v>19</v>
      </c>
      <c r="E620">
        <v>6</v>
      </c>
      <c r="F620" t="s">
        <v>6604</v>
      </c>
    </row>
    <row r="621" spans="1:6" hidden="1" x14ac:dyDescent="0.25">
      <c r="A621" t="s">
        <v>2270</v>
      </c>
      <c r="B621">
        <v>1414</v>
      </c>
      <c r="C621" t="s">
        <v>14</v>
      </c>
      <c r="D621" t="s">
        <v>60</v>
      </c>
      <c r="E621">
        <v>6</v>
      </c>
      <c r="F621" t="s">
        <v>6461</v>
      </c>
    </row>
    <row r="622" spans="1:6" hidden="1" x14ac:dyDescent="0.25">
      <c r="A622" t="s">
        <v>2289</v>
      </c>
      <c r="B622">
        <v>1577</v>
      </c>
      <c r="C622" t="s">
        <v>14</v>
      </c>
      <c r="D622" t="s">
        <v>113</v>
      </c>
      <c r="E622">
        <v>6</v>
      </c>
      <c r="F622" t="s">
        <v>6453</v>
      </c>
    </row>
    <row r="623" spans="1:6" hidden="1" x14ac:dyDescent="0.25">
      <c r="A623" t="s">
        <v>2290</v>
      </c>
      <c r="B623">
        <v>1986</v>
      </c>
      <c r="C623" t="s">
        <v>14</v>
      </c>
      <c r="D623" t="s">
        <v>1259</v>
      </c>
      <c r="E623">
        <v>6</v>
      </c>
      <c r="F623" t="s">
        <v>6464</v>
      </c>
    </row>
    <row r="624" spans="1:6" hidden="1" x14ac:dyDescent="0.25">
      <c r="A624" t="s">
        <v>2298</v>
      </c>
      <c r="B624">
        <v>1418</v>
      </c>
      <c r="C624" t="s">
        <v>14</v>
      </c>
      <c r="D624" t="s">
        <v>2299</v>
      </c>
      <c r="E624">
        <v>6</v>
      </c>
      <c r="F624" t="s">
        <v>6603</v>
      </c>
    </row>
    <row r="625" spans="1:6" hidden="1" x14ac:dyDescent="0.25">
      <c r="A625" t="s">
        <v>2322</v>
      </c>
      <c r="B625">
        <v>1519</v>
      </c>
      <c r="C625" t="s">
        <v>14</v>
      </c>
      <c r="D625" t="s">
        <v>86</v>
      </c>
      <c r="E625">
        <v>6</v>
      </c>
      <c r="F625" t="s">
        <v>6196</v>
      </c>
    </row>
    <row r="626" spans="1:6" hidden="1" x14ac:dyDescent="0.25">
      <c r="A626" t="s">
        <v>2326</v>
      </c>
      <c r="B626">
        <v>1404</v>
      </c>
      <c r="C626" t="s">
        <v>14</v>
      </c>
      <c r="D626" t="s">
        <v>894</v>
      </c>
      <c r="E626">
        <v>6</v>
      </c>
      <c r="F626" t="s">
        <v>6622</v>
      </c>
    </row>
    <row r="627" spans="1:6" hidden="1" x14ac:dyDescent="0.25">
      <c r="A627" t="s">
        <v>2329</v>
      </c>
      <c r="B627">
        <v>1577</v>
      </c>
      <c r="C627" t="s">
        <v>14</v>
      </c>
      <c r="D627" t="s">
        <v>411</v>
      </c>
      <c r="E627">
        <v>6</v>
      </c>
      <c r="F627" t="s">
        <v>6453</v>
      </c>
    </row>
    <row r="628" spans="1:6" hidden="1" x14ac:dyDescent="0.25">
      <c r="A628" t="s">
        <v>2363</v>
      </c>
      <c r="B628">
        <v>1416</v>
      </c>
      <c r="C628" t="s">
        <v>14</v>
      </c>
      <c r="D628" t="s">
        <v>129</v>
      </c>
      <c r="E628">
        <v>6</v>
      </c>
      <c r="F628" t="s">
        <v>6623</v>
      </c>
    </row>
    <row r="629" spans="1:6" hidden="1" x14ac:dyDescent="0.25">
      <c r="A629" t="s">
        <v>2383</v>
      </c>
      <c r="B629">
        <v>1791</v>
      </c>
      <c r="C629" t="s">
        <v>14</v>
      </c>
      <c r="D629" t="s">
        <v>838</v>
      </c>
      <c r="E629">
        <v>6</v>
      </c>
      <c r="F629" t="s">
        <v>6478</v>
      </c>
    </row>
    <row r="630" spans="1:6" hidden="1" x14ac:dyDescent="0.25">
      <c r="A630" t="s">
        <v>2389</v>
      </c>
      <c r="B630">
        <v>1418</v>
      </c>
      <c r="C630" t="s">
        <v>14</v>
      </c>
      <c r="D630" t="s">
        <v>959</v>
      </c>
      <c r="E630">
        <v>6</v>
      </c>
      <c r="F630" t="s">
        <v>6599</v>
      </c>
    </row>
    <row r="631" spans="1:6" hidden="1" x14ac:dyDescent="0.25">
      <c r="A631" t="s">
        <v>2429</v>
      </c>
      <c r="B631">
        <v>1418</v>
      </c>
      <c r="C631" t="s">
        <v>14</v>
      </c>
      <c r="D631" t="s">
        <v>1621</v>
      </c>
      <c r="E631">
        <v>6</v>
      </c>
      <c r="F631" t="s">
        <v>6599</v>
      </c>
    </row>
    <row r="632" spans="1:6" hidden="1" x14ac:dyDescent="0.25">
      <c r="A632" t="s">
        <v>2468</v>
      </c>
      <c r="B632">
        <v>1404</v>
      </c>
      <c r="C632" t="s">
        <v>14</v>
      </c>
      <c r="D632" t="s">
        <v>68</v>
      </c>
      <c r="E632">
        <v>6</v>
      </c>
      <c r="F632" t="s">
        <v>6622</v>
      </c>
    </row>
    <row r="633" spans="1:6" hidden="1" x14ac:dyDescent="0.25">
      <c r="A633" t="s">
        <v>2482</v>
      </c>
      <c r="B633">
        <v>1414</v>
      </c>
      <c r="C633" t="s">
        <v>14</v>
      </c>
      <c r="D633" t="s">
        <v>86</v>
      </c>
      <c r="E633">
        <v>6</v>
      </c>
      <c r="F633" t="s">
        <v>6461</v>
      </c>
    </row>
    <row r="634" spans="1:6" hidden="1" x14ac:dyDescent="0.25">
      <c r="A634" t="s">
        <v>2486</v>
      </c>
      <c r="B634">
        <v>1986</v>
      </c>
      <c r="C634" t="s">
        <v>14</v>
      </c>
      <c r="D634" t="s">
        <v>19</v>
      </c>
      <c r="E634">
        <v>6</v>
      </c>
      <c r="F634" t="s">
        <v>6473</v>
      </c>
    </row>
    <row r="635" spans="1:6" hidden="1" x14ac:dyDescent="0.25">
      <c r="A635" t="s">
        <v>2516</v>
      </c>
      <c r="B635">
        <v>1404</v>
      </c>
      <c r="C635" t="s">
        <v>14</v>
      </c>
      <c r="D635" t="s">
        <v>357</v>
      </c>
      <c r="E635">
        <v>6</v>
      </c>
      <c r="F635" t="s">
        <v>6622</v>
      </c>
    </row>
    <row r="636" spans="1:6" hidden="1" x14ac:dyDescent="0.25">
      <c r="A636" t="s">
        <v>2540</v>
      </c>
      <c r="B636">
        <v>1641</v>
      </c>
      <c r="C636" t="s">
        <v>14</v>
      </c>
      <c r="D636" t="s">
        <v>2541</v>
      </c>
      <c r="E636">
        <v>6</v>
      </c>
      <c r="F636" t="s">
        <v>6450</v>
      </c>
    </row>
    <row r="637" spans="1:6" hidden="1" x14ac:dyDescent="0.25">
      <c r="A637" t="s">
        <v>2548</v>
      </c>
      <c r="B637">
        <v>2566</v>
      </c>
      <c r="C637" t="s">
        <v>352</v>
      </c>
      <c r="D637" t="s">
        <v>353</v>
      </c>
      <c r="E637">
        <v>6</v>
      </c>
      <c r="F637" t="s">
        <v>6229</v>
      </c>
    </row>
    <row r="638" spans="1:6" hidden="1" x14ac:dyDescent="0.25">
      <c r="A638" t="s">
        <v>2558</v>
      </c>
      <c r="B638">
        <v>1577</v>
      </c>
      <c r="C638" t="s">
        <v>14</v>
      </c>
      <c r="D638" t="s">
        <v>19</v>
      </c>
      <c r="E638">
        <v>6</v>
      </c>
      <c r="F638" t="s">
        <v>6453</v>
      </c>
    </row>
    <row r="639" spans="1:6" hidden="1" x14ac:dyDescent="0.25">
      <c r="A639" t="s">
        <v>2639</v>
      </c>
      <c r="B639">
        <v>1412</v>
      </c>
      <c r="C639" t="s">
        <v>14</v>
      </c>
      <c r="D639" t="s">
        <v>155</v>
      </c>
      <c r="E639">
        <v>6</v>
      </c>
      <c r="F639" t="s">
        <v>6479</v>
      </c>
    </row>
    <row r="640" spans="1:6" hidden="1" x14ac:dyDescent="0.25">
      <c r="A640" t="s">
        <v>2665</v>
      </c>
      <c r="B640">
        <v>1299</v>
      </c>
      <c r="C640" t="s">
        <v>14</v>
      </c>
      <c r="D640" t="s">
        <v>19</v>
      </c>
      <c r="E640">
        <v>6</v>
      </c>
      <c r="F640" t="s">
        <v>6611</v>
      </c>
    </row>
    <row r="641" spans="1:6" hidden="1" x14ac:dyDescent="0.25">
      <c r="A641" t="s">
        <v>2675</v>
      </c>
      <c r="B641">
        <v>1577</v>
      </c>
      <c r="C641" t="s">
        <v>14</v>
      </c>
      <c r="D641" t="s">
        <v>562</v>
      </c>
      <c r="E641">
        <v>6</v>
      </c>
      <c r="F641" t="s">
        <v>6453</v>
      </c>
    </row>
    <row r="642" spans="1:6" hidden="1" x14ac:dyDescent="0.25">
      <c r="A642" t="s">
        <v>2691</v>
      </c>
      <c r="B642">
        <v>1320</v>
      </c>
      <c r="C642" t="s">
        <v>14</v>
      </c>
      <c r="D642" t="s">
        <v>221</v>
      </c>
      <c r="E642">
        <v>6</v>
      </c>
      <c r="F642" t="s">
        <v>6601</v>
      </c>
    </row>
    <row r="643" spans="1:6" hidden="1" x14ac:dyDescent="0.25">
      <c r="A643" t="s">
        <v>2723</v>
      </c>
      <c r="B643">
        <v>1415</v>
      </c>
      <c r="C643" t="s">
        <v>14</v>
      </c>
      <c r="D643" t="s">
        <v>19</v>
      </c>
      <c r="E643">
        <v>6</v>
      </c>
      <c r="F643" t="s">
        <v>6613</v>
      </c>
    </row>
    <row r="644" spans="1:6" hidden="1" x14ac:dyDescent="0.25">
      <c r="A644" t="s">
        <v>2733</v>
      </c>
      <c r="B644">
        <v>1792</v>
      </c>
      <c r="C644" t="s">
        <v>14</v>
      </c>
      <c r="D644" t="s">
        <v>1483</v>
      </c>
      <c r="E644">
        <v>6</v>
      </c>
      <c r="F644" t="s">
        <v>6480</v>
      </c>
    </row>
    <row r="645" spans="1:6" hidden="1" x14ac:dyDescent="0.25">
      <c r="A645" t="s">
        <v>2737</v>
      </c>
      <c r="B645">
        <v>1577</v>
      </c>
      <c r="C645" t="s">
        <v>14</v>
      </c>
      <c r="D645" t="s">
        <v>2738</v>
      </c>
      <c r="E645">
        <v>6</v>
      </c>
      <c r="F645" t="s">
        <v>6453</v>
      </c>
    </row>
    <row r="646" spans="1:6" hidden="1" x14ac:dyDescent="0.25">
      <c r="A646" t="s">
        <v>2744</v>
      </c>
      <c r="B646">
        <v>1396</v>
      </c>
      <c r="C646" t="s">
        <v>14</v>
      </c>
      <c r="D646" t="s">
        <v>714</v>
      </c>
      <c r="E646">
        <v>6</v>
      </c>
      <c r="F646" t="s">
        <v>6624</v>
      </c>
    </row>
    <row r="647" spans="1:6" hidden="1" x14ac:dyDescent="0.25">
      <c r="A647" t="s">
        <v>2791</v>
      </c>
      <c r="B647">
        <v>1320</v>
      </c>
      <c r="C647" t="s">
        <v>14</v>
      </c>
      <c r="D647" t="s">
        <v>1621</v>
      </c>
      <c r="E647">
        <v>6</v>
      </c>
      <c r="F647" t="s">
        <v>6601</v>
      </c>
    </row>
    <row r="648" spans="1:6" hidden="1" x14ac:dyDescent="0.25">
      <c r="A648" t="s">
        <v>2796</v>
      </c>
      <c r="B648">
        <v>1577</v>
      </c>
      <c r="C648" t="s">
        <v>14</v>
      </c>
      <c r="D648" t="s">
        <v>934</v>
      </c>
      <c r="E648">
        <v>6</v>
      </c>
      <c r="F648" t="s">
        <v>6453</v>
      </c>
    </row>
    <row r="649" spans="1:6" hidden="1" x14ac:dyDescent="0.25">
      <c r="A649" t="s">
        <v>2816</v>
      </c>
      <c r="B649">
        <v>1577</v>
      </c>
      <c r="C649" t="s">
        <v>14</v>
      </c>
      <c r="D649" t="s">
        <v>19</v>
      </c>
      <c r="E649">
        <v>6</v>
      </c>
      <c r="F649" t="s">
        <v>6453</v>
      </c>
    </row>
    <row r="650" spans="1:6" hidden="1" x14ac:dyDescent="0.25">
      <c r="A650" t="s">
        <v>2818</v>
      </c>
      <c r="B650">
        <v>1415</v>
      </c>
      <c r="C650" t="s">
        <v>14</v>
      </c>
      <c r="D650" t="s">
        <v>474</v>
      </c>
      <c r="E650">
        <v>6</v>
      </c>
      <c r="F650" t="s">
        <v>6625</v>
      </c>
    </row>
    <row r="651" spans="1:6" hidden="1" x14ac:dyDescent="0.25">
      <c r="A651" t="s">
        <v>2830</v>
      </c>
      <c r="B651">
        <v>1979</v>
      </c>
      <c r="C651" t="s">
        <v>14</v>
      </c>
      <c r="D651" t="s">
        <v>19</v>
      </c>
      <c r="E651">
        <v>6</v>
      </c>
      <c r="F651" t="s">
        <v>6468</v>
      </c>
    </row>
    <row r="652" spans="1:6" hidden="1" x14ac:dyDescent="0.25">
      <c r="A652" t="s">
        <v>2870</v>
      </c>
      <c r="B652">
        <v>1403</v>
      </c>
      <c r="C652" t="s">
        <v>14</v>
      </c>
      <c r="D652" t="s">
        <v>878</v>
      </c>
      <c r="E652">
        <v>6</v>
      </c>
      <c r="F652" t="s">
        <v>6617</v>
      </c>
    </row>
    <row r="653" spans="1:6" hidden="1" x14ac:dyDescent="0.25">
      <c r="A653" t="s">
        <v>2876</v>
      </c>
      <c r="B653">
        <v>1481</v>
      </c>
      <c r="C653" t="s">
        <v>14</v>
      </c>
      <c r="D653" t="s">
        <v>1810</v>
      </c>
      <c r="E653">
        <v>6</v>
      </c>
      <c r="F653" t="s">
        <v>6626</v>
      </c>
    </row>
    <row r="654" spans="1:6" hidden="1" x14ac:dyDescent="0.25">
      <c r="A654" t="s">
        <v>2944</v>
      </c>
      <c r="B654">
        <v>1418</v>
      </c>
      <c r="C654" t="s">
        <v>14</v>
      </c>
      <c r="D654" t="s">
        <v>1306</v>
      </c>
      <c r="E654">
        <v>6</v>
      </c>
      <c r="F654" t="s">
        <v>6599</v>
      </c>
    </row>
    <row r="655" spans="1:6" hidden="1" x14ac:dyDescent="0.25">
      <c r="A655" t="s">
        <v>2953</v>
      </c>
      <c r="B655">
        <v>1418</v>
      </c>
      <c r="C655" t="s">
        <v>14</v>
      </c>
      <c r="D655" t="s">
        <v>848</v>
      </c>
      <c r="E655">
        <v>6</v>
      </c>
      <c r="F655" t="s">
        <v>6599</v>
      </c>
    </row>
    <row r="656" spans="1:6" hidden="1" x14ac:dyDescent="0.25">
      <c r="A656" t="s">
        <v>2968</v>
      </c>
      <c r="B656">
        <v>1418</v>
      </c>
      <c r="C656" t="s">
        <v>14</v>
      </c>
      <c r="D656" t="s">
        <v>1272</v>
      </c>
      <c r="E656">
        <v>6</v>
      </c>
      <c r="F656" t="s">
        <v>6603</v>
      </c>
    </row>
    <row r="657" spans="1:6" hidden="1" x14ac:dyDescent="0.25">
      <c r="A657" t="s">
        <v>2972</v>
      </c>
      <c r="B657">
        <v>1577</v>
      </c>
      <c r="C657" t="s">
        <v>14</v>
      </c>
      <c r="D657" t="s">
        <v>1512</v>
      </c>
      <c r="E657">
        <v>6</v>
      </c>
      <c r="F657" t="s">
        <v>6453</v>
      </c>
    </row>
    <row r="658" spans="1:6" hidden="1" x14ac:dyDescent="0.25">
      <c r="A658" t="s">
        <v>2977</v>
      </c>
      <c r="B658">
        <v>1320</v>
      </c>
      <c r="C658" t="s">
        <v>14</v>
      </c>
      <c r="D658" t="s">
        <v>894</v>
      </c>
      <c r="E658">
        <v>6</v>
      </c>
      <c r="F658" t="s">
        <v>6601</v>
      </c>
    </row>
    <row r="659" spans="1:6" hidden="1" x14ac:dyDescent="0.25">
      <c r="A659" t="s">
        <v>2981</v>
      </c>
      <c r="B659">
        <v>1404</v>
      </c>
      <c r="C659" t="s">
        <v>14</v>
      </c>
      <c r="D659" t="s">
        <v>401</v>
      </c>
      <c r="E659">
        <v>6</v>
      </c>
      <c r="F659" t="s">
        <v>6622</v>
      </c>
    </row>
    <row r="660" spans="1:6" hidden="1" x14ac:dyDescent="0.25">
      <c r="A660" t="s">
        <v>3019</v>
      </c>
      <c r="B660">
        <v>1405</v>
      </c>
      <c r="C660" t="s">
        <v>14</v>
      </c>
      <c r="D660" t="s">
        <v>509</v>
      </c>
      <c r="E660">
        <v>6</v>
      </c>
      <c r="F660" t="s">
        <v>6597</v>
      </c>
    </row>
    <row r="661" spans="1:6" hidden="1" x14ac:dyDescent="0.25">
      <c r="A661" t="s">
        <v>3032</v>
      </c>
      <c r="B661">
        <v>1418</v>
      </c>
      <c r="C661" t="s">
        <v>14</v>
      </c>
      <c r="D661" t="s">
        <v>687</v>
      </c>
      <c r="E661">
        <v>6</v>
      </c>
      <c r="F661" t="s">
        <v>6599</v>
      </c>
    </row>
    <row r="662" spans="1:6" hidden="1" x14ac:dyDescent="0.25">
      <c r="A662" t="s">
        <v>3067</v>
      </c>
      <c r="B662">
        <v>1986</v>
      </c>
      <c r="C662" t="s">
        <v>14</v>
      </c>
      <c r="D662" t="s">
        <v>19</v>
      </c>
      <c r="E662">
        <v>6</v>
      </c>
      <c r="F662" t="s">
        <v>6481</v>
      </c>
    </row>
    <row r="663" spans="1:6" hidden="1" x14ac:dyDescent="0.25">
      <c r="A663" t="s">
        <v>3071</v>
      </c>
      <c r="B663">
        <v>1320</v>
      </c>
      <c r="C663" t="s">
        <v>14</v>
      </c>
      <c r="D663" t="s">
        <v>19</v>
      </c>
      <c r="E663">
        <v>6</v>
      </c>
      <c r="F663" t="s">
        <v>6615</v>
      </c>
    </row>
    <row r="664" spans="1:6" hidden="1" x14ac:dyDescent="0.25">
      <c r="A664" t="s">
        <v>3109</v>
      </c>
      <c r="B664">
        <v>1402</v>
      </c>
      <c r="C664" t="s">
        <v>14</v>
      </c>
      <c r="D664" t="s">
        <v>36</v>
      </c>
      <c r="E664">
        <v>6</v>
      </c>
      <c r="F664" t="s">
        <v>6610</v>
      </c>
    </row>
    <row r="665" spans="1:6" hidden="1" x14ac:dyDescent="0.25">
      <c r="A665" t="s">
        <v>3128</v>
      </c>
      <c r="B665">
        <v>1299</v>
      </c>
      <c r="C665" t="s">
        <v>14</v>
      </c>
      <c r="D665" t="s">
        <v>470</v>
      </c>
      <c r="E665">
        <v>6</v>
      </c>
      <c r="F665" t="s">
        <v>6606</v>
      </c>
    </row>
    <row r="666" spans="1:6" hidden="1" x14ac:dyDescent="0.25">
      <c r="A666" t="s">
        <v>3156</v>
      </c>
      <c r="B666">
        <v>1320</v>
      </c>
      <c r="C666" t="s">
        <v>14</v>
      </c>
      <c r="D666" t="s">
        <v>2299</v>
      </c>
      <c r="E666">
        <v>6</v>
      </c>
      <c r="F666" t="s">
        <v>6600</v>
      </c>
    </row>
    <row r="667" spans="1:6" hidden="1" x14ac:dyDescent="0.25">
      <c r="A667" t="s">
        <v>3172</v>
      </c>
      <c r="B667">
        <v>1921</v>
      </c>
      <c r="C667" t="s">
        <v>14</v>
      </c>
      <c r="D667" t="s">
        <v>341</v>
      </c>
      <c r="E667">
        <v>6</v>
      </c>
      <c r="F667" t="s">
        <v>6197</v>
      </c>
    </row>
    <row r="668" spans="1:6" hidden="1" x14ac:dyDescent="0.25">
      <c r="A668" t="s">
        <v>3196</v>
      </c>
      <c r="B668">
        <v>1320</v>
      </c>
      <c r="C668" t="s">
        <v>14</v>
      </c>
      <c r="D668" t="s">
        <v>19</v>
      </c>
      <c r="E668">
        <v>6</v>
      </c>
      <c r="F668" t="s">
        <v>6600</v>
      </c>
    </row>
    <row r="669" spans="1:6" hidden="1" x14ac:dyDescent="0.25">
      <c r="A669" t="s">
        <v>3209</v>
      </c>
      <c r="B669">
        <v>1466</v>
      </c>
      <c r="C669" t="s">
        <v>14</v>
      </c>
      <c r="D669" t="s">
        <v>301</v>
      </c>
      <c r="E669">
        <v>6</v>
      </c>
      <c r="F669" t="s">
        <v>6452</v>
      </c>
    </row>
    <row r="670" spans="1:6" hidden="1" x14ac:dyDescent="0.25">
      <c r="A670" t="s">
        <v>3216</v>
      </c>
      <c r="B670">
        <v>1501</v>
      </c>
      <c r="C670" t="s">
        <v>14</v>
      </c>
      <c r="D670" t="s">
        <v>60</v>
      </c>
      <c r="E670">
        <v>6</v>
      </c>
      <c r="F670" t="s">
        <v>6466</v>
      </c>
    </row>
    <row r="671" spans="1:6" hidden="1" x14ac:dyDescent="0.25">
      <c r="A671" t="s">
        <v>3236</v>
      </c>
      <c r="B671">
        <v>1403</v>
      </c>
      <c r="C671" t="s">
        <v>14</v>
      </c>
      <c r="D671" t="s">
        <v>2518</v>
      </c>
      <c r="E671">
        <v>6</v>
      </c>
      <c r="F671" t="s">
        <v>6609</v>
      </c>
    </row>
    <row r="672" spans="1:6" hidden="1" x14ac:dyDescent="0.25">
      <c r="A672" t="s">
        <v>3264</v>
      </c>
      <c r="B672">
        <v>1403</v>
      </c>
      <c r="C672" t="s">
        <v>14</v>
      </c>
      <c r="D672" t="s">
        <v>19</v>
      </c>
      <c r="E672">
        <v>6</v>
      </c>
      <c r="F672" t="s">
        <v>6617</v>
      </c>
    </row>
    <row r="673" spans="1:6" hidden="1" x14ac:dyDescent="0.25">
      <c r="A673" t="s">
        <v>3300</v>
      </c>
      <c r="B673">
        <v>1402</v>
      </c>
      <c r="C673" t="s">
        <v>14</v>
      </c>
      <c r="D673" t="s">
        <v>457</v>
      </c>
      <c r="E673">
        <v>6</v>
      </c>
      <c r="F673" t="s">
        <v>6610</v>
      </c>
    </row>
    <row r="674" spans="1:6" hidden="1" x14ac:dyDescent="0.25">
      <c r="A674" t="s">
        <v>3305</v>
      </c>
      <c r="B674">
        <v>1577</v>
      </c>
      <c r="C674" t="s">
        <v>14</v>
      </c>
      <c r="D674" t="s">
        <v>3306</v>
      </c>
      <c r="E674">
        <v>6</v>
      </c>
      <c r="F674" t="s">
        <v>6451</v>
      </c>
    </row>
    <row r="675" spans="1:6" hidden="1" x14ac:dyDescent="0.25">
      <c r="A675" t="s">
        <v>3310</v>
      </c>
      <c r="B675">
        <v>1389</v>
      </c>
      <c r="C675" t="s">
        <v>14</v>
      </c>
      <c r="D675" t="s">
        <v>442</v>
      </c>
      <c r="E675">
        <v>6</v>
      </c>
      <c r="F675" t="s">
        <v>6605</v>
      </c>
    </row>
    <row r="676" spans="1:6" hidden="1" x14ac:dyDescent="0.25">
      <c r="A676" t="s">
        <v>3311</v>
      </c>
      <c r="B676">
        <v>1418</v>
      </c>
      <c r="C676" t="s">
        <v>14</v>
      </c>
      <c r="D676" t="s">
        <v>1418</v>
      </c>
      <c r="E676">
        <v>6</v>
      </c>
      <c r="F676" t="s">
        <v>6599</v>
      </c>
    </row>
    <row r="677" spans="1:6" hidden="1" x14ac:dyDescent="0.25">
      <c r="A677" t="s">
        <v>3313</v>
      </c>
      <c r="B677">
        <v>2562</v>
      </c>
      <c r="C677" t="s">
        <v>14</v>
      </c>
      <c r="D677" t="s">
        <v>19</v>
      </c>
      <c r="E677">
        <v>6</v>
      </c>
      <c r="F677" t="s">
        <v>6228</v>
      </c>
    </row>
    <row r="678" spans="1:6" hidden="1" x14ac:dyDescent="0.25">
      <c r="A678" t="s">
        <v>3318</v>
      </c>
      <c r="B678">
        <v>1642</v>
      </c>
      <c r="C678" t="s">
        <v>14</v>
      </c>
      <c r="D678" t="s">
        <v>616</v>
      </c>
      <c r="E678">
        <v>6</v>
      </c>
      <c r="F678" t="s">
        <v>6627</v>
      </c>
    </row>
    <row r="679" spans="1:6" hidden="1" x14ac:dyDescent="0.25">
      <c r="A679" t="s">
        <v>3341</v>
      </c>
      <c r="B679">
        <v>1542</v>
      </c>
      <c r="C679" t="s">
        <v>14</v>
      </c>
      <c r="D679" t="s">
        <v>3342</v>
      </c>
      <c r="E679">
        <v>6</v>
      </c>
      <c r="F679" t="s">
        <v>6457</v>
      </c>
    </row>
    <row r="680" spans="1:6" hidden="1" x14ac:dyDescent="0.25">
      <c r="A680" t="s">
        <v>3415</v>
      </c>
      <c r="B680">
        <v>1986</v>
      </c>
      <c r="C680" t="s">
        <v>14</v>
      </c>
      <c r="D680" t="s">
        <v>814</v>
      </c>
      <c r="E680">
        <v>6</v>
      </c>
      <c r="F680" t="s">
        <v>6456</v>
      </c>
    </row>
    <row r="681" spans="1:6" hidden="1" x14ac:dyDescent="0.25">
      <c r="A681" t="s">
        <v>3416</v>
      </c>
      <c r="B681">
        <v>1403</v>
      </c>
      <c r="C681" t="s">
        <v>14</v>
      </c>
      <c r="D681" t="s">
        <v>329</v>
      </c>
      <c r="E681">
        <v>6</v>
      </c>
      <c r="F681" t="s">
        <v>6620</v>
      </c>
    </row>
    <row r="682" spans="1:6" hidden="1" x14ac:dyDescent="0.25">
      <c r="A682" t="s">
        <v>3431</v>
      </c>
      <c r="B682">
        <v>1415</v>
      </c>
      <c r="C682" t="s">
        <v>14</v>
      </c>
      <c r="D682" t="s">
        <v>498</v>
      </c>
      <c r="E682">
        <v>6</v>
      </c>
      <c r="F682" t="s">
        <v>6628</v>
      </c>
    </row>
    <row r="683" spans="1:6" hidden="1" x14ac:dyDescent="0.25">
      <c r="A683" t="s">
        <v>3442</v>
      </c>
      <c r="B683">
        <v>1986</v>
      </c>
      <c r="C683" t="s">
        <v>14</v>
      </c>
      <c r="D683" t="s">
        <v>387</v>
      </c>
      <c r="E683">
        <v>6</v>
      </c>
      <c r="F683" t="s">
        <v>6473</v>
      </c>
    </row>
    <row r="684" spans="1:6" hidden="1" x14ac:dyDescent="0.25">
      <c r="A684" t="s">
        <v>3462</v>
      </c>
      <c r="B684">
        <v>1320</v>
      </c>
      <c r="C684" t="s">
        <v>14</v>
      </c>
      <c r="D684" t="s">
        <v>155</v>
      </c>
      <c r="E684">
        <v>6</v>
      </c>
      <c r="F684" t="s">
        <v>6629</v>
      </c>
    </row>
    <row r="685" spans="1:6" hidden="1" x14ac:dyDescent="0.25">
      <c r="A685" t="s">
        <v>3484</v>
      </c>
      <c r="B685">
        <v>1973</v>
      </c>
      <c r="C685" t="s">
        <v>14</v>
      </c>
      <c r="D685" t="s">
        <v>934</v>
      </c>
      <c r="E685">
        <v>6</v>
      </c>
      <c r="F685" t="s">
        <v>6482</v>
      </c>
    </row>
    <row r="686" spans="1:6" hidden="1" x14ac:dyDescent="0.25">
      <c r="A686" t="s">
        <v>3503</v>
      </c>
      <c r="B686">
        <v>1979</v>
      </c>
      <c r="C686" t="s">
        <v>14</v>
      </c>
      <c r="D686" t="s">
        <v>19</v>
      </c>
      <c r="E686">
        <v>6</v>
      </c>
      <c r="F686" t="s">
        <v>6468</v>
      </c>
    </row>
    <row r="687" spans="1:6" hidden="1" x14ac:dyDescent="0.25">
      <c r="A687" t="s">
        <v>3509</v>
      </c>
      <c r="B687">
        <v>1656</v>
      </c>
      <c r="C687" t="s">
        <v>14</v>
      </c>
      <c r="D687" t="s">
        <v>64</v>
      </c>
      <c r="E687">
        <v>6</v>
      </c>
      <c r="F687" t="s">
        <v>6483</v>
      </c>
    </row>
    <row r="688" spans="1:6" hidden="1" x14ac:dyDescent="0.25">
      <c r="A688" t="s">
        <v>3518</v>
      </c>
      <c r="B688">
        <v>1320</v>
      </c>
      <c r="C688" t="s">
        <v>14</v>
      </c>
      <c r="D688" t="s">
        <v>19</v>
      </c>
      <c r="E688">
        <v>6</v>
      </c>
      <c r="F688" t="s">
        <v>6600</v>
      </c>
    </row>
    <row r="689" spans="1:6" hidden="1" x14ac:dyDescent="0.25">
      <c r="A689" t="s">
        <v>3520</v>
      </c>
      <c r="B689">
        <v>1792</v>
      </c>
      <c r="C689" t="s">
        <v>14</v>
      </c>
      <c r="D689" t="s">
        <v>36</v>
      </c>
      <c r="E689">
        <v>6</v>
      </c>
      <c r="F689" t="s">
        <v>6480</v>
      </c>
    </row>
    <row r="690" spans="1:6" hidden="1" x14ac:dyDescent="0.25">
      <c r="A690" t="s">
        <v>3529</v>
      </c>
      <c r="B690">
        <v>1986</v>
      </c>
      <c r="C690" t="s">
        <v>14</v>
      </c>
      <c r="D690" t="s">
        <v>562</v>
      </c>
      <c r="E690">
        <v>6</v>
      </c>
      <c r="F690" t="s">
        <v>6458</v>
      </c>
    </row>
    <row r="691" spans="1:6" hidden="1" x14ac:dyDescent="0.25">
      <c r="A691" t="s">
        <v>3549</v>
      </c>
      <c r="B691">
        <v>1396</v>
      </c>
      <c r="C691" t="s">
        <v>14</v>
      </c>
      <c r="D691" t="s">
        <v>722</v>
      </c>
      <c r="E691">
        <v>6</v>
      </c>
      <c r="F691" t="s">
        <v>6624</v>
      </c>
    </row>
    <row r="692" spans="1:6" hidden="1" x14ac:dyDescent="0.25">
      <c r="A692" t="s">
        <v>3578</v>
      </c>
      <c r="B692">
        <v>1418</v>
      </c>
      <c r="C692" t="s">
        <v>14</v>
      </c>
      <c r="D692" t="s">
        <v>19</v>
      </c>
      <c r="E692">
        <v>6</v>
      </c>
      <c r="F692" t="s">
        <v>6596</v>
      </c>
    </row>
    <row r="693" spans="1:6" hidden="1" x14ac:dyDescent="0.25">
      <c r="A693" t="s">
        <v>3636</v>
      </c>
      <c r="B693">
        <v>1405</v>
      </c>
      <c r="C693" t="s">
        <v>14</v>
      </c>
      <c r="D693" t="s">
        <v>19</v>
      </c>
      <c r="E693">
        <v>6</v>
      </c>
      <c r="F693" t="s">
        <v>6602</v>
      </c>
    </row>
    <row r="694" spans="1:6" hidden="1" x14ac:dyDescent="0.25">
      <c r="A694" t="s">
        <v>3653</v>
      </c>
      <c r="B694">
        <v>1403</v>
      </c>
      <c r="C694" t="s">
        <v>14</v>
      </c>
      <c r="D694" t="s">
        <v>1688</v>
      </c>
      <c r="E694">
        <v>6</v>
      </c>
      <c r="F694" t="s">
        <v>6609</v>
      </c>
    </row>
    <row r="695" spans="1:6" hidden="1" x14ac:dyDescent="0.25">
      <c r="A695" t="s">
        <v>3686</v>
      </c>
      <c r="B695">
        <v>1320</v>
      </c>
      <c r="C695" t="s">
        <v>14</v>
      </c>
      <c r="D695" t="s">
        <v>176</v>
      </c>
      <c r="E695">
        <v>6</v>
      </c>
      <c r="F695" t="s">
        <v>6600</v>
      </c>
    </row>
    <row r="696" spans="1:6" hidden="1" x14ac:dyDescent="0.25">
      <c r="A696" t="s">
        <v>3720</v>
      </c>
      <c r="B696">
        <v>1396</v>
      </c>
      <c r="C696" t="s">
        <v>14</v>
      </c>
      <c r="D696" t="s">
        <v>3342</v>
      </c>
      <c r="E696">
        <v>6</v>
      </c>
      <c r="F696" t="s">
        <v>6624</v>
      </c>
    </row>
    <row r="697" spans="1:6" hidden="1" x14ac:dyDescent="0.25">
      <c r="A697" t="s">
        <v>3745</v>
      </c>
      <c r="B697">
        <v>1986</v>
      </c>
      <c r="C697" t="s">
        <v>14</v>
      </c>
      <c r="D697" t="s">
        <v>2541</v>
      </c>
      <c r="E697">
        <v>6</v>
      </c>
      <c r="F697" t="s">
        <v>6458</v>
      </c>
    </row>
    <row r="698" spans="1:6" hidden="1" x14ac:dyDescent="0.25">
      <c r="A698" t="s">
        <v>3761</v>
      </c>
      <c r="B698">
        <v>1415</v>
      </c>
      <c r="C698" t="s">
        <v>14</v>
      </c>
      <c r="D698" t="s">
        <v>15</v>
      </c>
      <c r="E698">
        <v>6</v>
      </c>
      <c r="F698" t="s">
        <v>6595</v>
      </c>
    </row>
    <row r="699" spans="1:6" hidden="1" x14ac:dyDescent="0.25">
      <c r="A699" t="s">
        <v>3772</v>
      </c>
      <c r="B699">
        <v>1492</v>
      </c>
      <c r="C699" t="s">
        <v>14</v>
      </c>
      <c r="D699" t="s">
        <v>2518</v>
      </c>
      <c r="E699">
        <v>6</v>
      </c>
      <c r="F699" t="s">
        <v>6484</v>
      </c>
    </row>
    <row r="700" spans="1:6" hidden="1" x14ac:dyDescent="0.25">
      <c r="A700" t="s">
        <v>3798</v>
      </c>
      <c r="B700">
        <v>1986</v>
      </c>
      <c r="C700" t="s">
        <v>14</v>
      </c>
      <c r="D700" t="s">
        <v>19</v>
      </c>
      <c r="E700">
        <v>6</v>
      </c>
      <c r="F700" t="s">
        <v>6464</v>
      </c>
    </row>
    <row r="701" spans="1:6" hidden="1" x14ac:dyDescent="0.25">
      <c r="A701" t="s">
        <v>3851</v>
      </c>
      <c r="B701">
        <v>1986</v>
      </c>
      <c r="C701" t="s">
        <v>14</v>
      </c>
      <c r="D701" t="s">
        <v>781</v>
      </c>
      <c r="E701">
        <v>6</v>
      </c>
      <c r="F701" t="s">
        <v>6473</v>
      </c>
    </row>
    <row r="702" spans="1:6" hidden="1" x14ac:dyDescent="0.25">
      <c r="A702" t="s">
        <v>3860</v>
      </c>
      <c r="B702">
        <v>1592</v>
      </c>
      <c r="C702" t="s">
        <v>14</v>
      </c>
      <c r="D702" t="s">
        <v>387</v>
      </c>
      <c r="E702">
        <v>6</v>
      </c>
      <c r="F702" t="s">
        <v>6485</v>
      </c>
    </row>
    <row r="703" spans="1:6" hidden="1" x14ac:dyDescent="0.25">
      <c r="A703" t="s">
        <v>3880</v>
      </c>
      <c r="B703">
        <v>1320</v>
      </c>
      <c r="C703" t="s">
        <v>14</v>
      </c>
      <c r="D703" t="s">
        <v>474</v>
      </c>
      <c r="E703">
        <v>6</v>
      </c>
      <c r="F703" t="s">
        <v>6598</v>
      </c>
    </row>
    <row r="704" spans="1:6" hidden="1" x14ac:dyDescent="0.25">
      <c r="A704" t="s">
        <v>3892</v>
      </c>
      <c r="B704">
        <v>1764</v>
      </c>
      <c r="C704" t="s">
        <v>14</v>
      </c>
      <c r="D704" t="s">
        <v>64</v>
      </c>
      <c r="E704">
        <v>6</v>
      </c>
      <c r="F704" t="s">
        <v>6486</v>
      </c>
    </row>
    <row r="705" spans="1:6" hidden="1" x14ac:dyDescent="0.25">
      <c r="A705" t="s">
        <v>3908</v>
      </c>
      <c r="B705">
        <v>1517</v>
      </c>
      <c r="C705" t="s">
        <v>14</v>
      </c>
      <c r="D705" t="s">
        <v>3376</v>
      </c>
      <c r="E705">
        <v>6</v>
      </c>
      <c r="F705" t="s">
        <v>6487</v>
      </c>
    </row>
    <row r="706" spans="1:6" hidden="1" x14ac:dyDescent="0.25">
      <c r="A706" t="s">
        <v>3911</v>
      </c>
      <c r="B706">
        <v>1966</v>
      </c>
      <c r="C706" t="s">
        <v>14</v>
      </c>
      <c r="D706" t="s">
        <v>890</v>
      </c>
      <c r="E706">
        <v>6</v>
      </c>
      <c r="F706" t="s">
        <v>6488</v>
      </c>
    </row>
    <row r="707" spans="1:6" hidden="1" x14ac:dyDescent="0.25">
      <c r="A707" t="s">
        <v>3934</v>
      </c>
      <c r="B707">
        <v>1577</v>
      </c>
      <c r="C707" t="s">
        <v>14</v>
      </c>
      <c r="D707" t="s">
        <v>718</v>
      </c>
      <c r="E707">
        <v>6</v>
      </c>
      <c r="F707" t="s">
        <v>6453</v>
      </c>
    </row>
    <row r="708" spans="1:6" hidden="1" x14ac:dyDescent="0.25">
      <c r="A708" t="s">
        <v>3935</v>
      </c>
      <c r="B708">
        <v>1403</v>
      </c>
      <c r="C708" t="s">
        <v>14</v>
      </c>
      <c r="D708" t="s">
        <v>19</v>
      </c>
      <c r="E708">
        <v>6</v>
      </c>
      <c r="F708" t="s">
        <v>6609</v>
      </c>
    </row>
    <row r="709" spans="1:6" hidden="1" x14ac:dyDescent="0.25">
      <c r="A709" t="s">
        <v>3939</v>
      </c>
      <c r="B709">
        <v>1403</v>
      </c>
      <c r="C709" t="s">
        <v>14</v>
      </c>
      <c r="D709" t="s">
        <v>357</v>
      </c>
      <c r="E709">
        <v>6</v>
      </c>
      <c r="F709" t="s">
        <v>6609</v>
      </c>
    </row>
    <row r="710" spans="1:6" hidden="1" x14ac:dyDescent="0.25">
      <c r="A710" t="s">
        <v>3959</v>
      </c>
      <c r="B710">
        <v>1320</v>
      </c>
      <c r="C710" t="s">
        <v>14</v>
      </c>
      <c r="D710" t="s">
        <v>2143</v>
      </c>
      <c r="E710">
        <v>6</v>
      </c>
      <c r="F710" t="s">
        <v>6598</v>
      </c>
    </row>
    <row r="711" spans="1:6" hidden="1" x14ac:dyDescent="0.25">
      <c r="A711" t="s">
        <v>3990</v>
      </c>
      <c r="B711">
        <v>1320</v>
      </c>
      <c r="C711" t="s">
        <v>14</v>
      </c>
      <c r="D711" t="s">
        <v>75</v>
      </c>
      <c r="E711">
        <v>6</v>
      </c>
      <c r="F711" t="s">
        <v>6615</v>
      </c>
    </row>
    <row r="712" spans="1:6" hidden="1" x14ac:dyDescent="0.25">
      <c r="A712" t="s">
        <v>4009</v>
      </c>
      <c r="B712">
        <v>1418</v>
      </c>
      <c r="C712" t="s">
        <v>14</v>
      </c>
      <c r="D712" t="s">
        <v>19</v>
      </c>
      <c r="E712">
        <v>6</v>
      </c>
      <c r="F712" t="s">
        <v>6604</v>
      </c>
    </row>
    <row r="713" spans="1:6" hidden="1" x14ac:dyDescent="0.25">
      <c r="A713" t="s">
        <v>4027</v>
      </c>
      <c r="B713">
        <v>1320</v>
      </c>
      <c r="C713" t="s">
        <v>14</v>
      </c>
      <c r="D713" t="s">
        <v>19</v>
      </c>
      <c r="E713">
        <v>6</v>
      </c>
      <c r="F713" t="s">
        <v>6598</v>
      </c>
    </row>
    <row r="714" spans="1:6" hidden="1" x14ac:dyDescent="0.25">
      <c r="A714" t="s">
        <v>4036</v>
      </c>
      <c r="B714">
        <v>1986</v>
      </c>
      <c r="C714" t="s">
        <v>14</v>
      </c>
      <c r="D714" t="s">
        <v>19</v>
      </c>
      <c r="E714">
        <v>6</v>
      </c>
      <c r="F714" t="s">
        <v>6473</v>
      </c>
    </row>
    <row r="715" spans="1:6" hidden="1" x14ac:dyDescent="0.25">
      <c r="A715" t="s">
        <v>4049</v>
      </c>
      <c r="B715">
        <v>1403</v>
      </c>
      <c r="C715" t="s">
        <v>14</v>
      </c>
      <c r="D715" t="s">
        <v>1272</v>
      </c>
      <c r="E715">
        <v>6</v>
      </c>
      <c r="F715" t="s">
        <v>6609</v>
      </c>
    </row>
    <row r="716" spans="1:6" hidden="1" x14ac:dyDescent="0.25">
      <c r="A716" t="s">
        <v>4100</v>
      </c>
      <c r="B716">
        <v>1503</v>
      </c>
      <c r="C716" t="s">
        <v>14</v>
      </c>
      <c r="D716" t="s">
        <v>4101</v>
      </c>
      <c r="E716">
        <v>6</v>
      </c>
      <c r="F716" t="s">
        <v>6489</v>
      </c>
    </row>
    <row r="717" spans="1:6" hidden="1" x14ac:dyDescent="0.25">
      <c r="A717" t="s">
        <v>4132</v>
      </c>
      <c r="B717">
        <v>1320</v>
      </c>
      <c r="C717" t="s">
        <v>14</v>
      </c>
      <c r="D717" t="s">
        <v>509</v>
      </c>
      <c r="E717">
        <v>6</v>
      </c>
      <c r="F717" t="s">
        <v>6615</v>
      </c>
    </row>
    <row r="718" spans="1:6" hidden="1" x14ac:dyDescent="0.25">
      <c r="A718" t="s">
        <v>4134</v>
      </c>
      <c r="B718">
        <v>1979</v>
      </c>
      <c r="C718" t="s">
        <v>14</v>
      </c>
      <c r="D718" t="s">
        <v>1827</v>
      </c>
      <c r="E718">
        <v>6</v>
      </c>
      <c r="F718" t="s">
        <v>6468</v>
      </c>
    </row>
    <row r="719" spans="1:6" hidden="1" x14ac:dyDescent="0.25">
      <c r="A719" t="s">
        <v>4144</v>
      </c>
      <c r="B719">
        <v>1577</v>
      </c>
      <c r="C719" t="s">
        <v>14</v>
      </c>
      <c r="D719" t="s">
        <v>2541</v>
      </c>
      <c r="E719">
        <v>6</v>
      </c>
      <c r="F719" t="s">
        <v>6453</v>
      </c>
    </row>
    <row r="720" spans="1:6" hidden="1" x14ac:dyDescent="0.25">
      <c r="A720" t="s">
        <v>4147</v>
      </c>
      <c r="B720">
        <v>1320</v>
      </c>
      <c r="C720" t="s">
        <v>14</v>
      </c>
      <c r="D720" t="s">
        <v>718</v>
      </c>
      <c r="E720">
        <v>6</v>
      </c>
      <c r="F720" t="s">
        <v>6615</v>
      </c>
    </row>
    <row r="721" spans="1:6" hidden="1" x14ac:dyDescent="0.25">
      <c r="A721" t="s">
        <v>4160</v>
      </c>
      <c r="B721">
        <v>1418</v>
      </c>
      <c r="C721" t="s">
        <v>14</v>
      </c>
      <c r="D721" t="s">
        <v>19</v>
      </c>
      <c r="E721">
        <v>6</v>
      </c>
      <c r="F721" t="s">
        <v>6603</v>
      </c>
    </row>
    <row r="722" spans="1:6" hidden="1" x14ac:dyDescent="0.25">
      <c r="A722" t="s">
        <v>4162</v>
      </c>
      <c r="B722">
        <v>1343</v>
      </c>
      <c r="C722" t="s">
        <v>14</v>
      </c>
      <c r="D722" t="s">
        <v>461</v>
      </c>
      <c r="E722">
        <v>6</v>
      </c>
      <c r="F722" t="s">
        <v>6630</v>
      </c>
    </row>
    <row r="723" spans="1:6" hidden="1" x14ac:dyDescent="0.25">
      <c r="A723" t="s">
        <v>4167</v>
      </c>
      <c r="B723">
        <v>1320</v>
      </c>
      <c r="C723" t="s">
        <v>14</v>
      </c>
      <c r="D723" t="s">
        <v>261</v>
      </c>
      <c r="E723">
        <v>6</v>
      </c>
      <c r="F723" t="s">
        <v>6600</v>
      </c>
    </row>
    <row r="724" spans="1:6" hidden="1" x14ac:dyDescent="0.25">
      <c r="A724" t="s">
        <v>4180</v>
      </c>
      <c r="B724">
        <v>1320</v>
      </c>
      <c r="C724" t="s">
        <v>14</v>
      </c>
      <c r="D724" t="s">
        <v>470</v>
      </c>
      <c r="E724">
        <v>6</v>
      </c>
      <c r="F724" t="s">
        <v>6600</v>
      </c>
    </row>
    <row r="725" spans="1:6" hidden="1" x14ac:dyDescent="0.25">
      <c r="A725" t="s">
        <v>4182</v>
      </c>
      <c r="B725">
        <v>1320</v>
      </c>
      <c r="C725" t="s">
        <v>14</v>
      </c>
      <c r="D725" t="s">
        <v>1800</v>
      </c>
      <c r="E725">
        <v>6</v>
      </c>
      <c r="F725" t="s">
        <v>6601</v>
      </c>
    </row>
    <row r="726" spans="1:6" hidden="1" x14ac:dyDescent="0.25">
      <c r="A726" t="s">
        <v>4188</v>
      </c>
      <c r="B726">
        <v>1552</v>
      </c>
      <c r="C726" t="s">
        <v>14</v>
      </c>
      <c r="D726" t="s">
        <v>2204</v>
      </c>
      <c r="E726">
        <v>6</v>
      </c>
      <c r="F726" t="s">
        <v>6490</v>
      </c>
    </row>
    <row r="727" spans="1:6" hidden="1" x14ac:dyDescent="0.25">
      <c r="A727" t="s">
        <v>4210</v>
      </c>
      <c r="B727">
        <v>1516</v>
      </c>
      <c r="C727" t="s">
        <v>14</v>
      </c>
      <c r="D727" t="s">
        <v>854</v>
      </c>
      <c r="E727">
        <v>6</v>
      </c>
      <c r="F727" t="s">
        <v>6491</v>
      </c>
    </row>
    <row r="728" spans="1:6" hidden="1" x14ac:dyDescent="0.25">
      <c r="A728" t="s">
        <v>4218</v>
      </c>
      <c r="B728">
        <v>1577</v>
      </c>
      <c r="C728" t="s">
        <v>14</v>
      </c>
      <c r="D728" t="s">
        <v>19</v>
      </c>
      <c r="E728">
        <v>6</v>
      </c>
      <c r="F728" t="s">
        <v>6453</v>
      </c>
    </row>
    <row r="729" spans="1:6" hidden="1" x14ac:dyDescent="0.25">
      <c r="A729" t="s">
        <v>4235</v>
      </c>
      <c r="B729">
        <v>1418</v>
      </c>
      <c r="C729" t="s">
        <v>14</v>
      </c>
      <c r="D729" t="s">
        <v>75</v>
      </c>
      <c r="E729">
        <v>6</v>
      </c>
      <c r="F729" t="s">
        <v>6604</v>
      </c>
    </row>
    <row r="730" spans="1:6" hidden="1" x14ac:dyDescent="0.25">
      <c r="A730" t="s">
        <v>4242</v>
      </c>
      <c r="B730">
        <v>1792</v>
      </c>
      <c r="C730" t="s">
        <v>14</v>
      </c>
      <c r="D730" t="s">
        <v>36</v>
      </c>
      <c r="E730">
        <v>6</v>
      </c>
      <c r="F730" t="s">
        <v>6480</v>
      </c>
    </row>
    <row r="731" spans="1:6" hidden="1" x14ac:dyDescent="0.25">
      <c r="A731" t="s">
        <v>4269</v>
      </c>
      <c r="B731">
        <v>1320</v>
      </c>
      <c r="C731" t="s">
        <v>14</v>
      </c>
      <c r="D731" t="s">
        <v>687</v>
      </c>
      <c r="E731">
        <v>6</v>
      </c>
      <c r="F731" t="s">
        <v>6601</v>
      </c>
    </row>
    <row r="732" spans="1:6" hidden="1" x14ac:dyDescent="0.25">
      <c r="A732" t="s">
        <v>4273</v>
      </c>
      <c r="B732">
        <v>1393</v>
      </c>
      <c r="C732" t="s">
        <v>14</v>
      </c>
      <c r="D732" t="s">
        <v>793</v>
      </c>
      <c r="E732">
        <v>6</v>
      </c>
      <c r="F732" t="s">
        <v>6631</v>
      </c>
    </row>
    <row r="733" spans="1:6" hidden="1" x14ac:dyDescent="0.25">
      <c r="A733" t="s">
        <v>4337</v>
      </c>
      <c r="B733">
        <v>1403</v>
      </c>
      <c r="C733" t="s">
        <v>14</v>
      </c>
      <c r="D733" t="s">
        <v>19</v>
      </c>
      <c r="E733">
        <v>6</v>
      </c>
      <c r="F733" t="s">
        <v>6617</v>
      </c>
    </row>
    <row r="734" spans="1:6" hidden="1" x14ac:dyDescent="0.25">
      <c r="A734" t="s">
        <v>4359</v>
      </c>
      <c r="B734">
        <v>1577</v>
      </c>
      <c r="C734" t="s">
        <v>14</v>
      </c>
      <c r="D734" t="s">
        <v>1827</v>
      </c>
      <c r="E734">
        <v>6</v>
      </c>
      <c r="F734" t="s">
        <v>6453</v>
      </c>
    </row>
    <row r="735" spans="1:6" hidden="1" x14ac:dyDescent="0.25">
      <c r="A735" t="s">
        <v>4376</v>
      </c>
      <c r="B735">
        <v>1354</v>
      </c>
      <c r="C735" t="s">
        <v>14</v>
      </c>
      <c r="D735" t="s">
        <v>1359</v>
      </c>
      <c r="E735">
        <v>6</v>
      </c>
      <c r="F735" t="s">
        <v>6621</v>
      </c>
    </row>
    <row r="736" spans="1:6" hidden="1" x14ac:dyDescent="0.25">
      <c r="A736" t="s">
        <v>4388</v>
      </c>
      <c r="B736">
        <v>1198</v>
      </c>
      <c r="C736" t="s">
        <v>14</v>
      </c>
      <c r="D736" t="s">
        <v>19</v>
      </c>
      <c r="E736">
        <v>6</v>
      </c>
      <c r="F736" t="s">
        <v>6632</v>
      </c>
    </row>
    <row r="737" spans="1:6" hidden="1" x14ac:dyDescent="0.25">
      <c r="A737" t="s">
        <v>4400</v>
      </c>
      <c r="B737">
        <v>1778</v>
      </c>
      <c r="C737" t="s">
        <v>14</v>
      </c>
      <c r="D737" t="s">
        <v>1596</v>
      </c>
      <c r="E737">
        <v>6</v>
      </c>
      <c r="F737" t="s">
        <v>6492</v>
      </c>
    </row>
    <row r="738" spans="1:6" hidden="1" x14ac:dyDescent="0.25">
      <c r="A738" t="s">
        <v>4415</v>
      </c>
      <c r="B738">
        <v>2566</v>
      </c>
      <c r="C738" t="s">
        <v>352</v>
      </c>
      <c r="D738" t="s">
        <v>353</v>
      </c>
      <c r="E738">
        <v>6</v>
      </c>
      <c r="F738" t="s">
        <v>6229</v>
      </c>
    </row>
    <row r="739" spans="1:6" hidden="1" x14ac:dyDescent="0.25">
      <c r="A739" t="s">
        <v>4452</v>
      </c>
      <c r="B739">
        <v>1542</v>
      </c>
      <c r="C739" t="s">
        <v>14</v>
      </c>
      <c r="D739" t="s">
        <v>1294</v>
      </c>
      <c r="E739">
        <v>6</v>
      </c>
      <c r="F739" t="s">
        <v>6457</v>
      </c>
    </row>
    <row r="740" spans="1:6" hidden="1" x14ac:dyDescent="0.25">
      <c r="A740" t="s">
        <v>4466</v>
      </c>
      <c r="B740">
        <v>1577</v>
      </c>
      <c r="C740" t="s">
        <v>14</v>
      </c>
      <c r="D740" t="s">
        <v>19</v>
      </c>
      <c r="E740">
        <v>6</v>
      </c>
      <c r="F740" t="s">
        <v>6453</v>
      </c>
    </row>
    <row r="741" spans="1:6" hidden="1" x14ac:dyDescent="0.25">
      <c r="A741" t="s">
        <v>4471</v>
      </c>
      <c r="B741">
        <v>1418</v>
      </c>
      <c r="C741" t="s">
        <v>14</v>
      </c>
      <c r="D741" t="s">
        <v>19</v>
      </c>
      <c r="E741">
        <v>6</v>
      </c>
      <c r="F741" t="s">
        <v>6599</v>
      </c>
    </row>
    <row r="742" spans="1:6" hidden="1" x14ac:dyDescent="0.25">
      <c r="A742" t="s">
        <v>4477</v>
      </c>
      <c r="B742">
        <v>1641</v>
      </c>
      <c r="C742" t="s">
        <v>14</v>
      </c>
      <c r="D742" t="s">
        <v>2541</v>
      </c>
      <c r="E742">
        <v>6</v>
      </c>
      <c r="F742" t="s">
        <v>6450</v>
      </c>
    </row>
    <row r="743" spans="1:6" hidden="1" x14ac:dyDescent="0.25">
      <c r="A743" t="s">
        <v>4487</v>
      </c>
      <c r="B743">
        <v>1700</v>
      </c>
      <c r="C743" t="s">
        <v>14</v>
      </c>
      <c r="D743" t="s">
        <v>1363</v>
      </c>
      <c r="E743">
        <v>6</v>
      </c>
      <c r="F743" t="s">
        <v>6493</v>
      </c>
    </row>
    <row r="744" spans="1:6" hidden="1" x14ac:dyDescent="0.25">
      <c r="A744" t="s">
        <v>4514</v>
      </c>
      <c r="B744">
        <v>1418</v>
      </c>
      <c r="C744" t="s">
        <v>14</v>
      </c>
      <c r="D744" t="s">
        <v>19</v>
      </c>
      <c r="E744">
        <v>6</v>
      </c>
      <c r="F744" t="s">
        <v>6633</v>
      </c>
    </row>
    <row r="745" spans="1:6" hidden="1" x14ac:dyDescent="0.25">
      <c r="A745" t="s">
        <v>4518</v>
      </c>
      <c r="B745">
        <v>1796</v>
      </c>
      <c r="C745" t="s">
        <v>14</v>
      </c>
      <c r="D745" t="s">
        <v>60</v>
      </c>
      <c r="E745">
        <v>6</v>
      </c>
      <c r="F745" t="s">
        <v>6494</v>
      </c>
    </row>
    <row r="746" spans="1:6" hidden="1" x14ac:dyDescent="0.25">
      <c r="A746" t="s">
        <v>4521</v>
      </c>
      <c r="B746">
        <v>1986</v>
      </c>
      <c r="C746" t="s">
        <v>14</v>
      </c>
      <c r="D746" t="s">
        <v>336</v>
      </c>
      <c r="E746">
        <v>6</v>
      </c>
      <c r="F746" t="s">
        <v>6473</v>
      </c>
    </row>
    <row r="747" spans="1:6" hidden="1" x14ac:dyDescent="0.25">
      <c r="A747" t="s">
        <v>4533</v>
      </c>
      <c r="B747">
        <v>1418</v>
      </c>
      <c r="C747" t="s">
        <v>14</v>
      </c>
      <c r="D747" t="s">
        <v>878</v>
      </c>
      <c r="E747">
        <v>6</v>
      </c>
      <c r="F747" t="s">
        <v>6604</v>
      </c>
    </row>
    <row r="748" spans="1:6" hidden="1" x14ac:dyDescent="0.25">
      <c r="A748" t="s">
        <v>4536</v>
      </c>
      <c r="B748">
        <v>1412</v>
      </c>
      <c r="C748" t="s">
        <v>14</v>
      </c>
      <c r="D748" t="s">
        <v>387</v>
      </c>
      <c r="E748">
        <v>6</v>
      </c>
      <c r="F748" t="s">
        <v>6479</v>
      </c>
    </row>
    <row r="749" spans="1:6" hidden="1" x14ac:dyDescent="0.25">
      <c r="A749" t="s">
        <v>4557</v>
      </c>
      <c r="B749">
        <v>1320</v>
      </c>
      <c r="C749" t="s">
        <v>14</v>
      </c>
      <c r="D749" t="s">
        <v>19</v>
      </c>
      <c r="E749">
        <v>6</v>
      </c>
      <c r="F749" t="s">
        <v>6600</v>
      </c>
    </row>
    <row r="750" spans="1:6" hidden="1" x14ac:dyDescent="0.25">
      <c r="A750" t="s">
        <v>4592</v>
      </c>
      <c r="B750">
        <v>1320</v>
      </c>
      <c r="C750" t="s">
        <v>14</v>
      </c>
      <c r="D750" t="s">
        <v>19</v>
      </c>
      <c r="E750">
        <v>6</v>
      </c>
      <c r="F750" t="s">
        <v>6600</v>
      </c>
    </row>
    <row r="751" spans="1:6" hidden="1" x14ac:dyDescent="0.25">
      <c r="A751" t="s">
        <v>4595</v>
      </c>
      <c r="B751">
        <v>1577</v>
      </c>
      <c r="C751" t="s">
        <v>14</v>
      </c>
      <c r="D751" t="s">
        <v>155</v>
      </c>
      <c r="E751">
        <v>6</v>
      </c>
      <c r="F751" t="s">
        <v>6451</v>
      </c>
    </row>
    <row r="752" spans="1:6" hidden="1" x14ac:dyDescent="0.25">
      <c r="A752" t="s">
        <v>4597</v>
      </c>
      <c r="B752">
        <v>1796</v>
      </c>
      <c r="C752" t="s">
        <v>14</v>
      </c>
      <c r="D752" t="s">
        <v>86</v>
      </c>
      <c r="E752">
        <v>6</v>
      </c>
      <c r="F752" t="s">
        <v>6494</v>
      </c>
    </row>
    <row r="753" spans="1:6" hidden="1" x14ac:dyDescent="0.25">
      <c r="A753" t="s">
        <v>4599</v>
      </c>
      <c r="B753">
        <v>2022</v>
      </c>
      <c r="C753" t="s">
        <v>14</v>
      </c>
      <c r="D753" t="s">
        <v>75</v>
      </c>
      <c r="E753">
        <v>6</v>
      </c>
      <c r="F753" t="s">
        <v>6495</v>
      </c>
    </row>
    <row r="754" spans="1:6" hidden="1" x14ac:dyDescent="0.25">
      <c r="A754" t="s">
        <v>4617</v>
      </c>
      <c r="B754">
        <v>1415</v>
      </c>
      <c r="C754" t="s">
        <v>14</v>
      </c>
      <c r="D754" t="s">
        <v>1324</v>
      </c>
      <c r="E754">
        <v>6</v>
      </c>
      <c r="F754" t="s">
        <v>6613</v>
      </c>
    </row>
    <row r="755" spans="1:6" hidden="1" x14ac:dyDescent="0.25">
      <c r="A755" t="s">
        <v>4626</v>
      </c>
      <c r="B755">
        <v>1986</v>
      </c>
      <c r="C755" t="s">
        <v>14</v>
      </c>
      <c r="D755" t="s">
        <v>407</v>
      </c>
      <c r="E755">
        <v>6</v>
      </c>
      <c r="F755" t="s">
        <v>6481</v>
      </c>
    </row>
    <row r="756" spans="1:6" hidden="1" x14ac:dyDescent="0.25">
      <c r="A756" t="s">
        <v>4646</v>
      </c>
      <c r="B756">
        <v>1548</v>
      </c>
      <c r="C756" t="s">
        <v>14</v>
      </c>
      <c r="D756" t="s">
        <v>97</v>
      </c>
      <c r="E756">
        <v>6</v>
      </c>
      <c r="F756" t="s">
        <v>6496</v>
      </c>
    </row>
    <row r="757" spans="1:6" hidden="1" x14ac:dyDescent="0.25">
      <c r="A757" t="s">
        <v>4651</v>
      </c>
      <c r="B757">
        <v>1546</v>
      </c>
      <c r="C757" t="s">
        <v>14</v>
      </c>
      <c r="D757" t="s">
        <v>1294</v>
      </c>
      <c r="E757">
        <v>6</v>
      </c>
      <c r="F757" t="s">
        <v>6477</v>
      </c>
    </row>
    <row r="758" spans="1:6" hidden="1" x14ac:dyDescent="0.25">
      <c r="A758" t="s">
        <v>4669</v>
      </c>
      <c r="B758">
        <v>1986</v>
      </c>
      <c r="C758" t="s">
        <v>14</v>
      </c>
      <c r="D758" t="s">
        <v>19</v>
      </c>
      <c r="E758">
        <v>6</v>
      </c>
      <c r="F758" t="s">
        <v>6458</v>
      </c>
    </row>
    <row r="759" spans="1:6" hidden="1" x14ac:dyDescent="0.25">
      <c r="A759" t="s">
        <v>4685</v>
      </c>
      <c r="B759">
        <v>1510</v>
      </c>
      <c r="C759" t="s">
        <v>14</v>
      </c>
      <c r="D759" t="s">
        <v>3623</v>
      </c>
      <c r="E759">
        <v>6</v>
      </c>
      <c r="F759" t="s">
        <v>6474</v>
      </c>
    </row>
    <row r="760" spans="1:6" hidden="1" x14ac:dyDescent="0.25">
      <c r="A760" t="s">
        <v>4697</v>
      </c>
      <c r="B760">
        <v>1418</v>
      </c>
      <c r="C760" t="s">
        <v>14</v>
      </c>
      <c r="D760" t="s">
        <v>19</v>
      </c>
      <c r="E760">
        <v>6</v>
      </c>
      <c r="F760" t="s">
        <v>6604</v>
      </c>
    </row>
    <row r="761" spans="1:6" hidden="1" x14ac:dyDescent="0.25">
      <c r="A761" t="s">
        <v>4771</v>
      </c>
      <c r="B761">
        <v>1577</v>
      </c>
      <c r="C761" t="s">
        <v>14</v>
      </c>
      <c r="D761" t="s">
        <v>19</v>
      </c>
      <c r="E761">
        <v>6</v>
      </c>
      <c r="F761" t="s">
        <v>6453</v>
      </c>
    </row>
    <row r="762" spans="1:6" hidden="1" x14ac:dyDescent="0.25">
      <c r="A762" t="s">
        <v>4775</v>
      </c>
      <c r="B762">
        <v>1641</v>
      </c>
      <c r="C762" t="s">
        <v>14</v>
      </c>
      <c r="D762" t="s">
        <v>1609</v>
      </c>
      <c r="E762">
        <v>6</v>
      </c>
      <c r="F762" t="s">
        <v>6450</v>
      </c>
    </row>
    <row r="763" spans="1:6" hidden="1" x14ac:dyDescent="0.25">
      <c r="A763" t="s">
        <v>4776</v>
      </c>
      <c r="B763">
        <v>1577</v>
      </c>
      <c r="C763" t="s">
        <v>14</v>
      </c>
      <c r="D763" t="s">
        <v>1259</v>
      </c>
      <c r="E763">
        <v>6</v>
      </c>
      <c r="F763" t="s">
        <v>6451</v>
      </c>
    </row>
    <row r="764" spans="1:6" hidden="1" x14ac:dyDescent="0.25">
      <c r="A764" t="s">
        <v>4813</v>
      </c>
      <c r="B764">
        <v>1986</v>
      </c>
      <c r="C764" t="s">
        <v>14</v>
      </c>
      <c r="D764" t="s">
        <v>2541</v>
      </c>
      <c r="E764">
        <v>6</v>
      </c>
      <c r="F764" t="s">
        <v>6458</v>
      </c>
    </row>
    <row r="765" spans="1:6" hidden="1" x14ac:dyDescent="0.25">
      <c r="A765" t="s">
        <v>4820</v>
      </c>
      <c r="B765">
        <v>1986</v>
      </c>
      <c r="C765" t="s">
        <v>14</v>
      </c>
      <c r="D765" t="s">
        <v>198</v>
      </c>
      <c r="E765">
        <v>6</v>
      </c>
      <c r="F765" t="s">
        <v>6464</v>
      </c>
    </row>
    <row r="766" spans="1:6" hidden="1" x14ac:dyDescent="0.25">
      <c r="A766" t="s">
        <v>4821</v>
      </c>
      <c r="B766">
        <v>1403</v>
      </c>
      <c r="C766" t="s">
        <v>14</v>
      </c>
      <c r="D766" t="s">
        <v>401</v>
      </c>
      <c r="E766">
        <v>6</v>
      </c>
      <c r="F766" t="s">
        <v>6609</v>
      </c>
    </row>
    <row r="767" spans="1:6" hidden="1" x14ac:dyDescent="0.25">
      <c r="A767" t="s">
        <v>4830</v>
      </c>
      <c r="B767">
        <v>1973</v>
      </c>
      <c r="C767" t="s">
        <v>14</v>
      </c>
      <c r="D767" t="s">
        <v>19</v>
      </c>
      <c r="E767">
        <v>6</v>
      </c>
      <c r="F767" t="s">
        <v>6482</v>
      </c>
    </row>
    <row r="768" spans="1:6" hidden="1" x14ac:dyDescent="0.25">
      <c r="A768" t="s">
        <v>4878</v>
      </c>
      <c r="B768">
        <v>1320</v>
      </c>
      <c r="C768" t="s">
        <v>14</v>
      </c>
      <c r="D768" t="s">
        <v>442</v>
      </c>
      <c r="E768">
        <v>6</v>
      </c>
      <c r="F768" t="s">
        <v>6619</v>
      </c>
    </row>
    <row r="769" spans="1:6" hidden="1" x14ac:dyDescent="0.25">
      <c r="A769" t="s">
        <v>4883</v>
      </c>
      <c r="B769">
        <v>1299</v>
      </c>
      <c r="C769" t="s">
        <v>14</v>
      </c>
      <c r="D769" t="s">
        <v>309</v>
      </c>
      <c r="E769">
        <v>6</v>
      </c>
      <c r="F769" t="s">
        <v>6611</v>
      </c>
    </row>
    <row r="770" spans="1:6" hidden="1" x14ac:dyDescent="0.25">
      <c r="A770" t="s">
        <v>4921</v>
      </c>
      <c r="B770">
        <v>1443</v>
      </c>
      <c r="C770" t="s">
        <v>14</v>
      </c>
      <c r="D770" t="s">
        <v>341</v>
      </c>
      <c r="E770">
        <v>6</v>
      </c>
      <c r="F770" t="s">
        <v>6634</v>
      </c>
    </row>
    <row r="771" spans="1:6" hidden="1" x14ac:dyDescent="0.25">
      <c r="A771" t="s">
        <v>4959</v>
      </c>
      <c r="B771">
        <v>1577</v>
      </c>
      <c r="C771" t="s">
        <v>14</v>
      </c>
      <c r="D771" t="s">
        <v>19</v>
      </c>
      <c r="E771">
        <v>6</v>
      </c>
      <c r="F771" t="s">
        <v>6453</v>
      </c>
    </row>
    <row r="772" spans="1:6" hidden="1" x14ac:dyDescent="0.25">
      <c r="A772" t="s">
        <v>4971</v>
      </c>
      <c r="B772">
        <v>1418</v>
      </c>
      <c r="C772" t="s">
        <v>14</v>
      </c>
      <c r="D772" t="s">
        <v>372</v>
      </c>
      <c r="E772">
        <v>6</v>
      </c>
      <c r="F772" t="s">
        <v>6599</v>
      </c>
    </row>
    <row r="773" spans="1:6" hidden="1" x14ac:dyDescent="0.25">
      <c r="A773" t="s">
        <v>4977</v>
      </c>
      <c r="B773">
        <v>1320</v>
      </c>
      <c r="C773" t="s">
        <v>14</v>
      </c>
      <c r="D773" t="s">
        <v>3111</v>
      </c>
      <c r="E773">
        <v>6</v>
      </c>
      <c r="F773" t="s">
        <v>6601</v>
      </c>
    </row>
    <row r="774" spans="1:6" hidden="1" x14ac:dyDescent="0.25">
      <c r="A774" t="s">
        <v>4986</v>
      </c>
      <c r="B774">
        <v>1986</v>
      </c>
      <c r="C774" t="s">
        <v>14</v>
      </c>
      <c r="D774" t="s">
        <v>1512</v>
      </c>
      <c r="E774">
        <v>6</v>
      </c>
      <c r="F774" t="s">
        <v>6458</v>
      </c>
    </row>
    <row r="775" spans="1:6" hidden="1" x14ac:dyDescent="0.25">
      <c r="A775" t="s">
        <v>4992</v>
      </c>
      <c r="B775">
        <v>1979</v>
      </c>
      <c r="C775" t="s">
        <v>14</v>
      </c>
      <c r="D775" t="s">
        <v>1655</v>
      </c>
      <c r="E775">
        <v>6</v>
      </c>
      <c r="F775" t="s">
        <v>6468</v>
      </c>
    </row>
    <row r="776" spans="1:6" hidden="1" x14ac:dyDescent="0.25">
      <c r="A776" t="s">
        <v>5043</v>
      </c>
      <c r="B776">
        <v>1418</v>
      </c>
      <c r="C776" t="s">
        <v>14</v>
      </c>
      <c r="D776" t="s">
        <v>1150</v>
      </c>
      <c r="E776">
        <v>6</v>
      </c>
      <c r="F776" t="s">
        <v>6599</v>
      </c>
    </row>
    <row r="777" spans="1:6" hidden="1" x14ac:dyDescent="0.25">
      <c r="A777" t="s">
        <v>5054</v>
      </c>
      <c r="B777">
        <v>1700</v>
      </c>
      <c r="C777" t="s">
        <v>14</v>
      </c>
      <c r="D777" t="s">
        <v>341</v>
      </c>
      <c r="E777">
        <v>6</v>
      </c>
      <c r="F777" t="s">
        <v>6493</v>
      </c>
    </row>
    <row r="778" spans="1:6" hidden="1" x14ac:dyDescent="0.25">
      <c r="A778" t="s">
        <v>5055</v>
      </c>
      <c r="B778">
        <v>1418</v>
      </c>
      <c r="C778" t="s">
        <v>14</v>
      </c>
      <c r="D778" t="s">
        <v>19</v>
      </c>
      <c r="E778">
        <v>6</v>
      </c>
      <c r="F778" t="s">
        <v>6604</v>
      </c>
    </row>
    <row r="779" spans="1:6" hidden="1" x14ac:dyDescent="0.25">
      <c r="A779" t="s">
        <v>5092</v>
      </c>
      <c r="B779">
        <v>1577</v>
      </c>
      <c r="C779" t="s">
        <v>14</v>
      </c>
      <c r="D779" t="s">
        <v>2541</v>
      </c>
      <c r="E779">
        <v>6</v>
      </c>
      <c r="F779" t="s">
        <v>6453</v>
      </c>
    </row>
    <row r="780" spans="1:6" hidden="1" x14ac:dyDescent="0.25">
      <c r="A780" t="s">
        <v>5132</v>
      </c>
      <c r="B780">
        <v>1418</v>
      </c>
      <c r="C780" t="s">
        <v>14</v>
      </c>
      <c r="D780" t="s">
        <v>1564</v>
      </c>
      <c r="E780">
        <v>6</v>
      </c>
      <c r="F780" t="s">
        <v>6599</v>
      </c>
    </row>
    <row r="781" spans="1:6" hidden="1" x14ac:dyDescent="0.25">
      <c r="A781" t="s">
        <v>5135</v>
      </c>
      <c r="B781">
        <v>1515</v>
      </c>
      <c r="C781" t="s">
        <v>14</v>
      </c>
      <c r="D781" t="s">
        <v>43</v>
      </c>
      <c r="E781">
        <v>6</v>
      </c>
      <c r="F781" t="s">
        <v>6465</v>
      </c>
    </row>
    <row r="782" spans="1:6" hidden="1" x14ac:dyDescent="0.25">
      <c r="A782" t="s">
        <v>5158</v>
      </c>
      <c r="B782">
        <v>1320</v>
      </c>
      <c r="C782" t="s">
        <v>14</v>
      </c>
      <c r="D782" t="s">
        <v>1263</v>
      </c>
      <c r="E782">
        <v>6</v>
      </c>
      <c r="F782" t="s">
        <v>6601</v>
      </c>
    </row>
    <row r="783" spans="1:6" hidden="1" x14ac:dyDescent="0.25">
      <c r="A783" t="s">
        <v>5173</v>
      </c>
      <c r="B783">
        <v>1320</v>
      </c>
      <c r="C783" t="s">
        <v>14</v>
      </c>
      <c r="D783" t="s">
        <v>401</v>
      </c>
      <c r="E783">
        <v>6</v>
      </c>
      <c r="F783" t="s">
        <v>6601</v>
      </c>
    </row>
    <row r="784" spans="1:6" hidden="1" x14ac:dyDescent="0.25">
      <c r="A784" t="s">
        <v>5174</v>
      </c>
      <c r="B784">
        <v>1646</v>
      </c>
      <c r="C784" t="s">
        <v>14</v>
      </c>
      <c r="D784" t="s">
        <v>64</v>
      </c>
      <c r="E784">
        <v>6</v>
      </c>
      <c r="F784" t="s">
        <v>6497</v>
      </c>
    </row>
    <row r="785" spans="1:6" hidden="1" x14ac:dyDescent="0.25">
      <c r="A785" t="s">
        <v>5204</v>
      </c>
      <c r="B785">
        <v>1405</v>
      </c>
      <c r="C785" t="s">
        <v>14</v>
      </c>
      <c r="D785" t="s">
        <v>2770</v>
      </c>
      <c r="E785">
        <v>6</v>
      </c>
      <c r="F785" t="s">
        <v>6597</v>
      </c>
    </row>
    <row r="786" spans="1:6" hidden="1" x14ac:dyDescent="0.25">
      <c r="A786" t="s">
        <v>5205</v>
      </c>
      <c r="B786">
        <v>1418</v>
      </c>
      <c r="C786" t="s">
        <v>14</v>
      </c>
      <c r="D786" t="s">
        <v>538</v>
      </c>
      <c r="E786">
        <v>6</v>
      </c>
      <c r="F786" t="s">
        <v>6599</v>
      </c>
    </row>
    <row r="787" spans="1:6" hidden="1" x14ac:dyDescent="0.25">
      <c r="A787" t="s">
        <v>5226</v>
      </c>
      <c r="B787">
        <v>1403</v>
      </c>
      <c r="C787" t="s">
        <v>14</v>
      </c>
      <c r="D787" t="s">
        <v>19</v>
      </c>
      <c r="E787">
        <v>6</v>
      </c>
      <c r="F787" t="s">
        <v>6620</v>
      </c>
    </row>
    <row r="788" spans="1:6" hidden="1" x14ac:dyDescent="0.25">
      <c r="A788" t="s">
        <v>5234</v>
      </c>
      <c r="B788">
        <v>1415</v>
      </c>
      <c r="C788" t="s">
        <v>14</v>
      </c>
      <c r="D788" t="s">
        <v>890</v>
      </c>
      <c r="E788">
        <v>6</v>
      </c>
      <c r="F788" t="s">
        <v>6625</v>
      </c>
    </row>
    <row r="789" spans="1:6" hidden="1" x14ac:dyDescent="0.25">
      <c r="A789" t="s">
        <v>5235</v>
      </c>
      <c r="B789">
        <v>1577</v>
      </c>
      <c r="C789" t="s">
        <v>14</v>
      </c>
      <c r="D789" t="s">
        <v>75</v>
      </c>
      <c r="E789">
        <v>6</v>
      </c>
      <c r="F789" t="s">
        <v>6451</v>
      </c>
    </row>
    <row r="790" spans="1:6" hidden="1" x14ac:dyDescent="0.25">
      <c r="A790" t="s">
        <v>5257</v>
      </c>
      <c r="B790">
        <v>1320</v>
      </c>
      <c r="C790" t="s">
        <v>14</v>
      </c>
      <c r="D790" t="s">
        <v>1688</v>
      </c>
      <c r="E790">
        <v>6</v>
      </c>
      <c r="F790" t="s">
        <v>6601</v>
      </c>
    </row>
    <row r="791" spans="1:6" hidden="1" x14ac:dyDescent="0.25">
      <c r="A791" t="s">
        <v>5263</v>
      </c>
      <c r="B791">
        <v>1320</v>
      </c>
      <c r="C791" t="s">
        <v>14</v>
      </c>
      <c r="D791" t="s">
        <v>19</v>
      </c>
      <c r="E791">
        <v>6</v>
      </c>
      <c r="F791" t="s">
        <v>6600</v>
      </c>
    </row>
    <row r="792" spans="1:6" hidden="1" x14ac:dyDescent="0.25">
      <c r="A792" t="s">
        <v>5272</v>
      </c>
      <c r="B792">
        <v>1405</v>
      </c>
      <c r="C792" t="s">
        <v>14</v>
      </c>
      <c r="D792" t="s">
        <v>474</v>
      </c>
      <c r="E792">
        <v>6</v>
      </c>
      <c r="F792" t="s">
        <v>6597</v>
      </c>
    </row>
    <row r="793" spans="1:6" hidden="1" x14ac:dyDescent="0.25">
      <c r="A793" t="s">
        <v>5312</v>
      </c>
      <c r="B793">
        <v>1418</v>
      </c>
      <c r="C793" t="s">
        <v>14</v>
      </c>
      <c r="D793" t="s">
        <v>19</v>
      </c>
      <c r="E793">
        <v>6</v>
      </c>
      <c r="F793" t="s">
        <v>6599</v>
      </c>
    </row>
    <row r="794" spans="1:6" hidden="1" x14ac:dyDescent="0.25">
      <c r="A794" t="s">
        <v>5314</v>
      </c>
      <c r="B794">
        <v>1408</v>
      </c>
      <c r="C794" t="s">
        <v>14</v>
      </c>
      <c r="D794" t="s">
        <v>687</v>
      </c>
      <c r="E794">
        <v>6</v>
      </c>
      <c r="F794" t="s">
        <v>6614</v>
      </c>
    </row>
    <row r="795" spans="1:6" hidden="1" x14ac:dyDescent="0.25">
      <c r="A795" t="s">
        <v>5321</v>
      </c>
      <c r="B795">
        <v>1404</v>
      </c>
      <c r="C795" t="s">
        <v>14</v>
      </c>
      <c r="D795" t="s">
        <v>1688</v>
      </c>
      <c r="E795">
        <v>6</v>
      </c>
      <c r="F795" t="s">
        <v>6622</v>
      </c>
    </row>
    <row r="796" spans="1:6" hidden="1" x14ac:dyDescent="0.25">
      <c r="A796" t="s">
        <v>5337</v>
      </c>
      <c r="B796">
        <v>1320</v>
      </c>
      <c r="C796" t="s">
        <v>14</v>
      </c>
      <c r="D796" t="s">
        <v>5065</v>
      </c>
      <c r="E796">
        <v>6</v>
      </c>
      <c r="F796" t="s">
        <v>6600</v>
      </c>
    </row>
    <row r="797" spans="1:6" hidden="1" x14ac:dyDescent="0.25">
      <c r="A797" t="s">
        <v>5378</v>
      </c>
      <c r="B797">
        <v>1405</v>
      </c>
      <c r="C797" t="s">
        <v>14</v>
      </c>
      <c r="D797" t="s">
        <v>113</v>
      </c>
      <c r="E797">
        <v>6</v>
      </c>
      <c r="F797" t="s">
        <v>6597</v>
      </c>
    </row>
    <row r="798" spans="1:6" hidden="1" x14ac:dyDescent="0.25">
      <c r="A798" t="s">
        <v>5461</v>
      </c>
      <c r="B798">
        <v>1403</v>
      </c>
      <c r="C798" t="s">
        <v>14</v>
      </c>
      <c r="D798" t="s">
        <v>75</v>
      </c>
      <c r="E798">
        <v>6</v>
      </c>
      <c r="F798" t="s">
        <v>6609</v>
      </c>
    </row>
    <row r="799" spans="1:6" hidden="1" x14ac:dyDescent="0.25">
      <c r="A799" t="s">
        <v>5472</v>
      </c>
      <c r="B799">
        <v>1403</v>
      </c>
      <c r="C799" t="s">
        <v>14</v>
      </c>
      <c r="D799" t="s">
        <v>19</v>
      </c>
      <c r="E799">
        <v>6</v>
      </c>
      <c r="F799" t="s">
        <v>6609</v>
      </c>
    </row>
    <row r="800" spans="1:6" hidden="1" x14ac:dyDescent="0.25">
      <c r="A800" t="s">
        <v>5474</v>
      </c>
      <c r="B800">
        <v>1986</v>
      </c>
      <c r="C800" t="s">
        <v>14</v>
      </c>
      <c r="D800" t="s">
        <v>1126</v>
      </c>
      <c r="E800">
        <v>6</v>
      </c>
      <c r="F800" t="s">
        <v>6473</v>
      </c>
    </row>
    <row r="801" spans="1:6" hidden="1" x14ac:dyDescent="0.25">
      <c r="A801" t="s">
        <v>5477</v>
      </c>
      <c r="B801">
        <v>1404</v>
      </c>
      <c r="C801" t="s">
        <v>14</v>
      </c>
      <c r="D801" t="s">
        <v>1800</v>
      </c>
      <c r="E801">
        <v>6</v>
      </c>
      <c r="F801" t="s">
        <v>6622</v>
      </c>
    </row>
    <row r="802" spans="1:6" hidden="1" x14ac:dyDescent="0.25">
      <c r="A802" t="s">
        <v>5536</v>
      </c>
      <c r="B802">
        <v>1577</v>
      </c>
      <c r="C802" t="s">
        <v>14</v>
      </c>
      <c r="D802" t="s">
        <v>814</v>
      </c>
      <c r="E802">
        <v>6</v>
      </c>
      <c r="F802" t="s">
        <v>6453</v>
      </c>
    </row>
    <row r="803" spans="1:6" hidden="1" x14ac:dyDescent="0.25">
      <c r="A803" t="s">
        <v>5547</v>
      </c>
      <c r="B803">
        <v>1320</v>
      </c>
      <c r="C803" t="s">
        <v>14</v>
      </c>
      <c r="D803" t="s">
        <v>113</v>
      </c>
      <c r="E803">
        <v>6</v>
      </c>
      <c r="F803" t="s">
        <v>6615</v>
      </c>
    </row>
    <row r="804" spans="1:6" hidden="1" x14ac:dyDescent="0.25">
      <c r="A804" t="s">
        <v>5589</v>
      </c>
      <c r="B804">
        <v>1405</v>
      </c>
      <c r="C804" t="s">
        <v>14</v>
      </c>
      <c r="D804" t="s">
        <v>3393</v>
      </c>
      <c r="E804">
        <v>6</v>
      </c>
      <c r="F804" t="s">
        <v>6597</v>
      </c>
    </row>
    <row r="805" spans="1:6" hidden="1" x14ac:dyDescent="0.25">
      <c r="A805" t="s">
        <v>5635</v>
      </c>
      <c r="B805">
        <v>1320</v>
      </c>
      <c r="C805" t="s">
        <v>14</v>
      </c>
      <c r="D805" t="s">
        <v>357</v>
      </c>
      <c r="E805">
        <v>6</v>
      </c>
      <c r="F805" t="s">
        <v>6601</v>
      </c>
    </row>
    <row r="806" spans="1:6" hidden="1" x14ac:dyDescent="0.25">
      <c r="A806" t="s">
        <v>5673</v>
      </c>
      <c r="B806">
        <v>1320</v>
      </c>
      <c r="C806" t="s">
        <v>14</v>
      </c>
      <c r="D806" t="s">
        <v>985</v>
      </c>
      <c r="E806">
        <v>6</v>
      </c>
      <c r="F806" t="s">
        <v>6598</v>
      </c>
    </row>
    <row r="807" spans="1:6" hidden="1" x14ac:dyDescent="0.25">
      <c r="A807" t="s">
        <v>5682</v>
      </c>
      <c r="B807">
        <v>1418</v>
      </c>
      <c r="C807" t="s">
        <v>14</v>
      </c>
      <c r="D807" t="s">
        <v>216</v>
      </c>
      <c r="E807">
        <v>6</v>
      </c>
      <c r="F807" t="s">
        <v>6599</v>
      </c>
    </row>
    <row r="808" spans="1:6" hidden="1" x14ac:dyDescent="0.25">
      <c r="A808" t="s">
        <v>5701</v>
      </c>
      <c r="B808">
        <v>1418</v>
      </c>
      <c r="C808" t="s">
        <v>14</v>
      </c>
      <c r="D808" t="s">
        <v>19</v>
      </c>
      <c r="E808">
        <v>6</v>
      </c>
      <c r="F808" t="s">
        <v>6603</v>
      </c>
    </row>
    <row r="809" spans="1:6" hidden="1" x14ac:dyDescent="0.25">
      <c r="A809" t="s">
        <v>5711</v>
      </c>
      <c r="B809">
        <v>1986</v>
      </c>
      <c r="C809" t="s">
        <v>14</v>
      </c>
      <c r="D809" t="s">
        <v>562</v>
      </c>
      <c r="E809">
        <v>6</v>
      </c>
      <c r="F809" t="s">
        <v>6458</v>
      </c>
    </row>
    <row r="810" spans="1:6" hidden="1" x14ac:dyDescent="0.25">
      <c r="A810" t="s">
        <v>112</v>
      </c>
      <c r="B810">
        <v>1273</v>
      </c>
      <c r="C810" t="s">
        <v>14</v>
      </c>
      <c r="D810" t="s">
        <v>113</v>
      </c>
      <c r="E810">
        <v>5</v>
      </c>
      <c r="F810" t="s">
        <v>6498</v>
      </c>
    </row>
    <row r="811" spans="1:6" hidden="1" x14ac:dyDescent="0.25">
      <c r="A811" t="s">
        <v>175</v>
      </c>
      <c r="B811">
        <v>1527</v>
      </c>
      <c r="C811" t="s">
        <v>14</v>
      </c>
      <c r="D811" t="s">
        <v>176</v>
      </c>
      <c r="E811">
        <v>5</v>
      </c>
      <c r="F811" t="s">
        <v>6499</v>
      </c>
    </row>
    <row r="812" spans="1:6" hidden="1" x14ac:dyDescent="0.25">
      <c r="A812" t="s">
        <v>220</v>
      </c>
      <c r="B812">
        <v>1527</v>
      </c>
      <c r="C812" t="s">
        <v>14</v>
      </c>
      <c r="D812" t="s">
        <v>221</v>
      </c>
      <c r="E812">
        <v>5</v>
      </c>
      <c r="F812" t="s">
        <v>6499</v>
      </c>
    </row>
    <row r="813" spans="1:6" hidden="1" x14ac:dyDescent="0.25">
      <c r="A813" t="s">
        <v>255</v>
      </c>
      <c r="B813">
        <v>1971</v>
      </c>
      <c r="C813" t="s">
        <v>14</v>
      </c>
      <c r="D813" t="s">
        <v>256</v>
      </c>
      <c r="E813">
        <v>5</v>
      </c>
      <c r="F813" t="s">
        <v>6137</v>
      </c>
    </row>
    <row r="814" spans="1:6" hidden="1" x14ac:dyDescent="0.25">
      <c r="A814" t="s">
        <v>312</v>
      </c>
      <c r="B814">
        <v>1272</v>
      </c>
      <c r="C814" t="s">
        <v>14</v>
      </c>
      <c r="D814" t="s">
        <v>64</v>
      </c>
      <c r="E814">
        <v>5</v>
      </c>
      <c r="F814" t="s">
        <v>6500</v>
      </c>
    </row>
    <row r="815" spans="1:6" hidden="1" x14ac:dyDescent="0.25">
      <c r="A815" t="s">
        <v>315</v>
      </c>
      <c r="B815">
        <v>1513</v>
      </c>
      <c r="C815" t="s">
        <v>14</v>
      </c>
      <c r="D815" t="s">
        <v>316</v>
      </c>
      <c r="E815">
        <v>5</v>
      </c>
      <c r="F815" t="s">
        <v>6501</v>
      </c>
    </row>
    <row r="816" spans="1:6" hidden="1" x14ac:dyDescent="0.25">
      <c r="A816" t="s">
        <v>379</v>
      </c>
      <c r="B816">
        <v>1146</v>
      </c>
      <c r="C816" t="s">
        <v>14</v>
      </c>
      <c r="D816" t="s">
        <v>332</v>
      </c>
      <c r="E816">
        <v>5</v>
      </c>
      <c r="F816" t="s">
        <v>6635</v>
      </c>
    </row>
    <row r="817" spans="1:6" hidden="1" x14ac:dyDescent="0.25">
      <c r="A817" t="s">
        <v>429</v>
      </c>
      <c r="B817">
        <v>1023</v>
      </c>
      <c r="C817" t="s">
        <v>14</v>
      </c>
      <c r="D817" t="s">
        <v>430</v>
      </c>
      <c r="E817">
        <v>5</v>
      </c>
      <c r="F817" t="s">
        <v>6502</v>
      </c>
    </row>
    <row r="818" spans="1:6" hidden="1" x14ac:dyDescent="0.25">
      <c r="A818" t="s">
        <v>453</v>
      </c>
      <c r="B818">
        <v>1999</v>
      </c>
      <c r="C818" t="s">
        <v>14</v>
      </c>
      <c r="D818" t="s">
        <v>19</v>
      </c>
      <c r="E818">
        <v>5</v>
      </c>
      <c r="F818" t="s">
        <v>6230</v>
      </c>
    </row>
    <row r="819" spans="1:6" hidden="1" x14ac:dyDescent="0.25">
      <c r="A819" t="s">
        <v>530</v>
      </c>
      <c r="B819">
        <v>1273</v>
      </c>
      <c r="C819" t="s">
        <v>14</v>
      </c>
      <c r="D819" t="s">
        <v>19</v>
      </c>
      <c r="E819">
        <v>5</v>
      </c>
      <c r="F819" t="s">
        <v>6498</v>
      </c>
    </row>
    <row r="820" spans="1:6" hidden="1" x14ac:dyDescent="0.25">
      <c r="A820" t="s">
        <v>607</v>
      </c>
      <c r="B820">
        <v>1970</v>
      </c>
      <c r="C820" t="s">
        <v>14</v>
      </c>
      <c r="D820" t="s">
        <v>442</v>
      </c>
      <c r="E820">
        <v>5</v>
      </c>
      <c r="F820" t="s">
        <v>6138</v>
      </c>
    </row>
    <row r="821" spans="1:6" hidden="1" x14ac:dyDescent="0.25">
      <c r="A821" t="s">
        <v>697</v>
      </c>
      <c r="B821">
        <v>1146</v>
      </c>
      <c r="C821" t="s">
        <v>14</v>
      </c>
      <c r="D821" t="s">
        <v>401</v>
      </c>
      <c r="E821">
        <v>5</v>
      </c>
      <c r="F821" t="s">
        <v>6635</v>
      </c>
    </row>
    <row r="822" spans="1:6" hidden="1" x14ac:dyDescent="0.25">
      <c r="A822" t="s">
        <v>699</v>
      </c>
      <c r="B822">
        <v>1273</v>
      </c>
      <c r="C822" t="s">
        <v>14</v>
      </c>
      <c r="D822" t="s">
        <v>125</v>
      </c>
      <c r="E822">
        <v>5</v>
      </c>
      <c r="F822" t="s">
        <v>6498</v>
      </c>
    </row>
    <row r="823" spans="1:6" hidden="1" x14ac:dyDescent="0.25">
      <c r="A823" t="s">
        <v>705</v>
      </c>
      <c r="B823">
        <v>1273</v>
      </c>
      <c r="C823" t="s">
        <v>14</v>
      </c>
      <c r="D823" t="s">
        <v>19</v>
      </c>
      <c r="E823">
        <v>5</v>
      </c>
      <c r="F823" t="s">
        <v>6498</v>
      </c>
    </row>
    <row r="824" spans="1:6" hidden="1" x14ac:dyDescent="0.25">
      <c r="A824" t="s">
        <v>763</v>
      </c>
      <c r="B824">
        <v>1527</v>
      </c>
      <c r="C824" t="s">
        <v>14</v>
      </c>
      <c r="D824" t="s">
        <v>442</v>
      </c>
      <c r="E824">
        <v>5</v>
      </c>
      <c r="F824" t="s">
        <v>6503</v>
      </c>
    </row>
    <row r="825" spans="1:6" hidden="1" x14ac:dyDescent="0.25">
      <c r="A825" t="s">
        <v>777</v>
      </c>
      <c r="B825">
        <v>1119</v>
      </c>
      <c r="C825" t="s">
        <v>14</v>
      </c>
      <c r="D825" t="s">
        <v>442</v>
      </c>
      <c r="E825">
        <v>5</v>
      </c>
      <c r="F825" t="s">
        <v>6636</v>
      </c>
    </row>
    <row r="826" spans="1:6" hidden="1" x14ac:dyDescent="0.25">
      <c r="A826" t="s">
        <v>883</v>
      </c>
      <c r="B826">
        <v>1273</v>
      </c>
      <c r="C826" t="s">
        <v>14</v>
      </c>
      <c r="D826" t="s">
        <v>718</v>
      </c>
      <c r="E826">
        <v>5</v>
      </c>
      <c r="F826" t="s">
        <v>6504</v>
      </c>
    </row>
    <row r="827" spans="1:6" hidden="1" x14ac:dyDescent="0.25">
      <c r="A827" t="s">
        <v>928</v>
      </c>
      <c r="B827">
        <v>1273</v>
      </c>
      <c r="C827" t="s">
        <v>14</v>
      </c>
      <c r="D827" t="s">
        <v>509</v>
      </c>
      <c r="E827">
        <v>5</v>
      </c>
      <c r="F827" t="s">
        <v>6498</v>
      </c>
    </row>
    <row r="828" spans="1:6" hidden="1" x14ac:dyDescent="0.25">
      <c r="A828" t="s">
        <v>939</v>
      </c>
      <c r="B828">
        <v>1994</v>
      </c>
      <c r="C828" t="s">
        <v>14</v>
      </c>
      <c r="D828" t="s">
        <v>781</v>
      </c>
      <c r="E828">
        <v>5</v>
      </c>
      <c r="F828" t="s">
        <v>6231</v>
      </c>
    </row>
    <row r="829" spans="1:6" hidden="1" x14ac:dyDescent="0.25">
      <c r="A829" t="s">
        <v>1021</v>
      </c>
      <c r="B829">
        <v>1760</v>
      </c>
      <c r="C829" t="s">
        <v>14</v>
      </c>
      <c r="D829" t="s">
        <v>1022</v>
      </c>
      <c r="E829">
        <v>5</v>
      </c>
      <c r="F829" t="s">
        <v>6328</v>
      </c>
    </row>
    <row r="830" spans="1:6" hidden="1" x14ac:dyDescent="0.25">
      <c r="A830" t="s">
        <v>1117</v>
      </c>
      <c r="B830">
        <v>1273</v>
      </c>
      <c r="C830" t="s">
        <v>14</v>
      </c>
      <c r="D830" t="s">
        <v>19</v>
      </c>
      <c r="E830">
        <v>5</v>
      </c>
      <c r="F830" t="s">
        <v>6498</v>
      </c>
    </row>
    <row r="831" spans="1:6" hidden="1" x14ac:dyDescent="0.25">
      <c r="A831" t="s">
        <v>1130</v>
      </c>
      <c r="B831">
        <v>1273</v>
      </c>
      <c r="C831" t="s">
        <v>14</v>
      </c>
      <c r="D831" t="s">
        <v>19</v>
      </c>
      <c r="E831">
        <v>5</v>
      </c>
      <c r="F831" t="s">
        <v>6498</v>
      </c>
    </row>
    <row r="832" spans="1:6" hidden="1" x14ac:dyDescent="0.25">
      <c r="A832" t="s">
        <v>1477</v>
      </c>
      <c r="B832">
        <v>1527</v>
      </c>
      <c r="C832" t="s">
        <v>14</v>
      </c>
      <c r="D832" t="s">
        <v>19</v>
      </c>
      <c r="E832">
        <v>5</v>
      </c>
      <c r="F832" t="s">
        <v>6499</v>
      </c>
    </row>
    <row r="833" spans="1:6" hidden="1" x14ac:dyDescent="0.25">
      <c r="A833" t="s">
        <v>1479</v>
      </c>
      <c r="B833">
        <v>1272</v>
      </c>
      <c r="C833" t="s">
        <v>14</v>
      </c>
      <c r="D833" t="s">
        <v>332</v>
      </c>
      <c r="E833">
        <v>5</v>
      </c>
      <c r="F833" t="s">
        <v>6505</v>
      </c>
    </row>
    <row r="834" spans="1:6" hidden="1" x14ac:dyDescent="0.25">
      <c r="A834" t="s">
        <v>1522</v>
      </c>
      <c r="B834">
        <v>1971</v>
      </c>
      <c r="C834" t="s">
        <v>14</v>
      </c>
      <c r="D834" t="s">
        <v>19</v>
      </c>
      <c r="E834">
        <v>5</v>
      </c>
      <c r="F834" t="s">
        <v>6139</v>
      </c>
    </row>
    <row r="835" spans="1:6" hidden="1" x14ac:dyDescent="0.25">
      <c r="A835" t="s">
        <v>1593</v>
      </c>
      <c r="B835">
        <v>1971</v>
      </c>
      <c r="C835" t="s">
        <v>14</v>
      </c>
      <c r="D835" t="s">
        <v>19</v>
      </c>
      <c r="E835">
        <v>5</v>
      </c>
      <c r="F835" t="s">
        <v>6139</v>
      </c>
    </row>
    <row r="836" spans="1:6" hidden="1" x14ac:dyDescent="0.25">
      <c r="A836" t="s">
        <v>1650</v>
      </c>
      <c r="B836">
        <v>1527</v>
      </c>
      <c r="C836" t="s">
        <v>14</v>
      </c>
      <c r="D836" t="s">
        <v>1651</v>
      </c>
      <c r="E836">
        <v>5</v>
      </c>
      <c r="F836" t="s">
        <v>6506</v>
      </c>
    </row>
    <row r="837" spans="1:6" hidden="1" x14ac:dyDescent="0.25">
      <c r="A837" t="s">
        <v>1660</v>
      </c>
      <c r="B837">
        <v>1006</v>
      </c>
      <c r="C837" t="s">
        <v>14</v>
      </c>
      <c r="D837" t="s">
        <v>470</v>
      </c>
      <c r="E837">
        <v>5</v>
      </c>
      <c r="F837" t="s">
        <v>6507</v>
      </c>
    </row>
    <row r="838" spans="1:6" hidden="1" x14ac:dyDescent="0.25">
      <c r="A838" t="s">
        <v>1671</v>
      </c>
      <c r="B838">
        <v>965</v>
      </c>
      <c r="C838" t="s">
        <v>14</v>
      </c>
      <c r="D838" t="s">
        <v>129</v>
      </c>
      <c r="E838">
        <v>5</v>
      </c>
      <c r="F838" t="s">
        <v>6508</v>
      </c>
    </row>
    <row r="839" spans="1:6" hidden="1" x14ac:dyDescent="0.25">
      <c r="A839" t="s">
        <v>1674</v>
      </c>
      <c r="B839">
        <v>1527</v>
      </c>
      <c r="C839" t="s">
        <v>14</v>
      </c>
      <c r="D839" t="s">
        <v>316</v>
      </c>
      <c r="E839">
        <v>5</v>
      </c>
      <c r="F839" t="s">
        <v>6499</v>
      </c>
    </row>
    <row r="840" spans="1:6" hidden="1" x14ac:dyDescent="0.25">
      <c r="A840" t="s">
        <v>1716</v>
      </c>
      <c r="B840">
        <v>1273</v>
      </c>
      <c r="C840" t="s">
        <v>14</v>
      </c>
      <c r="D840" t="s">
        <v>155</v>
      </c>
      <c r="E840">
        <v>5</v>
      </c>
      <c r="F840" t="s">
        <v>6498</v>
      </c>
    </row>
    <row r="841" spans="1:6" hidden="1" x14ac:dyDescent="0.25">
      <c r="A841" t="s">
        <v>1774</v>
      </c>
      <c r="B841">
        <v>1971</v>
      </c>
      <c r="C841" t="s">
        <v>14</v>
      </c>
      <c r="D841" t="s">
        <v>19</v>
      </c>
      <c r="E841">
        <v>5</v>
      </c>
      <c r="F841" t="s">
        <v>6139</v>
      </c>
    </row>
    <row r="842" spans="1:6" hidden="1" x14ac:dyDescent="0.25">
      <c r="A842" t="s">
        <v>1809</v>
      </c>
      <c r="B842">
        <v>1412</v>
      </c>
      <c r="C842" t="s">
        <v>14</v>
      </c>
      <c r="D842" t="s">
        <v>1810</v>
      </c>
      <c r="E842">
        <v>5</v>
      </c>
      <c r="F842" t="s">
        <v>6637</v>
      </c>
    </row>
    <row r="843" spans="1:6" hidden="1" x14ac:dyDescent="0.25">
      <c r="A843" t="s">
        <v>1813</v>
      </c>
      <c r="B843">
        <v>1302</v>
      </c>
      <c r="C843" t="s">
        <v>14</v>
      </c>
      <c r="D843" t="s">
        <v>43</v>
      </c>
      <c r="E843">
        <v>5</v>
      </c>
      <c r="F843" t="s">
        <v>6638</v>
      </c>
    </row>
    <row r="844" spans="1:6" hidden="1" x14ac:dyDescent="0.25">
      <c r="A844" t="s">
        <v>1826</v>
      </c>
      <c r="B844">
        <v>1273</v>
      </c>
      <c r="C844" t="s">
        <v>14</v>
      </c>
      <c r="D844" t="s">
        <v>1827</v>
      </c>
      <c r="E844">
        <v>5</v>
      </c>
      <c r="F844" t="s">
        <v>6498</v>
      </c>
    </row>
    <row r="845" spans="1:6" hidden="1" x14ac:dyDescent="0.25">
      <c r="A845" t="s">
        <v>1909</v>
      </c>
      <c r="B845">
        <v>1146</v>
      </c>
      <c r="C845" t="s">
        <v>14</v>
      </c>
      <c r="D845" t="s">
        <v>19</v>
      </c>
      <c r="E845">
        <v>5</v>
      </c>
      <c r="F845" t="s">
        <v>6635</v>
      </c>
    </row>
    <row r="846" spans="1:6" hidden="1" x14ac:dyDescent="0.25">
      <c r="A846" t="s">
        <v>2029</v>
      </c>
      <c r="B846">
        <v>1971</v>
      </c>
      <c r="C846" t="s">
        <v>14</v>
      </c>
      <c r="D846" t="s">
        <v>332</v>
      </c>
      <c r="E846">
        <v>5</v>
      </c>
      <c r="F846" t="s">
        <v>6139</v>
      </c>
    </row>
    <row r="847" spans="1:6" hidden="1" x14ac:dyDescent="0.25">
      <c r="A847" t="s">
        <v>2044</v>
      </c>
      <c r="B847">
        <v>1273</v>
      </c>
      <c r="C847" t="s">
        <v>14</v>
      </c>
      <c r="D847" t="s">
        <v>562</v>
      </c>
      <c r="E847">
        <v>5</v>
      </c>
      <c r="F847" t="s">
        <v>6498</v>
      </c>
    </row>
    <row r="848" spans="1:6" hidden="1" x14ac:dyDescent="0.25">
      <c r="A848" t="s">
        <v>2055</v>
      </c>
      <c r="B848">
        <v>1006</v>
      </c>
      <c r="C848" t="s">
        <v>14</v>
      </c>
      <c r="D848" t="s">
        <v>176</v>
      </c>
      <c r="E848">
        <v>5</v>
      </c>
      <c r="F848" t="s">
        <v>6507</v>
      </c>
    </row>
    <row r="849" spans="1:6" hidden="1" x14ac:dyDescent="0.25">
      <c r="A849" t="s">
        <v>2167</v>
      </c>
      <c r="B849">
        <v>1330</v>
      </c>
      <c r="C849" t="s">
        <v>14</v>
      </c>
      <c r="D849" t="s">
        <v>1810</v>
      </c>
      <c r="E849">
        <v>5</v>
      </c>
      <c r="F849" t="s">
        <v>6639</v>
      </c>
    </row>
    <row r="850" spans="1:6" hidden="1" x14ac:dyDescent="0.25">
      <c r="A850" t="s">
        <v>2212</v>
      </c>
      <c r="B850">
        <v>1018</v>
      </c>
      <c r="C850" t="s">
        <v>14</v>
      </c>
      <c r="D850" t="s">
        <v>19</v>
      </c>
      <c r="E850">
        <v>5</v>
      </c>
      <c r="F850" t="s">
        <v>6509</v>
      </c>
    </row>
    <row r="851" spans="1:6" hidden="1" x14ac:dyDescent="0.25">
      <c r="A851" t="s">
        <v>2218</v>
      </c>
      <c r="B851">
        <v>1273</v>
      </c>
      <c r="C851" t="s">
        <v>14</v>
      </c>
      <c r="D851" t="s">
        <v>19</v>
      </c>
      <c r="E851">
        <v>5</v>
      </c>
      <c r="F851" t="s">
        <v>6498</v>
      </c>
    </row>
    <row r="852" spans="1:6" hidden="1" x14ac:dyDescent="0.25">
      <c r="A852" t="s">
        <v>2264</v>
      </c>
      <c r="B852">
        <v>1158</v>
      </c>
      <c r="C852" t="s">
        <v>14</v>
      </c>
      <c r="D852" t="s">
        <v>1306</v>
      </c>
      <c r="E852">
        <v>5</v>
      </c>
      <c r="F852" t="s">
        <v>6640</v>
      </c>
    </row>
    <row r="853" spans="1:6" hidden="1" x14ac:dyDescent="0.25">
      <c r="A853" t="s">
        <v>2281</v>
      </c>
      <c r="B853">
        <v>1457</v>
      </c>
      <c r="C853" t="s">
        <v>14</v>
      </c>
      <c r="D853" t="s">
        <v>341</v>
      </c>
      <c r="E853">
        <v>5</v>
      </c>
      <c r="F853" t="s">
        <v>6198</v>
      </c>
    </row>
    <row r="854" spans="1:6" hidden="1" x14ac:dyDescent="0.25">
      <c r="A854" t="s">
        <v>2307</v>
      </c>
      <c r="B854">
        <v>1527</v>
      </c>
      <c r="C854" t="s">
        <v>14</v>
      </c>
      <c r="D854" t="s">
        <v>329</v>
      </c>
      <c r="E854">
        <v>5</v>
      </c>
      <c r="F854" t="s">
        <v>6499</v>
      </c>
    </row>
    <row r="855" spans="1:6" hidden="1" x14ac:dyDescent="0.25">
      <c r="A855" t="s">
        <v>2402</v>
      </c>
      <c r="B855">
        <v>1139</v>
      </c>
      <c r="C855" t="s">
        <v>14</v>
      </c>
      <c r="D855" t="s">
        <v>19</v>
      </c>
      <c r="E855">
        <v>5</v>
      </c>
      <c r="F855" t="s">
        <v>6641</v>
      </c>
    </row>
    <row r="856" spans="1:6" hidden="1" x14ac:dyDescent="0.25">
      <c r="A856" t="s">
        <v>2408</v>
      </c>
      <c r="B856">
        <v>1167</v>
      </c>
      <c r="C856" t="s">
        <v>14</v>
      </c>
      <c r="D856" t="s">
        <v>341</v>
      </c>
      <c r="E856">
        <v>5</v>
      </c>
      <c r="F856" t="s">
        <v>6199</v>
      </c>
    </row>
    <row r="857" spans="1:6" x14ac:dyDescent="0.25">
      <c r="A857" t="s">
        <v>2423</v>
      </c>
      <c r="B857">
        <v>971</v>
      </c>
      <c r="C857" t="s">
        <v>9</v>
      </c>
      <c r="D857" t="s">
        <v>180</v>
      </c>
      <c r="E857">
        <v>5</v>
      </c>
      <c r="F857" t="s">
        <v>6200</v>
      </c>
    </row>
    <row r="858" spans="1:6" hidden="1" x14ac:dyDescent="0.25">
      <c r="A858" t="s">
        <v>2447</v>
      </c>
      <c r="B858">
        <v>1157</v>
      </c>
      <c r="C858" t="s">
        <v>14</v>
      </c>
      <c r="D858" t="s">
        <v>19</v>
      </c>
      <c r="E858">
        <v>5</v>
      </c>
      <c r="F858" t="s">
        <v>6642</v>
      </c>
    </row>
    <row r="859" spans="1:6" hidden="1" x14ac:dyDescent="0.25">
      <c r="A859" t="s">
        <v>2451</v>
      </c>
      <c r="B859">
        <v>1373</v>
      </c>
      <c r="C859" t="s">
        <v>14</v>
      </c>
      <c r="D859" t="s">
        <v>60</v>
      </c>
      <c r="E859">
        <v>5</v>
      </c>
      <c r="F859" t="s">
        <v>6643</v>
      </c>
    </row>
    <row r="860" spans="1:6" hidden="1" x14ac:dyDescent="0.25">
      <c r="A860" t="s">
        <v>2463</v>
      </c>
      <c r="B860">
        <v>1527</v>
      </c>
      <c r="C860" t="s">
        <v>14</v>
      </c>
      <c r="D860" t="s">
        <v>19</v>
      </c>
      <c r="E860">
        <v>5</v>
      </c>
      <c r="F860" t="s">
        <v>6499</v>
      </c>
    </row>
    <row r="861" spans="1:6" hidden="1" x14ac:dyDescent="0.25">
      <c r="A861" t="s">
        <v>2483</v>
      </c>
      <c r="B861">
        <v>1480</v>
      </c>
      <c r="C861" t="s">
        <v>14</v>
      </c>
      <c r="D861" t="s">
        <v>1363</v>
      </c>
      <c r="E861">
        <v>5</v>
      </c>
      <c r="F861" t="s">
        <v>6644</v>
      </c>
    </row>
    <row r="862" spans="1:6" hidden="1" x14ac:dyDescent="0.25">
      <c r="A862" t="s">
        <v>2498</v>
      </c>
      <c r="B862">
        <v>1527</v>
      </c>
      <c r="C862" t="s">
        <v>14</v>
      </c>
      <c r="D862" t="s">
        <v>19</v>
      </c>
      <c r="E862">
        <v>5</v>
      </c>
      <c r="F862" t="s">
        <v>6510</v>
      </c>
    </row>
    <row r="863" spans="1:6" hidden="1" x14ac:dyDescent="0.25">
      <c r="A863" t="s">
        <v>2517</v>
      </c>
      <c r="B863">
        <v>1238</v>
      </c>
      <c r="C863" t="s">
        <v>14</v>
      </c>
      <c r="D863" t="s">
        <v>2518</v>
      </c>
      <c r="E863">
        <v>5</v>
      </c>
      <c r="F863" t="s">
        <v>6645</v>
      </c>
    </row>
    <row r="864" spans="1:6" hidden="1" x14ac:dyDescent="0.25">
      <c r="A864" t="s">
        <v>2581</v>
      </c>
      <c r="B864">
        <v>1146</v>
      </c>
      <c r="C864" t="s">
        <v>14</v>
      </c>
      <c r="D864" t="s">
        <v>1800</v>
      </c>
      <c r="E864">
        <v>5</v>
      </c>
      <c r="F864" t="s">
        <v>6635</v>
      </c>
    </row>
    <row r="865" spans="1:6" hidden="1" x14ac:dyDescent="0.25">
      <c r="A865" t="s">
        <v>2821</v>
      </c>
      <c r="B865">
        <v>1023</v>
      </c>
      <c r="C865" t="s">
        <v>14</v>
      </c>
      <c r="D865" t="s">
        <v>368</v>
      </c>
      <c r="E865">
        <v>5</v>
      </c>
      <c r="F865" t="s">
        <v>6502</v>
      </c>
    </row>
    <row r="866" spans="1:6" hidden="1" x14ac:dyDescent="0.25">
      <c r="A866" t="s">
        <v>2879</v>
      </c>
      <c r="B866">
        <v>1971</v>
      </c>
      <c r="C866" t="s">
        <v>14</v>
      </c>
      <c r="D866" t="s">
        <v>1651</v>
      </c>
      <c r="E866">
        <v>5</v>
      </c>
      <c r="F866" t="s">
        <v>6139</v>
      </c>
    </row>
    <row r="867" spans="1:6" hidden="1" x14ac:dyDescent="0.25">
      <c r="A867" t="s">
        <v>2978</v>
      </c>
      <c r="B867">
        <v>1273</v>
      </c>
      <c r="C867" t="s">
        <v>14</v>
      </c>
      <c r="D867" t="s">
        <v>19</v>
      </c>
      <c r="E867">
        <v>5</v>
      </c>
      <c r="F867" t="s">
        <v>6498</v>
      </c>
    </row>
    <row r="868" spans="1:6" hidden="1" x14ac:dyDescent="0.25">
      <c r="A868" t="s">
        <v>3110</v>
      </c>
      <c r="B868">
        <v>1971</v>
      </c>
      <c r="C868" t="s">
        <v>14</v>
      </c>
      <c r="D868" t="s">
        <v>3111</v>
      </c>
      <c r="E868">
        <v>5</v>
      </c>
      <c r="F868" t="s">
        <v>6139</v>
      </c>
    </row>
    <row r="869" spans="1:6" hidden="1" x14ac:dyDescent="0.25">
      <c r="A869" t="s">
        <v>3222</v>
      </c>
      <c r="B869">
        <v>1273</v>
      </c>
      <c r="C869" t="s">
        <v>14</v>
      </c>
      <c r="D869" t="s">
        <v>2541</v>
      </c>
      <c r="E869">
        <v>5</v>
      </c>
      <c r="F869" t="s">
        <v>6511</v>
      </c>
    </row>
    <row r="870" spans="1:6" hidden="1" x14ac:dyDescent="0.25">
      <c r="A870" t="s">
        <v>3309</v>
      </c>
      <c r="B870">
        <v>1146</v>
      </c>
      <c r="C870" t="s">
        <v>14</v>
      </c>
      <c r="D870" t="s">
        <v>894</v>
      </c>
      <c r="E870">
        <v>5</v>
      </c>
      <c r="F870" t="s">
        <v>6635</v>
      </c>
    </row>
    <row r="871" spans="1:6" hidden="1" x14ac:dyDescent="0.25">
      <c r="A871" t="s">
        <v>3361</v>
      </c>
      <c r="B871">
        <v>1112</v>
      </c>
      <c r="C871" t="s">
        <v>14</v>
      </c>
      <c r="D871" t="s">
        <v>326</v>
      </c>
      <c r="E871">
        <v>5</v>
      </c>
      <c r="F871" t="s">
        <v>6646</v>
      </c>
    </row>
    <row r="872" spans="1:6" hidden="1" x14ac:dyDescent="0.25">
      <c r="A872" t="s">
        <v>3401</v>
      </c>
      <c r="B872">
        <v>1383</v>
      </c>
      <c r="C872" t="s">
        <v>14</v>
      </c>
      <c r="D872" t="s">
        <v>15</v>
      </c>
      <c r="E872">
        <v>5</v>
      </c>
      <c r="F872" t="s">
        <v>6647</v>
      </c>
    </row>
    <row r="873" spans="1:6" hidden="1" x14ac:dyDescent="0.25">
      <c r="A873" t="s">
        <v>3456</v>
      </c>
      <c r="B873">
        <v>1562</v>
      </c>
      <c r="C873" t="s">
        <v>14</v>
      </c>
      <c r="D873" t="s">
        <v>341</v>
      </c>
      <c r="E873">
        <v>5</v>
      </c>
      <c r="F873" t="s">
        <v>6201</v>
      </c>
    </row>
    <row r="874" spans="1:6" hidden="1" x14ac:dyDescent="0.25">
      <c r="A874" t="s">
        <v>3508</v>
      </c>
      <c r="B874">
        <v>1273</v>
      </c>
      <c r="C874" t="s">
        <v>14</v>
      </c>
      <c r="D874" t="s">
        <v>2541</v>
      </c>
      <c r="E874">
        <v>5</v>
      </c>
      <c r="F874" t="s">
        <v>6511</v>
      </c>
    </row>
    <row r="875" spans="1:6" hidden="1" x14ac:dyDescent="0.25">
      <c r="A875" t="s">
        <v>3512</v>
      </c>
      <c r="B875">
        <v>1272</v>
      </c>
      <c r="C875" t="s">
        <v>14</v>
      </c>
      <c r="D875" t="s">
        <v>722</v>
      </c>
      <c r="E875">
        <v>5</v>
      </c>
      <c r="F875" t="s">
        <v>6648</v>
      </c>
    </row>
    <row r="876" spans="1:6" hidden="1" x14ac:dyDescent="0.25">
      <c r="A876" t="s">
        <v>3531</v>
      </c>
      <c r="B876">
        <v>1146</v>
      </c>
      <c r="C876" t="s">
        <v>14</v>
      </c>
      <c r="D876" t="s">
        <v>357</v>
      </c>
      <c r="E876">
        <v>5</v>
      </c>
      <c r="F876" t="s">
        <v>6635</v>
      </c>
    </row>
    <row r="877" spans="1:6" hidden="1" x14ac:dyDescent="0.25">
      <c r="A877" t="s">
        <v>3536</v>
      </c>
      <c r="B877">
        <v>1273</v>
      </c>
      <c r="C877" t="s">
        <v>14</v>
      </c>
      <c r="D877" t="s">
        <v>934</v>
      </c>
      <c r="E877">
        <v>5</v>
      </c>
      <c r="F877" t="s">
        <v>6498</v>
      </c>
    </row>
    <row r="878" spans="1:6" hidden="1" x14ac:dyDescent="0.25">
      <c r="A878" t="s">
        <v>3619</v>
      </c>
      <c r="B878">
        <v>1273</v>
      </c>
      <c r="C878" t="s">
        <v>14</v>
      </c>
      <c r="D878" t="s">
        <v>814</v>
      </c>
      <c r="E878">
        <v>5</v>
      </c>
      <c r="F878" t="s">
        <v>6498</v>
      </c>
    </row>
    <row r="879" spans="1:6" hidden="1" x14ac:dyDescent="0.25">
      <c r="A879" t="s">
        <v>3649</v>
      </c>
      <c r="B879">
        <v>1272</v>
      </c>
      <c r="C879" t="s">
        <v>14</v>
      </c>
      <c r="D879" t="s">
        <v>19</v>
      </c>
      <c r="E879">
        <v>5</v>
      </c>
      <c r="F879" t="s">
        <v>6505</v>
      </c>
    </row>
    <row r="880" spans="1:6" hidden="1" x14ac:dyDescent="0.25">
      <c r="A880" t="s">
        <v>3702</v>
      </c>
      <c r="B880">
        <v>1527</v>
      </c>
      <c r="C880" t="s">
        <v>14</v>
      </c>
      <c r="D880" t="s">
        <v>470</v>
      </c>
      <c r="E880">
        <v>5</v>
      </c>
      <c r="F880" t="s">
        <v>6499</v>
      </c>
    </row>
    <row r="881" spans="1:6" hidden="1" x14ac:dyDescent="0.25">
      <c r="A881" t="s">
        <v>3703</v>
      </c>
      <c r="B881">
        <v>1971</v>
      </c>
      <c r="C881" t="s">
        <v>14</v>
      </c>
      <c r="D881" t="s">
        <v>19</v>
      </c>
      <c r="E881">
        <v>5</v>
      </c>
      <c r="F881" t="s">
        <v>6139</v>
      </c>
    </row>
    <row r="882" spans="1:6" hidden="1" x14ac:dyDescent="0.25">
      <c r="A882" t="s">
        <v>3781</v>
      </c>
      <c r="B882">
        <v>1971</v>
      </c>
      <c r="C882" t="s">
        <v>14</v>
      </c>
      <c r="D882" t="s">
        <v>329</v>
      </c>
      <c r="E882">
        <v>5</v>
      </c>
      <c r="F882" t="s">
        <v>6139</v>
      </c>
    </row>
    <row r="883" spans="1:6" hidden="1" x14ac:dyDescent="0.25">
      <c r="A883" t="s">
        <v>3795</v>
      </c>
      <c r="B883">
        <v>1278</v>
      </c>
      <c r="C883" t="s">
        <v>14</v>
      </c>
      <c r="D883" t="s">
        <v>36</v>
      </c>
      <c r="E883">
        <v>5</v>
      </c>
      <c r="F883" t="s">
        <v>6512</v>
      </c>
    </row>
    <row r="884" spans="1:6" hidden="1" x14ac:dyDescent="0.25">
      <c r="A884" t="s">
        <v>3836</v>
      </c>
      <c r="B884">
        <v>1331</v>
      </c>
      <c r="C884" t="s">
        <v>14</v>
      </c>
      <c r="D884" t="s">
        <v>1359</v>
      </c>
      <c r="E884">
        <v>5</v>
      </c>
      <c r="F884" t="s">
        <v>6649</v>
      </c>
    </row>
    <row r="885" spans="1:6" hidden="1" x14ac:dyDescent="0.25">
      <c r="A885" t="s">
        <v>3947</v>
      </c>
      <c r="B885">
        <v>1527</v>
      </c>
      <c r="C885" t="s">
        <v>14</v>
      </c>
      <c r="D885" t="s">
        <v>3111</v>
      </c>
      <c r="E885">
        <v>5</v>
      </c>
      <c r="F885" t="s">
        <v>6499</v>
      </c>
    </row>
    <row r="886" spans="1:6" hidden="1" x14ac:dyDescent="0.25">
      <c r="A886" t="s">
        <v>3987</v>
      </c>
      <c r="B886">
        <v>1273</v>
      </c>
      <c r="C886" t="s">
        <v>14</v>
      </c>
      <c r="D886" t="s">
        <v>1259</v>
      </c>
      <c r="E886">
        <v>5</v>
      </c>
      <c r="F886" t="s">
        <v>6504</v>
      </c>
    </row>
    <row r="887" spans="1:6" hidden="1" x14ac:dyDescent="0.25">
      <c r="A887" t="s">
        <v>4021</v>
      </c>
      <c r="B887">
        <v>1619</v>
      </c>
      <c r="C887" t="s">
        <v>14</v>
      </c>
      <c r="D887" t="s">
        <v>19</v>
      </c>
      <c r="E887">
        <v>5</v>
      </c>
      <c r="F887" t="s">
        <v>6202</v>
      </c>
    </row>
    <row r="888" spans="1:6" hidden="1" x14ac:dyDescent="0.25">
      <c r="A888" t="s">
        <v>4038</v>
      </c>
      <c r="B888">
        <v>1527</v>
      </c>
      <c r="C888" t="s">
        <v>14</v>
      </c>
      <c r="D888" t="s">
        <v>19</v>
      </c>
      <c r="E888">
        <v>5</v>
      </c>
      <c r="F888" t="s">
        <v>6499</v>
      </c>
    </row>
    <row r="889" spans="1:6" hidden="1" x14ac:dyDescent="0.25">
      <c r="A889" t="s">
        <v>4061</v>
      </c>
      <c r="B889">
        <v>1273</v>
      </c>
      <c r="C889" t="s">
        <v>14</v>
      </c>
      <c r="D889" t="s">
        <v>75</v>
      </c>
      <c r="E889">
        <v>5</v>
      </c>
      <c r="F889" t="s">
        <v>6498</v>
      </c>
    </row>
    <row r="890" spans="1:6" hidden="1" x14ac:dyDescent="0.25">
      <c r="A890" t="s">
        <v>4105</v>
      </c>
      <c r="B890">
        <v>1971</v>
      </c>
      <c r="C890" t="s">
        <v>14</v>
      </c>
      <c r="D890" t="s">
        <v>470</v>
      </c>
      <c r="E890">
        <v>5</v>
      </c>
      <c r="F890" t="s">
        <v>6139</v>
      </c>
    </row>
    <row r="891" spans="1:6" hidden="1" x14ac:dyDescent="0.25">
      <c r="A891" t="s">
        <v>4118</v>
      </c>
      <c r="B891">
        <v>1145</v>
      </c>
      <c r="C891" t="s">
        <v>14</v>
      </c>
      <c r="D891" t="s">
        <v>616</v>
      </c>
      <c r="E891">
        <v>5</v>
      </c>
      <c r="F891" t="s">
        <v>6650</v>
      </c>
    </row>
    <row r="892" spans="1:6" hidden="1" x14ac:dyDescent="0.25">
      <c r="A892" t="s">
        <v>4138</v>
      </c>
      <c r="B892">
        <v>1971</v>
      </c>
      <c r="C892" t="s">
        <v>14</v>
      </c>
      <c r="D892" t="s">
        <v>19</v>
      </c>
      <c r="E892">
        <v>5</v>
      </c>
      <c r="F892" t="s">
        <v>6139</v>
      </c>
    </row>
    <row r="893" spans="1:6" hidden="1" x14ac:dyDescent="0.25">
      <c r="A893" t="s">
        <v>4220</v>
      </c>
      <c r="B893">
        <v>1273</v>
      </c>
      <c r="C893" t="s">
        <v>14</v>
      </c>
      <c r="D893" t="s">
        <v>19</v>
      </c>
      <c r="E893">
        <v>5</v>
      </c>
      <c r="F893" t="s">
        <v>6498</v>
      </c>
    </row>
    <row r="894" spans="1:6" hidden="1" x14ac:dyDescent="0.25">
      <c r="A894" t="s">
        <v>4221</v>
      </c>
      <c r="B894">
        <v>1480</v>
      </c>
      <c r="C894" t="s">
        <v>14</v>
      </c>
      <c r="D894" t="s">
        <v>341</v>
      </c>
      <c r="E894">
        <v>5</v>
      </c>
      <c r="F894" t="s">
        <v>6644</v>
      </c>
    </row>
    <row r="895" spans="1:6" hidden="1" x14ac:dyDescent="0.25">
      <c r="A895" t="s">
        <v>4245</v>
      </c>
      <c r="B895">
        <v>1386</v>
      </c>
      <c r="C895" t="s">
        <v>14</v>
      </c>
      <c r="D895" t="s">
        <v>4246</v>
      </c>
      <c r="E895">
        <v>5</v>
      </c>
      <c r="F895" t="s">
        <v>6651</v>
      </c>
    </row>
    <row r="896" spans="1:6" hidden="1" x14ac:dyDescent="0.25">
      <c r="A896" t="s">
        <v>4284</v>
      </c>
      <c r="B896">
        <v>1146</v>
      </c>
      <c r="C896" t="s">
        <v>14</v>
      </c>
      <c r="D896" t="s">
        <v>1688</v>
      </c>
      <c r="E896">
        <v>5</v>
      </c>
      <c r="F896" t="s">
        <v>6635</v>
      </c>
    </row>
    <row r="897" spans="1:6" hidden="1" x14ac:dyDescent="0.25">
      <c r="A897" t="s">
        <v>4329</v>
      </c>
      <c r="B897">
        <v>1273</v>
      </c>
      <c r="C897" t="s">
        <v>14</v>
      </c>
      <c r="D897" t="s">
        <v>781</v>
      </c>
      <c r="E897">
        <v>5</v>
      </c>
      <c r="F897" t="s">
        <v>6498</v>
      </c>
    </row>
    <row r="898" spans="1:6" hidden="1" x14ac:dyDescent="0.25">
      <c r="A898" t="s">
        <v>4379</v>
      </c>
      <c r="B898">
        <v>1971</v>
      </c>
      <c r="C898" t="s">
        <v>14</v>
      </c>
      <c r="D898" t="s">
        <v>221</v>
      </c>
      <c r="E898">
        <v>5</v>
      </c>
      <c r="F898" t="s">
        <v>6139</v>
      </c>
    </row>
    <row r="899" spans="1:6" hidden="1" x14ac:dyDescent="0.25">
      <c r="A899" t="s">
        <v>4387</v>
      </c>
      <c r="B899">
        <v>1527</v>
      </c>
      <c r="C899" t="s">
        <v>14</v>
      </c>
      <c r="D899" t="s">
        <v>19</v>
      </c>
      <c r="E899">
        <v>5</v>
      </c>
      <c r="F899" t="s">
        <v>6503</v>
      </c>
    </row>
    <row r="900" spans="1:6" hidden="1" x14ac:dyDescent="0.25">
      <c r="A900" t="s">
        <v>4430</v>
      </c>
      <c r="B900">
        <v>1527</v>
      </c>
      <c r="C900" t="s">
        <v>14</v>
      </c>
      <c r="D900" t="s">
        <v>256</v>
      </c>
      <c r="E900">
        <v>5</v>
      </c>
      <c r="F900" t="s">
        <v>6503</v>
      </c>
    </row>
    <row r="901" spans="1:6" hidden="1" x14ac:dyDescent="0.25">
      <c r="A901" t="s">
        <v>4473</v>
      </c>
      <c r="B901">
        <v>1146</v>
      </c>
      <c r="C901" t="s">
        <v>14</v>
      </c>
      <c r="D901" t="s">
        <v>68</v>
      </c>
      <c r="E901">
        <v>5</v>
      </c>
      <c r="F901" t="s">
        <v>6635</v>
      </c>
    </row>
    <row r="902" spans="1:6" x14ac:dyDescent="0.25">
      <c r="A902" t="s">
        <v>4537</v>
      </c>
      <c r="B902">
        <v>2936</v>
      </c>
      <c r="C902" t="s">
        <v>9</v>
      </c>
      <c r="D902" t="s">
        <v>180</v>
      </c>
      <c r="E902">
        <v>5</v>
      </c>
      <c r="F902" t="s">
        <v>6302</v>
      </c>
    </row>
    <row r="903" spans="1:6" hidden="1" x14ac:dyDescent="0.25">
      <c r="A903" t="s">
        <v>4582</v>
      </c>
      <c r="B903">
        <v>1527</v>
      </c>
      <c r="C903" t="s">
        <v>14</v>
      </c>
      <c r="D903" t="s">
        <v>4101</v>
      </c>
      <c r="E903">
        <v>5</v>
      </c>
      <c r="F903" t="s">
        <v>6506</v>
      </c>
    </row>
    <row r="904" spans="1:6" hidden="1" x14ac:dyDescent="0.25">
      <c r="A904" t="s">
        <v>4623</v>
      </c>
      <c r="B904">
        <v>1119</v>
      </c>
      <c r="C904" t="s">
        <v>14</v>
      </c>
      <c r="D904" t="s">
        <v>19</v>
      </c>
      <c r="E904">
        <v>5</v>
      </c>
      <c r="F904" t="s">
        <v>6636</v>
      </c>
    </row>
    <row r="905" spans="1:6" hidden="1" x14ac:dyDescent="0.25">
      <c r="A905" t="s">
        <v>4689</v>
      </c>
      <c r="B905">
        <v>1527</v>
      </c>
      <c r="C905" t="s">
        <v>14</v>
      </c>
      <c r="D905" t="s">
        <v>332</v>
      </c>
      <c r="E905">
        <v>5</v>
      </c>
      <c r="F905" t="s">
        <v>6510</v>
      </c>
    </row>
    <row r="906" spans="1:6" hidden="1" x14ac:dyDescent="0.25">
      <c r="A906" t="s">
        <v>4740</v>
      </c>
      <c r="B906">
        <v>1040</v>
      </c>
      <c r="C906" t="s">
        <v>14</v>
      </c>
      <c r="D906" t="s">
        <v>838</v>
      </c>
      <c r="E906">
        <v>5</v>
      </c>
      <c r="F906" t="s">
        <v>6513</v>
      </c>
    </row>
    <row r="907" spans="1:6" hidden="1" x14ac:dyDescent="0.25">
      <c r="A907" t="s">
        <v>4948</v>
      </c>
      <c r="B907">
        <v>1158</v>
      </c>
      <c r="C907" t="s">
        <v>14</v>
      </c>
      <c r="D907" t="s">
        <v>2143</v>
      </c>
      <c r="E907">
        <v>5</v>
      </c>
      <c r="F907" t="s">
        <v>6640</v>
      </c>
    </row>
    <row r="908" spans="1:6" hidden="1" x14ac:dyDescent="0.25">
      <c r="A908" t="s">
        <v>4972</v>
      </c>
      <c r="B908">
        <v>1345</v>
      </c>
      <c r="C908" t="s">
        <v>14</v>
      </c>
      <c r="D908" t="s">
        <v>64</v>
      </c>
      <c r="E908">
        <v>5</v>
      </c>
      <c r="F908" t="s">
        <v>6652</v>
      </c>
    </row>
    <row r="909" spans="1:6" hidden="1" x14ac:dyDescent="0.25">
      <c r="A909" t="s">
        <v>5063</v>
      </c>
      <c r="B909">
        <v>1145</v>
      </c>
      <c r="C909" t="s">
        <v>14</v>
      </c>
      <c r="D909" t="s">
        <v>19</v>
      </c>
      <c r="E909">
        <v>5</v>
      </c>
      <c r="F909" t="s">
        <v>6650</v>
      </c>
    </row>
    <row r="910" spans="1:6" hidden="1" x14ac:dyDescent="0.25">
      <c r="A910" t="s">
        <v>5105</v>
      </c>
      <c r="B910">
        <v>1146</v>
      </c>
      <c r="C910" t="s">
        <v>14</v>
      </c>
      <c r="D910" t="s">
        <v>2518</v>
      </c>
      <c r="E910">
        <v>5</v>
      </c>
      <c r="F910" t="s">
        <v>6635</v>
      </c>
    </row>
    <row r="911" spans="1:6" x14ac:dyDescent="0.25">
      <c r="A911" t="s">
        <v>5120</v>
      </c>
      <c r="B911">
        <v>1574</v>
      </c>
      <c r="C911" t="s">
        <v>9</v>
      </c>
      <c r="D911" t="s">
        <v>32</v>
      </c>
      <c r="E911">
        <v>5</v>
      </c>
      <c r="F911" t="s">
        <v>6203</v>
      </c>
    </row>
    <row r="912" spans="1:6" hidden="1" x14ac:dyDescent="0.25">
      <c r="A912" t="s">
        <v>5129</v>
      </c>
      <c r="B912">
        <v>1272</v>
      </c>
      <c r="C912" t="s">
        <v>14</v>
      </c>
      <c r="D912" t="s">
        <v>1294</v>
      </c>
      <c r="E912">
        <v>5</v>
      </c>
      <c r="F912" t="s">
        <v>6648</v>
      </c>
    </row>
    <row r="913" spans="1:6" hidden="1" x14ac:dyDescent="0.25">
      <c r="A913" t="s">
        <v>5159</v>
      </c>
      <c r="B913">
        <v>1971</v>
      </c>
      <c r="C913" t="s">
        <v>14</v>
      </c>
      <c r="D913" t="s">
        <v>19</v>
      </c>
      <c r="E913">
        <v>5</v>
      </c>
      <c r="F913" t="s">
        <v>6139</v>
      </c>
    </row>
    <row r="914" spans="1:6" hidden="1" x14ac:dyDescent="0.25">
      <c r="A914" t="s">
        <v>5211</v>
      </c>
      <c r="B914">
        <v>1373</v>
      </c>
      <c r="C914" t="s">
        <v>14</v>
      </c>
      <c r="D914" t="s">
        <v>86</v>
      </c>
      <c r="E914">
        <v>5</v>
      </c>
      <c r="F914" t="s">
        <v>6643</v>
      </c>
    </row>
    <row r="915" spans="1:6" hidden="1" x14ac:dyDescent="0.25">
      <c r="A915" t="s">
        <v>5220</v>
      </c>
      <c r="B915">
        <v>1331</v>
      </c>
      <c r="C915" t="s">
        <v>14</v>
      </c>
      <c r="D915" t="s">
        <v>1022</v>
      </c>
      <c r="E915">
        <v>5</v>
      </c>
      <c r="F915" t="s">
        <v>6649</v>
      </c>
    </row>
    <row r="916" spans="1:6" hidden="1" x14ac:dyDescent="0.25">
      <c r="A916" t="s">
        <v>5259</v>
      </c>
      <c r="B916">
        <v>1273</v>
      </c>
      <c r="C916" t="s">
        <v>14</v>
      </c>
      <c r="D916" t="s">
        <v>198</v>
      </c>
      <c r="E916">
        <v>5</v>
      </c>
      <c r="F916" t="s">
        <v>6504</v>
      </c>
    </row>
    <row r="917" spans="1:6" hidden="1" x14ac:dyDescent="0.25">
      <c r="A917" t="s">
        <v>5406</v>
      </c>
      <c r="B917">
        <v>1527</v>
      </c>
      <c r="C917" t="s">
        <v>14</v>
      </c>
      <c r="D917" t="s">
        <v>19</v>
      </c>
      <c r="E917">
        <v>5</v>
      </c>
      <c r="F917" t="s">
        <v>6514</v>
      </c>
    </row>
    <row r="918" spans="1:6" hidden="1" x14ac:dyDescent="0.25">
      <c r="A918" t="s">
        <v>5479</v>
      </c>
      <c r="B918">
        <v>1146</v>
      </c>
      <c r="C918" t="s">
        <v>14</v>
      </c>
      <c r="D918" t="s">
        <v>19</v>
      </c>
      <c r="E918">
        <v>5</v>
      </c>
      <c r="F918" t="s">
        <v>6635</v>
      </c>
    </row>
    <row r="919" spans="1:6" hidden="1" x14ac:dyDescent="0.25">
      <c r="A919" t="s">
        <v>5486</v>
      </c>
      <c r="B919">
        <v>1313</v>
      </c>
      <c r="C919" t="s">
        <v>14</v>
      </c>
      <c r="D919" t="s">
        <v>2518</v>
      </c>
      <c r="E919">
        <v>5</v>
      </c>
      <c r="F919" t="s">
        <v>6653</v>
      </c>
    </row>
    <row r="920" spans="1:6" hidden="1" x14ac:dyDescent="0.25">
      <c r="A920" t="s">
        <v>5549</v>
      </c>
      <c r="B920">
        <v>1273</v>
      </c>
      <c r="C920" t="s">
        <v>14</v>
      </c>
      <c r="D920" t="s">
        <v>407</v>
      </c>
      <c r="E920">
        <v>5</v>
      </c>
      <c r="F920" t="s">
        <v>6498</v>
      </c>
    </row>
    <row r="921" spans="1:6" hidden="1" x14ac:dyDescent="0.25">
      <c r="A921" t="s">
        <v>5550</v>
      </c>
      <c r="B921">
        <v>1273</v>
      </c>
      <c r="C921" t="s">
        <v>14</v>
      </c>
      <c r="D921" t="s">
        <v>1512</v>
      </c>
      <c r="E921">
        <v>5</v>
      </c>
      <c r="F921" t="s">
        <v>6498</v>
      </c>
    </row>
    <row r="922" spans="1:6" hidden="1" x14ac:dyDescent="0.25">
      <c r="A922" t="s">
        <v>5556</v>
      </c>
      <c r="B922">
        <v>1161</v>
      </c>
      <c r="C922" t="s">
        <v>14</v>
      </c>
      <c r="D922" t="s">
        <v>474</v>
      </c>
      <c r="E922">
        <v>5</v>
      </c>
      <c r="F922" t="s">
        <v>6654</v>
      </c>
    </row>
    <row r="923" spans="1:6" hidden="1" x14ac:dyDescent="0.25">
      <c r="A923" t="s">
        <v>5597</v>
      </c>
      <c r="B923">
        <v>1971</v>
      </c>
      <c r="C923" t="s">
        <v>14</v>
      </c>
      <c r="D923" t="s">
        <v>176</v>
      </c>
      <c r="E923">
        <v>5</v>
      </c>
      <c r="F923" t="s">
        <v>6139</v>
      </c>
    </row>
    <row r="924" spans="1:6" hidden="1" x14ac:dyDescent="0.25">
      <c r="A924" t="s">
        <v>5643</v>
      </c>
      <c r="B924">
        <v>1073</v>
      </c>
      <c r="C924" t="s">
        <v>14</v>
      </c>
      <c r="D924" t="s">
        <v>1483</v>
      </c>
      <c r="E924">
        <v>5</v>
      </c>
      <c r="F924" t="s">
        <v>6515</v>
      </c>
    </row>
    <row r="925" spans="1:6" hidden="1" x14ac:dyDescent="0.25">
      <c r="A925" t="s">
        <v>5646</v>
      </c>
      <c r="B925">
        <v>1146</v>
      </c>
      <c r="C925" t="s">
        <v>14</v>
      </c>
      <c r="D925" t="s">
        <v>1272</v>
      </c>
      <c r="E925">
        <v>5</v>
      </c>
      <c r="F925" t="s">
        <v>6635</v>
      </c>
    </row>
    <row r="926" spans="1:6" hidden="1" x14ac:dyDescent="0.25">
      <c r="A926" t="s">
        <v>5648</v>
      </c>
      <c r="B926">
        <v>1339</v>
      </c>
      <c r="C926" t="s">
        <v>14</v>
      </c>
      <c r="D926" t="s">
        <v>430</v>
      </c>
      <c r="E926">
        <v>5</v>
      </c>
      <c r="F926" t="s">
        <v>6655</v>
      </c>
    </row>
    <row r="927" spans="1:6" hidden="1" x14ac:dyDescent="0.25">
      <c r="A927" t="s">
        <v>168</v>
      </c>
      <c r="B927">
        <v>1716</v>
      </c>
      <c r="C927" t="s">
        <v>14</v>
      </c>
      <c r="D927" t="s">
        <v>169</v>
      </c>
      <c r="E927">
        <v>4</v>
      </c>
      <c r="F927" t="s">
        <v>6232</v>
      </c>
    </row>
    <row r="928" spans="1:6" hidden="1" x14ac:dyDescent="0.25">
      <c r="A928" t="s">
        <v>340</v>
      </c>
      <c r="B928">
        <v>1089</v>
      </c>
      <c r="C928" t="s">
        <v>14</v>
      </c>
      <c r="D928" t="s">
        <v>341</v>
      </c>
      <c r="E928">
        <v>4</v>
      </c>
      <c r="F928" t="s">
        <v>6204</v>
      </c>
    </row>
    <row r="929" spans="1:6" hidden="1" x14ac:dyDescent="0.25">
      <c r="A929" t="s">
        <v>448</v>
      </c>
      <c r="B929">
        <v>948</v>
      </c>
      <c r="C929" t="s">
        <v>14</v>
      </c>
      <c r="D929" t="s">
        <v>43</v>
      </c>
      <c r="E929">
        <v>4</v>
      </c>
      <c r="F929" t="s">
        <v>6516</v>
      </c>
    </row>
    <row r="930" spans="1:6" hidden="1" x14ac:dyDescent="0.25">
      <c r="A930" t="s">
        <v>628</v>
      </c>
      <c r="B930">
        <v>1696</v>
      </c>
      <c r="C930" t="s">
        <v>14</v>
      </c>
      <c r="D930" t="s">
        <v>437</v>
      </c>
      <c r="E930">
        <v>4</v>
      </c>
      <c r="F930" t="s">
        <v>6233</v>
      </c>
    </row>
    <row r="931" spans="1:6" hidden="1" x14ac:dyDescent="0.25">
      <c r="A931" t="s">
        <v>741</v>
      </c>
      <c r="B931">
        <v>543</v>
      </c>
      <c r="C931" t="s">
        <v>14</v>
      </c>
      <c r="D931" t="s">
        <v>316</v>
      </c>
      <c r="E931">
        <v>4</v>
      </c>
      <c r="F931" t="s">
        <v>6656</v>
      </c>
    </row>
    <row r="932" spans="1:6" x14ac:dyDescent="0.25">
      <c r="A932" t="s">
        <v>802</v>
      </c>
      <c r="B932">
        <v>1718</v>
      </c>
      <c r="C932" t="s">
        <v>9</v>
      </c>
      <c r="D932" t="s">
        <v>180</v>
      </c>
      <c r="E932">
        <v>4</v>
      </c>
      <c r="F932" t="s">
        <v>6657</v>
      </c>
    </row>
    <row r="933" spans="1:6" hidden="1" x14ac:dyDescent="0.25">
      <c r="A933" t="s">
        <v>969</v>
      </c>
      <c r="B933">
        <v>545</v>
      </c>
      <c r="C933" t="s">
        <v>14</v>
      </c>
      <c r="D933" t="s">
        <v>970</v>
      </c>
      <c r="E933">
        <v>4</v>
      </c>
      <c r="F933" t="s">
        <v>6658</v>
      </c>
    </row>
    <row r="934" spans="1:6" x14ac:dyDescent="0.25">
      <c r="A934" t="s">
        <v>1099</v>
      </c>
      <c r="B934">
        <v>2015</v>
      </c>
      <c r="C934" t="s">
        <v>9</v>
      </c>
      <c r="D934" t="s">
        <v>180</v>
      </c>
      <c r="E934">
        <v>4</v>
      </c>
      <c r="F934" t="s">
        <v>5714</v>
      </c>
    </row>
    <row r="935" spans="1:6" hidden="1" x14ac:dyDescent="0.25">
      <c r="A935" t="s">
        <v>1268</v>
      </c>
      <c r="B935">
        <v>1673</v>
      </c>
      <c r="C935" t="s">
        <v>14</v>
      </c>
      <c r="D935" t="s">
        <v>461</v>
      </c>
      <c r="E935">
        <v>4</v>
      </c>
      <c r="F935" t="s">
        <v>6234</v>
      </c>
    </row>
    <row r="936" spans="1:6" hidden="1" x14ac:dyDescent="0.25">
      <c r="A936" t="s">
        <v>1369</v>
      </c>
      <c r="B936">
        <v>1673</v>
      </c>
      <c r="C936" t="s">
        <v>14</v>
      </c>
      <c r="D936" t="s">
        <v>82</v>
      </c>
      <c r="E936">
        <v>4</v>
      </c>
      <c r="F936" t="s">
        <v>6234</v>
      </c>
    </row>
    <row r="937" spans="1:6" hidden="1" x14ac:dyDescent="0.25">
      <c r="A937" t="s">
        <v>1475</v>
      </c>
      <c r="B937">
        <v>545</v>
      </c>
      <c r="C937" t="s">
        <v>14</v>
      </c>
      <c r="D937" t="s">
        <v>1476</v>
      </c>
      <c r="E937">
        <v>4</v>
      </c>
      <c r="F937" t="s">
        <v>6658</v>
      </c>
    </row>
    <row r="938" spans="1:6" hidden="1" x14ac:dyDescent="0.25">
      <c r="A938" t="s">
        <v>1563</v>
      </c>
      <c r="B938">
        <v>1704</v>
      </c>
      <c r="C938" t="s">
        <v>14</v>
      </c>
      <c r="D938" t="s">
        <v>1564</v>
      </c>
      <c r="E938">
        <v>4</v>
      </c>
      <c r="F938" t="s">
        <v>6235</v>
      </c>
    </row>
    <row r="939" spans="1:6" x14ac:dyDescent="0.25">
      <c r="A939" t="s">
        <v>1610</v>
      </c>
      <c r="B939">
        <v>1383</v>
      </c>
      <c r="C939" t="s">
        <v>9</v>
      </c>
      <c r="D939" t="s">
        <v>180</v>
      </c>
      <c r="E939">
        <v>4</v>
      </c>
      <c r="F939" t="s">
        <v>5729</v>
      </c>
    </row>
    <row r="940" spans="1:6" x14ac:dyDescent="0.25">
      <c r="A940" t="s">
        <v>1974</v>
      </c>
      <c r="B940">
        <v>1935</v>
      </c>
      <c r="C940" t="s">
        <v>9</v>
      </c>
      <c r="D940" t="s">
        <v>180</v>
      </c>
      <c r="E940">
        <v>4</v>
      </c>
      <c r="F940" t="s">
        <v>5730</v>
      </c>
    </row>
    <row r="941" spans="1:6" hidden="1" x14ac:dyDescent="0.25">
      <c r="A941" t="s">
        <v>2048</v>
      </c>
      <c r="B941">
        <v>1716</v>
      </c>
      <c r="C941" t="s">
        <v>14</v>
      </c>
      <c r="D941" t="s">
        <v>19</v>
      </c>
      <c r="E941">
        <v>4</v>
      </c>
      <c r="F941" t="s">
        <v>6232</v>
      </c>
    </row>
    <row r="942" spans="1:6" hidden="1" x14ac:dyDescent="0.25">
      <c r="A942" t="s">
        <v>2079</v>
      </c>
      <c r="B942">
        <v>948</v>
      </c>
      <c r="C942" t="s">
        <v>14</v>
      </c>
      <c r="D942" t="s">
        <v>997</v>
      </c>
      <c r="E942">
        <v>4</v>
      </c>
      <c r="F942" t="s">
        <v>6516</v>
      </c>
    </row>
    <row r="943" spans="1:6" hidden="1" x14ac:dyDescent="0.25">
      <c r="A943" t="s">
        <v>2114</v>
      </c>
      <c r="B943">
        <v>650</v>
      </c>
      <c r="C943" t="s">
        <v>14</v>
      </c>
      <c r="D943" t="s">
        <v>722</v>
      </c>
      <c r="E943">
        <v>4</v>
      </c>
      <c r="F943" t="s">
        <v>6517</v>
      </c>
    </row>
    <row r="944" spans="1:6" hidden="1" x14ac:dyDescent="0.25">
      <c r="A944" t="s">
        <v>2530</v>
      </c>
      <c r="B944">
        <v>866</v>
      </c>
      <c r="C944" t="s">
        <v>14</v>
      </c>
      <c r="D944" t="s">
        <v>43</v>
      </c>
      <c r="E944">
        <v>4</v>
      </c>
      <c r="F944" t="s">
        <v>6659</v>
      </c>
    </row>
    <row r="945" spans="1:6" hidden="1" x14ac:dyDescent="0.25">
      <c r="A945" t="s">
        <v>2647</v>
      </c>
      <c r="B945">
        <v>545</v>
      </c>
      <c r="C945" t="s">
        <v>14</v>
      </c>
      <c r="D945" t="s">
        <v>2648</v>
      </c>
      <c r="E945">
        <v>4</v>
      </c>
      <c r="F945" t="s">
        <v>6658</v>
      </c>
    </row>
    <row r="946" spans="1:6" hidden="1" x14ac:dyDescent="0.25">
      <c r="A946" t="s">
        <v>2717</v>
      </c>
      <c r="B946">
        <v>1721</v>
      </c>
      <c r="C946" t="s">
        <v>14</v>
      </c>
      <c r="D946" t="s">
        <v>2370</v>
      </c>
      <c r="E946">
        <v>4</v>
      </c>
      <c r="F946" t="s">
        <v>6236</v>
      </c>
    </row>
    <row r="947" spans="1:6" hidden="1" x14ac:dyDescent="0.25">
      <c r="A947" t="s">
        <v>2860</v>
      </c>
      <c r="B947">
        <v>1704</v>
      </c>
      <c r="C947" t="s">
        <v>14</v>
      </c>
      <c r="D947" t="s">
        <v>848</v>
      </c>
      <c r="E947">
        <v>4</v>
      </c>
      <c r="F947" t="s">
        <v>6235</v>
      </c>
    </row>
    <row r="948" spans="1:6" hidden="1" x14ac:dyDescent="0.25">
      <c r="A948" t="s">
        <v>3182</v>
      </c>
      <c r="B948">
        <v>915</v>
      </c>
      <c r="C948" t="s">
        <v>14</v>
      </c>
      <c r="D948" t="s">
        <v>838</v>
      </c>
      <c r="E948">
        <v>4</v>
      </c>
      <c r="F948" t="s">
        <v>6660</v>
      </c>
    </row>
    <row r="949" spans="1:6" x14ac:dyDescent="0.25">
      <c r="A949" t="s">
        <v>3227</v>
      </c>
      <c r="B949">
        <v>3268</v>
      </c>
      <c r="C949" t="s">
        <v>9</v>
      </c>
      <c r="D949" t="s">
        <v>180</v>
      </c>
      <c r="E949">
        <v>4</v>
      </c>
      <c r="F949" t="s">
        <v>5731</v>
      </c>
    </row>
    <row r="950" spans="1:6" hidden="1" x14ac:dyDescent="0.25">
      <c r="A950" t="s">
        <v>3321</v>
      </c>
      <c r="B950">
        <v>772</v>
      </c>
      <c r="C950" t="s">
        <v>1385</v>
      </c>
      <c r="D950" t="s">
        <v>1386</v>
      </c>
      <c r="E950">
        <v>4</v>
      </c>
      <c r="F950" t="s">
        <v>6518</v>
      </c>
    </row>
    <row r="951" spans="1:6" hidden="1" x14ac:dyDescent="0.25">
      <c r="A951" t="s">
        <v>3424</v>
      </c>
      <c r="B951">
        <v>1696</v>
      </c>
      <c r="C951" t="s">
        <v>14</v>
      </c>
      <c r="D951" t="s">
        <v>2738</v>
      </c>
      <c r="E951">
        <v>4</v>
      </c>
      <c r="F951" t="s">
        <v>6233</v>
      </c>
    </row>
    <row r="952" spans="1:6" hidden="1" x14ac:dyDescent="0.25">
      <c r="A952" t="s">
        <v>3515</v>
      </c>
      <c r="B952">
        <v>650</v>
      </c>
      <c r="C952" t="s">
        <v>14</v>
      </c>
      <c r="D952" t="s">
        <v>1235</v>
      </c>
      <c r="E952">
        <v>4</v>
      </c>
      <c r="F952" t="s">
        <v>6661</v>
      </c>
    </row>
    <row r="953" spans="1:6" hidden="1" x14ac:dyDescent="0.25">
      <c r="A953" t="s">
        <v>3604</v>
      </c>
      <c r="B953">
        <v>1078</v>
      </c>
      <c r="C953" t="s">
        <v>14</v>
      </c>
      <c r="D953" t="s">
        <v>341</v>
      </c>
      <c r="E953">
        <v>4</v>
      </c>
      <c r="F953" t="s">
        <v>6205</v>
      </c>
    </row>
    <row r="954" spans="1:6" hidden="1" x14ac:dyDescent="0.25">
      <c r="A954" t="s">
        <v>3618</v>
      </c>
      <c r="B954">
        <v>545</v>
      </c>
      <c r="C954" t="s">
        <v>14</v>
      </c>
      <c r="D954" t="s">
        <v>1297</v>
      </c>
      <c r="E954">
        <v>4</v>
      </c>
      <c r="F954" t="s">
        <v>6658</v>
      </c>
    </row>
    <row r="955" spans="1:6" hidden="1" x14ac:dyDescent="0.25">
      <c r="A955" t="s">
        <v>3654</v>
      </c>
      <c r="B955">
        <v>1697</v>
      </c>
      <c r="C955" t="s">
        <v>14</v>
      </c>
      <c r="D955" t="s">
        <v>121</v>
      </c>
      <c r="E955">
        <v>4</v>
      </c>
      <c r="F955" t="s">
        <v>6237</v>
      </c>
    </row>
    <row r="956" spans="1:6" hidden="1" x14ac:dyDescent="0.25">
      <c r="A956" t="s">
        <v>3728</v>
      </c>
      <c r="B956">
        <v>835</v>
      </c>
      <c r="C956" t="s">
        <v>14</v>
      </c>
      <c r="D956" t="s">
        <v>1538</v>
      </c>
      <c r="E956">
        <v>4</v>
      </c>
      <c r="F956" t="s">
        <v>6662</v>
      </c>
    </row>
    <row r="957" spans="1:6" hidden="1" x14ac:dyDescent="0.25">
      <c r="A957" t="s">
        <v>3749</v>
      </c>
      <c r="B957">
        <v>1700</v>
      </c>
      <c r="C957" t="s">
        <v>14</v>
      </c>
      <c r="D957" t="s">
        <v>19</v>
      </c>
      <c r="E957">
        <v>4</v>
      </c>
      <c r="F957" t="s">
        <v>6238</v>
      </c>
    </row>
    <row r="958" spans="1:6" hidden="1" x14ac:dyDescent="0.25">
      <c r="A958" t="s">
        <v>3799</v>
      </c>
      <c r="B958">
        <v>1673</v>
      </c>
      <c r="C958" t="s">
        <v>14</v>
      </c>
      <c r="D958" t="s">
        <v>274</v>
      </c>
      <c r="E958">
        <v>4</v>
      </c>
      <c r="F958" t="s">
        <v>6234</v>
      </c>
    </row>
    <row r="959" spans="1:6" hidden="1" x14ac:dyDescent="0.25">
      <c r="A959" t="s">
        <v>3803</v>
      </c>
      <c r="B959">
        <v>1696</v>
      </c>
      <c r="C959" t="s">
        <v>14</v>
      </c>
      <c r="D959" t="s">
        <v>1621</v>
      </c>
      <c r="E959">
        <v>4</v>
      </c>
      <c r="F959" t="s">
        <v>6233</v>
      </c>
    </row>
    <row r="960" spans="1:6" hidden="1" x14ac:dyDescent="0.25">
      <c r="A960" t="s">
        <v>3821</v>
      </c>
      <c r="B960">
        <v>2011</v>
      </c>
      <c r="C960" t="s">
        <v>352</v>
      </c>
      <c r="D960" t="s">
        <v>353</v>
      </c>
      <c r="E960">
        <v>4</v>
      </c>
      <c r="F960" t="s">
        <v>6239</v>
      </c>
    </row>
    <row r="961" spans="1:6" x14ac:dyDescent="0.25">
      <c r="A961" t="s">
        <v>3882</v>
      </c>
      <c r="B961">
        <v>1107</v>
      </c>
      <c r="C961" t="s">
        <v>9</v>
      </c>
      <c r="D961" t="s">
        <v>650</v>
      </c>
      <c r="E961">
        <v>4</v>
      </c>
      <c r="F961" t="s">
        <v>6206</v>
      </c>
    </row>
    <row r="962" spans="1:6" hidden="1" x14ac:dyDescent="0.25">
      <c r="A962" t="s">
        <v>3922</v>
      </c>
      <c r="B962">
        <v>1721</v>
      </c>
      <c r="C962" t="s">
        <v>14</v>
      </c>
      <c r="D962" t="s">
        <v>1235</v>
      </c>
      <c r="E962">
        <v>4</v>
      </c>
      <c r="F962" t="s">
        <v>6236</v>
      </c>
    </row>
    <row r="963" spans="1:6" hidden="1" x14ac:dyDescent="0.25">
      <c r="A963" t="s">
        <v>3998</v>
      </c>
      <c r="B963">
        <v>1082</v>
      </c>
      <c r="C963" t="s">
        <v>14</v>
      </c>
      <c r="D963" t="s">
        <v>129</v>
      </c>
      <c r="E963">
        <v>4</v>
      </c>
      <c r="F963" t="s">
        <v>6519</v>
      </c>
    </row>
    <row r="964" spans="1:6" hidden="1" x14ac:dyDescent="0.25">
      <c r="A964" t="s">
        <v>4024</v>
      </c>
      <c r="B964">
        <v>1100</v>
      </c>
      <c r="C964" t="s">
        <v>14</v>
      </c>
      <c r="D964" t="s">
        <v>86</v>
      </c>
      <c r="E964">
        <v>4</v>
      </c>
      <c r="F964" t="s">
        <v>6207</v>
      </c>
    </row>
    <row r="965" spans="1:6" hidden="1" x14ac:dyDescent="0.25">
      <c r="A965" t="s">
        <v>4092</v>
      </c>
      <c r="B965">
        <v>1070</v>
      </c>
      <c r="C965" t="s">
        <v>14</v>
      </c>
      <c r="D965" t="s">
        <v>86</v>
      </c>
      <c r="E965">
        <v>4</v>
      </c>
      <c r="F965" t="s">
        <v>6208</v>
      </c>
    </row>
    <row r="966" spans="1:6" hidden="1" x14ac:dyDescent="0.25">
      <c r="A966" t="s">
        <v>4581</v>
      </c>
      <c r="B966">
        <v>1704</v>
      </c>
      <c r="C966" t="s">
        <v>14</v>
      </c>
      <c r="D966" t="s">
        <v>1150</v>
      </c>
      <c r="E966">
        <v>4</v>
      </c>
      <c r="F966" t="s">
        <v>6235</v>
      </c>
    </row>
    <row r="967" spans="1:6" x14ac:dyDescent="0.25">
      <c r="A967" t="s">
        <v>4690</v>
      </c>
      <c r="B967">
        <v>1163</v>
      </c>
      <c r="C967" t="s">
        <v>9</v>
      </c>
      <c r="D967" t="s">
        <v>650</v>
      </c>
      <c r="E967">
        <v>4</v>
      </c>
      <c r="F967" t="s">
        <v>6209</v>
      </c>
    </row>
    <row r="968" spans="1:6" hidden="1" x14ac:dyDescent="0.25">
      <c r="A968" t="s">
        <v>4840</v>
      </c>
      <c r="B968">
        <v>1697</v>
      </c>
      <c r="C968" t="s">
        <v>14</v>
      </c>
      <c r="D968" t="s">
        <v>959</v>
      </c>
      <c r="E968">
        <v>4</v>
      </c>
      <c r="F968" t="s">
        <v>6237</v>
      </c>
    </row>
    <row r="969" spans="1:6" hidden="1" x14ac:dyDescent="0.25">
      <c r="A969" t="s">
        <v>4881</v>
      </c>
      <c r="B969">
        <v>1697</v>
      </c>
      <c r="C969" t="s">
        <v>14</v>
      </c>
      <c r="D969" t="s">
        <v>19</v>
      </c>
      <c r="E969">
        <v>4</v>
      </c>
      <c r="F969" t="s">
        <v>6237</v>
      </c>
    </row>
    <row r="970" spans="1:6" hidden="1" x14ac:dyDescent="0.25">
      <c r="A970" t="s">
        <v>4912</v>
      </c>
      <c r="B970">
        <v>702</v>
      </c>
      <c r="C970" t="s">
        <v>14</v>
      </c>
      <c r="D970" t="s">
        <v>722</v>
      </c>
      <c r="E970">
        <v>4</v>
      </c>
      <c r="F970" t="s">
        <v>6520</v>
      </c>
    </row>
    <row r="971" spans="1:6" hidden="1" x14ac:dyDescent="0.25">
      <c r="A971" t="s">
        <v>5010</v>
      </c>
      <c r="B971">
        <v>831</v>
      </c>
      <c r="C971" t="s">
        <v>14</v>
      </c>
      <c r="D971" t="s">
        <v>5011</v>
      </c>
      <c r="E971">
        <v>4</v>
      </c>
      <c r="F971" t="s">
        <v>6663</v>
      </c>
    </row>
    <row r="972" spans="1:6" hidden="1" x14ac:dyDescent="0.25">
      <c r="A972" t="s">
        <v>5022</v>
      </c>
      <c r="B972">
        <v>1315</v>
      </c>
      <c r="C972" t="s">
        <v>14</v>
      </c>
      <c r="D972" t="s">
        <v>36</v>
      </c>
      <c r="E972">
        <v>4</v>
      </c>
      <c r="F972" t="s">
        <v>6240</v>
      </c>
    </row>
    <row r="973" spans="1:6" hidden="1" x14ac:dyDescent="0.25">
      <c r="A973" t="s">
        <v>5076</v>
      </c>
      <c r="B973">
        <v>797</v>
      </c>
      <c r="C973" t="s">
        <v>14</v>
      </c>
      <c r="D973" t="s">
        <v>19</v>
      </c>
      <c r="E973">
        <v>4</v>
      </c>
      <c r="F973" t="s">
        <v>6521</v>
      </c>
    </row>
    <row r="974" spans="1:6" hidden="1" x14ac:dyDescent="0.25">
      <c r="A974" t="s">
        <v>5157</v>
      </c>
      <c r="B974">
        <v>797</v>
      </c>
      <c r="C974" t="s">
        <v>14</v>
      </c>
      <c r="D974" t="s">
        <v>3840</v>
      </c>
      <c r="E974">
        <v>4</v>
      </c>
      <c r="F974" t="s">
        <v>6521</v>
      </c>
    </row>
    <row r="975" spans="1:6" hidden="1" x14ac:dyDescent="0.25">
      <c r="A975" t="s">
        <v>5284</v>
      </c>
      <c r="B975">
        <v>914</v>
      </c>
      <c r="C975" t="s">
        <v>14</v>
      </c>
      <c r="D975" t="s">
        <v>129</v>
      </c>
      <c r="E975">
        <v>4</v>
      </c>
      <c r="F975" t="s">
        <v>6664</v>
      </c>
    </row>
    <row r="976" spans="1:6" hidden="1" x14ac:dyDescent="0.25">
      <c r="A976" t="s">
        <v>5318</v>
      </c>
      <c r="B976">
        <v>585</v>
      </c>
      <c r="C976" t="s">
        <v>14</v>
      </c>
      <c r="D976" t="s">
        <v>19</v>
      </c>
      <c r="E976">
        <v>4</v>
      </c>
      <c r="F976" t="s">
        <v>6665</v>
      </c>
    </row>
    <row r="977" spans="1:6" hidden="1" x14ac:dyDescent="0.25">
      <c r="A977" t="s">
        <v>5398</v>
      </c>
      <c r="B977">
        <v>2011</v>
      </c>
      <c r="C977" t="s">
        <v>352</v>
      </c>
      <c r="D977" t="s">
        <v>353</v>
      </c>
      <c r="E977">
        <v>4</v>
      </c>
      <c r="F977" t="s">
        <v>6239</v>
      </c>
    </row>
    <row r="978" spans="1:6" hidden="1" x14ac:dyDescent="0.25">
      <c r="A978" t="s">
        <v>5598</v>
      </c>
      <c r="B978">
        <v>1704</v>
      </c>
      <c r="C978" t="s">
        <v>14</v>
      </c>
      <c r="D978" t="s">
        <v>538</v>
      </c>
      <c r="E978">
        <v>4</v>
      </c>
      <c r="F978" t="s">
        <v>6235</v>
      </c>
    </row>
    <row r="979" spans="1:6" hidden="1" x14ac:dyDescent="0.25">
      <c r="A979" t="s">
        <v>5669</v>
      </c>
      <c r="B979">
        <v>650</v>
      </c>
      <c r="C979" t="s">
        <v>14</v>
      </c>
      <c r="D979" t="s">
        <v>2370</v>
      </c>
      <c r="E979">
        <v>4</v>
      </c>
      <c r="F979" t="s">
        <v>6661</v>
      </c>
    </row>
    <row r="980" spans="1:6" x14ac:dyDescent="0.25">
      <c r="A980" t="s">
        <v>281</v>
      </c>
      <c r="B980">
        <v>713</v>
      </c>
      <c r="C980" t="s">
        <v>9</v>
      </c>
      <c r="D980" t="s">
        <v>32</v>
      </c>
      <c r="E980">
        <v>3</v>
      </c>
      <c r="F980" t="s">
        <v>6140</v>
      </c>
    </row>
    <row r="981" spans="1:6" hidden="1" x14ac:dyDescent="0.25">
      <c r="A981" t="s">
        <v>375</v>
      </c>
      <c r="B981">
        <v>1116</v>
      </c>
      <c r="C981" t="s">
        <v>14</v>
      </c>
      <c r="D981" t="s">
        <v>376</v>
      </c>
      <c r="E981">
        <v>3</v>
      </c>
      <c r="F981" t="s">
        <v>6522</v>
      </c>
    </row>
    <row r="982" spans="1:6" x14ac:dyDescent="0.25">
      <c r="A982" t="s">
        <v>491</v>
      </c>
      <c r="B982">
        <v>837</v>
      </c>
      <c r="C982" t="s">
        <v>9</v>
      </c>
      <c r="D982" t="s">
        <v>492</v>
      </c>
      <c r="E982">
        <v>3</v>
      </c>
      <c r="F982" t="s">
        <v>5732</v>
      </c>
    </row>
    <row r="983" spans="1:6" hidden="1" x14ac:dyDescent="0.25">
      <c r="A983" t="s">
        <v>615</v>
      </c>
      <c r="B983">
        <v>1239</v>
      </c>
      <c r="C983" t="s">
        <v>14</v>
      </c>
      <c r="D983" t="s">
        <v>616</v>
      </c>
      <c r="E983">
        <v>3</v>
      </c>
      <c r="F983" t="s">
        <v>6241</v>
      </c>
    </row>
    <row r="984" spans="1:6" x14ac:dyDescent="0.25">
      <c r="A984" t="s">
        <v>641</v>
      </c>
      <c r="B984">
        <v>787</v>
      </c>
      <c r="C984" t="s">
        <v>9</v>
      </c>
      <c r="D984" t="s">
        <v>32</v>
      </c>
      <c r="E984">
        <v>3</v>
      </c>
      <c r="F984" t="s">
        <v>6210</v>
      </c>
    </row>
    <row r="985" spans="1:6" hidden="1" x14ac:dyDescent="0.25">
      <c r="A985" t="s">
        <v>666</v>
      </c>
      <c r="B985">
        <v>1014</v>
      </c>
      <c r="C985" t="s">
        <v>14</v>
      </c>
      <c r="D985" t="s">
        <v>261</v>
      </c>
      <c r="E985">
        <v>3</v>
      </c>
      <c r="F985" t="s">
        <v>6116</v>
      </c>
    </row>
    <row r="986" spans="1:6" hidden="1" x14ac:dyDescent="0.25">
      <c r="A986" t="s">
        <v>673</v>
      </c>
      <c r="B986">
        <v>422</v>
      </c>
      <c r="C986" t="s">
        <v>14</v>
      </c>
      <c r="D986" t="s">
        <v>674</v>
      </c>
      <c r="E986">
        <v>3</v>
      </c>
      <c r="F986" t="s">
        <v>6523</v>
      </c>
    </row>
    <row r="987" spans="1:6" hidden="1" x14ac:dyDescent="0.25">
      <c r="A987" t="s">
        <v>721</v>
      </c>
      <c r="B987">
        <v>1118</v>
      </c>
      <c r="C987" t="s">
        <v>14</v>
      </c>
      <c r="D987" t="s">
        <v>722</v>
      </c>
      <c r="E987">
        <v>3</v>
      </c>
      <c r="F987" t="s">
        <v>6524</v>
      </c>
    </row>
    <row r="988" spans="1:6" hidden="1" x14ac:dyDescent="0.25">
      <c r="A988" t="s">
        <v>770</v>
      </c>
      <c r="B988">
        <v>1104</v>
      </c>
      <c r="C988" t="s">
        <v>14</v>
      </c>
      <c r="D988" t="s">
        <v>36</v>
      </c>
      <c r="E988">
        <v>3</v>
      </c>
      <c r="F988" t="s">
        <v>6525</v>
      </c>
    </row>
    <row r="989" spans="1:6" hidden="1" x14ac:dyDescent="0.25">
      <c r="A989" t="s">
        <v>788</v>
      </c>
      <c r="B989">
        <v>1116</v>
      </c>
      <c r="C989" t="s">
        <v>14</v>
      </c>
      <c r="D989" t="s">
        <v>789</v>
      </c>
      <c r="E989">
        <v>3</v>
      </c>
      <c r="F989" t="s">
        <v>6526</v>
      </c>
    </row>
    <row r="990" spans="1:6" hidden="1" x14ac:dyDescent="0.25">
      <c r="A990" t="s">
        <v>809</v>
      </c>
      <c r="B990">
        <v>1104</v>
      </c>
      <c r="C990" t="s">
        <v>14</v>
      </c>
      <c r="D990" t="s">
        <v>810</v>
      </c>
      <c r="E990">
        <v>3</v>
      </c>
      <c r="F990" t="s">
        <v>6527</v>
      </c>
    </row>
    <row r="991" spans="1:6" hidden="1" x14ac:dyDescent="0.25">
      <c r="A991" t="s">
        <v>837</v>
      </c>
      <c r="B991">
        <v>1104</v>
      </c>
      <c r="C991" t="s">
        <v>14</v>
      </c>
      <c r="D991" t="s">
        <v>838</v>
      </c>
      <c r="E991">
        <v>3</v>
      </c>
      <c r="F991" t="s">
        <v>6528</v>
      </c>
    </row>
    <row r="992" spans="1:6" hidden="1" x14ac:dyDescent="0.25">
      <c r="A992" t="s">
        <v>853</v>
      </c>
      <c r="B992">
        <v>1119</v>
      </c>
      <c r="C992" t="s">
        <v>14</v>
      </c>
      <c r="D992" t="s">
        <v>854</v>
      </c>
      <c r="E992">
        <v>3</v>
      </c>
      <c r="F992" t="s">
        <v>6529</v>
      </c>
    </row>
    <row r="993" spans="1:6" hidden="1" x14ac:dyDescent="0.25">
      <c r="A993" t="s">
        <v>867</v>
      </c>
      <c r="B993">
        <v>1113</v>
      </c>
      <c r="C993" t="s">
        <v>14</v>
      </c>
      <c r="D993" t="s">
        <v>60</v>
      </c>
      <c r="E993">
        <v>3</v>
      </c>
      <c r="F993" t="s">
        <v>6530</v>
      </c>
    </row>
    <row r="994" spans="1:6" x14ac:dyDescent="0.25">
      <c r="A994" t="s">
        <v>871</v>
      </c>
      <c r="B994">
        <v>830</v>
      </c>
      <c r="C994" t="s">
        <v>9</v>
      </c>
      <c r="D994" t="s">
        <v>872</v>
      </c>
      <c r="E994">
        <v>3</v>
      </c>
      <c r="F994" t="s">
        <v>5733</v>
      </c>
    </row>
    <row r="995" spans="1:6" hidden="1" x14ac:dyDescent="0.25">
      <c r="A995" t="s">
        <v>877</v>
      </c>
      <c r="B995">
        <v>1149</v>
      </c>
      <c r="C995" t="s">
        <v>14</v>
      </c>
      <c r="D995" t="s">
        <v>878</v>
      </c>
      <c r="E995">
        <v>3</v>
      </c>
      <c r="F995" t="s">
        <v>6242</v>
      </c>
    </row>
    <row r="996" spans="1:6" hidden="1" x14ac:dyDescent="0.25">
      <c r="A996" t="s">
        <v>901</v>
      </c>
      <c r="B996">
        <v>1435</v>
      </c>
      <c r="C996" t="s">
        <v>14</v>
      </c>
      <c r="D996" t="s">
        <v>19</v>
      </c>
      <c r="E996">
        <v>3</v>
      </c>
      <c r="F996" t="s">
        <v>6666</v>
      </c>
    </row>
    <row r="997" spans="1:6" hidden="1" x14ac:dyDescent="0.25">
      <c r="A997" t="s">
        <v>922</v>
      </c>
      <c r="B997">
        <v>1014</v>
      </c>
      <c r="C997" t="s">
        <v>14</v>
      </c>
      <c r="D997" t="s">
        <v>19</v>
      </c>
      <c r="E997">
        <v>3</v>
      </c>
      <c r="F997" t="s">
        <v>6116</v>
      </c>
    </row>
    <row r="998" spans="1:6" hidden="1" x14ac:dyDescent="0.25">
      <c r="A998" t="s">
        <v>958</v>
      </c>
      <c r="B998">
        <v>1030</v>
      </c>
      <c r="C998" t="s">
        <v>14</v>
      </c>
      <c r="D998" t="s">
        <v>959</v>
      </c>
      <c r="E998">
        <v>3</v>
      </c>
      <c r="F998" t="s">
        <v>6117</v>
      </c>
    </row>
    <row r="999" spans="1:6" hidden="1" x14ac:dyDescent="0.25">
      <c r="A999" t="s">
        <v>1046</v>
      </c>
      <c r="B999">
        <v>1030</v>
      </c>
      <c r="C999" t="s">
        <v>14</v>
      </c>
      <c r="D999" t="s">
        <v>930</v>
      </c>
      <c r="E999">
        <v>3</v>
      </c>
      <c r="F999" t="s">
        <v>6118</v>
      </c>
    </row>
    <row r="1000" spans="1:6" hidden="1" x14ac:dyDescent="0.25">
      <c r="A1000" t="s">
        <v>1125</v>
      </c>
      <c r="B1000">
        <v>422</v>
      </c>
      <c r="C1000" t="s">
        <v>14</v>
      </c>
      <c r="D1000" t="s">
        <v>1126</v>
      </c>
      <c r="E1000">
        <v>3</v>
      </c>
      <c r="F1000" t="s">
        <v>6531</v>
      </c>
    </row>
    <row r="1001" spans="1:6" hidden="1" x14ac:dyDescent="0.25">
      <c r="A1001" t="s">
        <v>1149</v>
      </c>
      <c r="B1001">
        <v>1030</v>
      </c>
      <c r="C1001" t="s">
        <v>14</v>
      </c>
      <c r="D1001" t="s">
        <v>1150</v>
      </c>
      <c r="E1001">
        <v>3</v>
      </c>
      <c r="F1001" t="s">
        <v>6118</v>
      </c>
    </row>
    <row r="1002" spans="1:6" hidden="1" x14ac:dyDescent="0.25">
      <c r="A1002" t="s">
        <v>1156</v>
      </c>
      <c r="B1002">
        <v>1033</v>
      </c>
      <c r="C1002" t="s">
        <v>14</v>
      </c>
      <c r="D1002" t="s">
        <v>19</v>
      </c>
      <c r="E1002">
        <v>3</v>
      </c>
      <c r="F1002" t="s">
        <v>6119</v>
      </c>
    </row>
    <row r="1003" spans="1:6" hidden="1" x14ac:dyDescent="0.25">
      <c r="A1003" t="s">
        <v>1200</v>
      </c>
      <c r="B1003">
        <v>1030</v>
      </c>
      <c r="C1003" t="s">
        <v>14</v>
      </c>
      <c r="D1003" t="s">
        <v>19</v>
      </c>
      <c r="E1003">
        <v>3</v>
      </c>
      <c r="F1003" t="s">
        <v>6120</v>
      </c>
    </row>
    <row r="1004" spans="1:6" hidden="1" x14ac:dyDescent="0.25">
      <c r="A1004" t="s">
        <v>1210</v>
      </c>
      <c r="B1004">
        <v>954</v>
      </c>
      <c r="C1004" t="s">
        <v>14</v>
      </c>
      <c r="D1004" t="s">
        <v>19</v>
      </c>
      <c r="E1004">
        <v>3</v>
      </c>
      <c r="F1004" t="s">
        <v>6121</v>
      </c>
    </row>
    <row r="1005" spans="1:6" hidden="1" x14ac:dyDescent="0.25">
      <c r="A1005" t="s">
        <v>1222</v>
      </c>
      <c r="B1005">
        <v>279</v>
      </c>
      <c r="C1005" t="s">
        <v>14</v>
      </c>
      <c r="D1005" t="s">
        <v>1223</v>
      </c>
      <c r="E1005">
        <v>3</v>
      </c>
      <c r="F1005" t="s">
        <v>6532</v>
      </c>
    </row>
    <row r="1006" spans="1:6" hidden="1" x14ac:dyDescent="0.25">
      <c r="A1006" t="s">
        <v>1293</v>
      </c>
      <c r="B1006">
        <v>1118</v>
      </c>
      <c r="C1006" t="s">
        <v>14</v>
      </c>
      <c r="D1006" t="s">
        <v>1294</v>
      </c>
      <c r="E1006">
        <v>3</v>
      </c>
      <c r="F1006" t="s">
        <v>6524</v>
      </c>
    </row>
    <row r="1007" spans="1:6" hidden="1" x14ac:dyDescent="0.25">
      <c r="A1007" t="s">
        <v>1316</v>
      </c>
      <c r="B1007">
        <v>1013</v>
      </c>
      <c r="C1007" t="s">
        <v>14</v>
      </c>
      <c r="D1007" t="s">
        <v>437</v>
      </c>
      <c r="E1007">
        <v>3</v>
      </c>
      <c r="F1007" t="s">
        <v>6122</v>
      </c>
    </row>
    <row r="1008" spans="1:6" hidden="1" x14ac:dyDescent="0.25">
      <c r="A1008" t="s">
        <v>1358</v>
      </c>
      <c r="B1008">
        <v>991</v>
      </c>
      <c r="C1008" t="s">
        <v>14</v>
      </c>
      <c r="D1008" t="s">
        <v>1359</v>
      </c>
      <c r="E1008">
        <v>3</v>
      </c>
      <c r="F1008" t="s">
        <v>6667</v>
      </c>
    </row>
    <row r="1009" spans="1:6" x14ac:dyDescent="0.25">
      <c r="A1009" t="s">
        <v>1377</v>
      </c>
      <c r="B1009">
        <v>966</v>
      </c>
      <c r="C1009" t="s">
        <v>9</v>
      </c>
      <c r="D1009" t="s">
        <v>10</v>
      </c>
      <c r="E1009">
        <v>3</v>
      </c>
      <c r="F1009" t="s">
        <v>6133</v>
      </c>
    </row>
    <row r="1010" spans="1:6" hidden="1" x14ac:dyDescent="0.25">
      <c r="A1010" t="s">
        <v>1454</v>
      </c>
      <c r="B1010">
        <v>1114</v>
      </c>
      <c r="C1010" t="s">
        <v>14</v>
      </c>
      <c r="D1010" t="s">
        <v>1455</v>
      </c>
      <c r="E1010">
        <v>3</v>
      </c>
      <c r="F1010" t="s">
        <v>6533</v>
      </c>
    </row>
    <row r="1011" spans="1:6" hidden="1" x14ac:dyDescent="0.25">
      <c r="A1011" t="s">
        <v>1506</v>
      </c>
      <c r="B1011">
        <v>1014</v>
      </c>
      <c r="C1011" t="s">
        <v>14</v>
      </c>
      <c r="D1011" t="s">
        <v>394</v>
      </c>
      <c r="E1011">
        <v>3</v>
      </c>
      <c r="F1011" t="s">
        <v>6116</v>
      </c>
    </row>
    <row r="1012" spans="1:6" x14ac:dyDescent="0.25">
      <c r="A1012" t="s">
        <v>1570</v>
      </c>
      <c r="B1012">
        <v>1228</v>
      </c>
      <c r="C1012" t="s">
        <v>9</v>
      </c>
      <c r="D1012" t="s">
        <v>164</v>
      </c>
      <c r="E1012">
        <v>3</v>
      </c>
      <c r="F1012" t="s">
        <v>5734</v>
      </c>
    </row>
    <row r="1013" spans="1:6" hidden="1" x14ac:dyDescent="0.25">
      <c r="A1013" t="s">
        <v>1586</v>
      </c>
      <c r="B1013">
        <v>1030</v>
      </c>
      <c r="C1013" t="s">
        <v>14</v>
      </c>
      <c r="D1013" t="s">
        <v>848</v>
      </c>
      <c r="E1013">
        <v>3</v>
      </c>
      <c r="F1013" t="s">
        <v>6118</v>
      </c>
    </row>
    <row r="1014" spans="1:6" hidden="1" x14ac:dyDescent="0.25">
      <c r="A1014" t="s">
        <v>1600</v>
      </c>
      <c r="B1014">
        <v>292</v>
      </c>
      <c r="C1014" t="s">
        <v>14</v>
      </c>
      <c r="D1014" t="s">
        <v>437</v>
      </c>
      <c r="E1014">
        <v>3</v>
      </c>
      <c r="F1014" t="s">
        <v>6534</v>
      </c>
    </row>
    <row r="1015" spans="1:6" hidden="1" x14ac:dyDescent="0.25">
      <c r="A1015" t="s">
        <v>1620</v>
      </c>
      <c r="B1015">
        <v>1030</v>
      </c>
      <c r="C1015" t="s">
        <v>14</v>
      </c>
      <c r="D1015" t="s">
        <v>1621</v>
      </c>
      <c r="E1015">
        <v>3</v>
      </c>
      <c r="F1015" t="s">
        <v>6122</v>
      </c>
    </row>
    <row r="1016" spans="1:6" x14ac:dyDescent="0.25">
      <c r="A1016" t="s">
        <v>1624</v>
      </c>
      <c r="B1016">
        <v>1115</v>
      </c>
      <c r="C1016" t="s">
        <v>9</v>
      </c>
      <c r="D1016" t="s">
        <v>650</v>
      </c>
      <c r="E1016">
        <v>3</v>
      </c>
      <c r="F1016" t="s">
        <v>6182</v>
      </c>
    </row>
    <row r="1017" spans="1:6" hidden="1" x14ac:dyDescent="0.25">
      <c r="A1017" t="s">
        <v>1666</v>
      </c>
      <c r="B1017">
        <v>1435</v>
      </c>
      <c r="C1017" t="s">
        <v>14</v>
      </c>
      <c r="D1017" t="s">
        <v>19</v>
      </c>
      <c r="E1017">
        <v>3</v>
      </c>
      <c r="F1017" t="s">
        <v>6668</v>
      </c>
    </row>
    <row r="1018" spans="1:6" hidden="1" x14ac:dyDescent="0.25">
      <c r="A1018" t="s">
        <v>1680</v>
      </c>
      <c r="B1018">
        <v>1109</v>
      </c>
      <c r="C1018" t="s">
        <v>14</v>
      </c>
      <c r="D1018" t="s">
        <v>64</v>
      </c>
      <c r="E1018">
        <v>3</v>
      </c>
      <c r="F1018" t="s">
        <v>6535</v>
      </c>
    </row>
    <row r="1019" spans="1:6" hidden="1" x14ac:dyDescent="0.25">
      <c r="A1019" t="s">
        <v>1704</v>
      </c>
      <c r="B1019">
        <v>1041</v>
      </c>
      <c r="C1019" t="s">
        <v>14</v>
      </c>
      <c r="D1019" t="s">
        <v>39</v>
      </c>
      <c r="E1019">
        <v>3</v>
      </c>
      <c r="F1019" t="s">
        <v>6527</v>
      </c>
    </row>
    <row r="1020" spans="1:6" hidden="1" x14ac:dyDescent="0.25">
      <c r="A1020" t="s">
        <v>1742</v>
      </c>
      <c r="B1020">
        <v>464</v>
      </c>
      <c r="C1020" t="s">
        <v>14</v>
      </c>
      <c r="D1020" t="s">
        <v>43</v>
      </c>
      <c r="E1020">
        <v>3</v>
      </c>
      <c r="F1020" t="s">
        <v>6536</v>
      </c>
    </row>
    <row r="1021" spans="1:6" hidden="1" x14ac:dyDescent="0.25">
      <c r="A1021" t="s">
        <v>1900</v>
      </c>
      <c r="B1021">
        <v>551</v>
      </c>
      <c r="C1021" t="s">
        <v>14</v>
      </c>
      <c r="D1021" t="s">
        <v>898</v>
      </c>
      <c r="E1021">
        <v>3</v>
      </c>
      <c r="F1021" t="s">
        <v>6537</v>
      </c>
    </row>
    <row r="1022" spans="1:6" x14ac:dyDescent="0.25">
      <c r="A1022" t="s">
        <v>1931</v>
      </c>
      <c r="B1022">
        <v>598</v>
      </c>
      <c r="C1022" t="s">
        <v>9</v>
      </c>
      <c r="D1022" t="s">
        <v>180</v>
      </c>
      <c r="E1022">
        <v>3</v>
      </c>
      <c r="F1022" t="s">
        <v>5735</v>
      </c>
    </row>
    <row r="1023" spans="1:6" hidden="1" x14ac:dyDescent="0.25">
      <c r="A1023" t="s">
        <v>1994</v>
      </c>
      <c r="B1023">
        <v>1104</v>
      </c>
      <c r="C1023" t="s">
        <v>14</v>
      </c>
      <c r="D1023" t="s">
        <v>571</v>
      </c>
      <c r="E1023">
        <v>3</v>
      </c>
      <c r="F1023" t="s">
        <v>6525</v>
      </c>
    </row>
    <row r="1024" spans="1:6" hidden="1" x14ac:dyDescent="0.25">
      <c r="A1024" t="s">
        <v>2073</v>
      </c>
      <c r="B1024">
        <v>1030</v>
      </c>
      <c r="C1024" t="s">
        <v>14</v>
      </c>
      <c r="D1024" t="s">
        <v>372</v>
      </c>
      <c r="E1024">
        <v>3</v>
      </c>
      <c r="F1024" t="s">
        <v>6118</v>
      </c>
    </row>
    <row r="1025" spans="1:6" hidden="1" x14ac:dyDescent="0.25">
      <c r="A1025" t="s">
        <v>2074</v>
      </c>
      <c r="B1025">
        <v>1014</v>
      </c>
      <c r="C1025" t="s">
        <v>14</v>
      </c>
      <c r="D1025" t="s">
        <v>19</v>
      </c>
      <c r="E1025">
        <v>3</v>
      </c>
      <c r="F1025" t="s">
        <v>6116</v>
      </c>
    </row>
    <row r="1026" spans="1:6" x14ac:dyDescent="0.25">
      <c r="A1026" t="s">
        <v>2085</v>
      </c>
      <c r="B1026">
        <v>1234</v>
      </c>
      <c r="C1026" t="s">
        <v>9</v>
      </c>
      <c r="D1026" t="s">
        <v>32</v>
      </c>
      <c r="E1026">
        <v>3</v>
      </c>
      <c r="F1026" t="s">
        <v>6243</v>
      </c>
    </row>
    <row r="1027" spans="1:6" hidden="1" x14ac:dyDescent="0.25">
      <c r="A1027" t="s">
        <v>2094</v>
      </c>
      <c r="B1027">
        <v>1103</v>
      </c>
      <c r="C1027" t="s">
        <v>14</v>
      </c>
      <c r="D1027" t="s">
        <v>97</v>
      </c>
      <c r="E1027">
        <v>3</v>
      </c>
      <c r="F1027" t="s">
        <v>6525</v>
      </c>
    </row>
    <row r="1028" spans="1:6" hidden="1" x14ac:dyDescent="0.25">
      <c r="A1028" t="s">
        <v>2165</v>
      </c>
      <c r="B1028">
        <v>1014</v>
      </c>
      <c r="C1028" t="s">
        <v>14</v>
      </c>
      <c r="D1028" t="s">
        <v>329</v>
      </c>
      <c r="E1028">
        <v>3</v>
      </c>
      <c r="F1028" t="s">
        <v>6116</v>
      </c>
    </row>
    <row r="1029" spans="1:6" x14ac:dyDescent="0.25">
      <c r="A1029" t="s">
        <v>2245</v>
      </c>
      <c r="B1029">
        <v>968</v>
      </c>
      <c r="C1029" t="s">
        <v>9</v>
      </c>
      <c r="D1029" t="s">
        <v>10</v>
      </c>
      <c r="E1029">
        <v>3</v>
      </c>
      <c r="F1029" t="s">
        <v>6134</v>
      </c>
    </row>
    <row r="1030" spans="1:6" hidden="1" x14ac:dyDescent="0.25">
      <c r="A1030" t="s">
        <v>2348</v>
      </c>
      <c r="B1030">
        <v>1149</v>
      </c>
      <c r="C1030" t="s">
        <v>14</v>
      </c>
      <c r="D1030" t="s">
        <v>474</v>
      </c>
      <c r="E1030">
        <v>3</v>
      </c>
      <c r="F1030" t="s">
        <v>6244</v>
      </c>
    </row>
    <row r="1031" spans="1:6" hidden="1" x14ac:dyDescent="0.25">
      <c r="A1031" t="s">
        <v>2351</v>
      </c>
      <c r="B1031">
        <v>1014</v>
      </c>
      <c r="C1031" t="s">
        <v>14</v>
      </c>
      <c r="D1031" t="s">
        <v>19</v>
      </c>
      <c r="E1031">
        <v>3</v>
      </c>
      <c r="F1031" t="s">
        <v>6116</v>
      </c>
    </row>
    <row r="1032" spans="1:6" hidden="1" x14ac:dyDescent="0.25">
      <c r="A1032" t="s">
        <v>2504</v>
      </c>
      <c r="B1032">
        <v>1030</v>
      </c>
      <c r="C1032" t="s">
        <v>14</v>
      </c>
      <c r="D1032" t="s">
        <v>1418</v>
      </c>
      <c r="E1032">
        <v>3</v>
      </c>
      <c r="F1032" t="s">
        <v>6118</v>
      </c>
    </row>
    <row r="1033" spans="1:6" hidden="1" x14ac:dyDescent="0.25">
      <c r="A1033" t="s">
        <v>2714</v>
      </c>
      <c r="B1033">
        <v>1021</v>
      </c>
      <c r="C1033" t="s">
        <v>14</v>
      </c>
      <c r="D1033" t="s">
        <v>376</v>
      </c>
      <c r="E1033">
        <v>3</v>
      </c>
      <c r="F1033" t="s">
        <v>6123</v>
      </c>
    </row>
    <row r="1034" spans="1:6" x14ac:dyDescent="0.25">
      <c r="A1034" t="s">
        <v>2720</v>
      </c>
      <c r="B1034">
        <v>1304</v>
      </c>
      <c r="C1034" t="s">
        <v>9</v>
      </c>
      <c r="D1034" t="s">
        <v>180</v>
      </c>
      <c r="E1034">
        <v>3</v>
      </c>
      <c r="F1034" t="s">
        <v>6175</v>
      </c>
    </row>
    <row r="1035" spans="1:6" hidden="1" x14ac:dyDescent="0.25">
      <c r="A1035" t="s">
        <v>2771</v>
      </c>
      <c r="B1035">
        <v>1030</v>
      </c>
      <c r="C1035" t="s">
        <v>14</v>
      </c>
      <c r="D1035" t="s">
        <v>1235</v>
      </c>
      <c r="E1035">
        <v>3</v>
      </c>
      <c r="F1035" t="s">
        <v>6122</v>
      </c>
    </row>
    <row r="1036" spans="1:6" hidden="1" x14ac:dyDescent="0.25">
      <c r="A1036" t="s">
        <v>2784</v>
      </c>
      <c r="B1036">
        <v>361</v>
      </c>
      <c r="C1036" t="s">
        <v>14</v>
      </c>
      <c r="D1036" t="s">
        <v>457</v>
      </c>
      <c r="E1036">
        <v>3</v>
      </c>
      <c r="F1036" t="s">
        <v>6538</v>
      </c>
    </row>
    <row r="1037" spans="1:6" hidden="1" x14ac:dyDescent="0.25">
      <c r="A1037" t="s">
        <v>2804</v>
      </c>
      <c r="B1037">
        <v>629</v>
      </c>
      <c r="C1037" t="s">
        <v>23</v>
      </c>
      <c r="D1037" t="s">
        <v>821</v>
      </c>
      <c r="E1037">
        <v>3</v>
      </c>
      <c r="F1037" t="s">
        <v>6303</v>
      </c>
    </row>
    <row r="1038" spans="1:6" hidden="1" x14ac:dyDescent="0.25">
      <c r="A1038" t="s">
        <v>2807</v>
      </c>
      <c r="B1038">
        <v>1419</v>
      </c>
      <c r="C1038" t="s">
        <v>14</v>
      </c>
      <c r="D1038" t="s">
        <v>1126</v>
      </c>
      <c r="E1038">
        <v>3</v>
      </c>
      <c r="F1038" t="s">
        <v>6245</v>
      </c>
    </row>
    <row r="1039" spans="1:6" hidden="1" x14ac:dyDescent="0.25">
      <c r="A1039" t="s">
        <v>2841</v>
      </c>
      <c r="B1039">
        <v>989</v>
      </c>
      <c r="C1039" t="s">
        <v>14</v>
      </c>
      <c r="D1039" t="s">
        <v>19</v>
      </c>
      <c r="E1039">
        <v>3</v>
      </c>
      <c r="F1039" t="s">
        <v>6246</v>
      </c>
    </row>
    <row r="1040" spans="1:6" hidden="1" x14ac:dyDescent="0.25">
      <c r="A1040" t="s">
        <v>2857</v>
      </c>
      <c r="B1040">
        <v>1382</v>
      </c>
      <c r="C1040" t="s">
        <v>14</v>
      </c>
      <c r="D1040" t="s">
        <v>19</v>
      </c>
      <c r="E1040">
        <v>3</v>
      </c>
      <c r="F1040" t="s">
        <v>6669</v>
      </c>
    </row>
    <row r="1041" spans="1:6" hidden="1" x14ac:dyDescent="0.25">
      <c r="A1041" t="s">
        <v>2892</v>
      </c>
      <c r="B1041">
        <v>1149</v>
      </c>
      <c r="C1041" t="s">
        <v>14</v>
      </c>
      <c r="D1041" t="s">
        <v>329</v>
      </c>
      <c r="E1041">
        <v>3</v>
      </c>
      <c r="F1041" t="s">
        <v>6242</v>
      </c>
    </row>
    <row r="1042" spans="1:6" hidden="1" x14ac:dyDescent="0.25">
      <c r="A1042" t="s">
        <v>2893</v>
      </c>
      <c r="B1042">
        <v>1117</v>
      </c>
      <c r="C1042" t="s">
        <v>14</v>
      </c>
      <c r="D1042" t="s">
        <v>963</v>
      </c>
      <c r="E1042">
        <v>3</v>
      </c>
      <c r="F1042" t="s">
        <v>6539</v>
      </c>
    </row>
    <row r="1043" spans="1:6" hidden="1" x14ac:dyDescent="0.25">
      <c r="A1043" t="s">
        <v>2932</v>
      </c>
      <c r="B1043">
        <v>532</v>
      </c>
      <c r="C1043" t="s">
        <v>23</v>
      </c>
      <c r="D1043" t="s">
        <v>821</v>
      </c>
      <c r="E1043">
        <v>3</v>
      </c>
      <c r="F1043" t="s">
        <v>2933</v>
      </c>
    </row>
    <row r="1044" spans="1:6" hidden="1" x14ac:dyDescent="0.25">
      <c r="A1044" t="s">
        <v>2965</v>
      </c>
      <c r="B1044">
        <v>1149</v>
      </c>
      <c r="C1044" t="s">
        <v>14</v>
      </c>
      <c r="D1044" t="s">
        <v>394</v>
      </c>
      <c r="E1044">
        <v>3</v>
      </c>
      <c r="F1044" t="s">
        <v>6244</v>
      </c>
    </row>
    <row r="1045" spans="1:6" hidden="1" x14ac:dyDescent="0.25">
      <c r="A1045" t="s">
        <v>2973</v>
      </c>
      <c r="B1045">
        <v>517</v>
      </c>
      <c r="C1045" t="s">
        <v>14</v>
      </c>
      <c r="D1045" t="s">
        <v>878</v>
      </c>
      <c r="E1045">
        <v>3</v>
      </c>
      <c r="F1045" t="s">
        <v>6540</v>
      </c>
    </row>
    <row r="1046" spans="1:6" hidden="1" x14ac:dyDescent="0.25">
      <c r="A1046" t="s">
        <v>3034</v>
      </c>
      <c r="B1046">
        <v>1104</v>
      </c>
      <c r="C1046" t="s">
        <v>14</v>
      </c>
      <c r="D1046" t="s">
        <v>863</v>
      </c>
      <c r="E1046">
        <v>3</v>
      </c>
      <c r="F1046" t="s">
        <v>6541</v>
      </c>
    </row>
    <row r="1047" spans="1:6" x14ac:dyDescent="0.25">
      <c r="A1047" t="s">
        <v>3056</v>
      </c>
      <c r="B1047">
        <v>1340</v>
      </c>
      <c r="C1047" t="s">
        <v>9</v>
      </c>
      <c r="D1047" t="s">
        <v>180</v>
      </c>
      <c r="E1047">
        <v>3</v>
      </c>
      <c r="F1047" t="s">
        <v>6247</v>
      </c>
    </row>
    <row r="1048" spans="1:6" hidden="1" x14ac:dyDescent="0.25">
      <c r="A1048" t="s">
        <v>3062</v>
      </c>
      <c r="B1048">
        <v>1030</v>
      </c>
      <c r="C1048" t="s">
        <v>14</v>
      </c>
      <c r="D1048" t="s">
        <v>169</v>
      </c>
      <c r="E1048">
        <v>3</v>
      </c>
      <c r="F1048" t="s">
        <v>6120</v>
      </c>
    </row>
    <row r="1049" spans="1:6" hidden="1" x14ac:dyDescent="0.25">
      <c r="A1049" t="s">
        <v>3064</v>
      </c>
      <c r="B1049">
        <v>292</v>
      </c>
      <c r="C1049" t="s">
        <v>14</v>
      </c>
      <c r="D1049" t="s">
        <v>3065</v>
      </c>
      <c r="E1049">
        <v>3</v>
      </c>
      <c r="F1049" t="s">
        <v>6534</v>
      </c>
    </row>
    <row r="1050" spans="1:6" hidden="1" x14ac:dyDescent="0.25">
      <c r="A1050" t="s">
        <v>3095</v>
      </c>
      <c r="B1050">
        <v>1104</v>
      </c>
      <c r="C1050" t="s">
        <v>14</v>
      </c>
      <c r="D1050" t="s">
        <v>1596</v>
      </c>
      <c r="E1050">
        <v>3</v>
      </c>
      <c r="F1050" t="s">
        <v>6525</v>
      </c>
    </row>
    <row r="1051" spans="1:6" x14ac:dyDescent="0.25">
      <c r="A1051" t="s">
        <v>3238</v>
      </c>
      <c r="B1051">
        <v>726</v>
      </c>
      <c r="C1051" t="s">
        <v>9</v>
      </c>
      <c r="D1051" t="s">
        <v>28</v>
      </c>
      <c r="E1051">
        <v>3</v>
      </c>
      <c r="F1051" t="s">
        <v>6141</v>
      </c>
    </row>
    <row r="1052" spans="1:6" hidden="1" x14ac:dyDescent="0.25">
      <c r="A1052" t="s">
        <v>3241</v>
      </c>
      <c r="B1052">
        <v>1382</v>
      </c>
      <c r="C1052" t="s">
        <v>14</v>
      </c>
      <c r="D1052" t="s">
        <v>336</v>
      </c>
      <c r="E1052">
        <v>3</v>
      </c>
      <c r="F1052" t="s">
        <v>6669</v>
      </c>
    </row>
    <row r="1053" spans="1:6" hidden="1" x14ac:dyDescent="0.25">
      <c r="A1053" t="s">
        <v>3255</v>
      </c>
      <c r="B1053">
        <v>1149</v>
      </c>
      <c r="C1053" t="s">
        <v>14</v>
      </c>
      <c r="D1053" t="s">
        <v>261</v>
      </c>
      <c r="E1053">
        <v>3</v>
      </c>
      <c r="F1053" t="s">
        <v>6244</v>
      </c>
    </row>
    <row r="1054" spans="1:6" hidden="1" x14ac:dyDescent="0.25">
      <c r="A1054" t="s">
        <v>3333</v>
      </c>
      <c r="B1054">
        <v>1030</v>
      </c>
      <c r="C1054" t="s">
        <v>14</v>
      </c>
      <c r="D1054" t="s">
        <v>2370</v>
      </c>
      <c r="E1054">
        <v>3</v>
      </c>
      <c r="F1054" t="s">
        <v>6122</v>
      </c>
    </row>
    <row r="1055" spans="1:6" hidden="1" x14ac:dyDescent="0.25">
      <c r="A1055" t="s">
        <v>3343</v>
      </c>
      <c r="B1055">
        <v>1014</v>
      </c>
      <c r="C1055" t="s">
        <v>14</v>
      </c>
      <c r="D1055" t="s">
        <v>305</v>
      </c>
      <c r="E1055">
        <v>3</v>
      </c>
      <c r="F1055" t="s">
        <v>6116</v>
      </c>
    </row>
    <row r="1056" spans="1:6" x14ac:dyDescent="0.25">
      <c r="A1056" t="s">
        <v>3395</v>
      </c>
      <c r="B1056">
        <v>1250</v>
      </c>
      <c r="C1056" t="s">
        <v>9</v>
      </c>
      <c r="D1056" t="s">
        <v>180</v>
      </c>
      <c r="E1056">
        <v>3</v>
      </c>
      <c r="F1056" t="s">
        <v>5736</v>
      </c>
    </row>
    <row r="1057" spans="1:6" x14ac:dyDescent="0.25">
      <c r="A1057" t="s">
        <v>3425</v>
      </c>
      <c r="B1057">
        <v>1169</v>
      </c>
      <c r="C1057" t="s">
        <v>9</v>
      </c>
      <c r="D1057" t="s">
        <v>164</v>
      </c>
      <c r="E1057">
        <v>3</v>
      </c>
      <c r="F1057" t="s">
        <v>5737</v>
      </c>
    </row>
    <row r="1058" spans="1:6" hidden="1" x14ac:dyDescent="0.25">
      <c r="A1058" t="s">
        <v>3482</v>
      </c>
      <c r="B1058">
        <v>1014</v>
      </c>
      <c r="C1058" t="s">
        <v>14</v>
      </c>
      <c r="D1058" t="s">
        <v>1677</v>
      </c>
      <c r="E1058">
        <v>3</v>
      </c>
      <c r="F1058" t="s">
        <v>6116</v>
      </c>
    </row>
    <row r="1059" spans="1:6" hidden="1" x14ac:dyDescent="0.25">
      <c r="A1059" t="s">
        <v>3504</v>
      </c>
      <c r="B1059">
        <v>1030</v>
      </c>
      <c r="C1059" t="s">
        <v>14</v>
      </c>
      <c r="D1059" t="s">
        <v>294</v>
      </c>
      <c r="E1059">
        <v>3</v>
      </c>
      <c r="F1059" t="s">
        <v>6124</v>
      </c>
    </row>
    <row r="1060" spans="1:6" hidden="1" x14ac:dyDescent="0.25">
      <c r="A1060" t="s">
        <v>3566</v>
      </c>
      <c r="B1060">
        <v>1149</v>
      </c>
      <c r="C1060" t="s">
        <v>14</v>
      </c>
      <c r="D1060" t="s">
        <v>305</v>
      </c>
      <c r="E1060">
        <v>3</v>
      </c>
      <c r="F1060" t="s">
        <v>6244</v>
      </c>
    </row>
    <row r="1061" spans="1:6" hidden="1" x14ac:dyDescent="0.25">
      <c r="A1061" t="s">
        <v>3622</v>
      </c>
      <c r="B1061">
        <v>666</v>
      </c>
      <c r="C1061" t="s">
        <v>14</v>
      </c>
      <c r="D1061" t="s">
        <v>3623</v>
      </c>
      <c r="E1061">
        <v>3</v>
      </c>
      <c r="F1061" t="s">
        <v>3624</v>
      </c>
    </row>
    <row r="1062" spans="1:6" x14ac:dyDescent="0.25">
      <c r="A1062" t="s">
        <v>3638</v>
      </c>
      <c r="B1062">
        <v>1071</v>
      </c>
      <c r="C1062" t="s">
        <v>9</v>
      </c>
      <c r="D1062" t="s">
        <v>180</v>
      </c>
      <c r="E1062">
        <v>3</v>
      </c>
      <c r="F1062" t="s">
        <v>6211</v>
      </c>
    </row>
    <row r="1063" spans="1:6" hidden="1" x14ac:dyDescent="0.25">
      <c r="A1063" t="s">
        <v>3665</v>
      </c>
      <c r="B1063">
        <v>1106</v>
      </c>
      <c r="C1063" t="s">
        <v>14</v>
      </c>
      <c r="D1063" t="s">
        <v>3666</v>
      </c>
      <c r="E1063">
        <v>3</v>
      </c>
      <c r="F1063" t="s">
        <v>6542</v>
      </c>
    </row>
    <row r="1064" spans="1:6" x14ac:dyDescent="0.25">
      <c r="A1064" t="s">
        <v>3678</v>
      </c>
      <c r="B1064">
        <v>822</v>
      </c>
      <c r="C1064" t="s">
        <v>9</v>
      </c>
      <c r="D1064" t="s">
        <v>10</v>
      </c>
      <c r="E1064">
        <v>3</v>
      </c>
      <c r="F1064" t="s">
        <v>5738</v>
      </c>
    </row>
    <row r="1065" spans="1:6" hidden="1" x14ac:dyDescent="0.25">
      <c r="A1065" t="s">
        <v>3688</v>
      </c>
      <c r="B1065">
        <v>1030</v>
      </c>
      <c r="C1065" t="s">
        <v>14</v>
      </c>
      <c r="D1065" t="s">
        <v>216</v>
      </c>
      <c r="E1065">
        <v>3</v>
      </c>
      <c r="F1065" t="s">
        <v>6118</v>
      </c>
    </row>
    <row r="1066" spans="1:6" hidden="1" x14ac:dyDescent="0.25">
      <c r="A1066" t="s">
        <v>3844</v>
      </c>
      <c r="B1066">
        <v>1030</v>
      </c>
      <c r="C1066" t="s">
        <v>14</v>
      </c>
      <c r="D1066" t="s">
        <v>461</v>
      </c>
      <c r="E1066">
        <v>3</v>
      </c>
      <c r="F1066" t="s">
        <v>6120</v>
      </c>
    </row>
    <row r="1067" spans="1:6" hidden="1" x14ac:dyDescent="0.25">
      <c r="A1067" t="s">
        <v>3852</v>
      </c>
      <c r="B1067">
        <v>578</v>
      </c>
      <c r="C1067" t="s">
        <v>14</v>
      </c>
      <c r="D1067" t="s">
        <v>43</v>
      </c>
      <c r="E1067">
        <v>3</v>
      </c>
      <c r="F1067" t="s">
        <v>6543</v>
      </c>
    </row>
    <row r="1068" spans="1:6" hidden="1" x14ac:dyDescent="0.25">
      <c r="A1068" t="s">
        <v>3940</v>
      </c>
      <c r="B1068">
        <v>1114</v>
      </c>
      <c r="C1068" t="s">
        <v>14</v>
      </c>
      <c r="D1068" t="s">
        <v>3623</v>
      </c>
      <c r="E1068">
        <v>3</v>
      </c>
      <c r="F1068" t="s">
        <v>6533</v>
      </c>
    </row>
    <row r="1069" spans="1:6" hidden="1" x14ac:dyDescent="0.25">
      <c r="A1069" t="s">
        <v>3978</v>
      </c>
      <c r="B1069">
        <v>989</v>
      </c>
      <c r="C1069" t="s">
        <v>14</v>
      </c>
      <c r="D1069" t="s">
        <v>2108</v>
      </c>
      <c r="E1069">
        <v>3</v>
      </c>
      <c r="F1069" t="s">
        <v>6246</v>
      </c>
    </row>
    <row r="1070" spans="1:6" hidden="1" x14ac:dyDescent="0.25">
      <c r="A1070" t="s">
        <v>3994</v>
      </c>
      <c r="B1070">
        <v>1104</v>
      </c>
      <c r="C1070" t="s">
        <v>14</v>
      </c>
      <c r="D1070" t="s">
        <v>3995</v>
      </c>
      <c r="E1070">
        <v>3</v>
      </c>
      <c r="F1070" t="s">
        <v>6527</v>
      </c>
    </row>
    <row r="1071" spans="1:6" x14ac:dyDescent="0.25">
      <c r="A1071" t="s">
        <v>4040</v>
      </c>
      <c r="B1071">
        <v>968</v>
      </c>
      <c r="C1071" t="s">
        <v>9</v>
      </c>
      <c r="D1071" t="s">
        <v>10</v>
      </c>
      <c r="E1071">
        <v>3</v>
      </c>
      <c r="F1071" t="s">
        <v>6135</v>
      </c>
    </row>
    <row r="1072" spans="1:6" x14ac:dyDescent="0.25">
      <c r="A1072" t="s">
        <v>4068</v>
      </c>
      <c r="B1072">
        <v>2369</v>
      </c>
      <c r="C1072" t="s">
        <v>9</v>
      </c>
      <c r="D1072" t="s">
        <v>180</v>
      </c>
      <c r="E1072">
        <v>3</v>
      </c>
      <c r="F1072" t="s">
        <v>5739</v>
      </c>
    </row>
    <row r="1073" spans="1:6" hidden="1" x14ac:dyDescent="0.25">
      <c r="A1073" t="s">
        <v>4121</v>
      </c>
      <c r="B1073">
        <v>1030</v>
      </c>
      <c r="C1073" t="s">
        <v>14</v>
      </c>
      <c r="D1073" t="s">
        <v>82</v>
      </c>
      <c r="E1073">
        <v>3</v>
      </c>
      <c r="F1073" t="s">
        <v>6122</v>
      </c>
    </row>
    <row r="1074" spans="1:6" hidden="1" x14ac:dyDescent="0.25">
      <c r="A1074" t="s">
        <v>4123</v>
      </c>
      <c r="B1074">
        <v>661</v>
      </c>
      <c r="C1074" t="s">
        <v>245</v>
      </c>
      <c r="D1074" t="s">
        <v>1699</v>
      </c>
      <c r="E1074">
        <v>3</v>
      </c>
      <c r="F1074" t="s">
        <v>6142</v>
      </c>
    </row>
    <row r="1075" spans="1:6" hidden="1" x14ac:dyDescent="0.25">
      <c r="A1075" t="s">
        <v>4156</v>
      </c>
      <c r="B1075">
        <v>615</v>
      </c>
      <c r="C1075" t="s">
        <v>14</v>
      </c>
      <c r="D1075" t="s">
        <v>301</v>
      </c>
      <c r="E1075">
        <v>3</v>
      </c>
      <c r="F1075" t="s">
        <v>6544</v>
      </c>
    </row>
    <row r="1076" spans="1:6" hidden="1" x14ac:dyDescent="0.25">
      <c r="A1076" t="s">
        <v>4169</v>
      </c>
      <c r="B1076">
        <v>1030</v>
      </c>
      <c r="C1076" t="s">
        <v>14</v>
      </c>
      <c r="D1076" t="s">
        <v>274</v>
      </c>
      <c r="E1076">
        <v>3</v>
      </c>
      <c r="F1076" t="s">
        <v>6120</v>
      </c>
    </row>
    <row r="1077" spans="1:6" hidden="1" x14ac:dyDescent="0.25">
      <c r="A1077" t="s">
        <v>4181</v>
      </c>
      <c r="B1077">
        <v>1030</v>
      </c>
      <c r="C1077" t="s">
        <v>14</v>
      </c>
      <c r="D1077" t="s">
        <v>898</v>
      </c>
      <c r="E1077">
        <v>3</v>
      </c>
      <c r="F1077" t="s">
        <v>6124</v>
      </c>
    </row>
    <row r="1078" spans="1:6" hidden="1" x14ac:dyDescent="0.25">
      <c r="A1078" t="s">
        <v>4197</v>
      </c>
      <c r="B1078">
        <v>1100</v>
      </c>
      <c r="C1078" t="s">
        <v>14</v>
      </c>
      <c r="D1078" t="s">
        <v>15</v>
      </c>
      <c r="E1078">
        <v>3</v>
      </c>
      <c r="F1078" t="s">
        <v>6525</v>
      </c>
    </row>
    <row r="1079" spans="1:6" hidden="1" x14ac:dyDescent="0.25">
      <c r="A1079" t="s">
        <v>4285</v>
      </c>
      <c r="B1079">
        <v>1030</v>
      </c>
      <c r="C1079" t="s">
        <v>14</v>
      </c>
      <c r="D1079" t="s">
        <v>538</v>
      </c>
      <c r="E1079">
        <v>3</v>
      </c>
      <c r="F1079" t="s">
        <v>6118</v>
      </c>
    </row>
    <row r="1080" spans="1:6" x14ac:dyDescent="0.25">
      <c r="A1080" t="s">
        <v>4353</v>
      </c>
      <c r="B1080">
        <v>4366</v>
      </c>
      <c r="C1080" t="s">
        <v>9</v>
      </c>
      <c r="D1080" t="s">
        <v>180</v>
      </c>
      <c r="E1080">
        <v>3</v>
      </c>
      <c r="F1080" t="s">
        <v>6143</v>
      </c>
    </row>
    <row r="1081" spans="1:6" hidden="1" x14ac:dyDescent="0.25">
      <c r="A1081" t="s">
        <v>4368</v>
      </c>
      <c r="B1081">
        <v>1030</v>
      </c>
      <c r="C1081" t="s">
        <v>14</v>
      </c>
      <c r="D1081" t="s">
        <v>1564</v>
      </c>
      <c r="E1081">
        <v>3</v>
      </c>
      <c r="F1081" t="s">
        <v>6118</v>
      </c>
    </row>
    <row r="1082" spans="1:6" hidden="1" x14ac:dyDescent="0.25">
      <c r="A1082" t="s">
        <v>4382</v>
      </c>
      <c r="B1082">
        <v>649</v>
      </c>
      <c r="C1082" t="s">
        <v>14</v>
      </c>
      <c r="D1082" t="s">
        <v>82</v>
      </c>
      <c r="E1082">
        <v>3</v>
      </c>
      <c r="F1082" t="s">
        <v>6545</v>
      </c>
    </row>
    <row r="1083" spans="1:6" hidden="1" x14ac:dyDescent="0.25">
      <c r="A1083" t="s">
        <v>4394</v>
      </c>
      <c r="B1083">
        <v>1149</v>
      </c>
      <c r="C1083" t="s">
        <v>14</v>
      </c>
      <c r="D1083" t="s">
        <v>19</v>
      </c>
      <c r="E1083">
        <v>3</v>
      </c>
      <c r="F1083" t="s">
        <v>6242</v>
      </c>
    </row>
    <row r="1084" spans="1:6" hidden="1" x14ac:dyDescent="0.25">
      <c r="A1084" t="s">
        <v>4444</v>
      </c>
      <c r="B1084">
        <v>1014</v>
      </c>
      <c r="C1084" t="s">
        <v>14</v>
      </c>
      <c r="D1084" t="s">
        <v>2108</v>
      </c>
      <c r="E1084">
        <v>3</v>
      </c>
      <c r="F1084" t="s">
        <v>6116</v>
      </c>
    </row>
    <row r="1085" spans="1:6" hidden="1" x14ac:dyDescent="0.25">
      <c r="A1085" t="s">
        <v>4481</v>
      </c>
      <c r="B1085">
        <v>1104</v>
      </c>
      <c r="C1085" t="s">
        <v>14</v>
      </c>
      <c r="D1085" t="s">
        <v>1483</v>
      </c>
      <c r="E1085">
        <v>3</v>
      </c>
      <c r="F1085" t="s">
        <v>6525</v>
      </c>
    </row>
    <row r="1086" spans="1:6" x14ac:dyDescent="0.25">
      <c r="A1086" t="s">
        <v>4509</v>
      </c>
      <c r="B1086">
        <v>831</v>
      </c>
      <c r="C1086" t="s">
        <v>9</v>
      </c>
      <c r="D1086" t="s">
        <v>10</v>
      </c>
      <c r="E1086">
        <v>3</v>
      </c>
      <c r="F1086" t="s">
        <v>5740</v>
      </c>
    </row>
    <row r="1087" spans="1:6" hidden="1" x14ac:dyDescent="0.25">
      <c r="A1087" t="s">
        <v>4523</v>
      </c>
      <c r="B1087">
        <v>533</v>
      </c>
      <c r="C1087" t="s">
        <v>14</v>
      </c>
      <c r="D1087" t="s">
        <v>457</v>
      </c>
      <c r="E1087">
        <v>3</v>
      </c>
      <c r="F1087" t="s">
        <v>6525</v>
      </c>
    </row>
    <row r="1088" spans="1:6" x14ac:dyDescent="0.25">
      <c r="A1088" t="s">
        <v>4548</v>
      </c>
      <c r="B1088">
        <v>832</v>
      </c>
      <c r="C1088" t="s">
        <v>9</v>
      </c>
      <c r="D1088" t="s">
        <v>28</v>
      </c>
      <c r="E1088">
        <v>3</v>
      </c>
      <c r="F1088" t="s">
        <v>5741</v>
      </c>
    </row>
    <row r="1089" spans="1:6" hidden="1" x14ac:dyDescent="0.25">
      <c r="A1089" t="s">
        <v>4625</v>
      </c>
      <c r="B1089">
        <v>1149</v>
      </c>
      <c r="C1089" t="s">
        <v>14</v>
      </c>
      <c r="D1089" t="s">
        <v>19</v>
      </c>
      <c r="E1089">
        <v>3</v>
      </c>
      <c r="F1089" t="s">
        <v>6244</v>
      </c>
    </row>
    <row r="1090" spans="1:6" hidden="1" x14ac:dyDescent="0.25">
      <c r="A1090" t="s">
        <v>4634</v>
      </c>
      <c r="B1090">
        <v>926</v>
      </c>
      <c r="C1090" t="s">
        <v>14</v>
      </c>
      <c r="D1090" t="s">
        <v>3666</v>
      </c>
      <c r="E1090">
        <v>3</v>
      </c>
      <c r="F1090" t="s">
        <v>6546</v>
      </c>
    </row>
    <row r="1091" spans="1:6" hidden="1" x14ac:dyDescent="0.25">
      <c r="A1091" t="s">
        <v>4662</v>
      </c>
      <c r="B1091">
        <v>1149</v>
      </c>
      <c r="C1091" t="s">
        <v>14</v>
      </c>
      <c r="D1091" t="s">
        <v>19</v>
      </c>
      <c r="E1091">
        <v>3</v>
      </c>
      <c r="F1091" t="s">
        <v>6244</v>
      </c>
    </row>
    <row r="1092" spans="1:6" hidden="1" x14ac:dyDescent="0.25">
      <c r="A1092" t="s">
        <v>4714</v>
      </c>
      <c r="B1092">
        <v>1030</v>
      </c>
      <c r="C1092" t="s">
        <v>14</v>
      </c>
      <c r="D1092" t="s">
        <v>19</v>
      </c>
      <c r="E1092">
        <v>3</v>
      </c>
      <c r="F1092" t="s">
        <v>6117</v>
      </c>
    </row>
    <row r="1093" spans="1:6" hidden="1" x14ac:dyDescent="0.25">
      <c r="A1093" t="s">
        <v>4722</v>
      </c>
      <c r="B1093">
        <v>1030</v>
      </c>
      <c r="C1093" t="s">
        <v>14</v>
      </c>
      <c r="D1093" t="s">
        <v>19</v>
      </c>
      <c r="E1093">
        <v>3</v>
      </c>
      <c r="F1093" t="s">
        <v>6120</v>
      </c>
    </row>
    <row r="1094" spans="1:6" hidden="1" x14ac:dyDescent="0.25">
      <c r="A1094" t="s">
        <v>4725</v>
      </c>
      <c r="B1094">
        <v>1014</v>
      </c>
      <c r="C1094" t="s">
        <v>14</v>
      </c>
      <c r="D1094" t="s">
        <v>878</v>
      </c>
      <c r="E1094">
        <v>3</v>
      </c>
      <c r="F1094" t="s">
        <v>6116</v>
      </c>
    </row>
    <row r="1095" spans="1:6" hidden="1" x14ac:dyDescent="0.25">
      <c r="A1095" t="s">
        <v>4743</v>
      </c>
      <c r="B1095">
        <v>451</v>
      </c>
      <c r="C1095" t="s">
        <v>352</v>
      </c>
      <c r="D1095" t="s">
        <v>353</v>
      </c>
      <c r="E1095">
        <v>3</v>
      </c>
      <c r="F1095" t="s">
        <v>4744</v>
      </c>
    </row>
    <row r="1096" spans="1:6" hidden="1" x14ac:dyDescent="0.25">
      <c r="A1096" t="s">
        <v>4773</v>
      </c>
      <c r="B1096">
        <v>615</v>
      </c>
      <c r="C1096" t="s">
        <v>14</v>
      </c>
      <c r="D1096" t="s">
        <v>301</v>
      </c>
      <c r="E1096">
        <v>3</v>
      </c>
      <c r="F1096" t="s">
        <v>6544</v>
      </c>
    </row>
    <row r="1097" spans="1:6" hidden="1" x14ac:dyDescent="0.25">
      <c r="A1097" t="s">
        <v>4782</v>
      </c>
      <c r="B1097">
        <v>388</v>
      </c>
      <c r="C1097" t="s">
        <v>14</v>
      </c>
      <c r="D1097" t="s">
        <v>86</v>
      </c>
      <c r="E1097">
        <v>3</v>
      </c>
      <c r="F1097" t="s">
        <v>6304</v>
      </c>
    </row>
    <row r="1098" spans="1:6" hidden="1" x14ac:dyDescent="0.25">
      <c r="A1098" t="s">
        <v>4798</v>
      </c>
      <c r="B1098">
        <v>989</v>
      </c>
      <c r="C1098" t="s">
        <v>14</v>
      </c>
      <c r="D1098" t="s">
        <v>209</v>
      </c>
      <c r="E1098">
        <v>3</v>
      </c>
      <c r="F1098" t="s">
        <v>6246</v>
      </c>
    </row>
    <row r="1099" spans="1:6" hidden="1" x14ac:dyDescent="0.25">
      <c r="A1099" t="s">
        <v>4802</v>
      </c>
      <c r="B1099">
        <v>550</v>
      </c>
      <c r="C1099" t="s">
        <v>14</v>
      </c>
      <c r="D1099" t="s">
        <v>36</v>
      </c>
      <c r="E1099">
        <v>3</v>
      </c>
      <c r="F1099" t="s">
        <v>6547</v>
      </c>
    </row>
    <row r="1100" spans="1:6" hidden="1" x14ac:dyDescent="0.25">
      <c r="A1100" t="s">
        <v>4832</v>
      </c>
      <c r="B1100">
        <v>551</v>
      </c>
      <c r="C1100" t="s">
        <v>14</v>
      </c>
      <c r="D1100" t="s">
        <v>19</v>
      </c>
      <c r="E1100">
        <v>3</v>
      </c>
      <c r="F1100" t="s">
        <v>6537</v>
      </c>
    </row>
    <row r="1101" spans="1:6" hidden="1" x14ac:dyDescent="0.25">
      <c r="A1101" t="s">
        <v>4861</v>
      </c>
      <c r="B1101">
        <v>991</v>
      </c>
      <c r="C1101" t="s">
        <v>14</v>
      </c>
      <c r="D1101" t="s">
        <v>1022</v>
      </c>
      <c r="E1101">
        <v>3</v>
      </c>
      <c r="F1101" t="s">
        <v>6667</v>
      </c>
    </row>
    <row r="1102" spans="1:6" hidden="1" x14ac:dyDescent="0.25">
      <c r="A1102" t="s">
        <v>4879</v>
      </c>
      <c r="B1102">
        <v>1030</v>
      </c>
      <c r="C1102" t="s">
        <v>14</v>
      </c>
      <c r="D1102" t="s">
        <v>121</v>
      </c>
      <c r="E1102">
        <v>3</v>
      </c>
      <c r="F1102" t="s">
        <v>6117</v>
      </c>
    </row>
    <row r="1103" spans="1:6" hidden="1" x14ac:dyDescent="0.25">
      <c r="A1103" t="s">
        <v>4886</v>
      </c>
      <c r="B1103">
        <v>1114</v>
      </c>
      <c r="C1103" t="s">
        <v>14</v>
      </c>
      <c r="D1103" t="s">
        <v>129</v>
      </c>
      <c r="E1103">
        <v>3</v>
      </c>
      <c r="F1103" t="s">
        <v>6548</v>
      </c>
    </row>
    <row r="1104" spans="1:6" hidden="1" x14ac:dyDescent="0.25">
      <c r="A1104" t="s">
        <v>4916</v>
      </c>
      <c r="B1104">
        <v>1113</v>
      </c>
      <c r="C1104" t="s">
        <v>14</v>
      </c>
      <c r="D1104" t="s">
        <v>86</v>
      </c>
      <c r="E1104">
        <v>3</v>
      </c>
      <c r="F1104" t="s">
        <v>6530</v>
      </c>
    </row>
    <row r="1105" spans="1:6" hidden="1" x14ac:dyDescent="0.25">
      <c r="A1105" t="s">
        <v>4967</v>
      </c>
      <c r="B1105">
        <v>1014</v>
      </c>
      <c r="C1105" t="s">
        <v>14</v>
      </c>
      <c r="D1105" t="s">
        <v>19</v>
      </c>
      <c r="E1105">
        <v>3</v>
      </c>
      <c r="F1105" t="s">
        <v>6116</v>
      </c>
    </row>
    <row r="1106" spans="1:6" hidden="1" x14ac:dyDescent="0.25">
      <c r="A1106" t="s">
        <v>4978</v>
      </c>
      <c r="B1106">
        <v>1033</v>
      </c>
      <c r="C1106" t="s">
        <v>14</v>
      </c>
      <c r="D1106" t="s">
        <v>19</v>
      </c>
      <c r="E1106">
        <v>3</v>
      </c>
      <c r="F1106" t="s">
        <v>6125</v>
      </c>
    </row>
    <row r="1107" spans="1:6" hidden="1" x14ac:dyDescent="0.25">
      <c r="A1107" t="s">
        <v>5027</v>
      </c>
      <c r="B1107">
        <v>1149</v>
      </c>
      <c r="C1107" t="s">
        <v>14</v>
      </c>
      <c r="D1107" t="s">
        <v>4654</v>
      </c>
      <c r="E1107">
        <v>3</v>
      </c>
      <c r="F1107" t="s">
        <v>6244</v>
      </c>
    </row>
    <row r="1108" spans="1:6" hidden="1" x14ac:dyDescent="0.25">
      <c r="A1108" t="s">
        <v>5044</v>
      </c>
      <c r="B1108">
        <v>1014</v>
      </c>
      <c r="C1108" t="s">
        <v>14</v>
      </c>
      <c r="D1108" t="s">
        <v>209</v>
      </c>
      <c r="E1108">
        <v>3</v>
      </c>
      <c r="F1108" t="s">
        <v>6116</v>
      </c>
    </row>
    <row r="1109" spans="1:6" x14ac:dyDescent="0.25">
      <c r="A1109" t="s">
        <v>5083</v>
      </c>
      <c r="B1109">
        <v>3861</v>
      </c>
      <c r="C1109" t="s">
        <v>9</v>
      </c>
      <c r="D1109" t="s">
        <v>180</v>
      </c>
      <c r="E1109">
        <v>3</v>
      </c>
      <c r="F1109" t="s">
        <v>5742</v>
      </c>
    </row>
    <row r="1110" spans="1:6" hidden="1" x14ac:dyDescent="0.25">
      <c r="A1110" t="s">
        <v>5152</v>
      </c>
      <c r="B1110">
        <v>279</v>
      </c>
      <c r="C1110" t="s">
        <v>14</v>
      </c>
      <c r="D1110" t="s">
        <v>5153</v>
      </c>
      <c r="E1110">
        <v>3</v>
      </c>
      <c r="F1110" t="s">
        <v>6549</v>
      </c>
    </row>
    <row r="1111" spans="1:6" hidden="1" x14ac:dyDescent="0.25">
      <c r="A1111" t="s">
        <v>5179</v>
      </c>
      <c r="B1111">
        <v>1104</v>
      </c>
      <c r="C1111" t="s">
        <v>14</v>
      </c>
      <c r="D1111" t="s">
        <v>36</v>
      </c>
      <c r="E1111">
        <v>3</v>
      </c>
      <c r="F1111" t="s">
        <v>6525</v>
      </c>
    </row>
    <row r="1112" spans="1:6" hidden="1" x14ac:dyDescent="0.25">
      <c r="A1112" t="s">
        <v>5227</v>
      </c>
      <c r="B1112">
        <v>1435</v>
      </c>
      <c r="C1112" t="s">
        <v>14</v>
      </c>
      <c r="D1112" t="s">
        <v>616</v>
      </c>
      <c r="E1112">
        <v>3</v>
      </c>
      <c r="F1112" t="s">
        <v>6666</v>
      </c>
    </row>
    <row r="1113" spans="1:6" hidden="1" x14ac:dyDescent="0.25">
      <c r="A1113" t="s">
        <v>5293</v>
      </c>
      <c r="B1113">
        <v>1030</v>
      </c>
      <c r="C1113" t="s">
        <v>14</v>
      </c>
      <c r="D1113" t="s">
        <v>2738</v>
      </c>
      <c r="E1113">
        <v>3</v>
      </c>
      <c r="F1113" t="s">
        <v>6122</v>
      </c>
    </row>
    <row r="1114" spans="1:6" hidden="1" x14ac:dyDescent="0.25">
      <c r="A1114" t="s">
        <v>5317</v>
      </c>
      <c r="B1114">
        <v>1030</v>
      </c>
      <c r="C1114" t="s">
        <v>14</v>
      </c>
      <c r="D1114" t="s">
        <v>2738</v>
      </c>
      <c r="E1114">
        <v>3</v>
      </c>
      <c r="F1114" t="s">
        <v>6124</v>
      </c>
    </row>
    <row r="1115" spans="1:6" hidden="1" x14ac:dyDescent="0.25">
      <c r="A1115" t="s">
        <v>5380</v>
      </c>
      <c r="B1115">
        <v>1014</v>
      </c>
      <c r="C1115" t="s">
        <v>14</v>
      </c>
      <c r="D1115" t="s">
        <v>19</v>
      </c>
      <c r="E1115">
        <v>3</v>
      </c>
      <c r="F1115" t="s">
        <v>6116</v>
      </c>
    </row>
    <row r="1116" spans="1:6" hidden="1" x14ac:dyDescent="0.25">
      <c r="A1116" t="s">
        <v>5383</v>
      </c>
      <c r="B1116">
        <v>1025</v>
      </c>
      <c r="C1116" t="s">
        <v>14</v>
      </c>
      <c r="D1116" t="s">
        <v>789</v>
      </c>
      <c r="E1116">
        <v>3</v>
      </c>
      <c r="F1116" t="s">
        <v>6126</v>
      </c>
    </row>
    <row r="1117" spans="1:6" hidden="1" x14ac:dyDescent="0.25">
      <c r="A1117" t="s">
        <v>5403</v>
      </c>
      <c r="B1117">
        <v>1106</v>
      </c>
      <c r="C1117" t="s">
        <v>14</v>
      </c>
      <c r="D1117" t="s">
        <v>3376</v>
      </c>
      <c r="E1117">
        <v>3</v>
      </c>
      <c r="F1117" t="s">
        <v>6550</v>
      </c>
    </row>
    <row r="1118" spans="1:6" x14ac:dyDescent="0.25">
      <c r="A1118" t="s">
        <v>5433</v>
      </c>
      <c r="B1118">
        <v>1102</v>
      </c>
      <c r="C1118" t="s">
        <v>9</v>
      </c>
      <c r="D1118" t="s">
        <v>180</v>
      </c>
      <c r="E1118">
        <v>3</v>
      </c>
      <c r="F1118" t="s">
        <v>5743</v>
      </c>
    </row>
    <row r="1119" spans="1:6" hidden="1" x14ac:dyDescent="0.25">
      <c r="A1119" t="s">
        <v>5512</v>
      </c>
      <c r="B1119">
        <v>606</v>
      </c>
      <c r="C1119" t="s">
        <v>14</v>
      </c>
      <c r="D1119" t="s">
        <v>36</v>
      </c>
      <c r="E1119">
        <v>3</v>
      </c>
      <c r="F1119" t="s">
        <v>6551</v>
      </c>
    </row>
    <row r="1120" spans="1:6" x14ac:dyDescent="0.25">
      <c r="A1120" t="s">
        <v>5522</v>
      </c>
      <c r="B1120">
        <v>708</v>
      </c>
      <c r="C1120" t="s">
        <v>9</v>
      </c>
      <c r="D1120" t="s">
        <v>10</v>
      </c>
      <c r="E1120">
        <v>3</v>
      </c>
      <c r="F1120" t="s">
        <v>6144</v>
      </c>
    </row>
    <row r="1121" spans="1:6" hidden="1" x14ac:dyDescent="0.25">
      <c r="A1121" t="s">
        <v>5529</v>
      </c>
      <c r="B1121">
        <v>934</v>
      </c>
      <c r="C1121" t="s">
        <v>14</v>
      </c>
      <c r="D1121" t="s">
        <v>430</v>
      </c>
      <c r="E1121">
        <v>3</v>
      </c>
      <c r="F1121" t="s">
        <v>6670</v>
      </c>
    </row>
    <row r="1122" spans="1:6" hidden="1" x14ac:dyDescent="0.25">
      <c r="A1122" t="s">
        <v>5572</v>
      </c>
      <c r="B1122">
        <v>1014</v>
      </c>
      <c r="C1122" t="s">
        <v>14</v>
      </c>
      <c r="D1122" t="s">
        <v>4654</v>
      </c>
      <c r="E1122">
        <v>3</v>
      </c>
      <c r="F1122" t="s">
        <v>6116</v>
      </c>
    </row>
    <row r="1123" spans="1:6" hidden="1" x14ac:dyDescent="0.25">
      <c r="A1123" t="s">
        <v>5601</v>
      </c>
      <c r="B1123">
        <v>451</v>
      </c>
      <c r="C1123" t="s">
        <v>352</v>
      </c>
      <c r="D1123" t="s">
        <v>353</v>
      </c>
      <c r="E1123">
        <v>3</v>
      </c>
      <c r="F1123" t="s">
        <v>4744</v>
      </c>
    </row>
    <row r="1124" spans="1:6" hidden="1" x14ac:dyDescent="0.25">
      <c r="A1124" t="s">
        <v>5625</v>
      </c>
      <c r="B1124">
        <v>1100</v>
      </c>
      <c r="C1124" t="s">
        <v>14</v>
      </c>
      <c r="D1124" t="s">
        <v>15</v>
      </c>
      <c r="E1124">
        <v>3</v>
      </c>
      <c r="F1124" t="s">
        <v>6525</v>
      </c>
    </row>
    <row r="1125" spans="1:6" hidden="1" x14ac:dyDescent="0.25">
      <c r="A1125" t="s">
        <v>5668</v>
      </c>
      <c r="B1125">
        <v>1149</v>
      </c>
      <c r="C1125" t="s">
        <v>14</v>
      </c>
      <c r="D1125" t="s">
        <v>209</v>
      </c>
      <c r="E1125">
        <v>3</v>
      </c>
      <c r="F1125" t="s">
        <v>6244</v>
      </c>
    </row>
    <row r="1126" spans="1:6" x14ac:dyDescent="0.25">
      <c r="A1126" t="s">
        <v>5679</v>
      </c>
      <c r="B1126">
        <v>830</v>
      </c>
      <c r="C1126" t="s">
        <v>9</v>
      </c>
      <c r="D1126" t="s">
        <v>32</v>
      </c>
      <c r="E1126">
        <v>3</v>
      </c>
      <c r="F1126" t="s">
        <v>5744</v>
      </c>
    </row>
    <row r="1127" spans="1:6" hidden="1" x14ac:dyDescent="0.25">
      <c r="A1127" t="s">
        <v>5684</v>
      </c>
      <c r="B1127">
        <v>1014</v>
      </c>
      <c r="C1127" t="s">
        <v>14</v>
      </c>
      <c r="D1127" t="s">
        <v>474</v>
      </c>
      <c r="E1127">
        <v>3</v>
      </c>
      <c r="F1127" t="s">
        <v>6116</v>
      </c>
    </row>
    <row r="1128" spans="1:6" hidden="1" x14ac:dyDescent="0.25">
      <c r="A1128" t="s">
        <v>5706</v>
      </c>
      <c r="B1128">
        <v>1605</v>
      </c>
      <c r="C1128" t="s">
        <v>14</v>
      </c>
      <c r="D1128" t="s">
        <v>64</v>
      </c>
      <c r="E1128">
        <v>3</v>
      </c>
      <c r="F1128" t="s">
        <v>5745</v>
      </c>
    </row>
    <row r="1129" spans="1:6" x14ac:dyDescent="0.25">
      <c r="A1129" t="s">
        <v>8</v>
      </c>
      <c r="B1129">
        <v>1288</v>
      </c>
      <c r="C1129" t="s">
        <v>9</v>
      </c>
      <c r="D1129" t="s">
        <v>10</v>
      </c>
      <c r="E1129">
        <v>2</v>
      </c>
      <c r="F1129" t="s">
        <v>5746</v>
      </c>
    </row>
    <row r="1130" spans="1:6" hidden="1" x14ac:dyDescent="0.25">
      <c r="A1130" t="s">
        <v>13</v>
      </c>
      <c r="B1130">
        <v>450</v>
      </c>
      <c r="C1130" t="s">
        <v>14</v>
      </c>
      <c r="D1130" t="s">
        <v>15</v>
      </c>
      <c r="E1130">
        <v>2</v>
      </c>
      <c r="F1130" t="s">
        <v>5747</v>
      </c>
    </row>
    <row r="1131" spans="1:6" hidden="1" x14ac:dyDescent="0.25">
      <c r="A1131" t="s">
        <v>22</v>
      </c>
      <c r="B1131">
        <v>459</v>
      </c>
      <c r="C1131" t="s">
        <v>23</v>
      </c>
      <c r="D1131" t="s">
        <v>24</v>
      </c>
      <c r="E1131">
        <v>2</v>
      </c>
      <c r="F1131" t="s">
        <v>25</v>
      </c>
    </row>
    <row r="1132" spans="1:6" x14ac:dyDescent="0.25">
      <c r="A1132" t="s">
        <v>27</v>
      </c>
      <c r="B1132">
        <v>940</v>
      </c>
      <c r="C1132" t="s">
        <v>9</v>
      </c>
      <c r="D1132" t="s">
        <v>28</v>
      </c>
      <c r="E1132">
        <v>2</v>
      </c>
      <c r="F1132" t="s">
        <v>5748</v>
      </c>
    </row>
    <row r="1133" spans="1:6" hidden="1" x14ac:dyDescent="0.25">
      <c r="A1133" t="s">
        <v>35</v>
      </c>
      <c r="B1133">
        <v>450</v>
      </c>
      <c r="C1133" t="s">
        <v>14</v>
      </c>
      <c r="D1133" t="s">
        <v>36</v>
      </c>
      <c r="E1133">
        <v>2</v>
      </c>
      <c r="F1133" t="s">
        <v>5747</v>
      </c>
    </row>
    <row r="1134" spans="1:6" hidden="1" x14ac:dyDescent="0.25">
      <c r="A1134" t="s">
        <v>49</v>
      </c>
      <c r="B1134">
        <v>245</v>
      </c>
      <c r="C1134" t="s">
        <v>23</v>
      </c>
      <c r="D1134" t="s">
        <v>50</v>
      </c>
      <c r="E1134">
        <v>2</v>
      </c>
      <c r="F1134" t="s">
        <v>51</v>
      </c>
    </row>
    <row r="1135" spans="1:6" x14ac:dyDescent="0.25">
      <c r="A1135" t="s">
        <v>56</v>
      </c>
      <c r="B1135">
        <v>1052</v>
      </c>
      <c r="C1135" t="s">
        <v>9</v>
      </c>
      <c r="D1135" t="s">
        <v>10</v>
      </c>
      <c r="E1135">
        <v>2</v>
      </c>
      <c r="F1135" t="s">
        <v>5749</v>
      </c>
    </row>
    <row r="1136" spans="1:6" hidden="1" x14ac:dyDescent="0.25">
      <c r="A1136" t="s">
        <v>59</v>
      </c>
      <c r="B1136">
        <v>917</v>
      </c>
      <c r="C1136" t="s">
        <v>14</v>
      </c>
      <c r="D1136" t="s">
        <v>60</v>
      </c>
      <c r="E1136">
        <v>2</v>
      </c>
      <c r="F1136" t="s">
        <v>5750</v>
      </c>
    </row>
    <row r="1137" spans="1:6" hidden="1" x14ac:dyDescent="0.25">
      <c r="A1137" t="s">
        <v>63</v>
      </c>
      <c r="B1137">
        <v>570</v>
      </c>
      <c r="C1137" t="s">
        <v>14</v>
      </c>
      <c r="D1137" t="s">
        <v>64</v>
      </c>
      <c r="E1137">
        <v>2</v>
      </c>
      <c r="F1137" t="s">
        <v>6248</v>
      </c>
    </row>
    <row r="1138" spans="1:6" hidden="1" x14ac:dyDescent="0.25">
      <c r="A1138" t="s">
        <v>74</v>
      </c>
      <c r="B1138">
        <v>395</v>
      </c>
      <c r="C1138" t="s">
        <v>14</v>
      </c>
      <c r="D1138" t="s">
        <v>75</v>
      </c>
      <c r="E1138">
        <v>2</v>
      </c>
      <c r="F1138" t="s">
        <v>76</v>
      </c>
    </row>
    <row r="1139" spans="1:6" hidden="1" x14ac:dyDescent="0.25">
      <c r="A1139" t="s">
        <v>78</v>
      </c>
      <c r="B1139">
        <v>395</v>
      </c>
      <c r="C1139" t="s">
        <v>23</v>
      </c>
      <c r="D1139" t="s">
        <v>24</v>
      </c>
      <c r="E1139">
        <v>2</v>
      </c>
      <c r="F1139" t="s">
        <v>79</v>
      </c>
    </row>
    <row r="1140" spans="1:6" hidden="1" x14ac:dyDescent="0.25">
      <c r="A1140" t="s">
        <v>85</v>
      </c>
      <c r="B1140">
        <v>576</v>
      </c>
      <c r="C1140" t="s">
        <v>14</v>
      </c>
      <c r="D1140" t="s">
        <v>86</v>
      </c>
      <c r="E1140">
        <v>2</v>
      </c>
      <c r="F1140" t="s">
        <v>6249</v>
      </c>
    </row>
    <row r="1141" spans="1:6" hidden="1" x14ac:dyDescent="0.25">
      <c r="A1141" t="s">
        <v>89</v>
      </c>
      <c r="B1141">
        <v>245</v>
      </c>
      <c r="C1141" t="s">
        <v>23</v>
      </c>
      <c r="D1141" t="s">
        <v>50</v>
      </c>
      <c r="E1141">
        <v>2</v>
      </c>
      <c r="F1141" t="s">
        <v>51</v>
      </c>
    </row>
    <row r="1142" spans="1:6" x14ac:dyDescent="0.25">
      <c r="A1142" t="s">
        <v>93</v>
      </c>
      <c r="B1142">
        <v>1198</v>
      </c>
      <c r="C1142" t="s">
        <v>9</v>
      </c>
      <c r="D1142" t="s">
        <v>10</v>
      </c>
      <c r="E1142">
        <v>2</v>
      </c>
      <c r="F1142" t="s">
        <v>5751</v>
      </c>
    </row>
    <row r="1143" spans="1:6" x14ac:dyDescent="0.25">
      <c r="A1143" t="s">
        <v>103</v>
      </c>
      <c r="B1143">
        <v>1221</v>
      </c>
      <c r="C1143" t="s">
        <v>9</v>
      </c>
      <c r="D1143" t="s">
        <v>28</v>
      </c>
      <c r="E1143">
        <v>2</v>
      </c>
      <c r="F1143" t="s">
        <v>5752</v>
      </c>
    </row>
    <row r="1144" spans="1:6" hidden="1" x14ac:dyDescent="0.25">
      <c r="A1144" t="s">
        <v>106</v>
      </c>
      <c r="B1144">
        <v>1667</v>
      </c>
      <c r="C1144" t="s">
        <v>14</v>
      </c>
      <c r="D1144" t="s">
        <v>19</v>
      </c>
      <c r="E1144">
        <v>2</v>
      </c>
      <c r="F1144" t="s">
        <v>107</v>
      </c>
    </row>
    <row r="1145" spans="1:6" hidden="1" x14ac:dyDescent="0.25">
      <c r="A1145" t="s">
        <v>140</v>
      </c>
      <c r="B1145">
        <v>245</v>
      </c>
      <c r="C1145" t="s">
        <v>23</v>
      </c>
      <c r="D1145" t="s">
        <v>50</v>
      </c>
      <c r="E1145">
        <v>2</v>
      </c>
      <c r="F1145" t="s">
        <v>51</v>
      </c>
    </row>
    <row r="1146" spans="1:6" hidden="1" x14ac:dyDescent="0.25">
      <c r="A1146" t="s">
        <v>142</v>
      </c>
      <c r="B1146">
        <v>245</v>
      </c>
      <c r="C1146" t="s">
        <v>23</v>
      </c>
      <c r="D1146" t="s">
        <v>24</v>
      </c>
      <c r="E1146">
        <v>2</v>
      </c>
      <c r="F1146" t="s">
        <v>51</v>
      </c>
    </row>
    <row r="1147" spans="1:6" hidden="1" x14ac:dyDescent="0.25">
      <c r="A1147" t="s">
        <v>144</v>
      </c>
      <c r="B1147">
        <v>459</v>
      </c>
      <c r="C1147" t="s">
        <v>23</v>
      </c>
      <c r="D1147" t="s">
        <v>24</v>
      </c>
      <c r="E1147">
        <v>2</v>
      </c>
      <c r="F1147" t="s">
        <v>25</v>
      </c>
    </row>
    <row r="1148" spans="1:6" x14ac:dyDescent="0.25">
      <c r="A1148" t="s">
        <v>145</v>
      </c>
      <c r="B1148">
        <v>1246</v>
      </c>
      <c r="C1148" t="s">
        <v>9</v>
      </c>
      <c r="D1148" t="s">
        <v>28</v>
      </c>
      <c r="E1148">
        <v>2</v>
      </c>
      <c r="F1148" t="s">
        <v>5753</v>
      </c>
    </row>
    <row r="1149" spans="1:6" hidden="1" x14ac:dyDescent="0.25">
      <c r="A1149" t="s">
        <v>148</v>
      </c>
      <c r="B1149">
        <v>576</v>
      </c>
      <c r="C1149" t="s">
        <v>14</v>
      </c>
      <c r="D1149" t="s">
        <v>36</v>
      </c>
      <c r="E1149">
        <v>2</v>
      </c>
      <c r="F1149" t="s">
        <v>6250</v>
      </c>
    </row>
    <row r="1150" spans="1:6" x14ac:dyDescent="0.25">
      <c r="A1150" t="s">
        <v>163</v>
      </c>
      <c r="B1150">
        <v>947</v>
      </c>
      <c r="C1150" t="s">
        <v>9</v>
      </c>
      <c r="D1150" t="s">
        <v>164</v>
      </c>
      <c r="E1150">
        <v>2</v>
      </c>
      <c r="F1150" t="s">
        <v>5754</v>
      </c>
    </row>
    <row r="1151" spans="1:6" hidden="1" x14ac:dyDescent="0.25">
      <c r="A1151" t="s">
        <v>167</v>
      </c>
      <c r="B1151">
        <v>245</v>
      </c>
      <c r="C1151" t="s">
        <v>23</v>
      </c>
      <c r="D1151" t="s">
        <v>50</v>
      </c>
      <c r="E1151">
        <v>2</v>
      </c>
      <c r="F1151" t="s">
        <v>51</v>
      </c>
    </row>
    <row r="1152" spans="1:6" hidden="1" x14ac:dyDescent="0.25">
      <c r="A1152" t="s">
        <v>172</v>
      </c>
      <c r="B1152">
        <v>297</v>
      </c>
      <c r="C1152" t="s">
        <v>23</v>
      </c>
      <c r="D1152" t="s">
        <v>24</v>
      </c>
      <c r="E1152">
        <v>2</v>
      </c>
      <c r="F1152" t="s">
        <v>173</v>
      </c>
    </row>
    <row r="1153" spans="1:6" x14ac:dyDescent="0.25">
      <c r="A1153" t="s">
        <v>186</v>
      </c>
      <c r="B1153">
        <v>1240</v>
      </c>
      <c r="C1153" t="s">
        <v>9</v>
      </c>
      <c r="D1153" t="s">
        <v>10</v>
      </c>
      <c r="E1153">
        <v>2</v>
      </c>
      <c r="F1153" t="s">
        <v>5755</v>
      </c>
    </row>
    <row r="1154" spans="1:6" hidden="1" x14ac:dyDescent="0.25">
      <c r="A1154" t="s">
        <v>189</v>
      </c>
      <c r="B1154">
        <v>476</v>
      </c>
      <c r="C1154" t="s">
        <v>23</v>
      </c>
      <c r="D1154" t="s">
        <v>24</v>
      </c>
      <c r="E1154">
        <v>2</v>
      </c>
      <c r="F1154" t="s">
        <v>190</v>
      </c>
    </row>
    <row r="1155" spans="1:6" hidden="1" x14ac:dyDescent="0.25">
      <c r="A1155" t="s">
        <v>196</v>
      </c>
      <c r="B1155">
        <v>245</v>
      </c>
      <c r="C1155" t="s">
        <v>23</v>
      </c>
      <c r="D1155" t="s">
        <v>50</v>
      </c>
      <c r="E1155">
        <v>2</v>
      </c>
      <c r="F1155" t="s">
        <v>51</v>
      </c>
    </row>
    <row r="1156" spans="1:6" x14ac:dyDescent="0.25">
      <c r="A1156" t="s">
        <v>203</v>
      </c>
      <c r="B1156">
        <v>1389</v>
      </c>
      <c r="C1156" t="s">
        <v>9</v>
      </c>
      <c r="D1156" t="s">
        <v>28</v>
      </c>
      <c r="E1156">
        <v>2</v>
      </c>
      <c r="F1156" t="s">
        <v>5756</v>
      </c>
    </row>
    <row r="1157" spans="1:6" hidden="1" x14ac:dyDescent="0.25">
      <c r="A1157" t="s">
        <v>212</v>
      </c>
      <c r="B1157">
        <v>390</v>
      </c>
      <c r="C1157" t="s">
        <v>23</v>
      </c>
      <c r="D1157" t="s">
        <v>24</v>
      </c>
      <c r="E1157">
        <v>2</v>
      </c>
      <c r="F1157" t="s">
        <v>213</v>
      </c>
    </row>
    <row r="1158" spans="1:6" hidden="1" x14ac:dyDescent="0.25">
      <c r="A1158" t="s">
        <v>219</v>
      </c>
      <c r="B1158">
        <v>245</v>
      </c>
      <c r="C1158" t="s">
        <v>23</v>
      </c>
      <c r="D1158" t="s">
        <v>50</v>
      </c>
      <c r="E1158">
        <v>2</v>
      </c>
      <c r="F1158" t="s">
        <v>51</v>
      </c>
    </row>
    <row r="1159" spans="1:6" hidden="1" x14ac:dyDescent="0.25">
      <c r="A1159" t="s">
        <v>222</v>
      </c>
      <c r="B1159">
        <v>392</v>
      </c>
      <c r="C1159" t="s">
        <v>23</v>
      </c>
      <c r="D1159" t="s">
        <v>223</v>
      </c>
      <c r="E1159">
        <v>2</v>
      </c>
      <c r="F1159" t="s">
        <v>224</v>
      </c>
    </row>
    <row r="1160" spans="1:6" hidden="1" x14ac:dyDescent="0.25">
      <c r="A1160" t="s">
        <v>226</v>
      </c>
      <c r="B1160">
        <v>257</v>
      </c>
      <c r="C1160" t="s">
        <v>23</v>
      </c>
      <c r="D1160" t="s">
        <v>223</v>
      </c>
      <c r="E1160">
        <v>2</v>
      </c>
      <c r="F1160" t="s">
        <v>227</v>
      </c>
    </row>
    <row r="1161" spans="1:6" hidden="1" x14ac:dyDescent="0.25">
      <c r="A1161" t="s">
        <v>229</v>
      </c>
      <c r="B1161">
        <v>245</v>
      </c>
      <c r="C1161" t="s">
        <v>23</v>
      </c>
      <c r="D1161" t="s">
        <v>50</v>
      </c>
      <c r="E1161">
        <v>2</v>
      </c>
      <c r="F1161" t="s">
        <v>51</v>
      </c>
    </row>
    <row r="1162" spans="1:6" hidden="1" x14ac:dyDescent="0.25">
      <c r="A1162" t="s">
        <v>233</v>
      </c>
      <c r="B1162">
        <v>847</v>
      </c>
      <c r="C1162" t="s">
        <v>14</v>
      </c>
      <c r="D1162" t="s">
        <v>176</v>
      </c>
      <c r="E1162">
        <v>2</v>
      </c>
      <c r="F1162" t="s">
        <v>6251</v>
      </c>
    </row>
    <row r="1163" spans="1:6" hidden="1" x14ac:dyDescent="0.25">
      <c r="A1163" t="s">
        <v>236</v>
      </c>
      <c r="B1163">
        <v>389</v>
      </c>
      <c r="C1163" t="s">
        <v>23</v>
      </c>
      <c r="D1163" t="s">
        <v>237</v>
      </c>
      <c r="E1163">
        <v>2</v>
      </c>
      <c r="F1163" t="s">
        <v>238</v>
      </c>
    </row>
    <row r="1164" spans="1:6" x14ac:dyDescent="0.25">
      <c r="A1164" t="s">
        <v>240</v>
      </c>
      <c r="B1164">
        <v>996</v>
      </c>
      <c r="C1164" t="s">
        <v>9</v>
      </c>
      <c r="D1164" t="s">
        <v>164</v>
      </c>
      <c r="E1164">
        <v>2</v>
      </c>
      <c r="F1164" t="s">
        <v>5757</v>
      </c>
    </row>
    <row r="1165" spans="1:6" hidden="1" x14ac:dyDescent="0.25">
      <c r="A1165" t="s">
        <v>243</v>
      </c>
      <c r="B1165">
        <v>245</v>
      </c>
      <c r="C1165" t="s">
        <v>23</v>
      </c>
      <c r="D1165" t="s">
        <v>50</v>
      </c>
      <c r="E1165">
        <v>2</v>
      </c>
      <c r="F1165" t="s">
        <v>51</v>
      </c>
    </row>
    <row r="1166" spans="1:6" hidden="1" x14ac:dyDescent="0.25">
      <c r="A1166" t="s">
        <v>259</v>
      </c>
      <c r="B1166">
        <v>245</v>
      </c>
      <c r="C1166" t="s">
        <v>23</v>
      </c>
      <c r="D1166" t="s">
        <v>50</v>
      </c>
      <c r="E1166">
        <v>2</v>
      </c>
      <c r="F1166" t="s">
        <v>51</v>
      </c>
    </row>
    <row r="1167" spans="1:6" hidden="1" x14ac:dyDescent="0.25">
      <c r="A1167" t="s">
        <v>264</v>
      </c>
      <c r="B1167">
        <v>478</v>
      </c>
      <c r="C1167" t="s">
        <v>23</v>
      </c>
      <c r="D1167" t="s">
        <v>24</v>
      </c>
      <c r="E1167">
        <v>2</v>
      </c>
      <c r="F1167" t="s">
        <v>265</v>
      </c>
    </row>
    <row r="1168" spans="1:6" hidden="1" x14ac:dyDescent="0.25">
      <c r="A1168" t="s">
        <v>267</v>
      </c>
      <c r="B1168">
        <v>464</v>
      </c>
      <c r="C1168" t="s">
        <v>23</v>
      </c>
      <c r="D1168" t="s">
        <v>24</v>
      </c>
      <c r="E1168">
        <v>2</v>
      </c>
      <c r="F1168" t="s">
        <v>268</v>
      </c>
    </row>
    <row r="1169" spans="1:6" hidden="1" x14ac:dyDescent="0.25">
      <c r="A1169" t="s">
        <v>270</v>
      </c>
      <c r="B1169">
        <v>226</v>
      </c>
      <c r="C1169" t="s">
        <v>133</v>
      </c>
      <c r="D1169" t="s">
        <v>134</v>
      </c>
      <c r="E1169">
        <v>2</v>
      </c>
      <c r="F1169" t="s">
        <v>5758</v>
      </c>
    </row>
    <row r="1170" spans="1:6" hidden="1" x14ac:dyDescent="0.25">
      <c r="A1170" t="s">
        <v>280</v>
      </c>
      <c r="B1170">
        <v>245</v>
      </c>
      <c r="C1170" t="s">
        <v>23</v>
      </c>
      <c r="D1170" t="s">
        <v>50</v>
      </c>
      <c r="E1170">
        <v>2</v>
      </c>
      <c r="F1170" t="s">
        <v>51</v>
      </c>
    </row>
    <row r="1171" spans="1:6" x14ac:dyDescent="0.25">
      <c r="A1171" t="s">
        <v>284</v>
      </c>
      <c r="B1171">
        <v>1228</v>
      </c>
      <c r="C1171" t="s">
        <v>9</v>
      </c>
      <c r="D1171" t="s">
        <v>10</v>
      </c>
      <c r="E1171">
        <v>2</v>
      </c>
      <c r="F1171" t="s">
        <v>5759</v>
      </c>
    </row>
    <row r="1172" spans="1:6" hidden="1" x14ac:dyDescent="0.25">
      <c r="A1172" t="s">
        <v>287</v>
      </c>
      <c r="B1172">
        <v>492</v>
      </c>
      <c r="C1172" t="s">
        <v>23</v>
      </c>
      <c r="D1172" t="s">
        <v>24</v>
      </c>
      <c r="E1172">
        <v>2</v>
      </c>
      <c r="F1172" t="s">
        <v>288</v>
      </c>
    </row>
    <row r="1173" spans="1:6" hidden="1" x14ac:dyDescent="0.25">
      <c r="A1173" t="s">
        <v>322</v>
      </c>
      <c r="B1173">
        <v>396</v>
      </c>
      <c r="C1173" t="s">
        <v>23</v>
      </c>
      <c r="D1173" t="s">
        <v>50</v>
      </c>
      <c r="E1173">
        <v>2</v>
      </c>
      <c r="F1173" t="s">
        <v>323</v>
      </c>
    </row>
    <row r="1174" spans="1:6" hidden="1" x14ac:dyDescent="0.25">
      <c r="A1174" t="s">
        <v>325</v>
      </c>
      <c r="B1174">
        <v>395</v>
      </c>
      <c r="C1174" t="s">
        <v>14</v>
      </c>
      <c r="D1174" t="s">
        <v>326</v>
      </c>
      <c r="E1174">
        <v>2</v>
      </c>
      <c r="F1174" t="s">
        <v>76</v>
      </c>
    </row>
    <row r="1175" spans="1:6" hidden="1" x14ac:dyDescent="0.25">
      <c r="A1175" t="s">
        <v>339</v>
      </c>
      <c r="B1175">
        <v>245</v>
      </c>
      <c r="C1175" t="s">
        <v>23</v>
      </c>
      <c r="D1175" t="s">
        <v>50</v>
      </c>
      <c r="E1175">
        <v>2</v>
      </c>
      <c r="F1175" t="s">
        <v>51</v>
      </c>
    </row>
    <row r="1176" spans="1:6" hidden="1" x14ac:dyDescent="0.25">
      <c r="A1176" t="s">
        <v>361</v>
      </c>
      <c r="B1176">
        <v>648</v>
      </c>
      <c r="C1176" t="s">
        <v>14</v>
      </c>
      <c r="D1176" t="s">
        <v>19</v>
      </c>
      <c r="E1176">
        <v>2</v>
      </c>
      <c r="F1176" t="s">
        <v>6145</v>
      </c>
    </row>
    <row r="1177" spans="1:6" hidden="1" x14ac:dyDescent="0.25">
      <c r="A1177" t="s">
        <v>374</v>
      </c>
      <c r="B1177">
        <v>245</v>
      </c>
      <c r="C1177" t="s">
        <v>23</v>
      </c>
      <c r="D1177" t="s">
        <v>50</v>
      </c>
      <c r="E1177">
        <v>2</v>
      </c>
      <c r="F1177" t="s">
        <v>51</v>
      </c>
    </row>
    <row r="1178" spans="1:6" hidden="1" x14ac:dyDescent="0.25">
      <c r="A1178" t="s">
        <v>385</v>
      </c>
      <c r="B1178">
        <v>245</v>
      </c>
      <c r="C1178" t="s">
        <v>23</v>
      </c>
      <c r="D1178" t="s">
        <v>50</v>
      </c>
      <c r="E1178">
        <v>2</v>
      </c>
      <c r="F1178" t="s">
        <v>51</v>
      </c>
    </row>
    <row r="1179" spans="1:6" hidden="1" x14ac:dyDescent="0.25">
      <c r="A1179" t="s">
        <v>390</v>
      </c>
      <c r="B1179">
        <v>245</v>
      </c>
      <c r="C1179" t="s">
        <v>23</v>
      </c>
      <c r="D1179" t="s">
        <v>50</v>
      </c>
      <c r="E1179">
        <v>2</v>
      </c>
      <c r="F1179" t="s">
        <v>51</v>
      </c>
    </row>
    <row r="1180" spans="1:6" hidden="1" x14ac:dyDescent="0.25">
      <c r="A1180" t="s">
        <v>391</v>
      </c>
      <c r="B1180">
        <v>847</v>
      </c>
      <c r="C1180" t="s">
        <v>14</v>
      </c>
      <c r="D1180" t="s">
        <v>19</v>
      </c>
      <c r="E1180">
        <v>2</v>
      </c>
      <c r="F1180" t="s">
        <v>6251</v>
      </c>
    </row>
    <row r="1181" spans="1:6" hidden="1" x14ac:dyDescent="0.25">
      <c r="A1181" t="s">
        <v>410</v>
      </c>
      <c r="B1181">
        <v>1667</v>
      </c>
      <c r="C1181" t="s">
        <v>14</v>
      </c>
      <c r="D1181" t="s">
        <v>411</v>
      </c>
      <c r="E1181">
        <v>2</v>
      </c>
      <c r="F1181" t="s">
        <v>107</v>
      </c>
    </row>
    <row r="1182" spans="1:6" x14ac:dyDescent="0.25">
      <c r="A1182" t="s">
        <v>413</v>
      </c>
      <c r="B1182">
        <v>937</v>
      </c>
      <c r="C1182" t="s">
        <v>9</v>
      </c>
      <c r="D1182" t="s">
        <v>32</v>
      </c>
      <c r="E1182">
        <v>2</v>
      </c>
      <c r="F1182" t="s">
        <v>5760</v>
      </c>
    </row>
    <row r="1183" spans="1:6" x14ac:dyDescent="0.25">
      <c r="A1183" t="s">
        <v>416</v>
      </c>
      <c r="B1183">
        <v>1175</v>
      </c>
      <c r="C1183" t="s">
        <v>9</v>
      </c>
      <c r="D1183" t="s">
        <v>10</v>
      </c>
      <c r="E1183">
        <v>2</v>
      </c>
      <c r="F1183" t="s">
        <v>5761</v>
      </c>
    </row>
    <row r="1184" spans="1:6" hidden="1" x14ac:dyDescent="0.25">
      <c r="A1184" t="s">
        <v>422</v>
      </c>
      <c r="B1184">
        <v>233</v>
      </c>
      <c r="C1184" t="s">
        <v>245</v>
      </c>
      <c r="D1184" t="s">
        <v>423</v>
      </c>
      <c r="E1184">
        <v>2</v>
      </c>
      <c r="F1184" t="s">
        <v>5762</v>
      </c>
    </row>
    <row r="1185" spans="1:6" hidden="1" x14ac:dyDescent="0.25">
      <c r="A1185" t="s">
        <v>426</v>
      </c>
      <c r="B1185">
        <v>245</v>
      </c>
      <c r="C1185" t="s">
        <v>23</v>
      </c>
      <c r="D1185" t="s">
        <v>50</v>
      </c>
      <c r="E1185">
        <v>2</v>
      </c>
      <c r="F1185" t="s">
        <v>51</v>
      </c>
    </row>
    <row r="1186" spans="1:6" hidden="1" x14ac:dyDescent="0.25">
      <c r="A1186" t="s">
        <v>433</v>
      </c>
      <c r="B1186">
        <v>396</v>
      </c>
      <c r="C1186" t="s">
        <v>23</v>
      </c>
      <c r="D1186" t="s">
        <v>434</v>
      </c>
      <c r="E1186">
        <v>2</v>
      </c>
      <c r="F1186" t="s">
        <v>323</v>
      </c>
    </row>
    <row r="1187" spans="1:6" hidden="1" x14ac:dyDescent="0.25">
      <c r="A1187" t="s">
        <v>440</v>
      </c>
      <c r="B1187">
        <v>245</v>
      </c>
      <c r="C1187" t="s">
        <v>23</v>
      </c>
      <c r="D1187" t="s">
        <v>50</v>
      </c>
      <c r="E1187">
        <v>2</v>
      </c>
      <c r="F1187" t="s">
        <v>51</v>
      </c>
    </row>
    <row r="1188" spans="1:6" hidden="1" x14ac:dyDescent="0.25">
      <c r="A1188" t="s">
        <v>445</v>
      </c>
      <c r="B1188">
        <v>253</v>
      </c>
      <c r="C1188" t="s">
        <v>245</v>
      </c>
      <c r="D1188" t="s">
        <v>423</v>
      </c>
      <c r="E1188">
        <v>2</v>
      </c>
      <c r="F1188" t="s">
        <v>5763</v>
      </c>
    </row>
    <row r="1189" spans="1:6" hidden="1" x14ac:dyDescent="0.25">
      <c r="A1189" t="s">
        <v>451</v>
      </c>
      <c r="B1189">
        <v>245</v>
      </c>
      <c r="C1189" t="s">
        <v>23</v>
      </c>
      <c r="D1189" t="s">
        <v>50</v>
      </c>
      <c r="E1189">
        <v>2</v>
      </c>
      <c r="F1189" t="s">
        <v>51</v>
      </c>
    </row>
    <row r="1190" spans="1:6" hidden="1" x14ac:dyDescent="0.25">
      <c r="A1190" t="s">
        <v>452</v>
      </c>
      <c r="B1190">
        <v>245</v>
      </c>
      <c r="C1190" t="s">
        <v>23</v>
      </c>
      <c r="D1190" t="s">
        <v>50</v>
      </c>
      <c r="E1190">
        <v>2</v>
      </c>
      <c r="F1190" t="s">
        <v>51</v>
      </c>
    </row>
    <row r="1191" spans="1:6" hidden="1" x14ac:dyDescent="0.25">
      <c r="A1191" t="s">
        <v>456</v>
      </c>
      <c r="B1191">
        <v>414</v>
      </c>
      <c r="C1191" t="s">
        <v>14</v>
      </c>
      <c r="D1191" t="s">
        <v>457</v>
      </c>
      <c r="E1191">
        <v>2</v>
      </c>
      <c r="F1191" t="s">
        <v>6252</v>
      </c>
    </row>
    <row r="1192" spans="1:6" hidden="1" x14ac:dyDescent="0.25">
      <c r="A1192" t="s">
        <v>463</v>
      </c>
      <c r="B1192">
        <v>957</v>
      </c>
      <c r="C1192" t="s">
        <v>14</v>
      </c>
      <c r="D1192" t="s">
        <v>19</v>
      </c>
      <c r="E1192">
        <v>2</v>
      </c>
      <c r="F1192" t="s">
        <v>6253</v>
      </c>
    </row>
    <row r="1193" spans="1:6" hidden="1" x14ac:dyDescent="0.25">
      <c r="A1193" t="s">
        <v>479</v>
      </c>
      <c r="B1193">
        <v>219</v>
      </c>
      <c r="C1193" t="s">
        <v>352</v>
      </c>
      <c r="D1193" t="s">
        <v>353</v>
      </c>
      <c r="E1193">
        <v>2</v>
      </c>
      <c r="F1193" t="s">
        <v>5764</v>
      </c>
    </row>
    <row r="1194" spans="1:6" hidden="1" x14ac:dyDescent="0.25">
      <c r="A1194" t="s">
        <v>501</v>
      </c>
      <c r="B1194">
        <v>245</v>
      </c>
      <c r="C1194" t="s">
        <v>23</v>
      </c>
      <c r="D1194" t="s">
        <v>50</v>
      </c>
      <c r="E1194">
        <v>2</v>
      </c>
      <c r="F1194" t="s">
        <v>51</v>
      </c>
    </row>
    <row r="1195" spans="1:6" hidden="1" x14ac:dyDescent="0.25">
      <c r="A1195" t="s">
        <v>502</v>
      </c>
      <c r="B1195">
        <v>245</v>
      </c>
      <c r="C1195" t="s">
        <v>23</v>
      </c>
      <c r="D1195" t="s">
        <v>50</v>
      </c>
      <c r="E1195">
        <v>2</v>
      </c>
      <c r="F1195" t="s">
        <v>51</v>
      </c>
    </row>
    <row r="1196" spans="1:6" hidden="1" x14ac:dyDescent="0.25">
      <c r="A1196" t="s">
        <v>503</v>
      </c>
      <c r="B1196">
        <v>367</v>
      </c>
      <c r="C1196" t="s">
        <v>23</v>
      </c>
      <c r="D1196" t="s">
        <v>504</v>
      </c>
      <c r="E1196">
        <v>2</v>
      </c>
      <c r="F1196" t="s">
        <v>505</v>
      </c>
    </row>
    <row r="1197" spans="1:6" hidden="1" x14ac:dyDescent="0.25">
      <c r="A1197" t="s">
        <v>507</v>
      </c>
      <c r="B1197">
        <v>245</v>
      </c>
      <c r="C1197" t="s">
        <v>23</v>
      </c>
      <c r="D1197" t="s">
        <v>50</v>
      </c>
      <c r="E1197">
        <v>2</v>
      </c>
      <c r="F1197" t="s">
        <v>51</v>
      </c>
    </row>
    <row r="1198" spans="1:6" hidden="1" x14ac:dyDescent="0.25">
      <c r="A1198" t="s">
        <v>512</v>
      </c>
      <c r="B1198">
        <v>584</v>
      </c>
      <c r="C1198" t="s">
        <v>14</v>
      </c>
      <c r="D1198" t="s">
        <v>64</v>
      </c>
      <c r="E1198">
        <v>2</v>
      </c>
      <c r="F1198" t="s">
        <v>6254</v>
      </c>
    </row>
    <row r="1199" spans="1:6" hidden="1" x14ac:dyDescent="0.25">
      <c r="A1199" t="s">
        <v>515</v>
      </c>
      <c r="B1199">
        <v>228</v>
      </c>
      <c r="C1199" t="s">
        <v>245</v>
      </c>
      <c r="D1199" t="s">
        <v>516</v>
      </c>
      <c r="E1199">
        <v>2</v>
      </c>
      <c r="F1199" t="s">
        <v>5765</v>
      </c>
    </row>
    <row r="1200" spans="1:6" hidden="1" x14ac:dyDescent="0.25">
      <c r="A1200" t="s">
        <v>522</v>
      </c>
      <c r="B1200">
        <v>245</v>
      </c>
      <c r="C1200" t="s">
        <v>23</v>
      </c>
      <c r="D1200" t="s">
        <v>50</v>
      </c>
      <c r="E1200">
        <v>2</v>
      </c>
      <c r="F1200" t="s">
        <v>51</v>
      </c>
    </row>
    <row r="1201" spans="1:6" x14ac:dyDescent="0.25">
      <c r="A1201" t="s">
        <v>523</v>
      </c>
      <c r="B1201">
        <v>1052</v>
      </c>
      <c r="C1201" t="s">
        <v>9</v>
      </c>
      <c r="D1201" t="s">
        <v>32</v>
      </c>
      <c r="E1201">
        <v>2</v>
      </c>
      <c r="F1201" t="s">
        <v>5766</v>
      </c>
    </row>
    <row r="1202" spans="1:6" hidden="1" x14ac:dyDescent="0.25">
      <c r="A1202" t="s">
        <v>526</v>
      </c>
      <c r="B1202">
        <v>206</v>
      </c>
      <c r="C1202" t="s">
        <v>245</v>
      </c>
      <c r="D1202" t="s">
        <v>516</v>
      </c>
      <c r="E1202">
        <v>2</v>
      </c>
      <c r="F1202" t="s">
        <v>5767</v>
      </c>
    </row>
    <row r="1203" spans="1:6" x14ac:dyDescent="0.25">
      <c r="A1203" t="s">
        <v>532</v>
      </c>
      <c r="B1203">
        <v>950</v>
      </c>
      <c r="C1203" t="s">
        <v>9</v>
      </c>
      <c r="D1203" t="s">
        <v>10</v>
      </c>
      <c r="E1203">
        <v>2</v>
      </c>
      <c r="F1203" t="s">
        <v>5768</v>
      </c>
    </row>
    <row r="1204" spans="1:6" hidden="1" x14ac:dyDescent="0.25">
      <c r="A1204" t="s">
        <v>535</v>
      </c>
      <c r="B1204">
        <v>464</v>
      </c>
      <c r="C1204" t="s">
        <v>23</v>
      </c>
      <c r="D1204" t="s">
        <v>24</v>
      </c>
      <c r="E1204">
        <v>2</v>
      </c>
      <c r="F1204" t="s">
        <v>268</v>
      </c>
    </row>
    <row r="1205" spans="1:6" hidden="1" x14ac:dyDescent="0.25">
      <c r="A1205" t="s">
        <v>541</v>
      </c>
      <c r="B1205">
        <v>392</v>
      </c>
      <c r="C1205" t="s">
        <v>23</v>
      </c>
      <c r="D1205" t="s">
        <v>237</v>
      </c>
      <c r="E1205">
        <v>2</v>
      </c>
      <c r="F1205" t="s">
        <v>542</v>
      </c>
    </row>
    <row r="1206" spans="1:6" hidden="1" x14ac:dyDescent="0.25">
      <c r="A1206" t="s">
        <v>544</v>
      </c>
      <c r="B1206">
        <v>245</v>
      </c>
      <c r="C1206" t="s">
        <v>23</v>
      </c>
      <c r="D1206" t="s">
        <v>50</v>
      </c>
      <c r="E1206">
        <v>2</v>
      </c>
      <c r="F1206" t="s">
        <v>51</v>
      </c>
    </row>
    <row r="1207" spans="1:6" hidden="1" x14ac:dyDescent="0.25">
      <c r="A1207" t="s">
        <v>545</v>
      </c>
      <c r="B1207">
        <v>391</v>
      </c>
      <c r="C1207" t="s">
        <v>23</v>
      </c>
      <c r="D1207" t="s">
        <v>50</v>
      </c>
      <c r="E1207">
        <v>2</v>
      </c>
      <c r="F1207" t="s">
        <v>546</v>
      </c>
    </row>
    <row r="1208" spans="1:6" hidden="1" x14ac:dyDescent="0.25">
      <c r="A1208" t="s">
        <v>551</v>
      </c>
      <c r="B1208">
        <v>476</v>
      </c>
      <c r="C1208" t="s">
        <v>23</v>
      </c>
      <c r="D1208" t="s">
        <v>24</v>
      </c>
      <c r="E1208">
        <v>2</v>
      </c>
      <c r="F1208" t="s">
        <v>552</v>
      </c>
    </row>
    <row r="1209" spans="1:6" x14ac:dyDescent="0.25">
      <c r="A1209" t="s">
        <v>554</v>
      </c>
      <c r="B1209">
        <v>948</v>
      </c>
      <c r="C1209" t="s">
        <v>9</v>
      </c>
      <c r="D1209" t="s">
        <v>492</v>
      </c>
      <c r="E1209">
        <v>2</v>
      </c>
      <c r="F1209" t="s">
        <v>5769</v>
      </c>
    </row>
    <row r="1210" spans="1:6" hidden="1" x14ac:dyDescent="0.25">
      <c r="A1210" t="s">
        <v>557</v>
      </c>
      <c r="B1210">
        <v>242</v>
      </c>
      <c r="C1210" t="s">
        <v>14</v>
      </c>
      <c r="D1210" t="s">
        <v>558</v>
      </c>
      <c r="E1210">
        <v>2</v>
      </c>
      <c r="F1210" t="s">
        <v>5770</v>
      </c>
    </row>
    <row r="1211" spans="1:6" hidden="1" x14ac:dyDescent="0.25">
      <c r="A1211" t="s">
        <v>565</v>
      </c>
      <c r="B1211">
        <v>245</v>
      </c>
      <c r="C1211" t="s">
        <v>23</v>
      </c>
      <c r="D1211" t="s">
        <v>50</v>
      </c>
      <c r="E1211">
        <v>2</v>
      </c>
      <c r="F1211" t="s">
        <v>51</v>
      </c>
    </row>
    <row r="1212" spans="1:6" hidden="1" x14ac:dyDescent="0.25">
      <c r="A1212" t="s">
        <v>574</v>
      </c>
      <c r="B1212">
        <v>245</v>
      </c>
      <c r="C1212" t="s">
        <v>23</v>
      </c>
      <c r="D1212" t="s">
        <v>50</v>
      </c>
      <c r="E1212">
        <v>2</v>
      </c>
      <c r="F1212" t="s">
        <v>51</v>
      </c>
    </row>
    <row r="1213" spans="1:6" hidden="1" x14ac:dyDescent="0.25">
      <c r="A1213" t="s">
        <v>578</v>
      </c>
      <c r="B1213">
        <v>366</v>
      </c>
      <c r="C1213" t="s">
        <v>245</v>
      </c>
      <c r="D1213" t="s">
        <v>423</v>
      </c>
      <c r="E1213">
        <v>2</v>
      </c>
      <c r="F1213" t="s">
        <v>5771</v>
      </c>
    </row>
    <row r="1214" spans="1:6" hidden="1" x14ac:dyDescent="0.25">
      <c r="A1214" t="s">
        <v>584</v>
      </c>
      <c r="B1214">
        <v>560</v>
      </c>
      <c r="C1214" t="s">
        <v>352</v>
      </c>
      <c r="D1214" t="s">
        <v>353</v>
      </c>
      <c r="E1214">
        <v>2</v>
      </c>
      <c r="F1214" t="s">
        <v>585</v>
      </c>
    </row>
    <row r="1215" spans="1:6" x14ac:dyDescent="0.25">
      <c r="A1215" t="s">
        <v>590</v>
      </c>
      <c r="B1215">
        <v>1263</v>
      </c>
      <c r="C1215" t="s">
        <v>9</v>
      </c>
      <c r="D1215" t="s">
        <v>28</v>
      </c>
      <c r="E1215">
        <v>2</v>
      </c>
      <c r="F1215" t="s">
        <v>5772</v>
      </c>
    </row>
    <row r="1216" spans="1:6" hidden="1" x14ac:dyDescent="0.25">
      <c r="A1216" t="s">
        <v>596</v>
      </c>
      <c r="B1216">
        <v>245</v>
      </c>
      <c r="C1216" t="s">
        <v>23</v>
      </c>
      <c r="D1216" t="s">
        <v>50</v>
      </c>
      <c r="E1216">
        <v>2</v>
      </c>
      <c r="F1216" t="s">
        <v>51</v>
      </c>
    </row>
    <row r="1217" spans="1:6" hidden="1" x14ac:dyDescent="0.25">
      <c r="A1217" t="s">
        <v>612</v>
      </c>
      <c r="B1217">
        <v>464</v>
      </c>
      <c r="C1217" t="s">
        <v>23</v>
      </c>
      <c r="D1217" t="s">
        <v>24</v>
      </c>
      <c r="E1217">
        <v>2</v>
      </c>
      <c r="F1217" t="s">
        <v>613</v>
      </c>
    </row>
    <row r="1218" spans="1:6" x14ac:dyDescent="0.25">
      <c r="A1218" t="s">
        <v>622</v>
      </c>
      <c r="B1218">
        <v>964</v>
      </c>
      <c r="C1218" t="s">
        <v>9</v>
      </c>
      <c r="D1218" t="s">
        <v>32</v>
      </c>
      <c r="E1218">
        <v>2</v>
      </c>
      <c r="F1218" t="s">
        <v>5773</v>
      </c>
    </row>
    <row r="1219" spans="1:6" x14ac:dyDescent="0.25">
      <c r="A1219" t="s">
        <v>625</v>
      </c>
      <c r="B1219">
        <v>1165</v>
      </c>
      <c r="C1219" t="s">
        <v>9</v>
      </c>
      <c r="D1219" t="s">
        <v>32</v>
      </c>
      <c r="E1219">
        <v>2</v>
      </c>
      <c r="F1219" t="s">
        <v>5774</v>
      </c>
    </row>
    <row r="1220" spans="1:6" hidden="1" x14ac:dyDescent="0.25">
      <c r="A1220" t="s">
        <v>631</v>
      </c>
      <c r="B1220">
        <v>550</v>
      </c>
      <c r="C1220" t="s">
        <v>23</v>
      </c>
      <c r="D1220" t="s">
        <v>24</v>
      </c>
      <c r="E1220">
        <v>2</v>
      </c>
      <c r="F1220" t="s">
        <v>632</v>
      </c>
    </row>
    <row r="1221" spans="1:6" hidden="1" x14ac:dyDescent="0.25">
      <c r="A1221" t="s">
        <v>634</v>
      </c>
      <c r="B1221">
        <v>297</v>
      </c>
      <c r="C1221" t="s">
        <v>23</v>
      </c>
      <c r="D1221" t="s">
        <v>24</v>
      </c>
      <c r="E1221">
        <v>2</v>
      </c>
      <c r="F1221" t="s">
        <v>6305</v>
      </c>
    </row>
    <row r="1222" spans="1:6" hidden="1" x14ac:dyDescent="0.25">
      <c r="A1222" t="s">
        <v>637</v>
      </c>
      <c r="B1222">
        <v>235</v>
      </c>
      <c r="C1222" t="s">
        <v>14</v>
      </c>
      <c r="D1222" t="s">
        <v>638</v>
      </c>
      <c r="E1222">
        <v>2</v>
      </c>
      <c r="F1222" t="s">
        <v>5775</v>
      </c>
    </row>
    <row r="1223" spans="1:6" hidden="1" x14ac:dyDescent="0.25">
      <c r="A1223" t="s">
        <v>644</v>
      </c>
      <c r="B1223">
        <v>315</v>
      </c>
      <c r="C1223" t="s">
        <v>14</v>
      </c>
      <c r="D1223" t="s">
        <v>209</v>
      </c>
      <c r="E1223">
        <v>2</v>
      </c>
      <c r="F1223" t="s">
        <v>645</v>
      </c>
    </row>
    <row r="1224" spans="1:6" hidden="1" x14ac:dyDescent="0.25">
      <c r="A1224" t="s">
        <v>647</v>
      </c>
      <c r="B1224">
        <v>389</v>
      </c>
      <c r="C1224" t="s">
        <v>23</v>
      </c>
      <c r="D1224" t="s">
        <v>237</v>
      </c>
      <c r="E1224">
        <v>2</v>
      </c>
      <c r="F1224" t="s">
        <v>238</v>
      </c>
    </row>
    <row r="1225" spans="1:6" hidden="1" x14ac:dyDescent="0.25">
      <c r="A1225" t="s">
        <v>648</v>
      </c>
      <c r="B1225">
        <v>390</v>
      </c>
      <c r="C1225" t="s">
        <v>23</v>
      </c>
      <c r="D1225" t="s">
        <v>24</v>
      </c>
      <c r="E1225">
        <v>2</v>
      </c>
      <c r="F1225" t="s">
        <v>213</v>
      </c>
    </row>
    <row r="1226" spans="1:6" x14ac:dyDescent="0.25">
      <c r="A1226" t="s">
        <v>649</v>
      </c>
      <c r="B1226">
        <v>228</v>
      </c>
      <c r="C1226" t="s">
        <v>9</v>
      </c>
      <c r="D1226" t="s">
        <v>650</v>
      </c>
      <c r="E1226">
        <v>2</v>
      </c>
      <c r="F1226" t="s">
        <v>5776</v>
      </c>
    </row>
    <row r="1227" spans="1:6" x14ac:dyDescent="0.25">
      <c r="A1227" t="s">
        <v>655</v>
      </c>
      <c r="B1227">
        <v>1216</v>
      </c>
      <c r="C1227" t="s">
        <v>9</v>
      </c>
      <c r="D1227" t="s">
        <v>10</v>
      </c>
      <c r="E1227">
        <v>2</v>
      </c>
      <c r="F1227" t="s">
        <v>5777</v>
      </c>
    </row>
    <row r="1228" spans="1:6" x14ac:dyDescent="0.25">
      <c r="A1228" t="s">
        <v>658</v>
      </c>
      <c r="B1228">
        <v>1186</v>
      </c>
      <c r="C1228" t="s">
        <v>9</v>
      </c>
      <c r="D1228" t="s">
        <v>28</v>
      </c>
      <c r="E1228">
        <v>2</v>
      </c>
      <c r="F1228" t="s">
        <v>5778</v>
      </c>
    </row>
    <row r="1229" spans="1:6" x14ac:dyDescent="0.25">
      <c r="A1229" t="s">
        <v>661</v>
      </c>
      <c r="B1229">
        <v>1249</v>
      </c>
      <c r="C1229" t="s">
        <v>9</v>
      </c>
      <c r="D1229" t="s">
        <v>28</v>
      </c>
      <c r="E1229">
        <v>2</v>
      </c>
      <c r="F1229" t="s">
        <v>5757</v>
      </c>
    </row>
    <row r="1230" spans="1:6" hidden="1" x14ac:dyDescent="0.25">
      <c r="A1230" t="s">
        <v>680</v>
      </c>
      <c r="B1230">
        <v>219</v>
      </c>
      <c r="C1230" t="s">
        <v>245</v>
      </c>
      <c r="D1230" t="s">
        <v>516</v>
      </c>
      <c r="E1230">
        <v>2</v>
      </c>
      <c r="F1230" t="s">
        <v>5779</v>
      </c>
    </row>
    <row r="1231" spans="1:6" x14ac:dyDescent="0.25">
      <c r="A1231" t="s">
        <v>683</v>
      </c>
      <c r="B1231">
        <v>954</v>
      </c>
      <c r="C1231" t="s">
        <v>9</v>
      </c>
      <c r="D1231" t="s">
        <v>28</v>
      </c>
      <c r="E1231">
        <v>2</v>
      </c>
      <c r="F1231" t="s">
        <v>5780</v>
      </c>
    </row>
    <row r="1232" spans="1:6" hidden="1" x14ac:dyDescent="0.25">
      <c r="A1232" t="s">
        <v>694</v>
      </c>
      <c r="B1232">
        <v>350</v>
      </c>
      <c r="C1232" t="s">
        <v>14</v>
      </c>
      <c r="D1232" t="s">
        <v>341</v>
      </c>
      <c r="E1232">
        <v>2</v>
      </c>
      <c r="F1232" t="s">
        <v>6306</v>
      </c>
    </row>
    <row r="1233" spans="1:6" x14ac:dyDescent="0.25">
      <c r="A1233" t="s">
        <v>701</v>
      </c>
      <c r="B1233">
        <v>226</v>
      </c>
      <c r="C1233" t="s">
        <v>9</v>
      </c>
      <c r="D1233" t="s">
        <v>702</v>
      </c>
      <c r="E1233">
        <v>2</v>
      </c>
      <c r="F1233" t="s">
        <v>5781</v>
      </c>
    </row>
    <row r="1234" spans="1:6" x14ac:dyDescent="0.25">
      <c r="A1234" t="s">
        <v>707</v>
      </c>
      <c r="B1234">
        <v>1165</v>
      </c>
      <c r="C1234" t="s">
        <v>9</v>
      </c>
      <c r="D1234" t="s">
        <v>32</v>
      </c>
      <c r="E1234">
        <v>2</v>
      </c>
      <c r="F1234" t="s">
        <v>5782</v>
      </c>
    </row>
    <row r="1235" spans="1:6" hidden="1" x14ac:dyDescent="0.25">
      <c r="A1235" t="s">
        <v>710</v>
      </c>
      <c r="B1235">
        <v>236</v>
      </c>
      <c r="C1235" t="s">
        <v>14</v>
      </c>
      <c r="D1235" t="s">
        <v>638</v>
      </c>
      <c r="E1235">
        <v>2</v>
      </c>
      <c r="F1235" t="s">
        <v>5783</v>
      </c>
    </row>
    <row r="1236" spans="1:6" hidden="1" x14ac:dyDescent="0.25">
      <c r="A1236" t="s">
        <v>719</v>
      </c>
      <c r="B1236">
        <v>391</v>
      </c>
      <c r="C1236" t="s">
        <v>23</v>
      </c>
      <c r="D1236" t="s">
        <v>434</v>
      </c>
      <c r="E1236">
        <v>2</v>
      </c>
      <c r="F1236" t="s">
        <v>546</v>
      </c>
    </row>
    <row r="1237" spans="1:6" hidden="1" x14ac:dyDescent="0.25">
      <c r="A1237" t="s">
        <v>725</v>
      </c>
      <c r="B1237">
        <v>391</v>
      </c>
      <c r="C1237" t="s">
        <v>23</v>
      </c>
      <c r="D1237" t="s">
        <v>24</v>
      </c>
      <c r="E1237">
        <v>2</v>
      </c>
      <c r="F1237" t="s">
        <v>726</v>
      </c>
    </row>
    <row r="1238" spans="1:6" hidden="1" x14ac:dyDescent="0.25">
      <c r="A1238" t="s">
        <v>728</v>
      </c>
      <c r="B1238">
        <v>227</v>
      </c>
      <c r="C1238" t="s">
        <v>14</v>
      </c>
      <c r="D1238" t="s">
        <v>19</v>
      </c>
      <c r="E1238">
        <v>2</v>
      </c>
      <c r="F1238" t="s">
        <v>5784</v>
      </c>
    </row>
    <row r="1239" spans="1:6" x14ac:dyDescent="0.25">
      <c r="A1239" t="s">
        <v>731</v>
      </c>
      <c r="B1239">
        <v>947</v>
      </c>
      <c r="C1239" t="s">
        <v>9</v>
      </c>
      <c r="D1239" t="s">
        <v>28</v>
      </c>
      <c r="E1239">
        <v>2</v>
      </c>
      <c r="F1239" t="s">
        <v>5754</v>
      </c>
    </row>
    <row r="1240" spans="1:6" hidden="1" x14ac:dyDescent="0.25">
      <c r="A1240" t="s">
        <v>747</v>
      </c>
      <c r="B1240">
        <v>256</v>
      </c>
      <c r="C1240" t="s">
        <v>133</v>
      </c>
      <c r="D1240" t="s">
        <v>134</v>
      </c>
      <c r="E1240">
        <v>2</v>
      </c>
      <c r="F1240" t="s">
        <v>5785</v>
      </c>
    </row>
    <row r="1241" spans="1:6" hidden="1" x14ac:dyDescent="0.25">
      <c r="A1241" t="s">
        <v>750</v>
      </c>
      <c r="B1241">
        <v>391</v>
      </c>
      <c r="C1241" t="s">
        <v>23</v>
      </c>
      <c r="D1241" t="s">
        <v>434</v>
      </c>
      <c r="E1241">
        <v>2</v>
      </c>
      <c r="F1241" t="s">
        <v>546</v>
      </c>
    </row>
    <row r="1242" spans="1:6" x14ac:dyDescent="0.25">
      <c r="A1242" t="s">
        <v>751</v>
      </c>
      <c r="B1242">
        <v>506</v>
      </c>
      <c r="C1242" t="s">
        <v>9</v>
      </c>
      <c r="D1242" t="s">
        <v>164</v>
      </c>
      <c r="E1242">
        <v>2</v>
      </c>
      <c r="F1242" t="s">
        <v>5786</v>
      </c>
    </row>
    <row r="1243" spans="1:6" hidden="1" x14ac:dyDescent="0.25">
      <c r="A1243" t="s">
        <v>757</v>
      </c>
      <c r="B1243">
        <v>257</v>
      </c>
      <c r="C1243" t="s">
        <v>23</v>
      </c>
      <c r="D1243" t="s">
        <v>223</v>
      </c>
      <c r="E1243">
        <v>2</v>
      </c>
      <c r="F1243" t="s">
        <v>227</v>
      </c>
    </row>
    <row r="1244" spans="1:6" hidden="1" x14ac:dyDescent="0.25">
      <c r="A1244" t="s">
        <v>762</v>
      </c>
      <c r="B1244">
        <v>245</v>
      </c>
      <c r="C1244" t="s">
        <v>23</v>
      </c>
      <c r="D1244" t="s">
        <v>50</v>
      </c>
      <c r="E1244">
        <v>2</v>
      </c>
      <c r="F1244" t="s">
        <v>51</v>
      </c>
    </row>
    <row r="1245" spans="1:6" hidden="1" x14ac:dyDescent="0.25">
      <c r="A1245" t="s">
        <v>766</v>
      </c>
      <c r="B1245">
        <v>576</v>
      </c>
      <c r="C1245" t="s">
        <v>14</v>
      </c>
      <c r="D1245" t="s">
        <v>571</v>
      </c>
      <c r="E1245">
        <v>2</v>
      </c>
      <c r="F1245" t="s">
        <v>6250</v>
      </c>
    </row>
    <row r="1246" spans="1:6" hidden="1" x14ac:dyDescent="0.25">
      <c r="A1246" t="s">
        <v>776</v>
      </c>
      <c r="B1246">
        <v>390</v>
      </c>
      <c r="C1246" t="s">
        <v>23</v>
      </c>
      <c r="D1246" t="s">
        <v>24</v>
      </c>
      <c r="E1246">
        <v>2</v>
      </c>
      <c r="F1246" t="s">
        <v>213</v>
      </c>
    </row>
    <row r="1247" spans="1:6" hidden="1" x14ac:dyDescent="0.25">
      <c r="A1247" t="s">
        <v>780</v>
      </c>
      <c r="B1247">
        <v>585</v>
      </c>
      <c r="C1247" t="s">
        <v>14</v>
      </c>
      <c r="D1247" t="s">
        <v>781</v>
      </c>
      <c r="E1247">
        <v>2</v>
      </c>
      <c r="F1247" t="s">
        <v>6255</v>
      </c>
    </row>
    <row r="1248" spans="1:6" hidden="1" x14ac:dyDescent="0.25">
      <c r="A1248" t="s">
        <v>784</v>
      </c>
      <c r="B1248">
        <v>245</v>
      </c>
      <c r="C1248" t="s">
        <v>23</v>
      </c>
      <c r="D1248" t="s">
        <v>50</v>
      </c>
      <c r="E1248">
        <v>2</v>
      </c>
      <c r="F1248" t="s">
        <v>51</v>
      </c>
    </row>
    <row r="1249" spans="1:6" x14ac:dyDescent="0.25">
      <c r="A1249" t="s">
        <v>785</v>
      </c>
      <c r="B1249">
        <v>945</v>
      </c>
      <c r="C1249" t="s">
        <v>9</v>
      </c>
      <c r="D1249" t="s">
        <v>32</v>
      </c>
      <c r="E1249">
        <v>2</v>
      </c>
      <c r="F1249" t="s">
        <v>5787</v>
      </c>
    </row>
    <row r="1250" spans="1:6" hidden="1" x14ac:dyDescent="0.25">
      <c r="A1250" t="s">
        <v>794</v>
      </c>
      <c r="B1250">
        <v>245</v>
      </c>
      <c r="C1250" t="s">
        <v>23</v>
      </c>
      <c r="D1250" t="s">
        <v>50</v>
      </c>
      <c r="E1250">
        <v>2</v>
      </c>
      <c r="F1250" t="s">
        <v>51</v>
      </c>
    </row>
    <row r="1251" spans="1:6" x14ac:dyDescent="0.25">
      <c r="A1251" t="s">
        <v>795</v>
      </c>
      <c r="B1251">
        <v>1029</v>
      </c>
      <c r="C1251" t="s">
        <v>9</v>
      </c>
      <c r="D1251" t="s">
        <v>28</v>
      </c>
      <c r="E1251">
        <v>2</v>
      </c>
      <c r="F1251" t="s">
        <v>5788</v>
      </c>
    </row>
    <row r="1252" spans="1:6" hidden="1" x14ac:dyDescent="0.25">
      <c r="A1252" t="s">
        <v>801</v>
      </c>
      <c r="B1252">
        <v>245</v>
      </c>
      <c r="C1252" t="s">
        <v>23</v>
      </c>
      <c r="D1252" t="s">
        <v>50</v>
      </c>
      <c r="E1252">
        <v>2</v>
      </c>
      <c r="F1252" t="s">
        <v>51</v>
      </c>
    </row>
    <row r="1253" spans="1:6" hidden="1" x14ac:dyDescent="0.25">
      <c r="A1253" t="s">
        <v>808</v>
      </c>
      <c r="B1253">
        <v>464</v>
      </c>
      <c r="C1253" t="s">
        <v>23</v>
      </c>
      <c r="D1253" t="s">
        <v>24</v>
      </c>
      <c r="E1253">
        <v>2</v>
      </c>
      <c r="F1253" t="s">
        <v>268</v>
      </c>
    </row>
    <row r="1254" spans="1:6" hidden="1" x14ac:dyDescent="0.25">
      <c r="A1254" t="s">
        <v>816</v>
      </c>
      <c r="B1254">
        <v>245</v>
      </c>
      <c r="C1254" t="s">
        <v>23</v>
      </c>
      <c r="D1254" t="s">
        <v>24</v>
      </c>
      <c r="E1254">
        <v>2</v>
      </c>
      <c r="F1254" t="s">
        <v>51</v>
      </c>
    </row>
    <row r="1255" spans="1:6" hidden="1" x14ac:dyDescent="0.25">
      <c r="A1255" t="s">
        <v>820</v>
      </c>
      <c r="B1255">
        <v>543</v>
      </c>
      <c r="C1255" t="s">
        <v>23</v>
      </c>
      <c r="D1255" t="s">
        <v>821</v>
      </c>
      <c r="E1255">
        <v>2</v>
      </c>
      <c r="F1255" t="s">
        <v>5789</v>
      </c>
    </row>
    <row r="1256" spans="1:6" hidden="1" x14ac:dyDescent="0.25">
      <c r="A1256" t="s">
        <v>827</v>
      </c>
      <c r="B1256">
        <v>476</v>
      </c>
      <c r="C1256" t="s">
        <v>23</v>
      </c>
      <c r="D1256" t="s">
        <v>24</v>
      </c>
      <c r="E1256">
        <v>2</v>
      </c>
      <c r="F1256" t="s">
        <v>190</v>
      </c>
    </row>
    <row r="1257" spans="1:6" x14ac:dyDescent="0.25">
      <c r="A1257" t="s">
        <v>829</v>
      </c>
      <c r="B1257">
        <v>213</v>
      </c>
      <c r="C1257" t="s">
        <v>9</v>
      </c>
      <c r="D1257" t="s">
        <v>830</v>
      </c>
      <c r="E1257">
        <v>2</v>
      </c>
      <c r="F1257" t="s">
        <v>5790</v>
      </c>
    </row>
    <row r="1258" spans="1:6" hidden="1" x14ac:dyDescent="0.25">
      <c r="A1258" t="s">
        <v>833</v>
      </c>
      <c r="B1258">
        <v>246</v>
      </c>
      <c r="C1258" t="s">
        <v>14</v>
      </c>
      <c r="D1258" t="s">
        <v>834</v>
      </c>
      <c r="E1258">
        <v>2</v>
      </c>
      <c r="F1258" t="s">
        <v>5791</v>
      </c>
    </row>
    <row r="1259" spans="1:6" x14ac:dyDescent="0.25">
      <c r="A1259" t="s">
        <v>843</v>
      </c>
      <c r="B1259">
        <v>1055</v>
      </c>
      <c r="C1259" t="s">
        <v>9</v>
      </c>
      <c r="D1259" t="s">
        <v>164</v>
      </c>
      <c r="E1259">
        <v>2</v>
      </c>
      <c r="F1259" t="s">
        <v>5792</v>
      </c>
    </row>
    <row r="1260" spans="1:6" hidden="1" x14ac:dyDescent="0.25">
      <c r="A1260" t="s">
        <v>846</v>
      </c>
      <c r="B1260">
        <v>245</v>
      </c>
      <c r="C1260" t="s">
        <v>23</v>
      </c>
      <c r="D1260" t="s">
        <v>50</v>
      </c>
      <c r="E1260">
        <v>2</v>
      </c>
      <c r="F1260" t="s">
        <v>51</v>
      </c>
    </row>
    <row r="1261" spans="1:6" x14ac:dyDescent="0.25">
      <c r="A1261" t="s">
        <v>857</v>
      </c>
      <c r="B1261">
        <v>1036</v>
      </c>
      <c r="C1261" t="s">
        <v>9</v>
      </c>
      <c r="D1261" t="s">
        <v>10</v>
      </c>
      <c r="E1261">
        <v>2</v>
      </c>
      <c r="F1261" t="s">
        <v>5793</v>
      </c>
    </row>
    <row r="1262" spans="1:6" hidden="1" x14ac:dyDescent="0.25">
      <c r="A1262" t="s">
        <v>860</v>
      </c>
      <c r="B1262">
        <v>396</v>
      </c>
      <c r="C1262" t="s">
        <v>23</v>
      </c>
      <c r="D1262" t="s">
        <v>223</v>
      </c>
      <c r="E1262">
        <v>2</v>
      </c>
      <c r="F1262" t="s">
        <v>323</v>
      </c>
    </row>
    <row r="1263" spans="1:6" hidden="1" x14ac:dyDescent="0.25">
      <c r="A1263" t="s">
        <v>866</v>
      </c>
      <c r="B1263">
        <v>245</v>
      </c>
      <c r="C1263" t="s">
        <v>23</v>
      </c>
      <c r="D1263" t="s">
        <v>24</v>
      </c>
      <c r="E1263">
        <v>2</v>
      </c>
      <c r="F1263" t="s">
        <v>51</v>
      </c>
    </row>
    <row r="1264" spans="1:6" hidden="1" x14ac:dyDescent="0.25">
      <c r="A1264" t="s">
        <v>870</v>
      </c>
      <c r="B1264">
        <v>245</v>
      </c>
      <c r="C1264" t="s">
        <v>23</v>
      </c>
      <c r="D1264" t="s">
        <v>50</v>
      </c>
      <c r="E1264">
        <v>2</v>
      </c>
      <c r="F1264" t="s">
        <v>51</v>
      </c>
    </row>
    <row r="1265" spans="1:6" x14ac:dyDescent="0.25">
      <c r="A1265" t="s">
        <v>886</v>
      </c>
      <c r="B1265">
        <v>1259</v>
      </c>
      <c r="C1265" t="s">
        <v>9</v>
      </c>
      <c r="D1265" t="s">
        <v>32</v>
      </c>
      <c r="E1265">
        <v>2</v>
      </c>
      <c r="F1265" t="s">
        <v>5794</v>
      </c>
    </row>
    <row r="1266" spans="1:6" hidden="1" x14ac:dyDescent="0.25">
      <c r="A1266" t="s">
        <v>892</v>
      </c>
      <c r="B1266">
        <v>245</v>
      </c>
      <c r="C1266" t="s">
        <v>23</v>
      </c>
      <c r="D1266" t="s">
        <v>50</v>
      </c>
      <c r="E1266">
        <v>2</v>
      </c>
      <c r="F1266" t="s">
        <v>51</v>
      </c>
    </row>
    <row r="1267" spans="1:6" hidden="1" x14ac:dyDescent="0.25">
      <c r="A1267" t="s">
        <v>900</v>
      </c>
      <c r="B1267">
        <v>245</v>
      </c>
      <c r="C1267" t="s">
        <v>23</v>
      </c>
      <c r="D1267" t="s">
        <v>50</v>
      </c>
      <c r="E1267">
        <v>2</v>
      </c>
      <c r="F1267" t="s">
        <v>51</v>
      </c>
    </row>
    <row r="1268" spans="1:6" hidden="1" x14ac:dyDescent="0.25">
      <c r="A1268" t="s">
        <v>908</v>
      </c>
      <c r="B1268">
        <v>389</v>
      </c>
      <c r="C1268" t="s">
        <v>23</v>
      </c>
      <c r="D1268" t="s">
        <v>909</v>
      </c>
      <c r="E1268">
        <v>2</v>
      </c>
      <c r="F1268" t="s">
        <v>238</v>
      </c>
    </row>
    <row r="1269" spans="1:6" hidden="1" x14ac:dyDescent="0.25">
      <c r="A1269" t="s">
        <v>911</v>
      </c>
      <c r="B1269">
        <v>245</v>
      </c>
      <c r="C1269" t="s">
        <v>23</v>
      </c>
      <c r="D1269" t="s">
        <v>50</v>
      </c>
      <c r="E1269">
        <v>2</v>
      </c>
      <c r="F1269" t="s">
        <v>51</v>
      </c>
    </row>
    <row r="1270" spans="1:6" hidden="1" x14ac:dyDescent="0.25">
      <c r="A1270" t="s">
        <v>912</v>
      </c>
      <c r="B1270">
        <v>245</v>
      </c>
      <c r="C1270" t="s">
        <v>23</v>
      </c>
      <c r="D1270" t="s">
        <v>50</v>
      </c>
      <c r="E1270">
        <v>2</v>
      </c>
      <c r="F1270" t="s">
        <v>51</v>
      </c>
    </row>
    <row r="1271" spans="1:6" hidden="1" x14ac:dyDescent="0.25">
      <c r="A1271" t="s">
        <v>913</v>
      </c>
      <c r="B1271">
        <v>528</v>
      </c>
      <c r="C1271" t="s">
        <v>23</v>
      </c>
      <c r="D1271" t="s">
        <v>24</v>
      </c>
      <c r="E1271">
        <v>2</v>
      </c>
      <c r="F1271" t="s">
        <v>914</v>
      </c>
    </row>
    <row r="1272" spans="1:6" hidden="1" x14ac:dyDescent="0.25">
      <c r="A1272" t="s">
        <v>918</v>
      </c>
      <c r="B1272">
        <v>245</v>
      </c>
      <c r="C1272" t="s">
        <v>23</v>
      </c>
      <c r="D1272" t="s">
        <v>50</v>
      </c>
      <c r="E1272">
        <v>2</v>
      </c>
      <c r="F1272" t="s">
        <v>51</v>
      </c>
    </row>
    <row r="1273" spans="1:6" x14ac:dyDescent="0.25">
      <c r="A1273" t="s">
        <v>919</v>
      </c>
      <c r="B1273">
        <v>963</v>
      </c>
      <c r="C1273" t="s">
        <v>9</v>
      </c>
      <c r="D1273" t="s">
        <v>180</v>
      </c>
      <c r="E1273">
        <v>2</v>
      </c>
      <c r="F1273" t="s">
        <v>6146</v>
      </c>
    </row>
    <row r="1274" spans="1:6" x14ac:dyDescent="0.25">
      <c r="A1274" t="s">
        <v>924</v>
      </c>
      <c r="B1274">
        <v>992</v>
      </c>
      <c r="C1274" t="s">
        <v>9</v>
      </c>
      <c r="D1274" t="s">
        <v>28</v>
      </c>
      <c r="E1274">
        <v>2</v>
      </c>
      <c r="F1274" t="s">
        <v>5795</v>
      </c>
    </row>
    <row r="1275" spans="1:6" hidden="1" x14ac:dyDescent="0.25">
      <c r="A1275" t="s">
        <v>927</v>
      </c>
      <c r="B1275">
        <v>245</v>
      </c>
      <c r="C1275" t="s">
        <v>23</v>
      </c>
      <c r="D1275" t="s">
        <v>50</v>
      </c>
      <c r="E1275">
        <v>2</v>
      </c>
      <c r="F1275" t="s">
        <v>51</v>
      </c>
    </row>
    <row r="1276" spans="1:6" x14ac:dyDescent="0.25">
      <c r="A1276" t="s">
        <v>935</v>
      </c>
      <c r="B1276">
        <v>1022</v>
      </c>
      <c r="C1276" t="s">
        <v>9</v>
      </c>
      <c r="D1276" t="s">
        <v>10</v>
      </c>
      <c r="E1276">
        <v>2</v>
      </c>
      <c r="F1276" t="s">
        <v>5796</v>
      </c>
    </row>
    <row r="1277" spans="1:6" hidden="1" x14ac:dyDescent="0.25">
      <c r="A1277" t="s">
        <v>938</v>
      </c>
      <c r="B1277">
        <v>245</v>
      </c>
      <c r="C1277" t="s">
        <v>23</v>
      </c>
      <c r="D1277" t="s">
        <v>50</v>
      </c>
      <c r="E1277">
        <v>2</v>
      </c>
      <c r="F1277" t="s">
        <v>51</v>
      </c>
    </row>
    <row r="1278" spans="1:6" hidden="1" x14ac:dyDescent="0.25">
      <c r="A1278" t="s">
        <v>942</v>
      </c>
      <c r="B1278">
        <v>257</v>
      </c>
      <c r="C1278" t="s">
        <v>23</v>
      </c>
      <c r="D1278" t="s">
        <v>223</v>
      </c>
      <c r="E1278">
        <v>2</v>
      </c>
      <c r="F1278" t="s">
        <v>227</v>
      </c>
    </row>
    <row r="1279" spans="1:6" hidden="1" x14ac:dyDescent="0.25">
      <c r="A1279" t="s">
        <v>950</v>
      </c>
      <c r="B1279">
        <v>364</v>
      </c>
      <c r="C1279" t="s">
        <v>23</v>
      </c>
      <c r="D1279" t="s">
        <v>821</v>
      </c>
      <c r="E1279">
        <v>2</v>
      </c>
      <c r="F1279" t="s">
        <v>6307</v>
      </c>
    </row>
    <row r="1280" spans="1:6" hidden="1" x14ac:dyDescent="0.25">
      <c r="A1280" t="s">
        <v>953</v>
      </c>
      <c r="B1280">
        <v>487</v>
      </c>
      <c r="C1280" t="s">
        <v>23</v>
      </c>
      <c r="D1280" t="s">
        <v>24</v>
      </c>
      <c r="E1280">
        <v>2</v>
      </c>
      <c r="F1280" t="s">
        <v>954</v>
      </c>
    </row>
    <row r="1281" spans="1:6" hidden="1" x14ac:dyDescent="0.25">
      <c r="A1281" t="s">
        <v>956</v>
      </c>
      <c r="B1281">
        <v>257</v>
      </c>
      <c r="C1281" t="s">
        <v>23</v>
      </c>
      <c r="D1281" t="s">
        <v>223</v>
      </c>
      <c r="E1281">
        <v>2</v>
      </c>
      <c r="F1281" t="s">
        <v>227</v>
      </c>
    </row>
    <row r="1282" spans="1:6" hidden="1" x14ac:dyDescent="0.25">
      <c r="A1282" t="s">
        <v>957</v>
      </c>
      <c r="B1282">
        <v>245</v>
      </c>
      <c r="C1282" t="s">
        <v>23</v>
      </c>
      <c r="D1282" t="s">
        <v>50</v>
      </c>
      <c r="E1282">
        <v>2</v>
      </c>
      <c r="F1282" t="s">
        <v>51</v>
      </c>
    </row>
    <row r="1283" spans="1:6" x14ac:dyDescent="0.25">
      <c r="A1283" t="s">
        <v>966</v>
      </c>
      <c r="B1283">
        <v>944</v>
      </c>
      <c r="C1283" t="s">
        <v>9</v>
      </c>
      <c r="D1283" t="s">
        <v>28</v>
      </c>
      <c r="E1283">
        <v>2</v>
      </c>
      <c r="F1283" t="s">
        <v>5797</v>
      </c>
    </row>
    <row r="1284" spans="1:6" x14ac:dyDescent="0.25">
      <c r="A1284" t="s">
        <v>973</v>
      </c>
      <c r="B1284">
        <v>1081</v>
      </c>
      <c r="C1284" t="s">
        <v>9</v>
      </c>
      <c r="D1284" t="s">
        <v>28</v>
      </c>
      <c r="E1284">
        <v>2</v>
      </c>
      <c r="F1284" t="s">
        <v>5798</v>
      </c>
    </row>
    <row r="1285" spans="1:6" x14ac:dyDescent="0.25">
      <c r="A1285" t="s">
        <v>979</v>
      </c>
      <c r="B1285">
        <v>938</v>
      </c>
      <c r="C1285" t="s">
        <v>9</v>
      </c>
      <c r="D1285" t="s">
        <v>980</v>
      </c>
      <c r="E1285">
        <v>2</v>
      </c>
      <c r="F1285" t="s">
        <v>5799</v>
      </c>
    </row>
    <row r="1286" spans="1:6" hidden="1" x14ac:dyDescent="0.25">
      <c r="A1286" t="s">
        <v>983</v>
      </c>
      <c r="B1286">
        <v>245</v>
      </c>
      <c r="C1286" t="s">
        <v>23</v>
      </c>
      <c r="D1286" t="s">
        <v>50</v>
      </c>
      <c r="E1286">
        <v>2</v>
      </c>
      <c r="F1286" t="s">
        <v>51</v>
      </c>
    </row>
    <row r="1287" spans="1:6" hidden="1" x14ac:dyDescent="0.25">
      <c r="A1287" t="s">
        <v>989</v>
      </c>
      <c r="B1287">
        <v>464</v>
      </c>
      <c r="C1287" t="s">
        <v>23</v>
      </c>
      <c r="D1287" t="s">
        <v>24</v>
      </c>
      <c r="E1287">
        <v>2</v>
      </c>
      <c r="F1287" t="s">
        <v>613</v>
      </c>
    </row>
    <row r="1288" spans="1:6" hidden="1" x14ac:dyDescent="0.25">
      <c r="A1288" t="s">
        <v>990</v>
      </c>
      <c r="B1288">
        <v>481</v>
      </c>
      <c r="C1288" t="s">
        <v>23</v>
      </c>
      <c r="D1288" t="s">
        <v>24</v>
      </c>
      <c r="E1288">
        <v>2</v>
      </c>
      <c r="F1288" t="s">
        <v>991</v>
      </c>
    </row>
    <row r="1289" spans="1:6" hidden="1" x14ac:dyDescent="0.25">
      <c r="A1289" t="s">
        <v>993</v>
      </c>
      <c r="B1289">
        <v>367</v>
      </c>
      <c r="C1289" t="s">
        <v>23</v>
      </c>
      <c r="D1289" t="s">
        <v>994</v>
      </c>
      <c r="E1289">
        <v>2</v>
      </c>
      <c r="F1289" t="s">
        <v>505</v>
      </c>
    </row>
    <row r="1290" spans="1:6" x14ac:dyDescent="0.25">
      <c r="A1290" t="s">
        <v>998</v>
      </c>
      <c r="B1290">
        <v>989</v>
      </c>
      <c r="C1290" t="s">
        <v>9</v>
      </c>
      <c r="D1290" t="s">
        <v>164</v>
      </c>
      <c r="E1290">
        <v>2</v>
      </c>
      <c r="F1290" t="s">
        <v>5800</v>
      </c>
    </row>
    <row r="1291" spans="1:6" hidden="1" x14ac:dyDescent="0.25">
      <c r="A1291" t="s">
        <v>1001</v>
      </c>
      <c r="B1291">
        <v>245</v>
      </c>
      <c r="C1291" t="s">
        <v>23</v>
      </c>
      <c r="D1291" t="s">
        <v>50</v>
      </c>
      <c r="E1291">
        <v>2</v>
      </c>
      <c r="F1291" t="s">
        <v>51</v>
      </c>
    </row>
    <row r="1292" spans="1:6" hidden="1" x14ac:dyDescent="0.25">
      <c r="A1292" t="s">
        <v>1002</v>
      </c>
      <c r="B1292">
        <v>576</v>
      </c>
      <c r="C1292" t="s">
        <v>14</v>
      </c>
      <c r="D1292" t="s">
        <v>457</v>
      </c>
      <c r="E1292">
        <v>2</v>
      </c>
      <c r="F1292" t="s">
        <v>6147</v>
      </c>
    </row>
    <row r="1293" spans="1:6" hidden="1" x14ac:dyDescent="0.25">
      <c r="A1293" t="s">
        <v>1005</v>
      </c>
      <c r="B1293">
        <v>528</v>
      </c>
      <c r="C1293" t="s">
        <v>23</v>
      </c>
      <c r="D1293" t="s">
        <v>24</v>
      </c>
      <c r="E1293">
        <v>2</v>
      </c>
      <c r="F1293" t="s">
        <v>1006</v>
      </c>
    </row>
    <row r="1294" spans="1:6" hidden="1" x14ac:dyDescent="0.25">
      <c r="A1294" t="s">
        <v>1014</v>
      </c>
      <c r="B1294">
        <v>245</v>
      </c>
      <c r="C1294" t="s">
        <v>23</v>
      </c>
      <c r="D1294" t="s">
        <v>50</v>
      </c>
      <c r="E1294">
        <v>2</v>
      </c>
      <c r="F1294" t="s">
        <v>51</v>
      </c>
    </row>
    <row r="1295" spans="1:6" x14ac:dyDescent="0.25">
      <c r="A1295" t="s">
        <v>1018</v>
      </c>
      <c r="B1295">
        <v>1217</v>
      </c>
      <c r="C1295" t="s">
        <v>9</v>
      </c>
      <c r="D1295" t="s">
        <v>164</v>
      </c>
      <c r="E1295">
        <v>2</v>
      </c>
      <c r="F1295" t="s">
        <v>5801</v>
      </c>
    </row>
    <row r="1296" spans="1:6" x14ac:dyDescent="0.25">
      <c r="A1296" t="s">
        <v>1025</v>
      </c>
      <c r="B1296">
        <v>955</v>
      </c>
      <c r="C1296" t="s">
        <v>9</v>
      </c>
      <c r="D1296" t="s">
        <v>28</v>
      </c>
      <c r="E1296">
        <v>2</v>
      </c>
      <c r="F1296" t="s">
        <v>5802</v>
      </c>
    </row>
    <row r="1297" spans="1:6" x14ac:dyDescent="0.25">
      <c r="A1297" t="s">
        <v>1031</v>
      </c>
      <c r="B1297">
        <v>1031</v>
      </c>
      <c r="C1297" t="s">
        <v>9</v>
      </c>
      <c r="D1297" t="s">
        <v>28</v>
      </c>
      <c r="E1297">
        <v>2</v>
      </c>
      <c r="F1297" t="s">
        <v>5803</v>
      </c>
    </row>
    <row r="1298" spans="1:6" hidden="1" x14ac:dyDescent="0.25">
      <c r="A1298" t="s">
        <v>1037</v>
      </c>
      <c r="B1298">
        <v>245</v>
      </c>
      <c r="C1298" t="s">
        <v>23</v>
      </c>
      <c r="D1298" t="s">
        <v>50</v>
      </c>
      <c r="E1298">
        <v>2</v>
      </c>
      <c r="F1298" t="s">
        <v>51</v>
      </c>
    </row>
    <row r="1299" spans="1:6" x14ac:dyDescent="0.25">
      <c r="A1299" t="s">
        <v>1043</v>
      </c>
      <c r="B1299">
        <v>1172</v>
      </c>
      <c r="C1299" t="s">
        <v>9</v>
      </c>
      <c r="D1299" t="s">
        <v>10</v>
      </c>
      <c r="E1299">
        <v>2</v>
      </c>
      <c r="F1299" t="s">
        <v>5804</v>
      </c>
    </row>
    <row r="1300" spans="1:6" x14ac:dyDescent="0.25">
      <c r="A1300" t="s">
        <v>1049</v>
      </c>
      <c r="B1300">
        <v>948</v>
      </c>
      <c r="C1300" t="s">
        <v>9</v>
      </c>
      <c r="D1300" t="s">
        <v>10</v>
      </c>
      <c r="E1300">
        <v>2</v>
      </c>
      <c r="F1300" t="s">
        <v>5805</v>
      </c>
    </row>
    <row r="1301" spans="1:6" hidden="1" x14ac:dyDescent="0.25">
      <c r="A1301" t="s">
        <v>1057</v>
      </c>
      <c r="B1301">
        <v>492</v>
      </c>
      <c r="C1301" t="s">
        <v>23</v>
      </c>
      <c r="D1301" t="s">
        <v>24</v>
      </c>
      <c r="E1301">
        <v>2</v>
      </c>
      <c r="F1301" t="s">
        <v>1058</v>
      </c>
    </row>
    <row r="1302" spans="1:6" x14ac:dyDescent="0.25">
      <c r="A1302" t="s">
        <v>1060</v>
      </c>
      <c r="B1302">
        <v>825</v>
      </c>
      <c r="C1302" t="s">
        <v>9</v>
      </c>
      <c r="D1302" t="s">
        <v>10</v>
      </c>
      <c r="E1302">
        <v>2</v>
      </c>
      <c r="F1302" t="s">
        <v>5806</v>
      </c>
    </row>
    <row r="1303" spans="1:6" hidden="1" x14ac:dyDescent="0.25">
      <c r="A1303" t="s">
        <v>1069</v>
      </c>
      <c r="B1303">
        <v>245</v>
      </c>
      <c r="C1303" t="s">
        <v>23</v>
      </c>
      <c r="D1303" t="s">
        <v>50</v>
      </c>
      <c r="E1303">
        <v>2</v>
      </c>
      <c r="F1303" t="s">
        <v>51</v>
      </c>
    </row>
    <row r="1304" spans="1:6" hidden="1" x14ac:dyDescent="0.25">
      <c r="A1304" t="s">
        <v>1070</v>
      </c>
      <c r="B1304">
        <v>392</v>
      </c>
      <c r="C1304" t="s">
        <v>23</v>
      </c>
      <c r="D1304" t="s">
        <v>223</v>
      </c>
      <c r="E1304">
        <v>2</v>
      </c>
      <c r="F1304" t="s">
        <v>224</v>
      </c>
    </row>
    <row r="1305" spans="1:6" hidden="1" x14ac:dyDescent="0.25">
      <c r="A1305" t="s">
        <v>1072</v>
      </c>
      <c r="B1305">
        <v>473</v>
      </c>
      <c r="C1305" t="s">
        <v>23</v>
      </c>
      <c r="D1305" t="s">
        <v>24</v>
      </c>
      <c r="E1305">
        <v>2</v>
      </c>
      <c r="F1305" t="s">
        <v>5807</v>
      </c>
    </row>
    <row r="1306" spans="1:6" hidden="1" x14ac:dyDescent="0.25">
      <c r="A1306" t="s">
        <v>1075</v>
      </c>
      <c r="B1306">
        <v>492</v>
      </c>
      <c r="C1306" t="s">
        <v>23</v>
      </c>
      <c r="D1306" t="s">
        <v>24</v>
      </c>
      <c r="E1306">
        <v>2</v>
      </c>
      <c r="F1306" t="s">
        <v>288</v>
      </c>
    </row>
    <row r="1307" spans="1:6" hidden="1" x14ac:dyDescent="0.25">
      <c r="A1307" t="s">
        <v>1079</v>
      </c>
      <c r="B1307">
        <v>245</v>
      </c>
      <c r="C1307" t="s">
        <v>23</v>
      </c>
      <c r="D1307" t="s">
        <v>50</v>
      </c>
      <c r="E1307">
        <v>2</v>
      </c>
      <c r="F1307" t="s">
        <v>51</v>
      </c>
    </row>
    <row r="1308" spans="1:6" hidden="1" x14ac:dyDescent="0.25">
      <c r="A1308" t="s">
        <v>1080</v>
      </c>
      <c r="B1308">
        <v>392</v>
      </c>
      <c r="C1308" t="s">
        <v>23</v>
      </c>
      <c r="D1308" t="s">
        <v>24</v>
      </c>
      <c r="E1308">
        <v>2</v>
      </c>
      <c r="F1308" t="s">
        <v>1081</v>
      </c>
    </row>
    <row r="1309" spans="1:6" hidden="1" x14ac:dyDescent="0.25">
      <c r="A1309" t="s">
        <v>1083</v>
      </c>
      <c r="B1309">
        <v>227</v>
      </c>
      <c r="C1309" t="s">
        <v>1084</v>
      </c>
      <c r="D1309" t="s">
        <v>1085</v>
      </c>
      <c r="E1309">
        <v>2</v>
      </c>
      <c r="F1309" t="s">
        <v>8606</v>
      </c>
    </row>
    <row r="1310" spans="1:6" hidden="1" x14ac:dyDescent="0.25">
      <c r="A1310" t="s">
        <v>1088</v>
      </c>
      <c r="B1310">
        <v>797</v>
      </c>
      <c r="C1310" t="s">
        <v>14</v>
      </c>
      <c r="D1310" t="s">
        <v>722</v>
      </c>
      <c r="E1310">
        <v>2</v>
      </c>
      <c r="F1310" t="s">
        <v>6176</v>
      </c>
    </row>
    <row r="1311" spans="1:6" hidden="1" x14ac:dyDescent="0.25">
      <c r="A1311" t="s">
        <v>1092</v>
      </c>
      <c r="B1311">
        <v>257</v>
      </c>
      <c r="C1311" t="s">
        <v>23</v>
      </c>
      <c r="D1311" t="s">
        <v>223</v>
      </c>
      <c r="E1311">
        <v>2</v>
      </c>
      <c r="F1311" t="s">
        <v>227</v>
      </c>
    </row>
    <row r="1312" spans="1:6" x14ac:dyDescent="0.25">
      <c r="A1312" t="s">
        <v>1093</v>
      </c>
      <c r="B1312">
        <v>975</v>
      </c>
      <c r="C1312" t="s">
        <v>9</v>
      </c>
      <c r="D1312" t="s">
        <v>32</v>
      </c>
      <c r="E1312">
        <v>2</v>
      </c>
      <c r="F1312" t="s">
        <v>5809</v>
      </c>
    </row>
    <row r="1313" spans="1:6" hidden="1" x14ac:dyDescent="0.25">
      <c r="A1313" t="s">
        <v>1096</v>
      </c>
      <c r="B1313">
        <v>393</v>
      </c>
      <c r="C1313" t="s">
        <v>23</v>
      </c>
      <c r="D1313" t="s">
        <v>24</v>
      </c>
      <c r="E1313">
        <v>2</v>
      </c>
      <c r="F1313" t="s">
        <v>1097</v>
      </c>
    </row>
    <row r="1314" spans="1:6" hidden="1" x14ac:dyDescent="0.25">
      <c r="A1314" t="s">
        <v>1102</v>
      </c>
      <c r="B1314">
        <v>497</v>
      </c>
      <c r="C1314" t="s">
        <v>23</v>
      </c>
      <c r="D1314" t="s">
        <v>24</v>
      </c>
      <c r="E1314">
        <v>2</v>
      </c>
      <c r="F1314" t="s">
        <v>1103</v>
      </c>
    </row>
    <row r="1315" spans="1:6" hidden="1" x14ac:dyDescent="0.25">
      <c r="A1315" t="s">
        <v>1105</v>
      </c>
      <c r="B1315">
        <v>823</v>
      </c>
      <c r="C1315" t="s">
        <v>14</v>
      </c>
      <c r="D1315" t="s">
        <v>129</v>
      </c>
      <c r="E1315">
        <v>2</v>
      </c>
      <c r="F1315" t="s">
        <v>6256</v>
      </c>
    </row>
    <row r="1316" spans="1:6" hidden="1" x14ac:dyDescent="0.25">
      <c r="A1316" t="s">
        <v>1112</v>
      </c>
      <c r="B1316">
        <v>487</v>
      </c>
      <c r="C1316" t="s">
        <v>23</v>
      </c>
      <c r="D1316" t="s">
        <v>237</v>
      </c>
      <c r="E1316">
        <v>2</v>
      </c>
      <c r="F1316" t="s">
        <v>954</v>
      </c>
    </row>
    <row r="1317" spans="1:6" hidden="1" x14ac:dyDescent="0.25">
      <c r="A1317" t="s">
        <v>1114</v>
      </c>
      <c r="B1317">
        <v>385</v>
      </c>
      <c r="C1317" t="s">
        <v>23</v>
      </c>
      <c r="D1317" t="s">
        <v>24</v>
      </c>
      <c r="E1317">
        <v>2</v>
      </c>
      <c r="F1317" t="s">
        <v>1115</v>
      </c>
    </row>
    <row r="1318" spans="1:6" x14ac:dyDescent="0.25">
      <c r="A1318" t="s">
        <v>1119</v>
      </c>
      <c r="B1318">
        <v>1061</v>
      </c>
      <c r="C1318" t="s">
        <v>9</v>
      </c>
      <c r="D1318" t="s">
        <v>28</v>
      </c>
      <c r="E1318">
        <v>2</v>
      </c>
      <c r="F1318" t="s">
        <v>5810</v>
      </c>
    </row>
    <row r="1319" spans="1:6" x14ac:dyDescent="0.25">
      <c r="A1319" t="s">
        <v>1122</v>
      </c>
      <c r="B1319">
        <v>1016</v>
      </c>
      <c r="C1319" t="s">
        <v>9</v>
      </c>
      <c r="D1319" t="s">
        <v>650</v>
      </c>
      <c r="E1319">
        <v>2</v>
      </c>
      <c r="F1319" t="s">
        <v>5811</v>
      </c>
    </row>
    <row r="1320" spans="1:6" hidden="1" x14ac:dyDescent="0.25">
      <c r="A1320" t="s">
        <v>1129</v>
      </c>
      <c r="B1320">
        <v>245</v>
      </c>
      <c r="C1320" t="s">
        <v>23</v>
      </c>
      <c r="D1320" t="s">
        <v>50</v>
      </c>
      <c r="E1320">
        <v>2</v>
      </c>
      <c r="F1320" t="s">
        <v>51</v>
      </c>
    </row>
    <row r="1321" spans="1:6" hidden="1" x14ac:dyDescent="0.25">
      <c r="A1321" t="s">
        <v>1132</v>
      </c>
      <c r="B1321">
        <v>511</v>
      </c>
      <c r="C1321" t="s">
        <v>23</v>
      </c>
      <c r="D1321" t="s">
        <v>237</v>
      </c>
      <c r="E1321">
        <v>2</v>
      </c>
      <c r="F1321" t="s">
        <v>1133</v>
      </c>
    </row>
    <row r="1322" spans="1:6" x14ac:dyDescent="0.25">
      <c r="A1322" t="s">
        <v>1138</v>
      </c>
      <c r="B1322">
        <v>1033</v>
      </c>
      <c r="C1322" t="s">
        <v>9</v>
      </c>
      <c r="D1322" t="s">
        <v>32</v>
      </c>
      <c r="E1322">
        <v>2</v>
      </c>
      <c r="F1322" t="s">
        <v>5812</v>
      </c>
    </row>
    <row r="1323" spans="1:6" hidden="1" x14ac:dyDescent="0.25">
      <c r="A1323" t="s">
        <v>1142</v>
      </c>
      <c r="B1323">
        <v>395</v>
      </c>
      <c r="C1323" t="s">
        <v>23</v>
      </c>
      <c r="D1323" t="s">
        <v>24</v>
      </c>
      <c r="E1323">
        <v>2</v>
      </c>
      <c r="F1323" t="s">
        <v>79</v>
      </c>
    </row>
    <row r="1324" spans="1:6" hidden="1" x14ac:dyDescent="0.25">
      <c r="A1324" t="s">
        <v>1151</v>
      </c>
      <c r="B1324">
        <v>245</v>
      </c>
      <c r="C1324" t="s">
        <v>23</v>
      </c>
      <c r="D1324" t="s">
        <v>50</v>
      </c>
      <c r="E1324">
        <v>2</v>
      </c>
      <c r="F1324" t="s">
        <v>51</v>
      </c>
    </row>
    <row r="1325" spans="1:6" hidden="1" x14ac:dyDescent="0.25">
      <c r="A1325" t="s">
        <v>1152</v>
      </c>
      <c r="B1325">
        <v>245</v>
      </c>
      <c r="C1325" t="s">
        <v>23</v>
      </c>
      <c r="D1325" t="s">
        <v>50</v>
      </c>
      <c r="E1325">
        <v>2</v>
      </c>
      <c r="F1325" t="s">
        <v>51</v>
      </c>
    </row>
    <row r="1326" spans="1:6" hidden="1" x14ac:dyDescent="0.25">
      <c r="A1326" t="s">
        <v>1153</v>
      </c>
      <c r="B1326">
        <v>588</v>
      </c>
      <c r="C1326" t="s">
        <v>14</v>
      </c>
      <c r="D1326" t="s">
        <v>814</v>
      </c>
      <c r="E1326">
        <v>2</v>
      </c>
      <c r="F1326" t="s">
        <v>6257</v>
      </c>
    </row>
    <row r="1327" spans="1:6" hidden="1" x14ac:dyDescent="0.25">
      <c r="A1327" t="s">
        <v>1161</v>
      </c>
      <c r="B1327">
        <v>489</v>
      </c>
      <c r="C1327" t="s">
        <v>23</v>
      </c>
      <c r="D1327" t="s">
        <v>24</v>
      </c>
      <c r="E1327">
        <v>2</v>
      </c>
      <c r="F1327" t="s">
        <v>5807</v>
      </c>
    </row>
    <row r="1328" spans="1:6" hidden="1" x14ac:dyDescent="0.25">
      <c r="A1328" t="s">
        <v>1169</v>
      </c>
      <c r="B1328">
        <v>392</v>
      </c>
      <c r="C1328" t="s">
        <v>23</v>
      </c>
      <c r="D1328" t="s">
        <v>24</v>
      </c>
      <c r="E1328">
        <v>2</v>
      </c>
      <c r="F1328" t="s">
        <v>1081</v>
      </c>
    </row>
    <row r="1329" spans="1:6" hidden="1" x14ac:dyDescent="0.25">
      <c r="A1329" t="s">
        <v>1178</v>
      </c>
      <c r="B1329">
        <v>396</v>
      </c>
      <c r="C1329" t="s">
        <v>23</v>
      </c>
      <c r="D1329" t="s">
        <v>223</v>
      </c>
      <c r="E1329">
        <v>2</v>
      </c>
      <c r="F1329" t="s">
        <v>323</v>
      </c>
    </row>
    <row r="1330" spans="1:6" x14ac:dyDescent="0.25">
      <c r="A1330" t="s">
        <v>1183</v>
      </c>
      <c r="B1330">
        <v>1244</v>
      </c>
      <c r="C1330" t="s">
        <v>9</v>
      </c>
      <c r="D1330" t="s">
        <v>10</v>
      </c>
      <c r="E1330">
        <v>2</v>
      </c>
      <c r="F1330" t="s">
        <v>5813</v>
      </c>
    </row>
    <row r="1331" spans="1:6" x14ac:dyDescent="0.25">
      <c r="A1331" t="s">
        <v>1191</v>
      </c>
      <c r="B1331">
        <v>1292</v>
      </c>
      <c r="C1331" t="s">
        <v>9</v>
      </c>
      <c r="D1331" t="s">
        <v>10</v>
      </c>
      <c r="E1331">
        <v>2</v>
      </c>
      <c r="F1331" t="s">
        <v>5814</v>
      </c>
    </row>
    <row r="1332" spans="1:6" hidden="1" x14ac:dyDescent="0.25">
      <c r="A1332" t="s">
        <v>1195</v>
      </c>
      <c r="B1332">
        <v>233</v>
      </c>
      <c r="C1332" t="s">
        <v>245</v>
      </c>
      <c r="D1332" t="s">
        <v>423</v>
      </c>
      <c r="E1332">
        <v>2</v>
      </c>
      <c r="F1332" t="s">
        <v>5762</v>
      </c>
    </row>
    <row r="1333" spans="1:6" hidden="1" x14ac:dyDescent="0.25">
      <c r="A1333" t="s">
        <v>1196</v>
      </c>
      <c r="B1333">
        <v>219</v>
      </c>
      <c r="C1333" t="s">
        <v>352</v>
      </c>
      <c r="D1333" t="s">
        <v>353</v>
      </c>
      <c r="E1333">
        <v>2</v>
      </c>
      <c r="F1333" t="s">
        <v>5764</v>
      </c>
    </row>
    <row r="1334" spans="1:6" hidden="1" x14ac:dyDescent="0.25">
      <c r="A1334" t="s">
        <v>1203</v>
      </c>
      <c r="B1334">
        <v>245</v>
      </c>
      <c r="C1334" t="s">
        <v>23</v>
      </c>
      <c r="D1334" t="s">
        <v>50</v>
      </c>
      <c r="E1334">
        <v>2</v>
      </c>
      <c r="F1334" t="s">
        <v>51</v>
      </c>
    </row>
    <row r="1335" spans="1:6" hidden="1" x14ac:dyDescent="0.25">
      <c r="A1335" t="s">
        <v>1226</v>
      </c>
      <c r="B1335">
        <v>520</v>
      </c>
      <c r="C1335" t="s">
        <v>23</v>
      </c>
      <c r="D1335" t="s">
        <v>24</v>
      </c>
      <c r="E1335">
        <v>2</v>
      </c>
      <c r="F1335" t="s">
        <v>1227</v>
      </c>
    </row>
    <row r="1336" spans="1:6" hidden="1" x14ac:dyDescent="0.25">
      <c r="A1336" t="s">
        <v>1229</v>
      </c>
      <c r="B1336">
        <v>492</v>
      </c>
      <c r="C1336" t="s">
        <v>23</v>
      </c>
      <c r="D1336" t="s">
        <v>24</v>
      </c>
      <c r="E1336">
        <v>2</v>
      </c>
      <c r="F1336" t="s">
        <v>288</v>
      </c>
    </row>
    <row r="1337" spans="1:6" hidden="1" x14ac:dyDescent="0.25">
      <c r="A1337" t="s">
        <v>1230</v>
      </c>
      <c r="B1337">
        <v>227</v>
      </c>
      <c r="C1337" t="s">
        <v>14</v>
      </c>
      <c r="D1337" t="s">
        <v>1231</v>
      </c>
      <c r="E1337">
        <v>2</v>
      </c>
      <c r="F1337" t="s">
        <v>5808</v>
      </c>
    </row>
    <row r="1338" spans="1:6" hidden="1" x14ac:dyDescent="0.25">
      <c r="A1338" t="s">
        <v>1233</v>
      </c>
      <c r="B1338">
        <v>464</v>
      </c>
      <c r="C1338" t="s">
        <v>23</v>
      </c>
      <c r="D1338" t="s">
        <v>24</v>
      </c>
      <c r="E1338">
        <v>2</v>
      </c>
      <c r="F1338" t="s">
        <v>613</v>
      </c>
    </row>
    <row r="1339" spans="1:6" hidden="1" x14ac:dyDescent="0.25">
      <c r="A1339" t="s">
        <v>1236</v>
      </c>
      <c r="B1339">
        <v>245</v>
      </c>
      <c r="C1339" t="s">
        <v>23</v>
      </c>
      <c r="D1339" t="s">
        <v>50</v>
      </c>
      <c r="E1339">
        <v>2</v>
      </c>
      <c r="F1339" t="s">
        <v>51</v>
      </c>
    </row>
    <row r="1340" spans="1:6" hidden="1" x14ac:dyDescent="0.25">
      <c r="A1340" t="s">
        <v>1240</v>
      </c>
      <c r="B1340">
        <v>847</v>
      </c>
      <c r="C1340" t="s">
        <v>14</v>
      </c>
      <c r="D1340" t="s">
        <v>442</v>
      </c>
      <c r="E1340">
        <v>2</v>
      </c>
      <c r="F1340" t="s">
        <v>6251</v>
      </c>
    </row>
    <row r="1341" spans="1:6" hidden="1" x14ac:dyDescent="0.25">
      <c r="A1341" t="s">
        <v>1242</v>
      </c>
      <c r="B1341">
        <v>245</v>
      </c>
      <c r="C1341" t="s">
        <v>23</v>
      </c>
      <c r="D1341" t="s">
        <v>50</v>
      </c>
      <c r="E1341">
        <v>2</v>
      </c>
      <c r="F1341" t="s">
        <v>51</v>
      </c>
    </row>
    <row r="1342" spans="1:6" x14ac:dyDescent="0.25">
      <c r="A1342" t="s">
        <v>1243</v>
      </c>
      <c r="B1342">
        <v>1058</v>
      </c>
      <c r="C1342" t="s">
        <v>9</v>
      </c>
      <c r="D1342" t="s">
        <v>32</v>
      </c>
      <c r="E1342">
        <v>2</v>
      </c>
      <c r="F1342" t="s">
        <v>5815</v>
      </c>
    </row>
    <row r="1343" spans="1:6" x14ac:dyDescent="0.25">
      <c r="A1343" t="s">
        <v>1246</v>
      </c>
      <c r="B1343">
        <v>1264</v>
      </c>
      <c r="C1343" t="s">
        <v>9</v>
      </c>
      <c r="D1343" t="s">
        <v>32</v>
      </c>
      <c r="E1343">
        <v>2</v>
      </c>
      <c r="F1343" t="s">
        <v>5816</v>
      </c>
    </row>
    <row r="1344" spans="1:6" hidden="1" x14ac:dyDescent="0.25">
      <c r="A1344" t="s">
        <v>1251</v>
      </c>
      <c r="B1344">
        <v>524</v>
      </c>
      <c r="C1344" t="s">
        <v>23</v>
      </c>
      <c r="D1344" t="s">
        <v>237</v>
      </c>
      <c r="E1344">
        <v>2</v>
      </c>
      <c r="F1344" t="s">
        <v>1252</v>
      </c>
    </row>
    <row r="1345" spans="1:6" x14ac:dyDescent="0.25">
      <c r="A1345" t="s">
        <v>1260</v>
      </c>
      <c r="B1345">
        <v>228</v>
      </c>
      <c r="C1345" t="s">
        <v>9</v>
      </c>
      <c r="D1345" t="s">
        <v>650</v>
      </c>
      <c r="E1345">
        <v>2</v>
      </c>
      <c r="F1345" t="s">
        <v>5776</v>
      </c>
    </row>
    <row r="1346" spans="1:6" x14ac:dyDescent="0.25">
      <c r="A1346" t="s">
        <v>1265</v>
      </c>
      <c r="B1346">
        <v>1264</v>
      </c>
      <c r="C1346" t="s">
        <v>9</v>
      </c>
      <c r="D1346" t="s">
        <v>32</v>
      </c>
      <c r="E1346">
        <v>2</v>
      </c>
      <c r="F1346" t="s">
        <v>5817</v>
      </c>
    </row>
    <row r="1347" spans="1:6" hidden="1" x14ac:dyDescent="0.25">
      <c r="A1347" t="s">
        <v>1271</v>
      </c>
      <c r="B1347">
        <v>395</v>
      </c>
      <c r="C1347" t="s">
        <v>14</v>
      </c>
      <c r="D1347" t="s">
        <v>1272</v>
      </c>
      <c r="E1347">
        <v>2</v>
      </c>
      <c r="F1347" t="s">
        <v>76</v>
      </c>
    </row>
    <row r="1348" spans="1:6" hidden="1" x14ac:dyDescent="0.25">
      <c r="A1348" t="s">
        <v>1274</v>
      </c>
      <c r="B1348">
        <v>395</v>
      </c>
      <c r="C1348" t="s">
        <v>14</v>
      </c>
      <c r="D1348" t="s">
        <v>19</v>
      </c>
      <c r="E1348">
        <v>2</v>
      </c>
      <c r="F1348" t="s">
        <v>76</v>
      </c>
    </row>
    <row r="1349" spans="1:6" hidden="1" x14ac:dyDescent="0.25">
      <c r="A1349" t="s">
        <v>1279</v>
      </c>
      <c r="B1349">
        <v>245</v>
      </c>
      <c r="C1349" t="s">
        <v>23</v>
      </c>
      <c r="D1349" t="s">
        <v>50</v>
      </c>
      <c r="E1349">
        <v>2</v>
      </c>
      <c r="F1349" t="s">
        <v>51</v>
      </c>
    </row>
    <row r="1350" spans="1:6" hidden="1" x14ac:dyDescent="0.25">
      <c r="A1350" t="s">
        <v>1286</v>
      </c>
      <c r="B1350">
        <v>245</v>
      </c>
      <c r="C1350" t="s">
        <v>23</v>
      </c>
      <c r="D1350" t="s">
        <v>50</v>
      </c>
      <c r="E1350">
        <v>2</v>
      </c>
      <c r="F1350" t="s">
        <v>51</v>
      </c>
    </row>
    <row r="1351" spans="1:6" x14ac:dyDescent="0.25">
      <c r="A1351" t="s">
        <v>1287</v>
      </c>
      <c r="B1351">
        <v>959</v>
      </c>
      <c r="C1351" t="s">
        <v>9</v>
      </c>
      <c r="D1351" t="s">
        <v>28</v>
      </c>
      <c r="E1351">
        <v>2</v>
      </c>
      <c r="F1351" t="s">
        <v>5818</v>
      </c>
    </row>
    <row r="1352" spans="1:6" hidden="1" x14ac:dyDescent="0.25">
      <c r="A1352" t="s">
        <v>1290</v>
      </c>
      <c r="B1352">
        <v>375</v>
      </c>
      <c r="C1352" t="s">
        <v>23</v>
      </c>
      <c r="D1352" t="s">
        <v>24</v>
      </c>
      <c r="E1352">
        <v>2</v>
      </c>
      <c r="F1352" t="s">
        <v>6308</v>
      </c>
    </row>
    <row r="1353" spans="1:6" x14ac:dyDescent="0.25">
      <c r="A1353" t="s">
        <v>1311</v>
      </c>
      <c r="B1353">
        <v>543</v>
      </c>
      <c r="C1353" t="s">
        <v>9</v>
      </c>
      <c r="D1353" t="s">
        <v>164</v>
      </c>
      <c r="E1353">
        <v>2</v>
      </c>
      <c r="F1353" t="s">
        <v>5819</v>
      </c>
    </row>
    <row r="1354" spans="1:6" hidden="1" x14ac:dyDescent="0.25">
      <c r="A1354" t="s">
        <v>1314</v>
      </c>
      <c r="B1354">
        <v>459</v>
      </c>
      <c r="C1354" t="s">
        <v>23</v>
      </c>
      <c r="D1354" t="s">
        <v>24</v>
      </c>
      <c r="E1354">
        <v>2</v>
      </c>
      <c r="F1354" t="s">
        <v>25</v>
      </c>
    </row>
    <row r="1355" spans="1:6" hidden="1" x14ac:dyDescent="0.25">
      <c r="A1355" t="s">
        <v>1315</v>
      </c>
      <c r="B1355">
        <v>245</v>
      </c>
      <c r="C1355" t="s">
        <v>23</v>
      </c>
      <c r="D1355" t="s">
        <v>50</v>
      </c>
      <c r="E1355">
        <v>2</v>
      </c>
      <c r="F1355" t="s">
        <v>51</v>
      </c>
    </row>
    <row r="1356" spans="1:6" x14ac:dyDescent="0.25">
      <c r="A1356" t="s">
        <v>1319</v>
      </c>
      <c r="B1356">
        <v>1285</v>
      </c>
      <c r="C1356" t="s">
        <v>9</v>
      </c>
      <c r="D1356" t="s">
        <v>32</v>
      </c>
      <c r="E1356">
        <v>2</v>
      </c>
      <c r="F1356" t="s">
        <v>5820</v>
      </c>
    </row>
    <row r="1357" spans="1:6" hidden="1" x14ac:dyDescent="0.25">
      <c r="A1357" t="s">
        <v>1322</v>
      </c>
      <c r="B1357">
        <v>550</v>
      </c>
      <c r="C1357" t="s">
        <v>23</v>
      </c>
      <c r="D1357" t="s">
        <v>24</v>
      </c>
      <c r="E1357">
        <v>2</v>
      </c>
      <c r="F1357" t="s">
        <v>632</v>
      </c>
    </row>
    <row r="1358" spans="1:6" hidden="1" x14ac:dyDescent="0.25">
      <c r="A1358" t="s">
        <v>1336</v>
      </c>
      <c r="B1358">
        <v>367</v>
      </c>
      <c r="C1358" t="s">
        <v>23</v>
      </c>
      <c r="D1358" t="s">
        <v>1337</v>
      </c>
      <c r="E1358">
        <v>2</v>
      </c>
      <c r="F1358" t="s">
        <v>505</v>
      </c>
    </row>
    <row r="1359" spans="1:6" hidden="1" x14ac:dyDescent="0.25">
      <c r="A1359" t="s">
        <v>1338</v>
      </c>
      <c r="B1359">
        <v>245</v>
      </c>
      <c r="C1359" t="s">
        <v>23</v>
      </c>
      <c r="D1359" t="s">
        <v>24</v>
      </c>
      <c r="E1359">
        <v>2</v>
      </c>
      <c r="F1359" t="s">
        <v>51</v>
      </c>
    </row>
    <row r="1360" spans="1:6" hidden="1" x14ac:dyDescent="0.25">
      <c r="A1360" t="s">
        <v>1339</v>
      </c>
      <c r="B1360">
        <v>245</v>
      </c>
      <c r="C1360" t="s">
        <v>23</v>
      </c>
      <c r="D1360" t="s">
        <v>50</v>
      </c>
      <c r="E1360">
        <v>2</v>
      </c>
      <c r="F1360" t="s">
        <v>51</v>
      </c>
    </row>
    <row r="1361" spans="1:6" hidden="1" x14ac:dyDescent="0.25">
      <c r="A1361" t="s">
        <v>1343</v>
      </c>
      <c r="B1361">
        <v>245</v>
      </c>
      <c r="C1361" t="s">
        <v>23</v>
      </c>
      <c r="D1361" t="s">
        <v>50</v>
      </c>
      <c r="E1361">
        <v>2</v>
      </c>
      <c r="F1361" t="s">
        <v>51</v>
      </c>
    </row>
    <row r="1362" spans="1:6" hidden="1" x14ac:dyDescent="0.25">
      <c r="A1362" t="s">
        <v>1344</v>
      </c>
      <c r="B1362">
        <v>505</v>
      </c>
      <c r="C1362" t="s">
        <v>23</v>
      </c>
      <c r="D1362" t="s">
        <v>1345</v>
      </c>
      <c r="E1362">
        <v>2</v>
      </c>
      <c r="F1362" t="s">
        <v>1346</v>
      </c>
    </row>
    <row r="1363" spans="1:6" x14ac:dyDescent="0.25">
      <c r="A1363" t="s">
        <v>1348</v>
      </c>
      <c r="B1363">
        <v>1037</v>
      </c>
      <c r="C1363" t="s">
        <v>9</v>
      </c>
      <c r="D1363" t="s">
        <v>10</v>
      </c>
      <c r="E1363">
        <v>2</v>
      </c>
      <c r="F1363" t="s">
        <v>5821</v>
      </c>
    </row>
    <row r="1364" spans="1:6" hidden="1" x14ac:dyDescent="0.25">
      <c r="A1364" t="s">
        <v>1353</v>
      </c>
      <c r="B1364">
        <v>245</v>
      </c>
      <c r="C1364" t="s">
        <v>23</v>
      </c>
      <c r="D1364" t="s">
        <v>50</v>
      </c>
      <c r="E1364">
        <v>2</v>
      </c>
      <c r="F1364" t="s">
        <v>51</v>
      </c>
    </row>
    <row r="1365" spans="1:6" x14ac:dyDescent="0.25">
      <c r="A1365" t="s">
        <v>1355</v>
      </c>
      <c r="B1365">
        <v>234</v>
      </c>
      <c r="C1365" t="s">
        <v>9</v>
      </c>
      <c r="D1365" t="s">
        <v>702</v>
      </c>
      <c r="E1365">
        <v>2</v>
      </c>
      <c r="F1365" t="s">
        <v>5822</v>
      </c>
    </row>
    <row r="1366" spans="1:6" x14ac:dyDescent="0.25">
      <c r="A1366" t="s">
        <v>1380</v>
      </c>
      <c r="B1366">
        <v>1239</v>
      </c>
      <c r="C1366" t="s">
        <v>9</v>
      </c>
      <c r="D1366" t="s">
        <v>32</v>
      </c>
      <c r="E1366">
        <v>2</v>
      </c>
      <c r="F1366" t="s">
        <v>5823</v>
      </c>
    </row>
    <row r="1367" spans="1:6" hidden="1" x14ac:dyDescent="0.25">
      <c r="A1367" t="s">
        <v>1383</v>
      </c>
      <c r="B1367">
        <v>245</v>
      </c>
      <c r="C1367" t="s">
        <v>23</v>
      </c>
      <c r="D1367" t="s">
        <v>24</v>
      </c>
      <c r="E1367">
        <v>2</v>
      </c>
      <c r="F1367" t="s">
        <v>51</v>
      </c>
    </row>
    <row r="1368" spans="1:6" x14ac:dyDescent="0.25">
      <c r="A1368" t="s">
        <v>1389</v>
      </c>
      <c r="B1368">
        <v>996</v>
      </c>
      <c r="C1368" t="s">
        <v>9</v>
      </c>
      <c r="D1368" t="s">
        <v>32</v>
      </c>
      <c r="E1368">
        <v>2</v>
      </c>
      <c r="F1368" t="s">
        <v>5824</v>
      </c>
    </row>
    <row r="1369" spans="1:6" x14ac:dyDescent="0.25">
      <c r="A1369" t="s">
        <v>1395</v>
      </c>
      <c r="B1369">
        <v>1226</v>
      </c>
      <c r="C1369" t="s">
        <v>9</v>
      </c>
      <c r="D1369" t="s">
        <v>10</v>
      </c>
      <c r="E1369">
        <v>2</v>
      </c>
      <c r="F1369" t="s">
        <v>5825</v>
      </c>
    </row>
    <row r="1370" spans="1:6" hidden="1" x14ac:dyDescent="0.25">
      <c r="A1370" t="s">
        <v>1398</v>
      </c>
      <c r="B1370">
        <v>459</v>
      </c>
      <c r="C1370" t="s">
        <v>23</v>
      </c>
      <c r="D1370" t="s">
        <v>24</v>
      </c>
      <c r="E1370">
        <v>2</v>
      </c>
      <c r="F1370" t="s">
        <v>25</v>
      </c>
    </row>
    <row r="1371" spans="1:6" hidden="1" x14ac:dyDescent="0.25">
      <c r="A1371" t="s">
        <v>1401</v>
      </c>
      <c r="B1371">
        <v>375</v>
      </c>
      <c r="C1371" t="s">
        <v>23</v>
      </c>
      <c r="D1371" t="s">
        <v>1402</v>
      </c>
      <c r="E1371">
        <v>2</v>
      </c>
      <c r="F1371" t="s">
        <v>6308</v>
      </c>
    </row>
    <row r="1372" spans="1:6" hidden="1" x14ac:dyDescent="0.25">
      <c r="A1372" t="s">
        <v>1410</v>
      </c>
      <c r="B1372">
        <v>245</v>
      </c>
      <c r="C1372" t="s">
        <v>23</v>
      </c>
      <c r="D1372" t="s">
        <v>50</v>
      </c>
      <c r="E1372">
        <v>2</v>
      </c>
      <c r="F1372" t="s">
        <v>51</v>
      </c>
    </row>
    <row r="1373" spans="1:6" x14ac:dyDescent="0.25">
      <c r="A1373" t="s">
        <v>1411</v>
      </c>
      <c r="B1373">
        <v>1647</v>
      </c>
      <c r="C1373" t="s">
        <v>9</v>
      </c>
      <c r="D1373" t="s">
        <v>32</v>
      </c>
      <c r="E1373">
        <v>2</v>
      </c>
      <c r="F1373" t="s">
        <v>5826</v>
      </c>
    </row>
    <row r="1374" spans="1:6" x14ac:dyDescent="0.25">
      <c r="A1374" t="s">
        <v>1414</v>
      </c>
      <c r="B1374">
        <v>1238</v>
      </c>
      <c r="C1374" t="s">
        <v>9</v>
      </c>
      <c r="D1374" t="s">
        <v>32</v>
      </c>
      <c r="E1374">
        <v>2</v>
      </c>
      <c r="F1374" t="s">
        <v>5827</v>
      </c>
    </row>
    <row r="1375" spans="1:6" x14ac:dyDescent="0.25">
      <c r="A1375" t="s">
        <v>1419</v>
      </c>
      <c r="B1375">
        <v>1165</v>
      </c>
      <c r="C1375" t="s">
        <v>9</v>
      </c>
      <c r="D1375" t="s">
        <v>28</v>
      </c>
      <c r="E1375">
        <v>2</v>
      </c>
      <c r="F1375" t="s">
        <v>5828</v>
      </c>
    </row>
    <row r="1376" spans="1:6" hidden="1" x14ac:dyDescent="0.25">
      <c r="A1376" t="s">
        <v>1422</v>
      </c>
      <c r="B1376">
        <v>245</v>
      </c>
      <c r="C1376" t="s">
        <v>23</v>
      </c>
      <c r="D1376" t="s">
        <v>50</v>
      </c>
      <c r="E1376">
        <v>2</v>
      </c>
      <c r="F1376" t="s">
        <v>51</v>
      </c>
    </row>
    <row r="1377" spans="1:6" hidden="1" x14ac:dyDescent="0.25">
      <c r="A1377" t="s">
        <v>1423</v>
      </c>
      <c r="B1377">
        <v>245</v>
      </c>
      <c r="C1377" t="s">
        <v>23</v>
      </c>
      <c r="D1377" t="s">
        <v>50</v>
      </c>
      <c r="E1377">
        <v>2</v>
      </c>
      <c r="F1377" t="s">
        <v>51</v>
      </c>
    </row>
    <row r="1378" spans="1:6" hidden="1" x14ac:dyDescent="0.25">
      <c r="A1378" t="s">
        <v>1424</v>
      </c>
      <c r="B1378">
        <v>245</v>
      </c>
      <c r="C1378" t="s">
        <v>23</v>
      </c>
      <c r="D1378" t="s">
        <v>50</v>
      </c>
      <c r="E1378">
        <v>2</v>
      </c>
      <c r="F1378" t="s">
        <v>51</v>
      </c>
    </row>
    <row r="1379" spans="1:6" x14ac:dyDescent="0.25">
      <c r="A1379" t="s">
        <v>1428</v>
      </c>
      <c r="B1379">
        <v>1299</v>
      </c>
      <c r="C1379" t="s">
        <v>9</v>
      </c>
      <c r="D1379" t="s">
        <v>10</v>
      </c>
      <c r="E1379">
        <v>2</v>
      </c>
      <c r="F1379" t="s">
        <v>5829</v>
      </c>
    </row>
    <row r="1380" spans="1:6" hidden="1" x14ac:dyDescent="0.25">
      <c r="A1380" t="s">
        <v>1436</v>
      </c>
      <c r="B1380">
        <v>367</v>
      </c>
      <c r="C1380" t="s">
        <v>23</v>
      </c>
      <c r="D1380" t="s">
        <v>1337</v>
      </c>
      <c r="E1380">
        <v>2</v>
      </c>
      <c r="F1380" t="s">
        <v>505</v>
      </c>
    </row>
    <row r="1381" spans="1:6" hidden="1" x14ac:dyDescent="0.25">
      <c r="A1381" t="s">
        <v>1438</v>
      </c>
      <c r="B1381">
        <v>245</v>
      </c>
      <c r="C1381" t="s">
        <v>23</v>
      </c>
      <c r="D1381" t="s">
        <v>50</v>
      </c>
      <c r="E1381">
        <v>2</v>
      </c>
      <c r="F1381" t="s">
        <v>51</v>
      </c>
    </row>
    <row r="1382" spans="1:6" hidden="1" x14ac:dyDescent="0.25">
      <c r="A1382" t="s">
        <v>1439</v>
      </c>
      <c r="B1382">
        <v>391</v>
      </c>
      <c r="C1382" t="s">
        <v>14</v>
      </c>
      <c r="D1382" t="s">
        <v>442</v>
      </c>
      <c r="E1382">
        <v>2</v>
      </c>
      <c r="F1382" t="s">
        <v>1440</v>
      </c>
    </row>
    <row r="1383" spans="1:6" x14ac:dyDescent="0.25">
      <c r="A1383" t="s">
        <v>1442</v>
      </c>
      <c r="B1383">
        <v>1304</v>
      </c>
      <c r="C1383" t="s">
        <v>9</v>
      </c>
      <c r="D1383" t="s">
        <v>164</v>
      </c>
      <c r="E1383">
        <v>2</v>
      </c>
      <c r="F1383" t="s">
        <v>5830</v>
      </c>
    </row>
    <row r="1384" spans="1:6" hidden="1" x14ac:dyDescent="0.25">
      <c r="A1384" t="s">
        <v>1448</v>
      </c>
      <c r="B1384">
        <v>392</v>
      </c>
      <c r="C1384" t="s">
        <v>23</v>
      </c>
      <c r="D1384" t="s">
        <v>24</v>
      </c>
      <c r="E1384">
        <v>2</v>
      </c>
      <c r="F1384" t="s">
        <v>1081</v>
      </c>
    </row>
    <row r="1385" spans="1:6" hidden="1" x14ac:dyDescent="0.25">
      <c r="A1385" t="s">
        <v>1451</v>
      </c>
      <c r="B1385">
        <v>576</v>
      </c>
      <c r="C1385" t="s">
        <v>14</v>
      </c>
      <c r="D1385" t="s">
        <v>722</v>
      </c>
      <c r="E1385">
        <v>2</v>
      </c>
      <c r="F1385" t="s">
        <v>6258</v>
      </c>
    </row>
    <row r="1386" spans="1:6" hidden="1" x14ac:dyDescent="0.25">
      <c r="A1386" t="s">
        <v>1458</v>
      </c>
      <c r="B1386">
        <v>343</v>
      </c>
      <c r="C1386" t="s">
        <v>14</v>
      </c>
      <c r="D1386" t="s">
        <v>86</v>
      </c>
      <c r="E1386">
        <v>2</v>
      </c>
      <c r="F1386" t="s">
        <v>6309</v>
      </c>
    </row>
    <row r="1387" spans="1:6" hidden="1" x14ac:dyDescent="0.25">
      <c r="A1387" t="s">
        <v>1464</v>
      </c>
      <c r="B1387">
        <v>245</v>
      </c>
      <c r="C1387" t="s">
        <v>23</v>
      </c>
      <c r="D1387" t="s">
        <v>24</v>
      </c>
      <c r="E1387">
        <v>2</v>
      </c>
      <c r="F1387" t="s">
        <v>51</v>
      </c>
    </row>
    <row r="1388" spans="1:6" hidden="1" x14ac:dyDescent="0.25">
      <c r="A1388" t="s">
        <v>1465</v>
      </c>
      <c r="B1388">
        <v>450</v>
      </c>
      <c r="C1388" t="s">
        <v>14</v>
      </c>
      <c r="D1388" t="s">
        <v>39</v>
      </c>
      <c r="E1388">
        <v>2</v>
      </c>
      <c r="F1388" t="s">
        <v>5747</v>
      </c>
    </row>
    <row r="1389" spans="1:6" hidden="1" x14ac:dyDescent="0.25">
      <c r="A1389" t="s">
        <v>1471</v>
      </c>
      <c r="B1389">
        <v>400</v>
      </c>
      <c r="C1389" t="s">
        <v>133</v>
      </c>
      <c r="D1389" t="s">
        <v>134</v>
      </c>
      <c r="E1389">
        <v>2</v>
      </c>
      <c r="F1389" t="s">
        <v>5831</v>
      </c>
    </row>
    <row r="1390" spans="1:6" hidden="1" x14ac:dyDescent="0.25">
      <c r="A1390" t="s">
        <v>1474</v>
      </c>
      <c r="B1390">
        <v>245</v>
      </c>
      <c r="C1390" t="s">
        <v>23</v>
      </c>
      <c r="D1390" t="s">
        <v>50</v>
      </c>
      <c r="E1390">
        <v>2</v>
      </c>
      <c r="F1390" t="s">
        <v>51</v>
      </c>
    </row>
    <row r="1391" spans="1:6" hidden="1" x14ac:dyDescent="0.25">
      <c r="A1391" t="s">
        <v>1484</v>
      </c>
      <c r="B1391">
        <v>478</v>
      </c>
      <c r="C1391" t="s">
        <v>23</v>
      </c>
      <c r="D1391" t="s">
        <v>24</v>
      </c>
      <c r="E1391">
        <v>2</v>
      </c>
      <c r="F1391" t="s">
        <v>265</v>
      </c>
    </row>
    <row r="1392" spans="1:6" hidden="1" x14ac:dyDescent="0.25">
      <c r="A1392" t="s">
        <v>1487</v>
      </c>
      <c r="B1392">
        <v>257</v>
      </c>
      <c r="C1392" t="s">
        <v>23</v>
      </c>
      <c r="D1392" t="s">
        <v>223</v>
      </c>
      <c r="E1392">
        <v>2</v>
      </c>
      <c r="F1392" t="s">
        <v>227</v>
      </c>
    </row>
    <row r="1393" spans="1:6" hidden="1" x14ac:dyDescent="0.25">
      <c r="A1393" t="s">
        <v>1488</v>
      </c>
      <c r="B1393">
        <v>245</v>
      </c>
      <c r="C1393" t="s">
        <v>23</v>
      </c>
      <c r="D1393" t="s">
        <v>50</v>
      </c>
      <c r="E1393">
        <v>2</v>
      </c>
      <c r="F1393" t="s">
        <v>51</v>
      </c>
    </row>
    <row r="1394" spans="1:6" hidden="1" x14ac:dyDescent="0.25">
      <c r="A1394" t="s">
        <v>1489</v>
      </c>
      <c r="B1394">
        <v>395</v>
      </c>
      <c r="C1394" t="s">
        <v>14</v>
      </c>
      <c r="D1394" t="s">
        <v>407</v>
      </c>
      <c r="E1394">
        <v>2</v>
      </c>
      <c r="F1394" t="s">
        <v>1490</v>
      </c>
    </row>
    <row r="1395" spans="1:6" hidden="1" x14ac:dyDescent="0.25">
      <c r="A1395" t="s">
        <v>1496</v>
      </c>
      <c r="B1395">
        <v>162</v>
      </c>
      <c r="C1395" t="s">
        <v>133</v>
      </c>
      <c r="D1395" t="s">
        <v>134</v>
      </c>
      <c r="E1395">
        <v>2</v>
      </c>
      <c r="F1395" t="s">
        <v>5832</v>
      </c>
    </row>
    <row r="1396" spans="1:6" hidden="1" x14ac:dyDescent="0.25">
      <c r="A1396" t="s">
        <v>1499</v>
      </c>
      <c r="B1396">
        <v>226</v>
      </c>
      <c r="C1396" t="s">
        <v>14</v>
      </c>
      <c r="D1396" t="s">
        <v>1500</v>
      </c>
      <c r="E1396">
        <v>2</v>
      </c>
      <c r="F1396" t="s">
        <v>5781</v>
      </c>
    </row>
    <row r="1397" spans="1:6" hidden="1" x14ac:dyDescent="0.25">
      <c r="A1397" t="s">
        <v>1513</v>
      </c>
      <c r="B1397">
        <v>245</v>
      </c>
      <c r="C1397" t="s">
        <v>23</v>
      </c>
      <c r="D1397" t="s">
        <v>50</v>
      </c>
      <c r="E1397">
        <v>2</v>
      </c>
      <c r="F1397" t="s">
        <v>51</v>
      </c>
    </row>
    <row r="1398" spans="1:6" hidden="1" x14ac:dyDescent="0.25">
      <c r="A1398" t="s">
        <v>1520</v>
      </c>
      <c r="B1398">
        <v>492</v>
      </c>
      <c r="C1398" t="s">
        <v>23</v>
      </c>
      <c r="D1398" t="s">
        <v>24</v>
      </c>
      <c r="E1398">
        <v>2</v>
      </c>
      <c r="F1398" t="s">
        <v>1058</v>
      </c>
    </row>
    <row r="1399" spans="1:6" hidden="1" x14ac:dyDescent="0.25">
      <c r="A1399" t="s">
        <v>1521</v>
      </c>
      <c r="B1399">
        <v>297</v>
      </c>
      <c r="C1399" t="s">
        <v>23</v>
      </c>
      <c r="D1399" t="s">
        <v>24</v>
      </c>
      <c r="E1399">
        <v>2</v>
      </c>
      <c r="F1399" t="s">
        <v>6305</v>
      </c>
    </row>
    <row r="1400" spans="1:6" hidden="1" x14ac:dyDescent="0.25">
      <c r="A1400" t="s">
        <v>1525</v>
      </c>
      <c r="B1400">
        <v>169</v>
      </c>
      <c r="C1400" t="s">
        <v>352</v>
      </c>
      <c r="D1400" t="s">
        <v>353</v>
      </c>
      <c r="E1400">
        <v>2</v>
      </c>
      <c r="F1400" t="s">
        <v>5833</v>
      </c>
    </row>
    <row r="1401" spans="1:6" hidden="1" x14ac:dyDescent="0.25">
      <c r="A1401" t="s">
        <v>1528</v>
      </c>
      <c r="B1401">
        <v>245</v>
      </c>
      <c r="C1401" t="s">
        <v>23</v>
      </c>
      <c r="D1401" t="s">
        <v>50</v>
      </c>
      <c r="E1401">
        <v>2</v>
      </c>
      <c r="F1401" t="s">
        <v>51</v>
      </c>
    </row>
    <row r="1402" spans="1:6" x14ac:dyDescent="0.25">
      <c r="A1402" t="s">
        <v>1534</v>
      </c>
      <c r="B1402">
        <v>1187</v>
      </c>
      <c r="C1402" t="s">
        <v>9</v>
      </c>
      <c r="D1402" t="s">
        <v>32</v>
      </c>
      <c r="E1402">
        <v>2</v>
      </c>
      <c r="F1402" t="s">
        <v>5834</v>
      </c>
    </row>
    <row r="1403" spans="1:6" hidden="1" x14ac:dyDescent="0.25">
      <c r="A1403" t="s">
        <v>1541</v>
      </c>
      <c r="B1403">
        <v>245</v>
      </c>
      <c r="C1403" t="s">
        <v>23</v>
      </c>
      <c r="D1403" t="s">
        <v>50</v>
      </c>
      <c r="E1403">
        <v>2</v>
      </c>
      <c r="F1403" t="s">
        <v>51</v>
      </c>
    </row>
    <row r="1404" spans="1:6" hidden="1" x14ac:dyDescent="0.25">
      <c r="A1404" t="s">
        <v>1542</v>
      </c>
      <c r="B1404">
        <v>396</v>
      </c>
      <c r="C1404" t="s">
        <v>23</v>
      </c>
      <c r="D1404" t="s">
        <v>223</v>
      </c>
      <c r="E1404">
        <v>2</v>
      </c>
      <c r="F1404" t="s">
        <v>323</v>
      </c>
    </row>
    <row r="1405" spans="1:6" x14ac:dyDescent="0.25">
      <c r="A1405" t="s">
        <v>1544</v>
      </c>
      <c r="B1405">
        <v>1208</v>
      </c>
      <c r="C1405" t="s">
        <v>9</v>
      </c>
      <c r="D1405" t="s">
        <v>10</v>
      </c>
      <c r="E1405">
        <v>2</v>
      </c>
      <c r="F1405" t="s">
        <v>5835</v>
      </c>
    </row>
    <row r="1406" spans="1:6" hidden="1" x14ac:dyDescent="0.25">
      <c r="A1406" t="s">
        <v>1549</v>
      </c>
      <c r="B1406">
        <v>392</v>
      </c>
      <c r="C1406" t="s">
        <v>23</v>
      </c>
      <c r="D1406" t="s">
        <v>24</v>
      </c>
      <c r="E1406">
        <v>2</v>
      </c>
      <c r="F1406" t="s">
        <v>1081</v>
      </c>
    </row>
    <row r="1407" spans="1:6" hidden="1" x14ac:dyDescent="0.25">
      <c r="A1407" t="s">
        <v>1551</v>
      </c>
      <c r="B1407">
        <v>227</v>
      </c>
      <c r="C1407" t="s">
        <v>14</v>
      </c>
      <c r="D1407" t="s">
        <v>1231</v>
      </c>
      <c r="E1407">
        <v>2</v>
      </c>
      <c r="F1407" t="s">
        <v>5808</v>
      </c>
    </row>
    <row r="1408" spans="1:6" hidden="1" x14ac:dyDescent="0.25">
      <c r="A1408" t="s">
        <v>1553</v>
      </c>
      <c r="B1408">
        <v>245</v>
      </c>
      <c r="C1408" t="s">
        <v>23</v>
      </c>
      <c r="D1408" t="s">
        <v>24</v>
      </c>
      <c r="E1408">
        <v>2</v>
      </c>
      <c r="F1408" t="s">
        <v>51</v>
      </c>
    </row>
    <row r="1409" spans="1:6" x14ac:dyDescent="0.25">
      <c r="A1409" t="s">
        <v>1554</v>
      </c>
      <c r="B1409">
        <v>944</v>
      </c>
      <c r="C1409" t="s">
        <v>9</v>
      </c>
      <c r="D1409" t="s">
        <v>10</v>
      </c>
      <c r="E1409">
        <v>2</v>
      </c>
      <c r="F1409" t="s">
        <v>1555</v>
      </c>
    </row>
    <row r="1410" spans="1:6" hidden="1" x14ac:dyDescent="0.25">
      <c r="A1410" t="s">
        <v>1557</v>
      </c>
      <c r="B1410">
        <v>450</v>
      </c>
      <c r="C1410" t="s">
        <v>14</v>
      </c>
      <c r="D1410" t="s">
        <v>457</v>
      </c>
      <c r="E1410">
        <v>2</v>
      </c>
      <c r="F1410" t="s">
        <v>5747</v>
      </c>
    </row>
    <row r="1411" spans="1:6" x14ac:dyDescent="0.25">
      <c r="A1411" t="s">
        <v>1559</v>
      </c>
      <c r="B1411">
        <v>1266</v>
      </c>
      <c r="C1411" t="s">
        <v>9</v>
      </c>
      <c r="D1411" t="s">
        <v>164</v>
      </c>
      <c r="E1411">
        <v>2</v>
      </c>
      <c r="F1411" t="s">
        <v>5836</v>
      </c>
    </row>
    <row r="1412" spans="1:6" hidden="1" x14ac:dyDescent="0.25">
      <c r="A1412" t="s">
        <v>1562</v>
      </c>
      <c r="B1412">
        <v>245</v>
      </c>
      <c r="C1412" t="s">
        <v>23</v>
      </c>
      <c r="D1412" t="s">
        <v>50</v>
      </c>
      <c r="E1412">
        <v>2</v>
      </c>
      <c r="F1412" t="s">
        <v>51</v>
      </c>
    </row>
    <row r="1413" spans="1:6" x14ac:dyDescent="0.25">
      <c r="A1413" t="s">
        <v>1567</v>
      </c>
      <c r="B1413">
        <v>1190</v>
      </c>
      <c r="C1413" t="s">
        <v>9</v>
      </c>
      <c r="D1413" t="s">
        <v>28</v>
      </c>
      <c r="E1413">
        <v>2</v>
      </c>
      <c r="F1413" t="s">
        <v>5837</v>
      </c>
    </row>
    <row r="1414" spans="1:6" x14ac:dyDescent="0.25">
      <c r="A1414" t="s">
        <v>1573</v>
      </c>
      <c r="B1414">
        <v>1169</v>
      </c>
      <c r="C1414" t="s">
        <v>9</v>
      </c>
      <c r="D1414" t="s">
        <v>28</v>
      </c>
      <c r="E1414">
        <v>2</v>
      </c>
      <c r="F1414" t="s">
        <v>5838</v>
      </c>
    </row>
    <row r="1415" spans="1:6" hidden="1" x14ac:dyDescent="0.25">
      <c r="A1415" t="s">
        <v>1587</v>
      </c>
      <c r="B1415">
        <v>464</v>
      </c>
      <c r="C1415" t="s">
        <v>23</v>
      </c>
      <c r="D1415" t="s">
        <v>24</v>
      </c>
      <c r="E1415">
        <v>2</v>
      </c>
      <c r="F1415" t="s">
        <v>268</v>
      </c>
    </row>
    <row r="1416" spans="1:6" hidden="1" x14ac:dyDescent="0.25">
      <c r="A1416" t="s">
        <v>1588</v>
      </c>
      <c r="B1416">
        <v>527</v>
      </c>
      <c r="C1416" t="s">
        <v>245</v>
      </c>
      <c r="D1416" t="s">
        <v>850</v>
      </c>
      <c r="E1416">
        <v>2</v>
      </c>
      <c r="F1416" t="s">
        <v>1589</v>
      </c>
    </row>
    <row r="1417" spans="1:6" hidden="1" x14ac:dyDescent="0.25">
      <c r="A1417" t="s">
        <v>1591</v>
      </c>
      <c r="B1417">
        <v>390</v>
      </c>
      <c r="C1417" t="s">
        <v>23</v>
      </c>
      <c r="D1417" t="s">
        <v>24</v>
      </c>
      <c r="E1417">
        <v>2</v>
      </c>
      <c r="F1417" t="s">
        <v>213</v>
      </c>
    </row>
    <row r="1418" spans="1:6" hidden="1" x14ac:dyDescent="0.25">
      <c r="A1418" t="s">
        <v>1613</v>
      </c>
      <c r="B1418">
        <v>415</v>
      </c>
      <c r="C1418" t="s">
        <v>14</v>
      </c>
      <c r="D1418" t="s">
        <v>86</v>
      </c>
      <c r="E1418">
        <v>2</v>
      </c>
      <c r="F1418" t="s">
        <v>5839</v>
      </c>
    </row>
    <row r="1419" spans="1:6" x14ac:dyDescent="0.25">
      <c r="A1419" t="s">
        <v>1616</v>
      </c>
      <c r="B1419">
        <v>943</v>
      </c>
      <c r="C1419" t="s">
        <v>9</v>
      </c>
      <c r="D1419" t="s">
        <v>164</v>
      </c>
      <c r="E1419">
        <v>2</v>
      </c>
      <c r="F1419" t="s">
        <v>5840</v>
      </c>
    </row>
    <row r="1420" spans="1:6" hidden="1" x14ac:dyDescent="0.25">
      <c r="A1420" t="s">
        <v>1619</v>
      </c>
      <c r="B1420">
        <v>245</v>
      </c>
      <c r="C1420" t="s">
        <v>23</v>
      </c>
      <c r="D1420" t="s">
        <v>50</v>
      </c>
      <c r="E1420">
        <v>2</v>
      </c>
      <c r="F1420" t="s">
        <v>51</v>
      </c>
    </row>
    <row r="1421" spans="1:6" hidden="1" x14ac:dyDescent="0.25">
      <c r="A1421" t="s">
        <v>1631</v>
      </c>
      <c r="B1421">
        <v>367</v>
      </c>
      <c r="C1421" t="s">
        <v>23</v>
      </c>
      <c r="D1421" t="s">
        <v>1632</v>
      </c>
      <c r="E1421">
        <v>2</v>
      </c>
      <c r="F1421" t="s">
        <v>505</v>
      </c>
    </row>
    <row r="1422" spans="1:6" hidden="1" x14ac:dyDescent="0.25">
      <c r="A1422" t="s">
        <v>1636</v>
      </c>
      <c r="B1422">
        <v>180</v>
      </c>
      <c r="C1422" t="s">
        <v>14</v>
      </c>
      <c r="D1422" t="s">
        <v>1637</v>
      </c>
      <c r="E1422">
        <v>2</v>
      </c>
      <c r="F1422" t="s">
        <v>6148</v>
      </c>
    </row>
    <row r="1423" spans="1:6" x14ac:dyDescent="0.25">
      <c r="A1423" t="s">
        <v>1640</v>
      </c>
      <c r="B1423">
        <v>1282</v>
      </c>
      <c r="C1423" t="s">
        <v>9</v>
      </c>
      <c r="D1423" t="s">
        <v>164</v>
      </c>
      <c r="E1423">
        <v>2</v>
      </c>
      <c r="F1423" t="s">
        <v>5841</v>
      </c>
    </row>
    <row r="1424" spans="1:6" x14ac:dyDescent="0.25">
      <c r="A1424" t="s">
        <v>1646</v>
      </c>
      <c r="B1424">
        <v>1263</v>
      </c>
      <c r="C1424" t="s">
        <v>9</v>
      </c>
      <c r="D1424" t="s">
        <v>32</v>
      </c>
      <c r="E1424">
        <v>2</v>
      </c>
      <c r="F1424" t="s">
        <v>5842</v>
      </c>
    </row>
    <row r="1425" spans="1:6" hidden="1" x14ac:dyDescent="0.25">
      <c r="A1425" t="s">
        <v>1649</v>
      </c>
      <c r="B1425">
        <v>245</v>
      </c>
      <c r="C1425" t="s">
        <v>23</v>
      </c>
      <c r="D1425" t="s">
        <v>50</v>
      </c>
      <c r="E1425">
        <v>2</v>
      </c>
      <c r="F1425" t="s">
        <v>51</v>
      </c>
    </row>
    <row r="1426" spans="1:6" hidden="1" x14ac:dyDescent="0.25">
      <c r="A1426" t="s">
        <v>1663</v>
      </c>
      <c r="B1426">
        <v>466</v>
      </c>
      <c r="C1426" t="s">
        <v>23</v>
      </c>
      <c r="D1426" t="s">
        <v>24</v>
      </c>
      <c r="E1426">
        <v>2</v>
      </c>
      <c r="F1426" t="s">
        <v>1664</v>
      </c>
    </row>
    <row r="1427" spans="1:6" hidden="1" x14ac:dyDescent="0.25">
      <c r="A1427" t="s">
        <v>1670</v>
      </c>
      <c r="B1427">
        <v>253</v>
      </c>
      <c r="C1427" t="s">
        <v>245</v>
      </c>
      <c r="D1427" t="s">
        <v>423</v>
      </c>
      <c r="E1427">
        <v>2</v>
      </c>
      <c r="F1427" t="s">
        <v>5763</v>
      </c>
    </row>
    <row r="1428" spans="1:6" hidden="1" x14ac:dyDescent="0.25">
      <c r="A1428" t="s">
        <v>1676</v>
      </c>
      <c r="B1428">
        <v>791</v>
      </c>
      <c r="C1428" t="s">
        <v>14</v>
      </c>
      <c r="D1428" t="s">
        <v>1677</v>
      </c>
      <c r="E1428">
        <v>2</v>
      </c>
      <c r="F1428" t="s">
        <v>6177</v>
      </c>
    </row>
    <row r="1429" spans="1:6" x14ac:dyDescent="0.25">
      <c r="A1429" t="s">
        <v>1683</v>
      </c>
      <c r="B1429">
        <v>1839</v>
      </c>
      <c r="C1429" t="s">
        <v>9</v>
      </c>
      <c r="D1429" t="s">
        <v>32</v>
      </c>
      <c r="E1429">
        <v>2</v>
      </c>
      <c r="F1429" t="s">
        <v>6259</v>
      </c>
    </row>
    <row r="1430" spans="1:6" hidden="1" x14ac:dyDescent="0.25">
      <c r="A1430" t="s">
        <v>1686</v>
      </c>
      <c r="B1430">
        <v>390</v>
      </c>
      <c r="C1430" t="s">
        <v>23</v>
      </c>
      <c r="D1430" t="s">
        <v>24</v>
      </c>
      <c r="E1430">
        <v>2</v>
      </c>
      <c r="F1430" t="s">
        <v>213</v>
      </c>
    </row>
    <row r="1431" spans="1:6" x14ac:dyDescent="0.25">
      <c r="A1431" t="s">
        <v>1689</v>
      </c>
      <c r="B1431">
        <v>1186</v>
      </c>
      <c r="C1431" t="s">
        <v>9</v>
      </c>
      <c r="D1431" t="s">
        <v>28</v>
      </c>
      <c r="E1431">
        <v>2</v>
      </c>
      <c r="F1431" t="s">
        <v>5843</v>
      </c>
    </row>
    <row r="1432" spans="1:6" hidden="1" x14ac:dyDescent="0.25">
      <c r="A1432" t="s">
        <v>1697</v>
      </c>
      <c r="B1432">
        <v>576</v>
      </c>
      <c r="C1432" t="s">
        <v>14</v>
      </c>
      <c r="D1432" t="s">
        <v>1596</v>
      </c>
      <c r="E1432">
        <v>2</v>
      </c>
      <c r="F1432" t="s">
        <v>6250</v>
      </c>
    </row>
    <row r="1433" spans="1:6" x14ac:dyDescent="0.25">
      <c r="A1433" t="s">
        <v>1709</v>
      </c>
      <c r="B1433">
        <v>230</v>
      </c>
      <c r="C1433" t="s">
        <v>9</v>
      </c>
      <c r="D1433" t="s">
        <v>650</v>
      </c>
      <c r="E1433">
        <v>2</v>
      </c>
      <c r="F1433" t="s">
        <v>5844</v>
      </c>
    </row>
    <row r="1434" spans="1:6" x14ac:dyDescent="0.25">
      <c r="A1434" t="s">
        <v>1718</v>
      </c>
      <c r="B1434">
        <v>942</v>
      </c>
      <c r="C1434" t="s">
        <v>9</v>
      </c>
      <c r="D1434" t="s">
        <v>10</v>
      </c>
      <c r="E1434">
        <v>2</v>
      </c>
      <c r="F1434" t="s">
        <v>1719</v>
      </c>
    </row>
    <row r="1435" spans="1:6" hidden="1" x14ac:dyDescent="0.25">
      <c r="A1435" t="s">
        <v>1724</v>
      </c>
      <c r="B1435">
        <v>476</v>
      </c>
      <c r="C1435" t="s">
        <v>23</v>
      </c>
      <c r="D1435" t="s">
        <v>24</v>
      </c>
      <c r="E1435">
        <v>2</v>
      </c>
      <c r="F1435" t="s">
        <v>190</v>
      </c>
    </row>
    <row r="1436" spans="1:6" hidden="1" x14ac:dyDescent="0.25">
      <c r="A1436" t="s">
        <v>1726</v>
      </c>
      <c r="B1436">
        <v>497</v>
      </c>
      <c r="C1436" t="s">
        <v>23</v>
      </c>
      <c r="D1436" t="s">
        <v>24</v>
      </c>
      <c r="E1436">
        <v>2</v>
      </c>
      <c r="F1436" t="s">
        <v>1103</v>
      </c>
    </row>
    <row r="1437" spans="1:6" hidden="1" x14ac:dyDescent="0.25">
      <c r="A1437" t="s">
        <v>1728</v>
      </c>
      <c r="B1437">
        <v>245</v>
      </c>
      <c r="C1437" t="s">
        <v>23</v>
      </c>
      <c r="D1437" t="s">
        <v>50</v>
      </c>
      <c r="E1437">
        <v>2</v>
      </c>
      <c r="F1437" t="s">
        <v>51</v>
      </c>
    </row>
    <row r="1438" spans="1:6" hidden="1" x14ac:dyDescent="0.25">
      <c r="A1438" t="s">
        <v>1730</v>
      </c>
      <c r="B1438">
        <v>478</v>
      </c>
      <c r="C1438" t="s">
        <v>23</v>
      </c>
      <c r="D1438" t="s">
        <v>24</v>
      </c>
      <c r="E1438">
        <v>2</v>
      </c>
      <c r="F1438" t="s">
        <v>265</v>
      </c>
    </row>
    <row r="1439" spans="1:6" hidden="1" x14ac:dyDescent="0.25">
      <c r="A1439" t="s">
        <v>1739</v>
      </c>
      <c r="B1439">
        <v>245</v>
      </c>
      <c r="C1439" t="s">
        <v>23</v>
      </c>
      <c r="D1439" t="s">
        <v>50</v>
      </c>
      <c r="E1439">
        <v>2</v>
      </c>
      <c r="F1439" t="s">
        <v>51</v>
      </c>
    </row>
    <row r="1440" spans="1:6" hidden="1" x14ac:dyDescent="0.25">
      <c r="A1440" t="s">
        <v>1745</v>
      </c>
      <c r="B1440">
        <v>396</v>
      </c>
      <c r="C1440" t="s">
        <v>23</v>
      </c>
      <c r="D1440" t="s">
        <v>237</v>
      </c>
      <c r="E1440">
        <v>2</v>
      </c>
      <c r="F1440" t="s">
        <v>323</v>
      </c>
    </row>
    <row r="1441" spans="1:6" hidden="1" x14ac:dyDescent="0.25">
      <c r="A1441" t="s">
        <v>1748</v>
      </c>
      <c r="B1441">
        <v>245</v>
      </c>
      <c r="C1441" t="s">
        <v>23</v>
      </c>
      <c r="D1441" t="s">
        <v>50</v>
      </c>
      <c r="E1441">
        <v>2</v>
      </c>
      <c r="F1441" t="s">
        <v>51</v>
      </c>
    </row>
    <row r="1442" spans="1:6" x14ac:dyDescent="0.25">
      <c r="A1442" t="s">
        <v>1749</v>
      </c>
      <c r="B1442">
        <v>1253</v>
      </c>
      <c r="C1442" t="s">
        <v>9</v>
      </c>
      <c r="D1442" t="s">
        <v>10</v>
      </c>
      <c r="E1442">
        <v>2</v>
      </c>
      <c r="F1442" t="s">
        <v>5845</v>
      </c>
    </row>
    <row r="1443" spans="1:6" x14ac:dyDescent="0.25">
      <c r="A1443" t="s">
        <v>1752</v>
      </c>
      <c r="B1443">
        <v>447</v>
      </c>
      <c r="C1443" t="s">
        <v>9</v>
      </c>
      <c r="D1443" t="s">
        <v>32</v>
      </c>
      <c r="E1443">
        <v>2</v>
      </c>
      <c r="F1443" t="s">
        <v>1753</v>
      </c>
    </row>
    <row r="1444" spans="1:6" x14ac:dyDescent="0.25">
      <c r="A1444" t="s">
        <v>1755</v>
      </c>
      <c r="B1444">
        <v>226</v>
      </c>
      <c r="C1444" t="s">
        <v>9</v>
      </c>
      <c r="D1444" t="s">
        <v>10</v>
      </c>
      <c r="E1444">
        <v>2</v>
      </c>
      <c r="F1444" t="s">
        <v>5781</v>
      </c>
    </row>
    <row r="1445" spans="1:6" x14ac:dyDescent="0.25">
      <c r="A1445" t="s">
        <v>1758</v>
      </c>
      <c r="B1445">
        <v>962</v>
      </c>
      <c r="C1445" t="s">
        <v>9</v>
      </c>
      <c r="D1445" t="s">
        <v>28</v>
      </c>
      <c r="E1445">
        <v>2</v>
      </c>
      <c r="F1445" t="s">
        <v>5846</v>
      </c>
    </row>
    <row r="1446" spans="1:6" hidden="1" x14ac:dyDescent="0.25">
      <c r="A1446" t="s">
        <v>1765</v>
      </c>
      <c r="B1446">
        <v>389</v>
      </c>
      <c r="C1446" t="s">
        <v>23</v>
      </c>
      <c r="D1446" t="s">
        <v>504</v>
      </c>
      <c r="E1446">
        <v>2</v>
      </c>
      <c r="F1446" t="s">
        <v>238</v>
      </c>
    </row>
    <row r="1447" spans="1:6" hidden="1" x14ac:dyDescent="0.25">
      <c r="A1447" t="s">
        <v>1770</v>
      </c>
      <c r="B1447">
        <v>245</v>
      </c>
      <c r="C1447" t="s">
        <v>23</v>
      </c>
      <c r="D1447" t="s">
        <v>50</v>
      </c>
      <c r="E1447">
        <v>2</v>
      </c>
      <c r="F1447" t="s">
        <v>51</v>
      </c>
    </row>
    <row r="1448" spans="1:6" hidden="1" x14ac:dyDescent="0.25">
      <c r="A1448" t="s">
        <v>1778</v>
      </c>
      <c r="B1448">
        <v>528</v>
      </c>
      <c r="C1448" t="s">
        <v>23</v>
      </c>
      <c r="D1448" t="s">
        <v>237</v>
      </c>
      <c r="E1448">
        <v>2</v>
      </c>
      <c r="F1448" t="s">
        <v>914</v>
      </c>
    </row>
    <row r="1449" spans="1:6" x14ac:dyDescent="0.25">
      <c r="A1449" t="s">
        <v>1782</v>
      </c>
      <c r="B1449">
        <v>1196</v>
      </c>
      <c r="C1449" t="s">
        <v>9</v>
      </c>
      <c r="D1449" t="s">
        <v>10</v>
      </c>
      <c r="E1449">
        <v>2</v>
      </c>
      <c r="F1449" t="s">
        <v>5847</v>
      </c>
    </row>
    <row r="1450" spans="1:6" hidden="1" x14ac:dyDescent="0.25">
      <c r="A1450" t="s">
        <v>1785</v>
      </c>
      <c r="B1450">
        <v>245</v>
      </c>
      <c r="C1450" t="s">
        <v>23</v>
      </c>
      <c r="D1450" t="s">
        <v>50</v>
      </c>
      <c r="E1450">
        <v>2</v>
      </c>
      <c r="F1450" t="s">
        <v>51</v>
      </c>
    </row>
    <row r="1451" spans="1:6" hidden="1" x14ac:dyDescent="0.25">
      <c r="A1451" t="s">
        <v>1786</v>
      </c>
      <c r="B1451">
        <v>245</v>
      </c>
      <c r="C1451" t="s">
        <v>23</v>
      </c>
      <c r="D1451" t="s">
        <v>24</v>
      </c>
      <c r="E1451">
        <v>2</v>
      </c>
      <c r="F1451" t="s">
        <v>51</v>
      </c>
    </row>
    <row r="1452" spans="1:6" hidden="1" x14ac:dyDescent="0.25">
      <c r="A1452" t="s">
        <v>1790</v>
      </c>
      <c r="B1452">
        <v>245</v>
      </c>
      <c r="C1452" t="s">
        <v>23</v>
      </c>
      <c r="D1452" t="s">
        <v>50</v>
      </c>
      <c r="E1452">
        <v>2</v>
      </c>
      <c r="F1452" t="s">
        <v>51</v>
      </c>
    </row>
    <row r="1453" spans="1:6" hidden="1" x14ac:dyDescent="0.25">
      <c r="A1453" t="s">
        <v>1791</v>
      </c>
      <c r="B1453">
        <v>470</v>
      </c>
      <c r="C1453" t="s">
        <v>14</v>
      </c>
      <c r="D1453" t="s">
        <v>97</v>
      </c>
      <c r="E1453">
        <v>2</v>
      </c>
      <c r="F1453" t="s">
        <v>5848</v>
      </c>
    </row>
    <row r="1454" spans="1:6" hidden="1" x14ac:dyDescent="0.25">
      <c r="A1454" t="s">
        <v>1794</v>
      </c>
      <c r="B1454">
        <v>460</v>
      </c>
      <c r="C1454" t="s">
        <v>23</v>
      </c>
      <c r="D1454" t="s">
        <v>24</v>
      </c>
      <c r="E1454">
        <v>2</v>
      </c>
      <c r="F1454" t="s">
        <v>1795</v>
      </c>
    </row>
    <row r="1455" spans="1:6" hidden="1" x14ac:dyDescent="0.25">
      <c r="A1455" t="s">
        <v>1804</v>
      </c>
      <c r="B1455">
        <v>391</v>
      </c>
      <c r="C1455" t="s">
        <v>14</v>
      </c>
      <c r="D1455" t="s">
        <v>261</v>
      </c>
      <c r="E1455">
        <v>2</v>
      </c>
      <c r="F1455" t="s">
        <v>1440</v>
      </c>
    </row>
    <row r="1456" spans="1:6" hidden="1" x14ac:dyDescent="0.25">
      <c r="A1456" t="s">
        <v>1816</v>
      </c>
      <c r="B1456">
        <v>847</v>
      </c>
      <c r="C1456" t="s">
        <v>14</v>
      </c>
      <c r="D1456" t="s">
        <v>19</v>
      </c>
      <c r="E1456">
        <v>2</v>
      </c>
      <c r="F1456" t="s">
        <v>6251</v>
      </c>
    </row>
    <row r="1457" spans="1:6" hidden="1" x14ac:dyDescent="0.25">
      <c r="A1457" t="s">
        <v>1818</v>
      </c>
      <c r="B1457">
        <v>392</v>
      </c>
      <c r="C1457" t="s">
        <v>23</v>
      </c>
      <c r="D1457" t="s">
        <v>24</v>
      </c>
      <c r="E1457">
        <v>2</v>
      </c>
      <c r="F1457" t="s">
        <v>1081</v>
      </c>
    </row>
    <row r="1458" spans="1:6" x14ac:dyDescent="0.25">
      <c r="A1458" t="s">
        <v>1820</v>
      </c>
      <c r="B1458">
        <v>221</v>
      </c>
      <c r="C1458" t="s">
        <v>9</v>
      </c>
      <c r="D1458" t="s">
        <v>1821</v>
      </c>
      <c r="E1458">
        <v>2</v>
      </c>
      <c r="F1458" t="s">
        <v>5849</v>
      </c>
    </row>
    <row r="1459" spans="1:6" hidden="1" x14ac:dyDescent="0.25">
      <c r="A1459" t="s">
        <v>1829</v>
      </c>
      <c r="B1459">
        <v>455</v>
      </c>
      <c r="C1459" t="s">
        <v>14</v>
      </c>
      <c r="D1459" t="s">
        <v>1294</v>
      </c>
      <c r="E1459">
        <v>2</v>
      </c>
      <c r="F1459" t="s">
        <v>5850</v>
      </c>
    </row>
    <row r="1460" spans="1:6" hidden="1" x14ac:dyDescent="0.25">
      <c r="A1460" t="s">
        <v>1832</v>
      </c>
      <c r="B1460">
        <v>451</v>
      </c>
      <c r="C1460" t="s">
        <v>23</v>
      </c>
      <c r="D1460" t="s">
        <v>24</v>
      </c>
      <c r="E1460">
        <v>2</v>
      </c>
      <c r="F1460" t="s">
        <v>1833</v>
      </c>
    </row>
    <row r="1461" spans="1:6" hidden="1" x14ac:dyDescent="0.25">
      <c r="A1461" t="s">
        <v>1835</v>
      </c>
      <c r="B1461">
        <v>245</v>
      </c>
      <c r="C1461" t="s">
        <v>23</v>
      </c>
      <c r="D1461" t="s">
        <v>50</v>
      </c>
      <c r="E1461">
        <v>2</v>
      </c>
      <c r="F1461" t="s">
        <v>51</v>
      </c>
    </row>
    <row r="1462" spans="1:6" hidden="1" x14ac:dyDescent="0.25">
      <c r="A1462" t="s">
        <v>1836</v>
      </c>
      <c r="B1462">
        <v>447</v>
      </c>
      <c r="C1462" t="s">
        <v>14</v>
      </c>
      <c r="D1462" t="s">
        <v>341</v>
      </c>
      <c r="E1462">
        <v>2</v>
      </c>
      <c r="F1462" t="s">
        <v>5851</v>
      </c>
    </row>
    <row r="1463" spans="1:6" x14ac:dyDescent="0.25">
      <c r="A1463" t="s">
        <v>1839</v>
      </c>
      <c r="B1463">
        <v>1248</v>
      </c>
      <c r="C1463" t="s">
        <v>9</v>
      </c>
      <c r="D1463" t="s">
        <v>10</v>
      </c>
      <c r="E1463">
        <v>2</v>
      </c>
      <c r="F1463" t="s">
        <v>5852</v>
      </c>
    </row>
    <row r="1464" spans="1:6" x14ac:dyDescent="0.25">
      <c r="A1464" t="s">
        <v>1845</v>
      </c>
      <c r="B1464">
        <v>1207</v>
      </c>
      <c r="C1464" t="s">
        <v>9</v>
      </c>
      <c r="D1464" t="s">
        <v>10</v>
      </c>
      <c r="E1464">
        <v>2</v>
      </c>
      <c r="F1464" t="s">
        <v>6212</v>
      </c>
    </row>
    <row r="1465" spans="1:6" hidden="1" x14ac:dyDescent="0.25">
      <c r="A1465" t="s">
        <v>1848</v>
      </c>
      <c r="B1465">
        <v>245</v>
      </c>
      <c r="C1465" t="s">
        <v>23</v>
      </c>
      <c r="D1465" t="s">
        <v>50</v>
      </c>
      <c r="E1465">
        <v>2</v>
      </c>
      <c r="F1465" t="s">
        <v>51</v>
      </c>
    </row>
    <row r="1466" spans="1:6" x14ac:dyDescent="0.25">
      <c r="A1466" t="s">
        <v>1849</v>
      </c>
      <c r="B1466">
        <v>882</v>
      </c>
      <c r="C1466" t="s">
        <v>9</v>
      </c>
      <c r="D1466" t="s">
        <v>32</v>
      </c>
      <c r="E1466">
        <v>2</v>
      </c>
      <c r="F1466" t="s">
        <v>5853</v>
      </c>
    </row>
    <row r="1467" spans="1:6" hidden="1" x14ac:dyDescent="0.25">
      <c r="A1467" t="s">
        <v>1857</v>
      </c>
      <c r="B1467">
        <v>245</v>
      </c>
      <c r="C1467" t="s">
        <v>23</v>
      </c>
      <c r="D1467" t="s">
        <v>50</v>
      </c>
      <c r="E1467">
        <v>2</v>
      </c>
      <c r="F1467" t="s">
        <v>51</v>
      </c>
    </row>
    <row r="1468" spans="1:6" hidden="1" x14ac:dyDescent="0.25">
      <c r="A1468" t="s">
        <v>1858</v>
      </c>
      <c r="B1468">
        <v>385</v>
      </c>
      <c r="C1468" t="s">
        <v>23</v>
      </c>
      <c r="D1468" t="s">
        <v>24</v>
      </c>
      <c r="E1468">
        <v>2</v>
      </c>
      <c r="F1468" t="s">
        <v>1115</v>
      </c>
    </row>
    <row r="1469" spans="1:6" hidden="1" x14ac:dyDescent="0.25">
      <c r="A1469" t="s">
        <v>1867</v>
      </c>
      <c r="B1469">
        <v>245</v>
      </c>
      <c r="C1469" t="s">
        <v>23</v>
      </c>
      <c r="D1469" t="s">
        <v>50</v>
      </c>
      <c r="E1469">
        <v>2</v>
      </c>
      <c r="F1469" t="s">
        <v>51</v>
      </c>
    </row>
    <row r="1470" spans="1:6" hidden="1" x14ac:dyDescent="0.25">
      <c r="A1470" t="s">
        <v>1872</v>
      </c>
      <c r="B1470">
        <v>245</v>
      </c>
      <c r="C1470" t="s">
        <v>23</v>
      </c>
      <c r="D1470" t="s">
        <v>50</v>
      </c>
      <c r="E1470">
        <v>2</v>
      </c>
      <c r="F1470" t="s">
        <v>51</v>
      </c>
    </row>
    <row r="1471" spans="1:6" hidden="1" x14ac:dyDescent="0.25">
      <c r="A1471" t="s">
        <v>1873</v>
      </c>
      <c r="B1471">
        <v>215</v>
      </c>
      <c r="C1471" t="s">
        <v>352</v>
      </c>
      <c r="D1471" t="s">
        <v>353</v>
      </c>
      <c r="E1471">
        <v>2</v>
      </c>
      <c r="F1471" t="s">
        <v>5854</v>
      </c>
    </row>
    <row r="1472" spans="1:6" hidden="1" x14ac:dyDescent="0.25">
      <c r="A1472" t="s">
        <v>1878</v>
      </c>
      <c r="B1472">
        <v>528</v>
      </c>
      <c r="C1472" t="s">
        <v>23</v>
      </c>
      <c r="D1472" t="s">
        <v>24</v>
      </c>
      <c r="E1472">
        <v>2</v>
      </c>
      <c r="F1472" t="s">
        <v>914</v>
      </c>
    </row>
    <row r="1473" spans="1:6" hidden="1" x14ac:dyDescent="0.25">
      <c r="A1473" t="s">
        <v>1880</v>
      </c>
      <c r="B1473">
        <v>245</v>
      </c>
      <c r="C1473" t="s">
        <v>23</v>
      </c>
      <c r="D1473" t="s">
        <v>50</v>
      </c>
      <c r="E1473">
        <v>2</v>
      </c>
      <c r="F1473" t="s">
        <v>51</v>
      </c>
    </row>
    <row r="1474" spans="1:6" hidden="1" x14ac:dyDescent="0.25">
      <c r="A1474" t="s">
        <v>1882</v>
      </c>
      <c r="B1474">
        <v>390</v>
      </c>
      <c r="C1474" t="s">
        <v>23</v>
      </c>
      <c r="D1474" t="s">
        <v>24</v>
      </c>
      <c r="E1474">
        <v>2</v>
      </c>
      <c r="F1474" t="s">
        <v>1883</v>
      </c>
    </row>
    <row r="1475" spans="1:6" hidden="1" x14ac:dyDescent="0.25">
      <c r="A1475" t="s">
        <v>1885</v>
      </c>
      <c r="B1475">
        <v>245</v>
      </c>
      <c r="C1475" t="s">
        <v>23</v>
      </c>
      <c r="D1475" t="s">
        <v>50</v>
      </c>
      <c r="E1475">
        <v>2</v>
      </c>
      <c r="F1475" t="s">
        <v>51</v>
      </c>
    </row>
    <row r="1476" spans="1:6" hidden="1" x14ac:dyDescent="0.25">
      <c r="A1476" t="s">
        <v>1890</v>
      </c>
      <c r="B1476">
        <v>1667</v>
      </c>
      <c r="C1476" t="s">
        <v>14</v>
      </c>
      <c r="D1476" t="s">
        <v>19</v>
      </c>
      <c r="E1476">
        <v>2</v>
      </c>
      <c r="F1476" t="s">
        <v>107</v>
      </c>
    </row>
    <row r="1477" spans="1:6" hidden="1" x14ac:dyDescent="0.25">
      <c r="A1477" t="s">
        <v>1892</v>
      </c>
      <c r="B1477">
        <v>245</v>
      </c>
      <c r="C1477" t="s">
        <v>23</v>
      </c>
      <c r="D1477" t="s">
        <v>50</v>
      </c>
      <c r="E1477">
        <v>2</v>
      </c>
      <c r="F1477" t="s">
        <v>51</v>
      </c>
    </row>
    <row r="1478" spans="1:6" x14ac:dyDescent="0.25">
      <c r="A1478" t="s">
        <v>1894</v>
      </c>
      <c r="B1478">
        <v>1230</v>
      </c>
      <c r="C1478" t="s">
        <v>9</v>
      </c>
      <c r="D1478" t="s">
        <v>10</v>
      </c>
      <c r="E1478">
        <v>2</v>
      </c>
      <c r="F1478" t="s">
        <v>5855</v>
      </c>
    </row>
    <row r="1479" spans="1:6" hidden="1" x14ac:dyDescent="0.25">
      <c r="A1479" t="s">
        <v>1904</v>
      </c>
      <c r="B1479">
        <v>819</v>
      </c>
      <c r="C1479" t="s">
        <v>14</v>
      </c>
      <c r="D1479" t="s">
        <v>332</v>
      </c>
      <c r="E1479">
        <v>2</v>
      </c>
      <c r="F1479" t="s">
        <v>6260</v>
      </c>
    </row>
    <row r="1480" spans="1:6" hidden="1" x14ac:dyDescent="0.25">
      <c r="A1480" t="s">
        <v>1907</v>
      </c>
      <c r="B1480">
        <v>367</v>
      </c>
      <c r="C1480" t="s">
        <v>23</v>
      </c>
      <c r="D1480" t="s">
        <v>237</v>
      </c>
      <c r="E1480">
        <v>2</v>
      </c>
      <c r="F1480" t="s">
        <v>505</v>
      </c>
    </row>
    <row r="1481" spans="1:6" hidden="1" x14ac:dyDescent="0.25">
      <c r="A1481" t="s">
        <v>1910</v>
      </c>
      <c r="B1481">
        <v>258</v>
      </c>
      <c r="C1481" t="s">
        <v>245</v>
      </c>
      <c r="D1481" t="s">
        <v>423</v>
      </c>
      <c r="E1481">
        <v>2</v>
      </c>
      <c r="F1481" t="s">
        <v>5856</v>
      </c>
    </row>
    <row r="1482" spans="1:6" hidden="1" x14ac:dyDescent="0.25">
      <c r="A1482" t="s">
        <v>1920</v>
      </c>
      <c r="B1482">
        <v>478</v>
      </c>
      <c r="C1482" t="s">
        <v>23</v>
      </c>
      <c r="D1482" t="s">
        <v>24</v>
      </c>
      <c r="E1482">
        <v>2</v>
      </c>
      <c r="F1482" t="s">
        <v>265</v>
      </c>
    </row>
    <row r="1483" spans="1:6" x14ac:dyDescent="0.25">
      <c r="A1483" t="s">
        <v>1921</v>
      </c>
      <c r="B1483">
        <v>1263</v>
      </c>
      <c r="C1483" t="s">
        <v>9</v>
      </c>
      <c r="D1483" t="s">
        <v>28</v>
      </c>
      <c r="E1483">
        <v>2</v>
      </c>
      <c r="F1483" t="s">
        <v>5857</v>
      </c>
    </row>
    <row r="1484" spans="1:6" x14ac:dyDescent="0.25">
      <c r="A1484" t="s">
        <v>1924</v>
      </c>
      <c r="B1484">
        <v>1183</v>
      </c>
      <c r="C1484" t="s">
        <v>9</v>
      </c>
      <c r="D1484" t="s">
        <v>10</v>
      </c>
      <c r="E1484">
        <v>2</v>
      </c>
      <c r="F1484" t="s">
        <v>5858</v>
      </c>
    </row>
    <row r="1485" spans="1:6" x14ac:dyDescent="0.25">
      <c r="A1485" t="s">
        <v>1929</v>
      </c>
      <c r="B1485">
        <v>947</v>
      </c>
      <c r="C1485" t="s">
        <v>9</v>
      </c>
      <c r="D1485" t="s">
        <v>32</v>
      </c>
      <c r="E1485">
        <v>2</v>
      </c>
      <c r="F1485" t="s">
        <v>5754</v>
      </c>
    </row>
    <row r="1486" spans="1:6" hidden="1" x14ac:dyDescent="0.25">
      <c r="A1486" t="s">
        <v>1934</v>
      </c>
      <c r="B1486">
        <v>528</v>
      </c>
      <c r="C1486" t="s">
        <v>23</v>
      </c>
      <c r="D1486" t="s">
        <v>24</v>
      </c>
      <c r="E1486">
        <v>2</v>
      </c>
      <c r="F1486" t="s">
        <v>914</v>
      </c>
    </row>
    <row r="1487" spans="1:6" hidden="1" x14ac:dyDescent="0.25">
      <c r="A1487" t="s">
        <v>1935</v>
      </c>
      <c r="B1487">
        <v>245</v>
      </c>
      <c r="C1487" t="s">
        <v>23</v>
      </c>
      <c r="D1487" t="s">
        <v>50</v>
      </c>
      <c r="E1487">
        <v>2</v>
      </c>
      <c r="F1487" t="s">
        <v>51</v>
      </c>
    </row>
    <row r="1488" spans="1:6" x14ac:dyDescent="0.25">
      <c r="A1488" t="s">
        <v>1937</v>
      </c>
      <c r="B1488">
        <v>1043</v>
      </c>
      <c r="C1488" t="s">
        <v>9</v>
      </c>
      <c r="D1488" t="s">
        <v>164</v>
      </c>
      <c r="E1488">
        <v>2</v>
      </c>
      <c r="F1488" t="s">
        <v>5859</v>
      </c>
    </row>
    <row r="1489" spans="1:6" hidden="1" x14ac:dyDescent="0.25">
      <c r="A1489" t="s">
        <v>1953</v>
      </c>
      <c r="B1489">
        <v>450</v>
      </c>
      <c r="C1489" t="s">
        <v>14</v>
      </c>
      <c r="D1489" t="s">
        <v>571</v>
      </c>
      <c r="E1489">
        <v>2</v>
      </c>
      <c r="F1489" t="s">
        <v>5747</v>
      </c>
    </row>
    <row r="1490" spans="1:6" x14ac:dyDescent="0.25">
      <c r="A1490" t="s">
        <v>1955</v>
      </c>
      <c r="B1490">
        <v>893</v>
      </c>
      <c r="C1490" t="s">
        <v>9</v>
      </c>
      <c r="D1490" t="s">
        <v>180</v>
      </c>
      <c r="E1490">
        <v>2</v>
      </c>
      <c r="F1490" t="s">
        <v>5715</v>
      </c>
    </row>
    <row r="1491" spans="1:6" hidden="1" x14ac:dyDescent="0.25">
      <c r="A1491" t="s">
        <v>1960</v>
      </c>
      <c r="B1491">
        <v>257</v>
      </c>
      <c r="C1491" t="s">
        <v>23</v>
      </c>
      <c r="D1491" t="s">
        <v>223</v>
      </c>
      <c r="E1491">
        <v>2</v>
      </c>
      <c r="F1491" t="s">
        <v>227</v>
      </c>
    </row>
    <row r="1492" spans="1:6" hidden="1" x14ac:dyDescent="0.25">
      <c r="A1492" t="s">
        <v>1961</v>
      </c>
      <c r="B1492">
        <v>459</v>
      </c>
      <c r="C1492" t="s">
        <v>23</v>
      </c>
      <c r="D1492" t="s">
        <v>24</v>
      </c>
      <c r="E1492">
        <v>2</v>
      </c>
      <c r="F1492" t="s">
        <v>25</v>
      </c>
    </row>
    <row r="1493" spans="1:6" hidden="1" x14ac:dyDescent="0.25">
      <c r="A1493" t="s">
        <v>1962</v>
      </c>
      <c r="B1493">
        <v>245</v>
      </c>
      <c r="C1493" t="s">
        <v>23</v>
      </c>
      <c r="D1493" t="s">
        <v>50</v>
      </c>
      <c r="E1493">
        <v>2</v>
      </c>
      <c r="F1493" t="s">
        <v>51</v>
      </c>
    </row>
    <row r="1494" spans="1:6" x14ac:dyDescent="0.25">
      <c r="A1494" t="s">
        <v>1966</v>
      </c>
      <c r="B1494">
        <v>232</v>
      </c>
      <c r="C1494" t="s">
        <v>9</v>
      </c>
      <c r="D1494" t="s">
        <v>650</v>
      </c>
      <c r="E1494">
        <v>2</v>
      </c>
      <c r="F1494" t="s">
        <v>5860</v>
      </c>
    </row>
    <row r="1495" spans="1:6" x14ac:dyDescent="0.25">
      <c r="A1495" t="s">
        <v>1969</v>
      </c>
      <c r="B1495">
        <v>229</v>
      </c>
      <c r="C1495" t="s">
        <v>9</v>
      </c>
      <c r="D1495" t="s">
        <v>830</v>
      </c>
      <c r="E1495">
        <v>2</v>
      </c>
      <c r="F1495" t="s">
        <v>5861</v>
      </c>
    </row>
    <row r="1496" spans="1:6" hidden="1" x14ac:dyDescent="0.25">
      <c r="A1496" t="s">
        <v>1972</v>
      </c>
      <c r="B1496">
        <v>245</v>
      </c>
      <c r="C1496" t="s">
        <v>23</v>
      </c>
      <c r="D1496" t="s">
        <v>50</v>
      </c>
      <c r="E1496">
        <v>2</v>
      </c>
      <c r="F1496" t="s">
        <v>51</v>
      </c>
    </row>
    <row r="1497" spans="1:6" x14ac:dyDescent="0.25">
      <c r="A1497" t="s">
        <v>1987</v>
      </c>
      <c r="B1497">
        <v>228</v>
      </c>
      <c r="C1497" t="s">
        <v>9</v>
      </c>
      <c r="D1497" t="s">
        <v>10</v>
      </c>
      <c r="E1497">
        <v>2</v>
      </c>
      <c r="F1497" t="s">
        <v>5862</v>
      </c>
    </row>
    <row r="1498" spans="1:6" hidden="1" x14ac:dyDescent="0.25">
      <c r="A1498" t="s">
        <v>1993</v>
      </c>
      <c r="B1498">
        <v>390</v>
      </c>
      <c r="C1498" t="s">
        <v>23</v>
      </c>
      <c r="D1498" t="s">
        <v>24</v>
      </c>
      <c r="E1498">
        <v>2</v>
      </c>
      <c r="F1498" t="s">
        <v>213</v>
      </c>
    </row>
    <row r="1499" spans="1:6" hidden="1" x14ac:dyDescent="0.25">
      <c r="A1499" t="s">
        <v>1996</v>
      </c>
      <c r="B1499">
        <v>395</v>
      </c>
      <c r="C1499" t="s">
        <v>14</v>
      </c>
      <c r="D1499" t="s">
        <v>1609</v>
      </c>
      <c r="E1499">
        <v>2</v>
      </c>
      <c r="F1499" t="s">
        <v>1490</v>
      </c>
    </row>
    <row r="1500" spans="1:6" hidden="1" x14ac:dyDescent="0.25">
      <c r="A1500" t="s">
        <v>2000</v>
      </c>
      <c r="B1500">
        <v>391</v>
      </c>
      <c r="C1500" t="s">
        <v>23</v>
      </c>
      <c r="D1500" t="s">
        <v>434</v>
      </c>
      <c r="E1500">
        <v>2</v>
      </c>
      <c r="F1500" t="s">
        <v>546</v>
      </c>
    </row>
    <row r="1501" spans="1:6" hidden="1" x14ac:dyDescent="0.25">
      <c r="A1501" t="s">
        <v>2001</v>
      </c>
      <c r="B1501">
        <v>476</v>
      </c>
      <c r="C1501" t="s">
        <v>23</v>
      </c>
      <c r="D1501" t="s">
        <v>237</v>
      </c>
      <c r="E1501">
        <v>2</v>
      </c>
      <c r="F1501" t="s">
        <v>552</v>
      </c>
    </row>
    <row r="1502" spans="1:6" hidden="1" x14ac:dyDescent="0.25">
      <c r="A1502" t="s">
        <v>2005</v>
      </c>
      <c r="B1502">
        <v>391</v>
      </c>
      <c r="C1502" t="s">
        <v>23</v>
      </c>
      <c r="D1502" t="s">
        <v>237</v>
      </c>
      <c r="E1502">
        <v>2</v>
      </c>
      <c r="F1502" t="s">
        <v>546</v>
      </c>
    </row>
    <row r="1503" spans="1:6" hidden="1" x14ac:dyDescent="0.25">
      <c r="A1503" t="s">
        <v>2008</v>
      </c>
      <c r="B1503">
        <v>245</v>
      </c>
      <c r="C1503" t="s">
        <v>23</v>
      </c>
      <c r="D1503" t="s">
        <v>50</v>
      </c>
      <c r="E1503">
        <v>2</v>
      </c>
      <c r="F1503" t="s">
        <v>51</v>
      </c>
    </row>
    <row r="1504" spans="1:6" hidden="1" x14ac:dyDescent="0.25">
      <c r="A1504" t="s">
        <v>2011</v>
      </c>
      <c r="B1504">
        <v>478</v>
      </c>
      <c r="C1504" t="s">
        <v>23</v>
      </c>
      <c r="D1504" t="s">
        <v>237</v>
      </c>
      <c r="E1504">
        <v>2</v>
      </c>
      <c r="F1504" t="s">
        <v>265</v>
      </c>
    </row>
    <row r="1505" spans="1:6" hidden="1" x14ac:dyDescent="0.25">
      <c r="A1505" t="s">
        <v>2022</v>
      </c>
      <c r="B1505">
        <v>476</v>
      </c>
      <c r="C1505" t="s">
        <v>23</v>
      </c>
      <c r="D1505" t="s">
        <v>237</v>
      </c>
      <c r="E1505">
        <v>2</v>
      </c>
      <c r="F1505" t="s">
        <v>190</v>
      </c>
    </row>
    <row r="1506" spans="1:6" x14ac:dyDescent="0.25">
      <c r="A1506" t="s">
        <v>2024</v>
      </c>
      <c r="B1506">
        <v>1286</v>
      </c>
      <c r="C1506" t="s">
        <v>9</v>
      </c>
      <c r="D1506" t="s">
        <v>28</v>
      </c>
      <c r="E1506">
        <v>2</v>
      </c>
      <c r="F1506" t="s">
        <v>5863</v>
      </c>
    </row>
    <row r="1507" spans="1:6" hidden="1" x14ac:dyDescent="0.25">
      <c r="A1507" t="s">
        <v>2027</v>
      </c>
      <c r="B1507">
        <v>245</v>
      </c>
      <c r="C1507" t="s">
        <v>23</v>
      </c>
      <c r="D1507" t="s">
        <v>50</v>
      </c>
      <c r="E1507">
        <v>2</v>
      </c>
      <c r="F1507" t="s">
        <v>51</v>
      </c>
    </row>
    <row r="1508" spans="1:6" hidden="1" x14ac:dyDescent="0.25">
      <c r="A1508" t="s">
        <v>2028</v>
      </c>
      <c r="B1508">
        <v>245</v>
      </c>
      <c r="C1508" t="s">
        <v>23</v>
      </c>
      <c r="D1508" t="s">
        <v>24</v>
      </c>
      <c r="E1508">
        <v>2</v>
      </c>
      <c r="F1508" t="s">
        <v>51</v>
      </c>
    </row>
    <row r="1509" spans="1:6" x14ac:dyDescent="0.25">
      <c r="A1509" t="s">
        <v>2033</v>
      </c>
      <c r="B1509">
        <v>1248</v>
      </c>
      <c r="C1509" t="s">
        <v>9</v>
      </c>
      <c r="D1509" t="s">
        <v>32</v>
      </c>
      <c r="E1509">
        <v>2</v>
      </c>
      <c r="F1509" t="s">
        <v>5864</v>
      </c>
    </row>
    <row r="1510" spans="1:6" hidden="1" x14ac:dyDescent="0.25">
      <c r="A1510" t="s">
        <v>2036</v>
      </c>
      <c r="B1510">
        <v>492</v>
      </c>
      <c r="C1510" t="s">
        <v>23</v>
      </c>
      <c r="D1510" t="s">
        <v>24</v>
      </c>
      <c r="E1510">
        <v>2</v>
      </c>
      <c r="F1510" t="s">
        <v>288</v>
      </c>
    </row>
    <row r="1511" spans="1:6" hidden="1" x14ac:dyDescent="0.25">
      <c r="A1511" t="s">
        <v>2046</v>
      </c>
      <c r="B1511">
        <v>245</v>
      </c>
      <c r="C1511" t="s">
        <v>23</v>
      </c>
      <c r="D1511" t="s">
        <v>50</v>
      </c>
      <c r="E1511">
        <v>2</v>
      </c>
      <c r="F1511" t="s">
        <v>51</v>
      </c>
    </row>
    <row r="1512" spans="1:6" hidden="1" x14ac:dyDescent="0.25">
      <c r="A1512" t="s">
        <v>2047</v>
      </c>
      <c r="B1512">
        <v>245</v>
      </c>
      <c r="C1512" t="s">
        <v>23</v>
      </c>
      <c r="D1512" t="s">
        <v>50</v>
      </c>
      <c r="E1512">
        <v>2</v>
      </c>
      <c r="F1512" t="s">
        <v>51</v>
      </c>
    </row>
    <row r="1513" spans="1:6" hidden="1" x14ac:dyDescent="0.25">
      <c r="A1513" t="s">
        <v>2049</v>
      </c>
      <c r="B1513">
        <v>392</v>
      </c>
      <c r="C1513" t="s">
        <v>23</v>
      </c>
      <c r="D1513" t="s">
        <v>223</v>
      </c>
      <c r="E1513">
        <v>2</v>
      </c>
      <c r="F1513" t="s">
        <v>224</v>
      </c>
    </row>
    <row r="1514" spans="1:6" hidden="1" x14ac:dyDescent="0.25">
      <c r="A1514" t="s">
        <v>2056</v>
      </c>
      <c r="B1514">
        <v>245</v>
      </c>
      <c r="C1514" t="s">
        <v>23</v>
      </c>
      <c r="D1514" t="s">
        <v>50</v>
      </c>
      <c r="E1514">
        <v>2</v>
      </c>
      <c r="F1514" t="s">
        <v>51</v>
      </c>
    </row>
    <row r="1515" spans="1:6" hidden="1" x14ac:dyDescent="0.25">
      <c r="A1515" t="s">
        <v>2057</v>
      </c>
      <c r="B1515">
        <v>466</v>
      </c>
      <c r="C1515" t="s">
        <v>23</v>
      </c>
      <c r="D1515" t="s">
        <v>24</v>
      </c>
      <c r="E1515">
        <v>2</v>
      </c>
      <c r="F1515" t="s">
        <v>1664</v>
      </c>
    </row>
    <row r="1516" spans="1:6" hidden="1" x14ac:dyDescent="0.25">
      <c r="A1516" t="s">
        <v>2058</v>
      </c>
      <c r="B1516">
        <v>230</v>
      </c>
      <c r="C1516" t="s">
        <v>245</v>
      </c>
      <c r="D1516" t="s">
        <v>516</v>
      </c>
      <c r="E1516">
        <v>2</v>
      </c>
      <c r="F1516" t="s">
        <v>5865</v>
      </c>
    </row>
    <row r="1517" spans="1:6" hidden="1" x14ac:dyDescent="0.25">
      <c r="A1517" t="s">
        <v>2064</v>
      </c>
      <c r="B1517">
        <v>367</v>
      </c>
      <c r="C1517" t="s">
        <v>23</v>
      </c>
      <c r="D1517" t="s">
        <v>1337</v>
      </c>
      <c r="E1517">
        <v>2</v>
      </c>
      <c r="F1517" t="s">
        <v>505</v>
      </c>
    </row>
    <row r="1518" spans="1:6" x14ac:dyDescent="0.25">
      <c r="A1518" t="s">
        <v>2065</v>
      </c>
      <c r="B1518">
        <v>1227</v>
      </c>
      <c r="C1518" t="s">
        <v>9</v>
      </c>
      <c r="D1518" t="s">
        <v>28</v>
      </c>
      <c r="E1518">
        <v>2</v>
      </c>
      <c r="F1518" t="s">
        <v>5866</v>
      </c>
    </row>
    <row r="1519" spans="1:6" hidden="1" x14ac:dyDescent="0.25">
      <c r="A1519" t="s">
        <v>2072</v>
      </c>
      <c r="B1519">
        <v>245</v>
      </c>
      <c r="C1519" t="s">
        <v>23</v>
      </c>
      <c r="D1519" t="s">
        <v>50</v>
      </c>
      <c r="E1519">
        <v>2</v>
      </c>
      <c r="F1519" t="s">
        <v>51</v>
      </c>
    </row>
    <row r="1520" spans="1:6" hidden="1" x14ac:dyDescent="0.25">
      <c r="A1520" t="s">
        <v>2076</v>
      </c>
      <c r="B1520">
        <v>369</v>
      </c>
      <c r="C1520" t="s">
        <v>14</v>
      </c>
      <c r="D1520" t="s">
        <v>341</v>
      </c>
      <c r="E1520">
        <v>2</v>
      </c>
      <c r="F1520" t="s">
        <v>6310</v>
      </c>
    </row>
    <row r="1521" spans="1:6" hidden="1" x14ac:dyDescent="0.25">
      <c r="A1521" t="s">
        <v>2091</v>
      </c>
      <c r="B1521">
        <v>245</v>
      </c>
      <c r="C1521" t="s">
        <v>23</v>
      </c>
      <c r="D1521" t="s">
        <v>50</v>
      </c>
      <c r="E1521">
        <v>2</v>
      </c>
      <c r="F1521" t="s">
        <v>51</v>
      </c>
    </row>
    <row r="1522" spans="1:6" hidden="1" x14ac:dyDescent="0.25">
      <c r="A1522" t="s">
        <v>2092</v>
      </c>
      <c r="B1522">
        <v>390</v>
      </c>
      <c r="C1522" t="s">
        <v>23</v>
      </c>
      <c r="D1522" t="s">
        <v>24</v>
      </c>
      <c r="E1522">
        <v>2</v>
      </c>
      <c r="F1522" t="s">
        <v>213</v>
      </c>
    </row>
    <row r="1523" spans="1:6" hidden="1" x14ac:dyDescent="0.25">
      <c r="A1523" t="s">
        <v>2093</v>
      </c>
      <c r="B1523">
        <v>245</v>
      </c>
      <c r="C1523" t="s">
        <v>23</v>
      </c>
      <c r="D1523" t="s">
        <v>24</v>
      </c>
      <c r="E1523">
        <v>2</v>
      </c>
      <c r="F1523" t="s">
        <v>51</v>
      </c>
    </row>
    <row r="1524" spans="1:6" x14ac:dyDescent="0.25">
      <c r="A1524" t="s">
        <v>2100</v>
      </c>
      <c r="B1524">
        <v>216</v>
      </c>
      <c r="C1524" t="s">
        <v>9</v>
      </c>
      <c r="D1524" t="s">
        <v>830</v>
      </c>
      <c r="E1524">
        <v>2</v>
      </c>
      <c r="F1524" t="s">
        <v>5867</v>
      </c>
    </row>
    <row r="1525" spans="1:6" hidden="1" x14ac:dyDescent="0.25">
      <c r="A1525" t="s">
        <v>2103</v>
      </c>
      <c r="B1525">
        <v>245</v>
      </c>
      <c r="C1525" t="s">
        <v>23</v>
      </c>
      <c r="D1525" t="s">
        <v>50</v>
      </c>
      <c r="E1525">
        <v>2</v>
      </c>
      <c r="F1525" t="s">
        <v>51</v>
      </c>
    </row>
    <row r="1526" spans="1:6" hidden="1" x14ac:dyDescent="0.25">
      <c r="A1526" t="s">
        <v>2104</v>
      </c>
      <c r="B1526">
        <v>460</v>
      </c>
      <c r="C1526" t="s">
        <v>23</v>
      </c>
      <c r="D1526" t="s">
        <v>24</v>
      </c>
      <c r="E1526">
        <v>2</v>
      </c>
      <c r="F1526" t="s">
        <v>1795</v>
      </c>
    </row>
    <row r="1527" spans="1:6" hidden="1" x14ac:dyDescent="0.25">
      <c r="A1527" t="s">
        <v>2105</v>
      </c>
      <c r="B1527">
        <v>236</v>
      </c>
      <c r="C1527" t="s">
        <v>14</v>
      </c>
      <c r="D1527" t="s">
        <v>638</v>
      </c>
      <c r="E1527">
        <v>2</v>
      </c>
      <c r="F1527" t="s">
        <v>5783</v>
      </c>
    </row>
    <row r="1528" spans="1:6" hidden="1" x14ac:dyDescent="0.25">
      <c r="A1528" t="s">
        <v>2120</v>
      </c>
      <c r="B1528">
        <v>221</v>
      </c>
      <c r="C1528" t="s">
        <v>133</v>
      </c>
      <c r="D1528" t="s">
        <v>134</v>
      </c>
      <c r="E1528">
        <v>2</v>
      </c>
      <c r="F1528" t="s">
        <v>5868</v>
      </c>
    </row>
    <row r="1529" spans="1:6" x14ac:dyDescent="0.25">
      <c r="A1529" t="s">
        <v>2124</v>
      </c>
      <c r="B1529">
        <v>1261</v>
      </c>
      <c r="C1529" t="s">
        <v>9</v>
      </c>
      <c r="D1529" t="s">
        <v>28</v>
      </c>
      <c r="E1529">
        <v>2</v>
      </c>
      <c r="F1529" t="s">
        <v>5869</v>
      </c>
    </row>
    <row r="1530" spans="1:6" hidden="1" x14ac:dyDescent="0.25">
      <c r="A1530" t="s">
        <v>2127</v>
      </c>
      <c r="B1530">
        <v>464</v>
      </c>
      <c r="C1530" t="s">
        <v>23</v>
      </c>
      <c r="D1530" t="s">
        <v>24</v>
      </c>
      <c r="E1530">
        <v>2</v>
      </c>
      <c r="F1530" t="s">
        <v>613</v>
      </c>
    </row>
    <row r="1531" spans="1:6" hidden="1" x14ac:dyDescent="0.25">
      <c r="A1531" t="s">
        <v>2130</v>
      </c>
      <c r="B1531">
        <v>324</v>
      </c>
      <c r="C1531" t="s">
        <v>23</v>
      </c>
      <c r="D1531" t="s">
        <v>1402</v>
      </c>
      <c r="E1531">
        <v>2</v>
      </c>
      <c r="F1531" t="s">
        <v>6311</v>
      </c>
    </row>
    <row r="1532" spans="1:6" hidden="1" x14ac:dyDescent="0.25">
      <c r="A1532" t="s">
        <v>2133</v>
      </c>
      <c r="B1532">
        <v>511</v>
      </c>
      <c r="C1532" t="s">
        <v>23</v>
      </c>
      <c r="D1532" t="s">
        <v>237</v>
      </c>
      <c r="E1532">
        <v>2</v>
      </c>
      <c r="F1532" t="s">
        <v>1133</v>
      </c>
    </row>
    <row r="1533" spans="1:6" hidden="1" x14ac:dyDescent="0.25">
      <c r="A1533" t="s">
        <v>2140</v>
      </c>
      <c r="B1533">
        <v>390</v>
      </c>
      <c r="C1533" t="s">
        <v>23</v>
      </c>
      <c r="D1533" t="s">
        <v>24</v>
      </c>
      <c r="E1533">
        <v>2</v>
      </c>
      <c r="F1533" t="s">
        <v>213</v>
      </c>
    </row>
    <row r="1534" spans="1:6" hidden="1" x14ac:dyDescent="0.25">
      <c r="A1534" t="s">
        <v>2141</v>
      </c>
      <c r="B1534">
        <v>245</v>
      </c>
      <c r="C1534" t="s">
        <v>23</v>
      </c>
      <c r="D1534" t="s">
        <v>50</v>
      </c>
      <c r="E1534">
        <v>2</v>
      </c>
      <c r="F1534" t="s">
        <v>51</v>
      </c>
    </row>
    <row r="1535" spans="1:6" hidden="1" x14ac:dyDescent="0.25">
      <c r="A1535" t="s">
        <v>2148</v>
      </c>
      <c r="B1535">
        <v>367</v>
      </c>
      <c r="C1535" t="s">
        <v>23</v>
      </c>
      <c r="D1535" t="s">
        <v>1337</v>
      </c>
      <c r="E1535">
        <v>2</v>
      </c>
      <c r="F1535" t="s">
        <v>505</v>
      </c>
    </row>
    <row r="1536" spans="1:6" hidden="1" x14ac:dyDescent="0.25">
      <c r="A1536" t="s">
        <v>2149</v>
      </c>
      <c r="B1536">
        <v>245</v>
      </c>
      <c r="C1536" t="s">
        <v>23</v>
      </c>
      <c r="D1536" t="s">
        <v>24</v>
      </c>
      <c r="E1536">
        <v>2</v>
      </c>
      <c r="F1536" t="s">
        <v>51</v>
      </c>
    </row>
    <row r="1537" spans="1:6" x14ac:dyDescent="0.25">
      <c r="A1537" t="s">
        <v>2150</v>
      </c>
      <c r="B1537">
        <v>640</v>
      </c>
      <c r="C1537" t="s">
        <v>9</v>
      </c>
      <c r="D1537" t="s">
        <v>28</v>
      </c>
      <c r="E1537">
        <v>2</v>
      </c>
      <c r="F1537" t="s">
        <v>5870</v>
      </c>
    </row>
    <row r="1538" spans="1:6" hidden="1" x14ac:dyDescent="0.25">
      <c r="A1538" t="s">
        <v>2159</v>
      </c>
      <c r="B1538">
        <v>245</v>
      </c>
      <c r="C1538" t="s">
        <v>23</v>
      </c>
      <c r="D1538" t="s">
        <v>50</v>
      </c>
      <c r="E1538">
        <v>2</v>
      </c>
      <c r="F1538" t="s">
        <v>51</v>
      </c>
    </row>
    <row r="1539" spans="1:6" x14ac:dyDescent="0.25">
      <c r="A1539" t="s">
        <v>2160</v>
      </c>
      <c r="B1539">
        <v>989</v>
      </c>
      <c r="C1539" t="s">
        <v>9</v>
      </c>
      <c r="D1539" t="s">
        <v>10</v>
      </c>
      <c r="E1539">
        <v>2</v>
      </c>
      <c r="F1539" t="s">
        <v>5871</v>
      </c>
    </row>
    <row r="1540" spans="1:6" hidden="1" x14ac:dyDescent="0.25">
      <c r="A1540" t="s">
        <v>2173</v>
      </c>
      <c r="B1540">
        <v>466</v>
      </c>
      <c r="C1540" t="s">
        <v>23</v>
      </c>
      <c r="D1540" t="s">
        <v>24</v>
      </c>
      <c r="E1540">
        <v>2</v>
      </c>
      <c r="F1540" t="s">
        <v>1664</v>
      </c>
    </row>
    <row r="1541" spans="1:6" hidden="1" x14ac:dyDescent="0.25">
      <c r="A1541" t="s">
        <v>2175</v>
      </c>
      <c r="B1541">
        <v>337</v>
      </c>
      <c r="C1541" t="s">
        <v>14</v>
      </c>
      <c r="D1541" t="s">
        <v>86</v>
      </c>
      <c r="E1541">
        <v>2</v>
      </c>
      <c r="F1541" t="s">
        <v>6671</v>
      </c>
    </row>
    <row r="1542" spans="1:6" hidden="1" x14ac:dyDescent="0.25">
      <c r="A1542" t="s">
        <v>2179</v>
      </c>
      <c r="B1542">
        <v>1667</v>
      </c>
      <c r="C1542" t="s">
        <v>14</v>
      </c>
      <c r="D1542" t="s">
        <v>113</v>
      </c>
      <c r="E1542">
        <v>2</v>
      </c>
      <c r="F1542" t="s">
        <v>107</v>
      </c>
    </row>
    <row r="1543" spans="1:6" hidden="1" x14ac:dyDescent="0.25">
      <c r="A1543" t="s">
        <v>2191</v>
      </c>
      <c r="B1543">
        <v>484</v>
      </c>
      <c r="C1543" t="s">
        <v>245</v>
      </c>
      <c r="D1543" t="s">
        <v>423</v>
      </c>
      <c r="E1543">
        <v>2</v>
      </c>
      <c r="F1543" t="s">
        <v>2192</v>
      </c>
    </row>
    <row r="1544" spans="1:6" x14ac:dyDescent="0.25">
      <c r="A1544" t="s">
        <v>2194</v>
      </c>
      <c r="B1544">
        <v>1355</v>
      </c>
      <c r="C1544" t="s">
        <v>9</v>
      </c>
      <c r="D1544" t="s">
        <v>32</v>
      </c>
      <c r="E1544">
        <v>2</v>
      </c>
      <c r="F1544" t="s">
        <v>5872</v>
      </c>
    </row>
    <row r="1545" spans="1:6" x14ac:dyDescent="0.25">
      <c r="A1545" t="s">
        <v>2200</v>
      </c>
      <c r="B1545">
        <v>785</v>
      </c>
      <c r="C1545" t="s">
        <v>9</v>
      </c>
      <c r="D1545" t="s">
        <v>180</v>
      </c>
      <c r="E1545">
        <v>2</v>
      </c>
      <c r="F1545" t="s">
        <v>5873</v>
      </c>
    </row>
    <row r="1546" spans="1:6" hidden="1" x14ac:dyDescent="0.25">
      <c r="A1546" t="s">
        <v>2207</v>
      </c>
      <c r="B1546">
        <v>460</v>
      </c>
      <c r="C1546" t="s">
        <v>23</v>
      </c>
      <c r="D1546" t="s">
        <v>237</v>
      </c>
      <c r="E1546">
        <v>2</v>
      </c>
      <c r="F1546" t="s">
        <v>1795</v>
      </c>
    </row>
    <row r="1547" spans="1:6" hidden="1" x14ac:dyDescent="0.25">
      <c r="A1547" t="s">
        <v>2210</v>
      </c>
      <c r="B1547">
        <v>392</v>
      </c>
      <c r="C1547" t="s">
        <v>23</v>
      </c>
      <c r="D1547" t="s">
        <v>223</v>
      </c>
      <c r="E1547">
        <v>2</v>
      </c>
      <c r="F1547" t="s">
        <v>224</v>
      </c>
    </row>
    <row r="1548" spans="1:6" x14ac:dyDescent="0.25">
      <c r="A1548" t="s">
        <v>2222</v>
      </c>
      <c r="B1548">
        <v>1196</v>
      </c>
      <c r="C1548" t="s">
        <v>9</v>
      </c>
      <c r="D1548" t="s">
        <v>10</v>
      </c>
      <c r="E1548">
        <v>2</v>
      </c>
      <c r="F1548" t="s">
        <v>5847</v>
      </c>
    </row>
    <row r="1549" spans="1:6" hidden="1" x14ac:dyDescent="0.25">
      <c r="A1549" t="s">
        <v>2223</v>
      </c>
      <c r="B1549">
        <v>478</v>
      </c>
      <c r="C1549" t="s">
        <v>23</v>
      </c>
      <c r="D1549" t="s">
        <v>237</v>
      </c>
      <c r="E1549">
        <v>2</v>
      </c>
      <c r="F1549" t="s">
        <v>265</v>
      </c>
    </row>
    <row r="1550" spans="1:6" x14ac:dyDescent="0.25">
      <c r="A1550" t="s">
        <v>2224</v>
      </c>
      <c r="B1550">
        <v>905</v>
      </c>
      <c r="C1550" t="s">
        <v>9</v>
      </c>
      <c r="D1550" t="s">
        <v>164</v>
      </c>
      <c r="E1550">
        <v>2</v>
      </c>
      <c r="F1550" t="s">
        <v>5874</v>
      </c>
    </row>
    <row r="1551" spans="1:6" x14ac:dyDescent="0.25">
      <c r="A1551" t="s">
        <v>2230</v>
      </c>
      <c r="B1551">
        <v>959</v>
      </c>
      <c r="C1551" t="s">
        <v>9</v>
      </c>
      <c r="D1551" t="s">
        <v>32</v>
      </c>
      <c r="E1551">
        <v>2</v>
      </c>
      <c r="F1551" t="s">
        <v>5875</v>
      </c>
    </row>
    <row r="1552" spans="1:6" hidden="1" x14ac:dyDescent="0.25">
      <c r="A1552" t="s">
        <v>2236</v>
      </c>
      <c r="B1552">
        <v>245</v>
      </c>
      <c r="C1552" t="s">
        <v>23</v>
      </c>
      <c r="D1552" t="s">
        <v>50</v>
      </c>
      <c r="E1552">
        <v>2</v>
      </c>
      <c r="F1552" t="s">
        <v>51</v>
      </c>
    </row>
    <row r="1553" spans="1:6" hidden="1" x14ac:dyDescent="0.25">
      <c r="A1553" t="s">
        <v>2237</v>
      </c>
      <c r="B1553">
        <v>484</v>
      </c>
      <c r="C1553" t="s">
        <v>245</v>
      </c>
      <c r="D1553" t="s">
        <v>423</v>
      </c>
      <c r="E1553">
        <v>2</v>
      </c>
      <c r="F1553" t="s">
        <v>2192</v>
      </c>
    </row>
    <row r="1554" spans="1:6" hidden="1" x14ac:dyDescent="0.25">
      <c r="A1554" t="s">
        <v>2241</v>
      </c>
      <c r="B1554">
        <v>778</v>
      </c>
      <c r="C1554" t="s">
        <v>14</v>
      </c>
      <c r="D1554" t="s">
        <v>722</v>
      </c>
      <c r="E1554">
        <v>2</v>
      </c>
      <c r="F1554" t="s">
        <v>6178</v>
      </c>
    </row>
    <row r="1555" spans="1:6" hidden="1" x14ac:dyDescent="0.25">
      <c r="A1555" t="s">
        <v>2244</v>
      </c>
      <c r="B1555">
        <v>464</v>
      </c>
      <c r="C1555" t="s">
        <v>23</v>
      </c>
      <c r="D1555" t="s">
        <v>24</v>
      </c>
      <c r="E1555">
        <v>2</v>
      </c>
      <c r="F1555" t="s">
        <v>613</v>
      </c>
    </row>
    <row r="1556" spans="1:6" hidden="1" x14ac:dyDescent="0.25">
      <c r="A1556" t="s">
        <v>2260</v>
      </c>
      <c r="B1556">
        <v>391</v>
      </c>
      <c r="C1556" t="s">
        <v>23</v>
      </c>
      <c r="D1556" t="s">
        <v>50</v>
      </c>
      <c r="E1556">
        <v>2</v>
      </c>
      <c r="F1556" t="s">
        <v>546</v>
      </c>
    </row>
    <row r="1557" spans="1:6" x14ac:dyDescent="0.25">
      <c r="A1557" t="s">
        <v>2261</v>
      </c>
      <c r="B1557">
        <v>1191</v>
      </c>
      <c r="C1557" t="s">
        <v>9</v>
      </c>
      <c r="D1557" t="s">
        <v>32</v>
      </c>
      <c r="E1557">
        <v>2</v>
      </c>
      <c r="F1557" t="s">
        <v>5876</v>
      </c>
    </row>
    <row r="1558" spans="1:6" hidden="1" x14ac:dyDescent="0.25">
      <c r="A1558" t="s">
        <v>2271</v>
      </c>
      <c r="B1558">
        <v>219</v>
      </c>
      <c r="C1558" t="s">
        <v>245</v>
      </c>
      <c r="D1558" t="s">
        <v>516</v>
      </c>
      <c r="E1558">
        <v>2</v>
      </c>
      <c r="F1558" t="s">
        <v>5779</v>
      </c>
    </row>
    <row r="1559" spans="1:6" hidden="1" x14ac:dyDescent="0.25">
      <c r="A1559" t="s">
        <v>2272</v>
      </c>
      <c r="B1559">
        <v>245</v>
      </c>
      <c r="C1559" t="s">
        <v>23</v>
      </c>
      <c r="D1559" t="s">
        <v>50</v>
      </c>
      <c r="E1559">
        <v>2</v>
      </c>
      <c r="F1559" t="s">
        <v>51</v>
      </c>
    </row>
    <row r="1560" spans="1:6" hidden="1" x14ac:dyDescent="0.25">
      <c r="A1560" t="s">
        <v>2273</v>
      </c>
      <c r="B1560">
        <v>245</v>
      </c>
      <c r="C1560" t="s">
        <v>23</v>
      </c>
      <c r="D1560" t="s">
        <v>50</v>
      </c>
      <c r="E1560">
        <v>2</v>
      </c>
      <c r="F1560" t="s">
        <v>51</v>
      </c>
    </row>
    <row r="1561" spans="1:6" x14ac:dyDescent="0.25">
      <c r="A1561" t="s">
        <v>2292</v>
      </c>
      <c r="B1561">
        <v>1284</v>
      </c>
      <c r="C1561" t="s">
        <v>9</v>
      </c>
      <c r="D1561" t="s">
        <v>28</v>
      </c>
      <c r="E1561">
        <v>2</v>
      </c>
      <c r="F1561" t="s">
        <v>5877</v>
      </c>
    </row>
    <row r="1562" spans="1:6" hidden="1" x14ac:dyDescent="0.25">
      <c r="A1562" t="s">
        <v>2301</v>
      </c>
      <c r="B1562">
        <v>217</v>
      </c>
      <c r="C1562" t="s">
        <v>133</v>
      </c>
      <c r="D1562" t="s">
        <v>134</v>
      </c>
      <c r="E1562">
        <v>2</v>
      </c>
      <c r="F1562" t="s">
        <v>5878</v>
      </c>
    </row>
    <row r="1563" spans="1:6" x14ac:dyDescent="0.25">
      <c r="A1563" t="s">
        <v>2304</v>
      </c>
      <c r="B1563">
        <v>942</v>
      </c>
      <c r="C1563" t="s">
        <v>9</v>
      </c>
      <c r="D1563" t="s">
        <v>28</v>
      </c>
      <c r="E1563">
        <v>2</v>
      </c>
      <c r="F1563" t="s">
        <v>5879</v>
      </c>
    </row>
    <row r="1564" spans="1:6" hidden="1" x14ac:dyDescent="0.25">
      <c r="A1564" t="s">
        <v>2308</v>
      </c>
      <c r="B1564">
        <v>245</v>
      </c>
      <c r="C1564" t="s">
        <v>23</v>
      </c>
      <c r="D1564" t="s">
        <v>50</v>
      </c>
      <c r="E1564">
        <v>2</v>
      </c>
      <c r="F1564" t="s">
        <v>51</v>
      </c>
    </row>
    <row r="1565" spans="1:6" hidden="1" x14ac:dyDescent="0.25">
      <c r="A1565" t="s">
        <v>2309</v>
      </c>
      <c r="B1565">
        <v>257</v>
      </c>
      <c r="C1565" t="s">
        <v>23</v>
      </c>
      <c r="D1565" t="s">
        <v>223</v>
      </c>
      <c r="E1565">
        <v>2</v>
      </c>
      <c r="F1565" t="s">
        <v>227</v>
      </c>
    </row>
    <row r="1566" spans="1:6" hidden="1" x14ac:dyDescent="0.25">
      <c r="A1566" t="s">
        <v>2310</v>
      </c>
      <c r="B1566">
        <v>476</v>
      </c>
      <c r="C1566" t="s">
        <v>23</v>
      </c>
      <c r="D1566" t="s">
        <v>24</v>
      </c>
      <c r="E1566">
        <v>2</v>
      </c>
      <c r="F1566" t="s">
        <v>190</v>
      </c>
    </row>
    <row r="1567" spans="1:6" x14ac:dyDescent="0.25">
      <c r="A1567" t="s">
        <v>2316</v>
      </c>
      <c r="B1567">
        <v>1232</v>
      </c>
      <c r="C1567" t="s">
        <v>9</v>
      </c>
      <c r="D1567" t="s">
        <v>32</v>
      </c>
      <c r="E1567">
        <v>2</v>
      </c>
      <c r="F1567" t="s">
        <v>5880</v>
      </c>
    </row>
    <row r="1568" spans="1:6" x14ac:dyDescent="0.25">
      <c r="A1568" t="s">
        <v>2334</v>
      </c>
      <c r="B1568">
        <v>1122</v>
      </c>
      <c r="C1568" t="s">
        <v>9</v>
      </c>
      <c r="D1568" t="s">
        <v>28</v>
      </c>
      <c r="E1568">
        <v>2</v>
      </c>
      <c r="F1568" t="s">
        <v>5881</v>
      </c>
    </row>
    <row r="1569" spans="1:6" hidden="1" x14ac:dyDescent="0.25">
      <c r="A1569" t="s">
        <v>2337</v>
      </c>
      <c r="B1569">
        <v>504</v>
      </c>
      <c r="C1569" t="s">
        <v>14</v>
      </c>
      <c r="D1569" t="s">
        <v>1483</v>
      </c>
      <c r="E1569">
        <v>2</v>
      </c>
      <c r="F1569" t="s">
        <v>6149</v>
      </c>
    </row>
    <row r="1570" spans="1:6" hidden="1" x14ac:dyDescent="0.25">
      <c r="A1570" t="s">
        <v>2340</v>
      </c>
      <c r="B1570">
        <v>452</v>
      </c>
      <c r="C1570" t="s">
        <v>14</v>
      </c>
      <c r="D1570" t="s">
        <v>129</v>
      </c>
      <c r="E1570">
        <v>2</v>
      </c>
      <c r="F1570" t="s">
        <v>5747</v>
      </c>
    </row>
    <row r="1571" spans="1:6" hidden="1" x14ac:dyDescent="0.25">
      <c r="A1571" t="s">
        <v>2342</v>
      </c>
      <c r="B1571">
        <v>374</v>
      </c>
      <c r="C1571" t="s">
        <v>23</v>
      </c>
      <c r="D1571" t="s">
        <v>24</v>
      </c>
      <c r="E1571">
        <v>2</v>
      </c>
      <c r="F1571" t="s">
        <v>2343</v>
      </c>
    </row>
    <row r="1572" spans="1:6" hidden="1" x14ac:dyDescent="0.25">
      <c r="A1572" t="s">
        <v>2345</v>
      </c>
      <c r="B1572">
        <v>375</v>
      </c>
      <c r="C1572" t="s">
        <v>23</v>
      </c>
      <c r="D1572" t="s">
        <v>1345</v>
      </c>
      <c r="E1572">
        <v>2</v>
      </c>
      <c r="F1572" t="s">
        <v>2346</v>
      </c>
    </row>
    <row r="1573" spans="1:6" hidden="1" x14ac:dyDescent="0.25">
      <c r="A1573" t="s">
        <v>2354</v>
      </c>
      <c r="B1573">
        <v>491</v>
      </c>
      <c r="C1573" t="s">
        <v>14</v>
      </c>
      <c r="D1573" t="s">
        <v>19</v>
      </c>
      <c r="E1573">
        <v>2</v>
      </c>
      <c r="F1573" t="s">
        <v>5716</v>
      </c>
    </row>
    <row r="1574" spans="1:6" hidden="1" x14ac:dyDescent="0.25">
      <c r="A1574" t="s">
        <v>2357</v>
      </c>
      <c r="B1574">
        <v>257</v>
      </c>
      <c r="C1574" t="s">
        <v>23</v>
      </c>
      <c r="D1574" t="s">
        <v>223</v>
      </c>
      <c r="E1574">
        <v>2</v>
      </c>
      <c r="F1574" t="s">
        <v>227</v>
      </c>
    </row>
    <row r="1575" spans="1:6" hidden="1" x14ac:dyDescent="0.25">
      <c r="A1575" t="s">
        <v>2358</v>
      </c>
      <c r="B1575">
        <v>391</v>
      </c>
      <c r="C1575" t="s">
        <v>23</v>
      </c>
      <c r="D1575" t="s">
        <v>50</v>
      </c>
      <c r="E1575">
        <v>2</v>
      </c>
      <c r="F1575" t="s">
        <v>546</v>
      </c>
    </row>
    <row r="1576" spans="1:6" hidden="1" x14ac:dyDescent="0.25">
      <c r="A1576" t="s">
        <v>2366</v>
      </c>
      <c r="B1576">
        <v>459</v>
      </c>
      <c r="C1576" t="s">
        <v>23</v>
      </c>
      <c r="D1576" t="s">
        <v>237</v>
      </c>
      <c r="E1576">
        <v>2</v>
      </c>
      <c r="F1576" t="s">
        <v>2367</v>
      </c>
    </row>
    <row r="1577" spans="1:6" hidden="1" x14ac:dyDescent="0.25">
      <c r="A1577" t="s">
        <v>2376</v>
      </c>
      <c r="B1577">
        <v>460</v>
      </c>
      <c r="C1577" t="s">
        <v>23</v>
      </c>
      <c r="D1577" t="s">
        <v>24</v>
      </c>
      <c r="E1577">
        <v>2</v>
      </c>
      <c r="F1577" t="s">
        <v>1795</v>
      </c>
    </row>
    <row r="1578" spans="1:6" x14ac:dyDescent="0.25">
      <c r="A1578" t="s">
        <v>2377</v>
      </c>
      <c r="B1578">
        <v>1029</v>
      </c>
      <c r="C1578" t="s">
        <v>9</v>
      </c>
      <c r="D1578" t="s">
        <v>32</v>
      </c>
      <c r="E1578">
        <v>2</v>
      </c>
      <c r="F1578" t="s">
        <v>5882</v>
      </c>
    </row>
    <row r="1579" spans="1:6" x14ac:dyDescent="0.25">
      <c r="A1579" t="s">
        <v>2380</v>
      </c>
      <c r="B1579">
        <v>1274</v>
      </c>
      <c r="C1579" t="s">
        <v>9</v>
      </c>
      <c r="D1579" t="s">
        <v>28</v>
      </c>
      <c r="E1579">
        <v>2</v>
      </c>
      <c r="F1579" t="s">
        <v>5883</v>
      </c>
    </row>
    <row r="1580" spans="1:6" hidden="1" x14ac:dyDescent="0.25">
      <c r="A1580" t="s">
        <v>2386</v>
      </c>
      <c r="B1580">
        <v>245</v>
      </c>
      <c r="C1580" t="s">
        <v>23</v>
      </c>
      <c r="D1580" t="s">
        <v>50</v>
      </c>
      <c r="E1580">
        <v>2</v>
      </c>
      <c r="F1580" t="s">
        <v>51</v>
      </c>
    </row>
    <row r="1581" spans="1:6" hidden="1" x14ac:dyDescent="0.25">
      <c r="A1581" t="s">
        <v>2390</v>
      </c>
      <c r="B1581">
        <v>245</v>
      </c>
      <c r="C1581" t="s">
        <v>23</v>
      </c>
      <c r="D1581" t="s">
        <v>50</v>
      </c>
      <c r="E1581">
        <v>2</v>
      </c>
      <c r="F1581" t="s">
        <v>51</v>
      </c>
    </row>
    <row r="1582" spans="1:6" hidden="1" x14ac:dyDescent="0.25">
      <c r="A1582" t="s">
        <v>2391</v>
      </c>
      <c r="B1582">
        <v>518</v>
      </c>
      <c r="C1582" t="s">
        <v>23</v>
      </c>
      <c r="D1582" t="s">
        <v>24</v>
      </c>
      <c r="E1582">
        <v>2</v>
      </c>
      <c r="F1582" t="s">
        <v>2392</v>
      </c>
    </row>
    <row r="1583" spans="1:6" x14ac:dyDescent="0.25">
      <c r="A1583" t="s">
        <v>2394</v>
      </c>
      <c r="B1583">
        <v>956</v>
      </c>
      <c r="C1583" t="s">
        <v>9</v>
      </c>
      <c r="D1583" t="s">
        <v>28</v>
      </c>
      <c r="E1583">
        <v>2</v>
      </c>
      <c r="F1583" t="s">
        <v>5884</v>
      </c>
    </row>
    <row r="1584" spans="1:6" hidden="1" x14ac:dyDescent="0.25">
      <c r="A1584" t="s">
        <v>2397</v>
      </c>
      <c r="B1584">
        <v>367</v>
      </c>
      <c r="C1584" t="s">
        <v>23</v>
      </c>
      <c r="D1584" t="s">
        <v>1337</v>
      </c>
      <c r="E1584">
        <v>2</v>
      </c>
      <c r="F1584" t="s">
        <v>505</v>
      </c>
    </row>
    <row r="1585" spans="1:6" x14ac:dyDescent="0.25">
      <c r="A1585" t="s">
        <v>2398</v>
      </c>
      <c r="B1585">
        <v>1153</v>
      </c>
      <c r="C1585" t="s">
        <v>9</v>
      </c>
      <c r="D1585" t="s">
        <v>32</v>
      </c>
      <c r="E1585">
        <v>2</v>
      </c>
      <c r="F1585" t="s">
        <v>5885</v>
      </c>
    </row>
    <row r="1586" spans="1:6" hidden="1" x14ac:dyDescent="0.25">
      <c r="A1586" t="s">
        <v>2401</v>
      </c>
      <c r="B1586">
        <v>245</v>
      </c>
      <c r="C1586" t="s">
        <v>23</v>
      </c>
      <c r="D1586" t="s">
        <v>50</v>
      </c>
      <c r="E1586">
        <v>2</v>
      </c>
      <c r="F1586" t="s">
        <v>51</v>
      </c>
    </row>
    <row r="1587" spans="1:6" hidden="1" x14ac:dyDescent="0.25">
      <c r="A1587" t="s">
        <v>2405</v>
      </c>
      <c r="B1587">
        <v>245</v>
      </c>
      <c r="C1587" t="s">
        <v>23</v>
      </c>
      <c r="D1587" t="s">
        <v>50</v>
      </c>
      <c r="E1587">
        <v>2</v>
      </c>
      <c r="F1587" t="s">
        <v>51</v>
      </c>
    </row>
    <row r="1588" spans="1:6" x14ac:dyDescent="0.25">
      <c r="A1588" t="s">
        <v>2411</v>
      </c>
      <c r="B1588">
        <v>1202</v>
      </c>
      <c r="C1588" t="s">
        <v>9</v>
      </c>
      <c r="D1588" t="s">
        <v>10</v>
      </c>
      <c r="E1588">
        <v>2</v>
      </c>
      <c r="F1588" t="s">
        <v>5886</v>
      </c>
    </row>
    <row r="1589" spans="1:6" x14ac:dyDescent="0.25">
      <c r="A1589" t="s">
        <v>2414</v>
      </c>
      <c r="B1589">
        <v>1260</v>
      </c>
      <c r="C1589" t="s">
        <v>9</v>
      </c>
      <c r="D1589" t="s">
        <v>28</v>
      </c>
      <c r="E1589">
        <v>2</v>
      </c>
      <c r="F1589" t="s">
        <v>5887</v>
      </c>
    </row>
    <row r="1590" spans="1:6" hidden="1" x14ac:dyDescent="0.25">
      <c r="A1590" t="s">
        <v>2431</v>
      </c>
      <c r="B1590">
        <v>242</v>
      </c>
      <c r="C1590" t="s">
        <v>133</v>
      </c>
      <c r="D1590" t="s">
        <v>134</v>
      </c>
      <c r="E1590">
        <v>2</v>
      </c>
      <c r="F1590" t="s">
        <v>5888</v>
      </c>
    </row>
    <row r="1591" spans="1:6" hidden="1" x14ac:dyDescent="0.25">
      <c r="A1591" t="s">
        <v>2434</v>
      </c>
      <c r="B1591">
        <v>529</v>
      </c>
      <c r="C1591" t="s">
        <v>23</v>
      </c>
      <c r="D1591" t="s">
        <v>24</v>
      </c>
      <c r="E1591">
        <v>2</v>
      </c>
      <c r="F1591" t="s">
        <v>2435</v>
      </c>
    </row>
    <row r="1592" spans="1:6" hidden="1" x14ac:dyDescent="0.25">
      <c r="A1592" t="s">
        <v>2437</v>
      </c>
      <c r="B1592">
        <v>504</v>
      </c>
      <c r="C1592" t="s">
        <v>14</v>
      </c>
      <c r="D1592" t="s">
        <v>39</v>
      </c>
      <c r="E1592">
        <v>2</v>
      </c>
      <c r="F1592" t="s">
        <v>6149</v>
      </c>
    </row>
    <row r="1593" spans="1:6" x14ac:dyDescent="0.25">
      <c r="A1593" t="s">
        <v>2439</v>
      </c>
      <c r="B1593">
        <v>955</v>
      </c>
      <c r="C1593" t="s">
        <v>9</v>
      </c>
      <c r="D1593" t="s">
        <v>10</v>
      </c>
      <c r="E1593">
        <v>2</v>
      </c>
      <c r="F1593" t="s">
        <v>5889</v>
      </c>
    </row>
    <row r="1594" spans="1:6" hidden="1" x14ac:dyDescent="0.25">
      <c r="A1594" t="s">
        <v>2442</v>
      </c>
      <c r="B1594">
        <v>198</v>
      </c>
      <c r="C1594" t="s">
        <v>14</v>
      </c>
      <c r="D1594" t="s">
        <v>1605</v>
      </c>
      <c r="E1594">
        <v>2</v>
      </c>
      <c r="F1594" t="s">
        <v>6150</v>
      </c>
    </row>
    <row r="1595" spans="1:6" hidden="1" x14ac:dyDescent="0.25">
      <c r="A1595" t="s">
        <v>2445</v>
      </c>
      <c r="B1595">
        <v>390</v>
      </c>
      <c r="C1595" t="s">
        <v>23</v>
      </c>
      <c r="D1595" t="s">
        <v>24</v>
      </c>
      <c r="E1595">
        <v>2</v>
      </c>
      <c r="F1595" t="s">
        <v>213</v>
      </c>
    </row>
    <row r="1596" spans="1:6" hidden="1" x14ac:dyDescent="0.25">
      <c r="A1596" t="s">
        <v>2446</v>
      </c>
      <c r="B1596">
        <v>245</v>
      </c>
      <c r="C1596" t="s">
        <v>23</v>
      </c>
      <c r="D1596" t="s">
        <v>50</v>
      </c>
      <c r="E1596">
        <v>2</v>
      </c>
      <c r="F1596" t="s">
        <v>51</v>
      </c>
    </row>
    <row r="1597" spans="1:6" hidden="1" x14ac:dyDescent="0.25">
      <c r="A1597" t="s">
        <v>2450</v>
      </c>
      <c r="B1597">
        <v>847</v>
      </c>
      <c r="C1597" t="s">
        <v>14</v>
      </c>
      <c r="D1597" t="s">
        <v>221</v>
      </c>
      <c r="E1597">
        <v>2</v>
      </c>
      <c r="F1597" t="s">
        <v>6251</v>
      </c>
    </row>
    <row r="1598" spans="1:6" hidden="1" x14ac:dyDescent="0.25">
      <c r="A1598" t="s">
        <v>2457</v>
      </c>
      <c r="B1598">
        <v>390</v>
      </c>
      <c r="C1598" t="s">
        <v>23</v>
      </c>
      <c r="D1598" t="s">
        <v>24</v>
      </c>
      <c r="E1598">
        <v>2</v>
      </c>
      <c r="F1598" t="s">
        <v>213</v>
      </c>
    </row>
    <row r="1599" spans="1:6" x14ac:dyDescent="0.25">
      <c r="A1599" t="s">
        <v>2459</v>
      </c>
      <c r="B1599">
        <v>1168</v>
      </c>
      <c r="C1599" t="s">
        <v>9</v>
      </c>
      <c r="D1599" t="s">
        <v>10</v>
      </c>
      <c r="E1599">
        <v>2</v>
      </c>
      <c r="F1599" t="s">
        <v>6213</v>
      </c>
    </row>
    <row r="1600" spans="1:6" x14ac:dyDescent="0.25">
      <c r="A1600" t="s">
        <v>2469</v>
      </c>
      <c r="B1600">
        <v>228</v>
      </c>
      <c r="C1600" t="s">
        <v>9</v>
      </c>
      <c r="D1600" t="s">
        <v>650</v>
      </c>
      <c r="E1600">
        <v>2</v>
      </c>
      <c r="F1600" t="s">
        <v>5776</v>
      </c>
    </row>
    <row r="1601" spans="1:6" hidden="1" x14ac:dyDescent="0.25">
      <c r="A1601" t="s">
        <v>2475</v>
      </c>
      <c r="B1601">
        <v>392</v>
      </c>
      <c r="C1601" t="s">
        <v>23</v>
      </c>
      <c r="D1601" t="s">
        <v>223</v>
      </c>
      <c r="E1601">
        <v>2</v>
      </c>
      <c r="F1601" t="s">
        <v>224</v>
      </c>
    </row>
    <row r="1602" spans="1:6" hidden="1" x14ac:dyDescent="0.25">
      <c r="A1602" t="s">
        <v>2479</v>
      </c>
      <c r="B1602">
        <v>305</v>
      </c>
      <c r="C1602" t="s">
        <v>245</v>
      </c>
      <c r="D1602" t="s">
        <v>423</v>
      </c>
      <c r="E1602">
        <v>2</v>
      </c>
      <c r="F1602" t="s">
        <v>5890</v>
      </c>
    </row>
    <row r="1603" spans="1:6" hidden="1" x14ac:dyDescent="0.25">
      <c r="A1603" t="s">
        <v>2496</v>
      </c>
      <c r="B1603">
        <v>550</v>
      </c>
      <c r="C1603" t="s">
        <v>23</v>
      </c>
      <c r="D1603" t="s">
        <v>24</v>
      </c>
      <c r="E1603">
        <v>2</v>
      </c>
      <c r="F1603" t="s">
        <v>632</v>
      </c>
    </row>
    <row r="1604" spans="1:6" hidden="1" x14ac:dyDescent="0.25">
      <c r="A1604" t="s">
        <v>2501</v>
      </c>
      <c r="B1604">
        <v>245</v>
      </c>
      <c r="C1604" t="s">
        <v>23</v>
      </c>
      <c r="D1604" t="s">
        <v>50</v>
      </c>
      <c r="E1604">
        <v>2</v>
      </c>
      <c r="F1604" t="s">
        <v>51</v>
      </c>
    </row>
    <row r="1605" spans="1:6" hidden="1" x14ac:dyDescent="0.25">
      <c r="A1605" t="s">
        <v>2502</v>
      </c>
      <c r="B1605">
        <v>1667</v>
      </c>
      <c r="C1605" t="s">
        <v>14</v>
      </c>
      <c r="D1605" t="s">
        <v>155</v>
      </c>
      <c r="E1605">
        <v>2</v>
      </c>
      <c r="F1605" t="s">
        <v>107</v>
      </c>
    </row>
    <row r="1606" spans="1:6" hidden="1" x14ac:dyDescent="0.25">
      <c r="A1606" t="s">
        <v>2505</v>
      </c>
      <c r="B1606">
        <v>215</v>
      </c>
      <c r="C1606" t="s">
        <v>352</v>
      </c>
      <c r="D1606" t="s">
        <v>353</v>
      </c>
      <c r="E1606">
        <v>2</v>
      </c>
      <c r="F1606" t="s">
        <v>5854</v>
      </c>
    </row>
    <row r="1607" spans="1:6" x14ac:dyDescent="0.25">
      <c r="A1607" t="s">
        <v>2506</v>
      </c>
      <c r="B1607">
        <v>943</v>
      </c>
      <c r="C1607" t="s">
        <v>9</v>
      </c>
      <c r="D1607" t="s">
        <v>28</v>
      </c>
      <c r="E1607">
        <v>2</v>
      </c>
      <c r="F1607" t="s">
        <v>5891</v>
      </c>
    </row>
    <row r="1608" spans="1:6" hidden="1" x14ac:dyDescent="0.25">
      <c r="A1608" t="s">
        <v>2535</v>
      </c>
      <c r="B1608">
        <v>245</v>
      </c>
      <c r="C1608" t="s">
        <v>23</v>
      </c>
      <c r="D1608" t="s">
        <v>50</v>
      </c>
      <c r="E1608">
        <v>2</v>
      </c>
      <c r="F1608" t="s">
        <v>51</v>
      </c>
    </row>
    <row r="1609" spans="1:6" hidden="1" x14ac:dyDescent="0.25">
      <c r="A1609" t="s">
        <v>2536</v>
      </c>
      <c r="B1609">
        <v>367</v>
      </c>
      <c r="C1609" t="s">
        <v>23</v>
      </c>
      <c r="D1609" t="s">
        <v>1337</v>
      </c>
      <c r="E1609">
        <v>2</v>
      </c>
      <c r="F1609" t="s">
        <v>505</v>
      </c>
    </row>
    <row r="1610" spans="1:6" hidden="1" x14ac:dyDescent="0.25">
      <c r="A1610" t="s">
        <v>2537</v>
      </c>
      <c r="B1610">
        <v>413</v>
      </c>
      <c r="C1610" t="s">
        <v>14</v>
      </c>
      <c r="D1610" t="s">
        <v>854</v>
      </c>
      <c r="E1610">
        <v>2</v>
      </c>
      <c r="F1610" t="s">
        <v>5892</v>
      </c>
    </row>
    <row r="1611" spans="1:6" hidden="1" x14ac:dyDescent="0.25">
      <c r="A1611" t="s">
        <v>2543</v>
      </c>
      <c r="B1611">
        <v>585</v>
      </c>
      <c r="C1611" t="s">
        <v>14</v>
      </c>
      <c r="D1611" t="s">
        <v>407</v>
      </c>
      <c r="E1611">
        <v>2</v>
      </c>
      <c r="F1611" t="s">
        <v>6255</v>
      </c>
    </row>
    <row r="1612" spans="1:6" hidden="1" x14ac:dyDescent="0.25">
      <c r="A1612" t="s">
        <v>2545</v>
      </c>
      <c r="B1612">
        <v>509</v>
      </c>
      <c r="C1612" t="s">
        <v>23</v>
      </c>
      <c r="D1612" t="s">
        <v>24</v>
      </c>
      <c r="E1612">
        <v>2</v>
      </c>
      <c r="F1612" t="s">
        <v>2546</v>
      </c>
    </row>
    <row r="1613" spans="1:6" hidden="1" x14ac:dyDescent="0.25">
      <c r="A1613" t="s">
        <v>2551</v>
      </c>
      <c r="B1613">
        <v>493</v>
      </c>
      <c r="C1613" t="s">
        <v>23</v>
      </c>
      <c r="D1613" t="s">
        <v>24</v>
      </c>
      <c r="E1613">
        <v>2</v>
      </c>
      <c r="F1613" t="s">
        <v>2552</v>
      </c>
    </row>
    <row r="1614" spans="1:6" hidden="1" x14ac:dyDescent="0.25">
      <c r="A1614" t="s">
        <v>2564</v>
      </c>
      <c r="B1614">
        <v>245</v>
      </c>
      <c r="C1614" t="s">
        <v>23</v>
      </c>
      <c r="D1614" t="s">
        <v>50</v>
      </c>
      <c r="E1614">
        <v>2</v>
      </c>
      <c r="F1614" t="s">
        <v>51</v>
      </c>
    </row>
    <row r="1615" spans="1:6" x14ac:dyDescent="0.25">
      <c r="A1615" t="s">
        <v>2565</v>
      </c>
      <c r="B1615">
        <v>955</v>
      </c>
      <c r="C1615" t="s">
        <v>9</v>
      </c>
      <c r="D1615" t="s">
        <v>28</v>
      </c>
      <c r="E1615">
        <v>2</v>
      </c>
      <c r="F1615" t="s">
        <v>5893</v>
      </c>
    </row>
    <row r="1616" spans="1:6" x14ac:dyDescent="0.25">
      <c r="A1616" t="s">
        <v>2568</v>
      </c>
      <c r="B1616">
        <v>1181</v>
      </c>
      <c r="C1616" t="s">
        <v>9</v>
      </c>
      <c r="D1616" t="s">
        <v>164</v>
      </c>
      <c r="E1616">
        <v>2</v>
      </c>
      <c r="F1616" t="s">
        <v>5894</v>
      </c>
    </row>
    <row r="1617" spans="1:6" x14ac:dyDescent="0.25">
      <c r="A1617" t="s">
        <v>2571</v>
      </c>
      <c r="B1617">
        <v>1677</v>
      </c>
      <c r="C1617" t="s">
        <v>9</v>
      </c>
      <c r="D1617" t="s">
        <v>180</v>
      </c>
      <c r="E1617">
        <v>2</v>
      </c>
      <c r="F1617" t="s">
        <v>5895</v>
      </c>
    </row>
    <row r="1618" spans="1:6" x14ac:dyDescent="0.25">
      <c r="A1618" t="s">
        <v>2578</v>
      </c>
      <c r="B1618">
        <v>1317</v>
      </c>
      <c r="C1618" t="s">
        <v>9</v>
      </c>
      <c r="D1618" t="s">
        <v>28</v>
      </c>
      <c r="E1618">
        <v>2</v>
      </c>
      <c r="F1618" t="s">
        <v>5896</v>
      </c>
    </row>
    <row r="1619" spans="1:6" x14ac:dyDescent="0.25">
      <c r="A1619" t="s">
        <v>2582</v>
      </c>
      <c r="B1619">
        <v>944</v>
      </c>
      <c r="C1619" t="s">
        <v>9</v>
      </c>
      <c r="D1619" t="s">
        <v>980</v>
      </c>
      <c r="E1619">
        <v>2</v>
      </c>
      <c r="F1619" t="s">
        <v>5897</v>
      </c>
    </row>
    <row r="1620" spans="1:6" hidden="1" x14ac:dyDescent="0.25">
      <c r="A1620" t="s">
        <v>2585</v>
      </c>
      <c r="B1620">
        <v>367</v>
      </c>
      <c r="C1620" t="s">
        <v>23</v>
      </c>
      <c r="D1620" t="s">
        <v>1337</v>
      </c>
      <c r="E1620">
        <v>2</v>
      </c>
      <c r="F1620" t="s">
        <v>505</v>
      </c>
    </row>
    <row r="1621" spans="1:6" x14ac:dyDescent="0.25">
      <c r="A1621" t="s">
        <v>2591</v>
      </c>
      <c r="B1621">
        <v>1145</v>
      </c>
      <c r="C1621" t="s">
        <v>9</v>
      </c>
      <c r="D1621" t="s">
        <v>32</v>
      </c>
      <c r="E1621">
        <v>2</v>
      </c>
      <c r="F1621" t="s">
        <v>5898</v>
      </c>
    </row>
    <row r="1622" spans="1:6" hidden="1" x14ac:dyDescent="0.25">
      <c r="A1622" t="s">
        <v>2594</v>
      </c>
      <c r="B1622">
        <v>466</v>
      </c>
      <c r="C1622" t="s">
        <v>23</v>
      </c>
      <c r="D1622" t="s">
        <v>24</v>
      </c>
      <c r="E1622">
        <v>2</v>
      </c>
      <c r="F1622" t="s">
        <v>1664</v>
      </c>
    </row>
    <row r="1623" spans="1:6" hidden="1" x14ac:dyDescent="0.25">
      <c r="A1623" t="s">
        <v>2596</v>
      </c>
      <c r="B1623">
        <v>257</v>
      </c>
      <c r="C1623" t="s">
        <v>23</v>
      </c>
      <c r="D1623" t="s">
        <v>223</v>
      </c>
      <c r="E1623">
        <v>2</v>
      </c>
      <c r="F1623" t="s">
        <v>227</v>
      </c>
    </row>
    <row r="1624" spans="1:6" hidden="1" x14ac:dyDescent="0.25">
      <c r="A1624" t="s">
        <v>2597</v>
      </c>
      <c r="B1624">
        <v>245</v>
      </c>
      <c r="C1624" t="s">
        <v>23</v>
      </c>
      <c r="D1624" t="s">
        <v>50</v>
      </c>
      <c r="E1624">
        <v>2</v>
      </c>
      <c r="F1624" t="s">
        <v>51</v>
      </c>
    </row>
    <row r="1625" spans="1:6" x14ac:dyDescent="0.25">
      <c r="A1625" t="s">
        <v>2601</v>
      </c>
      <c r="B1625">
        <v>227</v>
      </c>
      <c r="C1625" t="s">
        <v>9</v>
      </c>
      <c r="D1625" t="s">
        <v>2602</v>
      </c>
      <c r="E1625">
        <v>2</v>
      </c>
      <c r="F1625" t="s">
        <v>5808</v>
      </c>
    </row>
    <row r="1626" spans="1:6" hidden="1" x14ac:dyDescent="0.25">
      <c r="A1626" t="s">
        <v>2604</v>
      </c>
      <c r="B1626">
        <v>504</v>
      </c>
      <c r="C1626" t="s">
        <v>14</v>
      </c>
      <c r="D1626" t="s">
        <v>36</v>
      </c>
      <c r="E1626">
        <v>2</v>
      </c>
      <c r="F1626" t="s">
        <v>6149</v>
      </c>
    </row>
    <row r="1627" spans="1:6" x14ac:dyDescent="0.25">
      <c r="A1627" t="s">
        <v>2612</v>
      </c>
      <c r="B1627">
        <v>1135</v>
      </c>
      <c r="C1627" t="s">
        <v>9</v>
      </c>
      <c r="D1627" t="s">
        <v>32</v>
      </c>
      <c r="E1627">
        <v>2</v>
      </c>
      <c r="F1627" t="s">
        <v>5899</v>
      </c>
    </row>
    <row r="1628" spans="1:6" hidden="1" x14ac:dyDescent="0.25">
      <c r="A1628" t="s">
        <v>2615</v>
      </c>
      <c r="B1628">
        <v>464</v>
      </c>
      <c r="C1628" t="s">
        <v>23</v>
      </c>
      <c r="D1628" t="s">
        <v>24</v>
      </c>
      <c r="E1628">
        <v>2</v>
      </c>
      <c r="F1628" t="s">
        <v>268</v>
      </c>
    </row>
    <row r="1629" spans="1:6" hidden="1" x14ac:dyDescent="0.25">
      <c r="A1629" t="s">
        <v>2617</v>
      </c>
      <c r="B1629">
        <v>226</v>
      </c>
      <c r="C1629" t="s">
        <v>133</v>
      </c>
      <c r="D1629" t="s">
        <v>134</v>
      </c>
      <c r="E1629">
        <v>2</v>
      </c>
      <c r="F1629" t="s">
        <v>5900</v>
      </c>
    </row>
    <row r="1630" spans="1:6" hidden="1" x14ac:dyDescent="0.25">
      <c r="A1630" t="s">
        <v>2624</v>
      </c>
      <c r="B1630">
        <v>305</v>
      </c>
      <c r="C1630" t="s">
        <v>245</v>
      </c>
      <c r="D1630" t="s">
        <v>423</v>
      </c>
      <c r="E1630">
        <v>2</v>
      </c>
      <c r="F1630" t="s">
        <v>5890</v>
      </c>
    </row>
    <row r="1631" spans="1:6" hidden="1" x14ac:dyDescent="0.25">
      <c r="A1631" t="s">
        <v>2626</v>
      </c>
      <c r="B1631">
        <v>505</v>
      </c>
      <c r="C1631" t="s">
        <v>23</v>
      </c>
      <c r="D1631" t="s">
        <v>237</v>
      </c>
      <c r="E1631">
        <v>2</v>
      </c>
      <c r="F1631" t="s">
        <v>1346</v>
      </c>
    </row>
    <row r="1632" spans="1:6" hidden="1" x14ac:dyDescent="0.25">
      <c r="A1632" t="s">
        <v>2631</v>
      </c>
      <c r="B1632">
        <v>847</v>
      </c>
      <c r="C1632" t="s">
        <v>14</v>
      </c>
      <c r="D1632" t="s">
        <v>19</v>
      </c>
      <c r="E1632">
        <v>2</v>
      </c>
      <c r="F1632" t="s">
        <v>6251</v>
      </c>
    </row>
    <row r="1633" spans="1:6" x14ac:dyDescent="0.25">
      <c r="A1633" t="s">
        <v>2636</v>
      </c>
      <c r="B1633">
        <v>1082</v>
      </c>
      <c r="C1633" t="s">
        <v>9</v>
      </c>
      <c r="D1633" t="s">
        <v>28</v>
      </c>
      <c r="E1633">
        <v>2</v>
      </c>
      <c r="F1633" t="s">
        <v>5901</v>
      </c>
    </row>
    <row r="1634" spans="1:6" hidden="1" x14ac:dyDescent="0.25">
      <c r="A1634" t="s">
        <v>2642</v>
      </c>
      <c r="B1634">
        <v>245</v>
      </c>
      <c r="C1634" t="s">
        <v>23</v>
      </c>
      <c r="D1634" t="s">
        <v>50</v>
      </c>
      <c r="E1634">
        <v>2</v>
      </c>
      <c r="F1634" t="s">
        <v>51</v>
      </c>
    </row>
    <row r="1635" spans="1:6" x14ac:dyDescent="0.25">
      <c r="A1635" t="s">
        <v>2643</v>
      </c>
      <c r="B1635">
        <v>716</v>
      </c>
      <c r="C1635" t="s">
        <v>9</v>
      </c>
      <c r="D1635" t="s">
        <v>32</v>
      </c>
      <c r="E1635">
        <v>2</v>
      </c>
      <c r="F1635" t="s">
        <v>5902</v>
      </c>
    </row>
    <row r="1636" spans="1:6" hidden="1" x14ac:dyDescent="0.25">
      <c r="A1636" t="s">
        <v>2646</v>
      </c>
      <c r="B1636">
        <v>245</v>
      </c>
      <c r="C1636" t="s">
        <v>23</v>
      </c>
      <c r="D1636" t="s">
        <v>50</v>
      </c>
      <c r="E1636">
        <v>2</v>
      </c>
      <c r="F1636" t="s">
        <v>51</v>
      </c>
    </row>
    <row r="1637" spans="1:6" x14ac:dyDescent="0.25">
      <c r="A1637" t="s">
        <v>2649</v>
      </c>
      <c r="B1637">
        <v>940</v>
      </c>
      <c r="C1637" t="s">
        <v>9</v>
      </c>
      <c r="D1637" t="s">
        <v>10</v>
      </c>
      <c r="E1637">
        <v>2</v>
      </c>
      <c r="F1637" t="s">
        <v>5903</v>
      </c>
    </row>
    <row r="1638" spans="1:6" hidden="1" x14ac:dyDescent="0.25">
      <c r="A1638" t="s">
        <v>2652</v>
      </c>
      <c r="B1638">
        <v>450</v>
      </c>
      <c r="C1638" t="s">
        <v>14</v>
      </c>
      <c r="D1638" t="s">
        <v>36</v>
      </c>
      <c r="E1638">
        <v>2</v>
      </c>
      <c r="F1638" t="s">
        <v>5747</v>
      </c>
    </row>
    <row r="1639" spans="1:6" x14ac:dyDescent="0.25">
      <c r="A1639" t="s">
        <v>2653</v>
      </c>
      <c r="B1639">
        <v>1029</v>
      </c>
      <c r="C1639" t="s">
        <v>9</v>
      </c>
      <c r="D1639" t="s">
        <v>28</v>
      </c>
      <c r="E1639">
        <v>2</v>
      </c>
      <c r="F1639" t="s">
        <v>5904</v>
      </c>
    </row>
    <row r="1640" spans="1:6" x14ac:dyDescent="0.25">
      <c r="A1640" t="s">
        <v>2659</v>
      </c>
      <c r="B1640">
        <v>1107</v>
      </c>
      <c r="C1640" t="s">
        <v>9</v>
      </c>
      <c r="D1640" t="s">
        <v>164</v>
      </c>
      <c r="E1640">
        <v>2</v>
      </c>
      <c r="F1640" t="s">
        <v>5905</v>
      </c>
    </row>
    <row r="1641" spans="1:6" hidden="1" x14ac:dyDescent="0.25">
      <c r="A1641" t="s">
        <v>2662</v>
      </c>
      <c r="B1641">
        <v>375</v>
      </c>
      <c r="C1641" t="s">
        <v>23</v>
      </c>
      <c r="D1641" t="s">
        <v>821</v>
      </c>
      <c r="E1641">
        <v>2</v>
      </c>
      <c r="F1641" t="s">
        <v>6312</v>
      </c>
    </row>
    <row r="1642" spans="1:6" hidden="1" x14ac:dyDescent="0.25">
      <c r="A1642" t="s">
        <v>2670</v>
      </c>
      <c r="B1642">
        <v>245</v>
      </c>
      <c r="C1642" t="s">
        <v>23</v>
      </c>
      <c r="D1642" t="s">
        <v>24</v>
      </c>
      <c r="E1642">
        <v>2</v>
      </c>
      <c r="F1642" t="s">
        <v>51</v>
      </c>
    </row>
    <row r="1643" spans="1:6" x14ac:dyDescent="0.25">
      <c r="A1643" t="s">
        <v>2672</v>
      </c>
      <c r="B1643">
        <v>1023</v>
      </c>
      <c r="C1643" t="s">
        <v>9</v>
      </c>
      <c r="D1643" t="s">
        <v>650</v>
      </c>
      <c r="E1643">
        <v>2</v>
      </c>
      <c r="F1643" t="s">
        <v>5906</v>
      </c>
    </row>
    <row r="1644" spans="1:6" x14ac:dyDescent="0.25">
      <c r="A1644" t="s">
        <v>2676</v>
      </c>
      <c r="B1644">
        <v>1146</v>
      </c>
      <c r="C1644" t="s">
        <v>9</v>
      </c>
      <c r="D1644" t="s">
        <v>28</v>
      </c>
      <c r="E1644">
        <v>2</v>
      </c>
      <c r="F1644" t="s">
        <v>5907</v>
      </c>
    </row>
    <row r="1645" spans="1:6" hidden="1" x14ac:dyDescent="0.25">
      <c r="A1645" t="s">
        <v>2679</v>
      </c>
      <c r="B1645">
        <v>245</v>
      </c>
      <c r="C1645" t="s">
        <v>23</v>
      </c>
      <c r="D1645" t="s">
        <v>50</v>
      </c>
      <c r="E1645">
        <v>2</v>
      </c>
      <c r="F1645" t="s">
        <v>51</v>
      </c>
    </row>
    <row r="1646" spans="1:6" hidden="1" x14ac:dyDescent="0.25">
      <c r="A1646" t="s">
        <v>2680</v>
      </c>
      <c r="B1646">
        <v>245</v>
      </c>
      <c r="C1646" t="s">
        <v>23</v>
      </c>
      <c r="D1646" t="s">
        <v>50</v>
      </c>
      <c r="E1646">
        <v>2</v>
      </c>
      <c r="F1646" t="s">
        <v>51</v>
      </c>
    </row>
    <row r="1647" spans="1:6" hidden="1" x14ac:dyDescent="0.25">
      <c r="A1647" t="s">
        <v>2681</v>
      </c>
      <c r="B1647">
        <v>550</v>
      </c>
      <c r="C1647" t="s">
        <v>23</v>
      </c>
      <c r="D1647" t="s">
        <v>24</v>
      </c>
      <c r="E1647">
        <v>2</v>
      </c>
      <c r="F1647" t="s">
        <v>632</v>
      </c>
    </row>
    <row r="1648" spans="1:6" hidden="1" x14ac:dyDescent="0.25">
      <c r="A1648" t="s">
        <v>2685</v>
      </c>
      <c r="B1648">
        <v>460</v>
      </c>
      <c r="C1648" t="s">
        <v>23</v>
      </c>
      <c r="D1648" t="s">
        <v>24</v>
      </c>
      <c r="E1648">
        <v>2</v>
      </c>
      <c r="F1648" t="s">
        <v>1795</v>
      </c>
    </row>
    <row r="1649" spans="1:6" x14ac:dyDescent="0.25">
      <c r="A1649" t="s">
        <v>2686</v>
      </c>
      <c r="B1649">
        <v>1430</v>
      </c>
      <c r="C1649" t="s">
        <v>9</v>
      </c>
      <c r="D1649" t="s">
        <v>180</v>
      </c>
      <c r="E1649">
        <v>2</v>
      </c>
      <c r="F1649" t="s">
        <v>2687</v>
      </c>
    </row>
    <row r="1650" spans="1:6" x14ac:dyDescent="0.25">
      <c r="A1650" t="s">
        <v>2689</v>
      </c>
      <c r="B1650">
        <v>955</v>
      </c>
      <c r="C1650" t="s">
        <v>9</v>
      </c>
      <c r="D1650" t="s">
        <v>32</v>
      </c>
      <c r="E1650">
        <v>2</v>
      </c>
      <c r="F1650" t="s">
        <v>5802</v>
      </c>
    </row>
    <row r="1651" spans="1:6" x14ac:dyDescent="0.25">
      <c r="A1651" t="s">
        <v>2693</v>
      </c>
      <c r="B1651">
        <v>1252</v>
      </c>
      <c r="C1651" t="s">
        <v>9</v>
      </c>
      <c r="D1651" t="s">
        <v>164</v>
      </c>
      <c r="E1651">
        <v>2</v>
      </c>
      <c r="F1651" t="s">
        <v>5908</v>
      </c>
    </row>
    <row r="1652" spans="1:6" x14ac:dyDescent="0.25">
      <c r="A1652" t="s">
        <v>2698</v>
      </c>
      <c r="B1652">
        <v>943</v>
      </c>
      <c r="C1652" t="s">
        <v>9</v>
      </c>
      <c r="D1652" t="s">
        <v>10</v>
      </c>
      <c r="E1652">
        <v>2</v>
      </c>
      <c r="F1652" t="s">
        <v>5909</v>
      </c>
    </row>
    <row r="1653" spans="1:6" x14ac:dyDescent="0.25">
      <c r="A1653" t="s">
        <v>2701</v>
      </c>
      <c r="B1653">
        <v>226</v>
      </c>
      <c r="C1653" t="s">
        <v>9</v>
      </c>
      <c r="D1653" t="s">
        <v>2702</v>
      </c>
      <c r="E1653">
        <v>2</v>
      </c>
      <c r="F1653" t="s">
        <v>5910</v>
      </c>
    </row>
    <row r="1654" spans="1:6" hidden="1" x14ac:dyDescent="0.25">
      <c r="A1654" t="s">
        <v>2705</v>
      </c>
      <c r="B1654">
        <v>550</v>
      </c>
      <c r="C1654" t="s">
        <v>23</v>
      </c>
      <c r="D1654" t="s">
        <v>24</v>
      </c>
      <c r="E1654">
        <v>2</v>
      </c>
      <c r="F1654" t="s">
        <v>632</v>
      </c>
    </row>
    <row r="1655" spans="1:6" x14ac:dyDescent="0.25">
      <c r="A1655" t="s">
        <v>2709</v>
      </c>
      <c r="B1655">
        <v>1260</v>
      </c>
      <c r="C1655" t="s">
        <v>9</v>
      </c>
      <c r="D1655" t="s">
        <v>32</v>
      </c>
      <c r="E1655">
        <v>2</v>
      </c>
      <c r="F1655" t="s">
        <v>5911</v>
      </c>
    </row>
    <row r="1656" spans="1:6" hidden="1" x14ac:dyDescent="0.25">
      <c r="A1656" t="s">
        <v>2712</v>
      </c>
      <c r="B1656">
        <v>395</v>
      </c>
      <c r="C1656" t="s">
        <v>23</v>
      </c>
      <c r="D1656" t="s">
        <v>24</v>
      </c>
      <c r="E1656">
        <v>2</v>
      </c>
      <c r="F1656" t="s">
        <v>79</v>
      </c>
    </row>
    <row r="1657" spans="1:6" hidden="1" x14ac:dyDescent="0.25">
      <c r="A1657" t="s">
        <v>2727</v>
      </c>
      <c r="B1657">
        <v>395</v>
      </c>
      <c r="C1657" t="s">
        <v>23</v>
      </c>
      <c r="D1657" t="s">
        <v>24</v>
      </c>
      <c r="E1657">
        <v>2</v>
      </c>
      <c r="F1657" t="s">
        <v>79</v>
      </c>
    </row>
    <row r="1658" spans="1:6" hidden="1" x14ac:dyDescent="0.25">
      <c r="A1658" t="s">
        <v>2736</v>
      </c>
      <c r="B1658">
        <v>390</v>
      </c>
      <c r="C1658" t="s">
        <v>23</v>
      </c>
      <c r="D1658" t="s">
        <v>24</v>
      </c>
      <c r="E1658">
        <v>2</v>
      </c>
      <c r="F1658" t="s">
        <v>213</v>
      </c>
    </row>
    <row r="1659" spans="1:6" hidden="1" x14ac:dyDescent="0.25">
      <c r="A1659" t="s">
        <v>2743</v>
      </c>
      <c r="B1659">
        <v>492</v>
      </c>
      <c r="C1659" t="s">
        <v>23</v>
      </c>
      <c r="D1659" t="s">
        <v>24</v>
      </c>
      <c r="E1659">
        <v>2</v>
      </c>
      <c r="F1659" t="s">
        <v>1058</v>
      </c>
    </row>
    <row r="1660" spans="1:6" x14ac:dyDescent="0.25">
      <c r="A1660" t="s">
        <v>2747</v>
      </c>
      <c r="B1660">
        <v>1224</v>
      </c>
      <c r="C1660" t="s">
        <v>9</v>
      </c>
      <c r="D1660" t="s">
        <v>32</v>
      </c>
      <c r="E1660">
        <v>2</v>
      </c>
      <c r="F1660" t="s">
        <v>5912</v>
      </c>
    </row>
    <row r="1661" spans="1:6" x14ac:dyDescent="0.25">
      <c r="A1661" t="s">
        <v>2750</v>
      </c>
      <c r="B1661">
        <v>1134</v>
      </c>
      <c r="C1661" t="s">
        <v>9</v>
      </c>
      <c r="D1661" t="s">
        <v>28</v>
      </c>
      <c r="E1661">
        <v>2</v>
      </c>
      <c r="F1661" t="s">
        <v>5913</v>
      </c>
    </row>
    <row r="1662" spans="1:6" x14ac:dyDescent="0.25">
      <c r="A1662" t="s">
        <v>2753</v>
      </c>
      <c r="B1662">
        <v>1257</v>
      </c>
      <c r="C1662" t="s">
        <v>9</v>
      </c>
      <c r="D1662" t="s">
        <v>32</v>
      </c>
      <c r="E1662">
        <v>2</v>
      </c>
      <c r="F1662" t="s">
        <v>5914</v>
      </c>
    </row>
    <row r="1663" spans="1:6" hidden="1" x14ac:dyDescent="0.25">
      <c r="A1663" t="s">
        <v>2756</v>
      </c>
      <c r="B1663">
        <v>257</v>
      </c>
      <c r="C1663" t="s">
        <v>23</v>
      </c>
      <c r="D1663" t="s">
        <v>223</v>
      </c>
      <c r="E1663">
        <v>2</v>
      </c>
      <c r="F1663" t="s">
        <v>227</v>
      </c>
    </row>
    <row r="1664" spans="1:6" x14ac:dyDescent="0.25">
      <c r="A1664" t="s">
        <v>2757</v>
      </c>
      <c r="B1664">
        <v>1113</v>
      </c>
      <c r="C1664" t="s">
        <v>9</v>
      </c>
      <c r="D1664" t="s">
        <v>180</v>
      </c>
      <c r="E1664">
        <v>2</v>
      </c>
      <c r="F1664" t="s">
        <v>6151</v>
      </c>
    </row>
    <row r="1665" spans="1:6" hidden="1" x14ac:dyDescent="0.25">
      <c r="A1665" t="s">
        <v>2760</v>
      </c>
      <c r="B1665">
        <v>946</v>
      </c>
      <c r="C1665" t="s">
        <v>14</v>
      </c>
      <c r="D1665" t="s">
        <v>19</v>
      </c>
      <c r="E1665">
        <v>2</v>
      </c>
      <c r="F1665" t="s">
        <v>6261</v>
      </c>
    </row>
    <row r="1666" spans="1:6" x14ac:dyDescent="0.25">
      <c r="A1666" t="s">
        <v>2765</v>
      </c>
      <c r="B1666">
        <v>548</v>
      </c>
      <c r="C1666" t="s">
        <v>9</v>
      </c>
      <c r="D1666" t="s">
        <v>2766</v>
      </c>
      <c r="E1666">
        <v>2</v>
      </c>
      <c r="F1666" t="s">
        <v>5915</v>
      </c>
    </row>
    <row r="1667" spans="1:6" hidden="1" x14ac:dyDescent="0.25">
      <c r="A1667" t="s">
        <v>2776</v>
      </c>
      <c r="B1667">
        <v>542</v>
      </c>
      <c r="C1667" t="s">
        <v>23</v>
      </c>
      <c r="D1667" t="s">
        <v>1402</v>
      </c>
      <c r="E1667">
        <v>2</v>
      </c>
      <c r="F1667" t="s">
        <v>5916</v>
      </c>
    </row>
    <row r="1668" spans="1:6" x14ac:dyDescent="0.25">
      <c r="A1668" t="s">
        <v>2779</v>
      </c>
      <c r="B1668">
        <v>937</v>
      </c>
      <c r="C1668" t="s">
        <v>9</v>
      </c>
      <c r="D1668" t="s">
        <v>28</v>
      </c>
      <c r="E1668">
        <v>2</v>
      </c>
      <c r="F1668" t="s">
        <v>5917</v>
      </c>
    </row>
    <row r="1669" spans="1:6" hidden="1" x14ac:dyDescent="0.25">
      <c r="A1669" t="s">
        <v>2792</v>
      </c>
      <c r="B1669">
        <v>245</v>
      </c>
      <c r="C1669" t="s">
        <v>23</v>
      </c>
      <c r="D1669" t="s">
        <v>50</v>
      </c>
      <c r="E1669">
        <v>2</v>
      </c>
      <c r="F1669" t="s">
        <v>51</v>
      </c>
    </row>
    <row r="1670" spans="1:6" x14ac:dyDescent="0.25">
      <c r="A1670" t="s">
        <v>2797</v>
      </c>
      <c r="B1670">
        <v>1190</v>
      </c>
      <c r="C1670" t="s">
        <v>9</v>
      </c>
      <c r="D1670" t="s">
        <v>28</v>
      </c>
      <c r="E1670">
        <v>2</v>
      </c>
      <c r="F1670" t="s">
        <v>5918</v>
      </c>
    </row>
    <row r="1671" spans="1:6" x14ac:dyDescent="0.25">
      <c r="A1671" t="s">
        <v>2801</v>
      </c>
      <c r="B1671">
        <v>1213</v>
      </c>
      <c r="C1671" t="s">
        <v>9</v>
      </c>
      <c r="D1671" t="s">
        <v>164</v>
      </c>
      <c r="E1671">
        <v>2</v>
      </c>
      <c r="F1671" t="s">
        <v>5919</v>
      </c>
    </row>
    <row r="1672" spans="1:6" x14ac:dyDescent="0.25">
      <c r="A1672" t="s">
        <v>2810</v>
      </c>
      <c r="B1672">
        <v>507</v>
      </c>
      <c r="C1672" t="s">
        <v>9</v>
      </c>
      <c r="D1672" t="s">
        <v>2811</v>
      </c>
      <c r="E1672">
        <v>2</v>
      </c>
      <c r="F1672" t="s">
        <v>5920</v>
      </c>
    </row>
    <row r="1673" spans="1:6" hidden="1" x14ac:dyDescent="0.25">
      <c r="A1673" t="s">
        <v>2822</v>
      </c>
      <c r="B1673">
        <v>257</v>
      </c>
      <c r="C1673" t="s">
        <v>23</v>
      </c>
      <c r="D1673" t="s">
        <v>223</v>
      </c>
      <c r="E1673">
        <v>2</v>
      </c>
      <c r="F1673" t="s">
        <v>227</v>
      </c>
    </row>
    <row r="1674" spans="1:6" hidden="1" x14ac:dyDescent="0.25">
      <c r="A1674" t="s">
        <v>2823</v>
      </c>
      <c r="B1674">
        <v>386</v>
      </c>
      <c r="C1674" t="s">
        <v>23</v>
      </c>
      <c r="D1674" t="s">
        <v>1402</v>
      </c>
      <c r="E1674">
        <v>2</v>
      </c>
      <c r="F1674" t="s">
        <v>2824</v>
      </c>
    </row>
    <row r="1675" spans="1:6" hidden="1" x14ac:dyDescent="0.25">
      <c r="A1675" t="s">
        <v>2826</v>
      </c>
      <c r="B1675">
        <v>453</v>
      </c>
      <c r="C1675" t="s">
        <v>14</v>
      </c>
      <c r="D1675" t="s">
        <v>86</v>
      </c>
      <c r="E1675">
        <v>2</v>
      </c>
      <c r="F1675" t="s">
        <v>5747</v>
      </c>
    </row>
    <row r="1676" spans="1:6" hidden="1" x14ac:dyDescent="0.25">
      <c r="A1676" t="s">
        <v>2828</v>
      </c>
      <c r="B1676">
        <v>1667</v>
      </c>
      <c r="C1676" t="s">
        <v>14</v>
      </c>
      <c r="D1676" t="s">
        <v>19</v>
      </c>
      <c r="E1676">
        <v>2</v>
      </c>
      <c r="F1676" t="s">
        <v>107</v>
      </c>
    </row>
    <row r="1677" spans="1:6" x14ac:dyDescent="0.25">
      <c r="A1677" t="s">
        <v>2832</v>
      </c>
      <c r="B1677">
        <v>1920</v>
      </c>
      <c r="C1677" t="s">
        <v>9</v>
      </c>
      <c r="D1677" t="s">
        <v>32</v>
      </c>
      <c r="E1677">
        <v>2</v>
      </c>
      <c r="F1677" t="s">
        <v>6262</v>
      </c>
    </row>
    <row r="1678" spans="1:6" x14ac:dyDescent="0.25">
      <c r="A1678" t="s">
        <v>2847</v>
      </c>
      <c r="B1678">
        <v>1055</v>
      </c>
      <c r="C1678" t="s">
        <v>9</v>
      </c>
      <c r="D1678" t="s">
        <v>164</v>
      </c>
      <c r="E1678">
        <v>2</v>
      </c>
      <c r="F1678" t="s">
        <v>5921</v>
      </c>
    </row>
    <row r="1679" spans="1:6" x14ac:dyDescent="0.25">
      <c r="A1679" t="s">
        <v>2853</v>
      </c>
      <c r="B1679">
        <v>961</v>
      </c>
      <c r="C1679" t="s">
        <v>9</v>
      </c>
      <c r="D1679" t="s">
        <v>10</v>
      </c>
      <c r="E1679">
        <v>2</v>
      </c>
      <c r="F1679" t="s">
        <v>5922</v>
      </c>
    </row>
    <row r="1680" spans="1:6" hidden="1" x14ac:dyDescent="0.25">
      <c r="A1680" t="s">
        <v>2861</v>
      </c>
      <c r="B1680">
        <v>367</v>
      </c>
      <c r="C1680" t="s">
        <v>23</v>
      </c>
      <c r="D1680" t="s">
        <v>50</v>
      </c>
      <c r="E1680">
        <v>2</v>
      </c>
      <c r="F1680" t="s">
        <v>505</v>
      </c>
    </row>
    <row r="1681" spans="1:6" hidden="1" x14ac:dyDescent="0.25">
      <c r="A1681" t="s">
        <v>2862</v>
      </c>
      <c r="B1681">
        <v>245</v>
      </c>
      <c r="C1681" t="s">
        <v>23</v>
      </c>
      <c r="D1681" t="s">
        <v>50</v>
      </c>
      <c r="E1681">
        <v>2</v>
      </c>
      <c r="F1681" t="s">
        <v>51</v>
      </c>
    </row>
    <row r="1682" spans="1:6" hidden="1" x14ac:dyDescent="0.25">
      <c r="A1682" t="s">
        <v>2863</v>
      </c>
      <c r="B1682">
        <v>245</v>
      </c>
      <c r="C1682" t="s">
        <v>23</v>
      </c>
      <c r="D1682" t="s">
        <v>50</v>
      </c>
      <c r="E1682">
        <v>2</v>
      </c>
      <c r="F1682" t="s">
        <v>51</v>
      </c>
    </row>
    <row r="1683" spans="1:6" hidden="1" x14ac:dyDescent="0.25">
      <c r="A1683" t="s">
        <v>2872</v>
      </c>
      <c r="B1683">
        <v>560</v>
      </c>
      <c r="C1683" t="s">
        <v>352</v>
      </c>
      <c r="D1683" t="s">
        <v>353</v>
      </c>
      <c r="E1683">
        <v>2</v>
      </c>
      <c r="F1683" t="s">
        <v>585</v>
      </c>
    </row>
    <row r="1684" spans="1:6" x14ac:dyDescent="0.25">
      <c r="A1684" t="s">
        <v>2873</v>
      </c>
      <c r="B1684">
        <v>742</v>
      </c>
      <c r="C1684" t="s">
        <v>9</v>
      </c>
      <c r="D1684" t="s">
        <v>10</v>
      </c>
      <c r="E1684">
        <v>2</v>
      </c>
      <c r="F1684" t="s">
        <v>5923</v>
      </c>
    </row>
    <row r="1685" spans="1:6" hidden="1" x14ac:dyDescent="0.25">
      <c r="A1685" t="s">
        <v>2883</v>
      </c>
      <c r="B1685">
        <v>459</v>
      </c>
      <c r="C1685" t="s">
        <v>23</v>
      </c>
      <c r="D1685" t="s">
        <v>237</v>
      </c>
      <c r="E1685">
        <v>2</v>
      </c>
      <c r="F1685" t="s">
        <v>2367</v>
      </c>
    </row>
    <row r="1686" spans="1:6" hidden="1" x14ac:dyDescent="0.25">
      <c r="A1686" t="s">
        <v>2884</v>
      </c>
      <c r="B1686">
        <v>245</v>
      </c>
      <c r="C1686" t="s">
        <v>23</v>
      </c>
      <c r="D1686" t="s">
        <v>50</v>
      </c>
      <c r="E1686">
        <v>2</v>
      </c>
      <c r="F1686" t="s">
        <v>51</v>
      </c>
    </row>
    <row r="1687" spans="1:6" hidden="1" x14ac:dyDescent="0.25">
      <c r="A1687" t="s">
        <v>2885</v>
      </c>
      <c r="B1687">
        <v>245</v>
      </c>
      <c r="C1687" t="s">
        <v>23</v>
      </c>
      <c r="D1687" t="s">
        <v>50</v>
      </c>
      <c r="E1687">
        <v>2</v>
      </c>
      <c r="F1687" t="s">
        <v>51</v>
      </c>
    </row>
    <row r="1688" spans="1:6" x14ac:dyDescent="0.25">
      <c r="A1688" t="s">
        <v>2886</v>
      </c>
      <c r="B1688">
        <v>1087</v>
      </c>
      <c r="C1688" t="s">
        <v>9</v>
      </c>
      <c r="D1688" t="s">
        <v>10</v>
      </c>
      <c r="E1688">
        <v>2</v>
      </c>
      <c r="F1688" t="s">
        <v>5924</v>
      </c>
    </row>
    <row r="1689" spans="1:6" x14ac:dyDescent="0.25">
      <c r="A1689" t="s">
        <v>2889</v>
      </c>
      <c r="B1689">
        <v>1048</v>
      </c>
      <c r="C1689" t="s">
        <v>9</v>
      </c>
      <c r="D1689" t="s">
        <v>32</v>
      </c>
      <c r="E1689">
        <v>2</v>
      </c>
      <c r="F1689" t="s">
        <v>5925</v>
      </c>
    </row>
    <row r="1690" spans="1:6" x14ac:dyDescent="0.25">
      <c r="A1690" t="s">
        <v>2896</v>
      </c>
      <c r="B1690">
        <v>1165</v>
      </c>
      <c r="C1690" t="s">
        <v>9</v>
      </c>
      <c r="D1690" t="s">
        <v>10</v>
      </c>
      <c r="E1690">
        <v>2</v>
      </c>
      <c r="F1690" t="s">
        <v>5926</v>
      </c>
    </row>
    <row r="1691" spans="1:6" hidden="1" x14ac:dyDescent="0.25">
      <c r="A1691" t="s">
        <v>2899</v>
      </c>
      <c r="B1691">
        <v>335</v>
      </c>
      <c r="C1691" t="s">
        <v>14</v>
      </c>
      <c r="D1691" t="s">
        <v>341</v>
      </c>
      <c r="E1691">
        <v>2</v>
      </c>
      <c r="F1691" t="s">
        <v>2900</v>
      </c>
    </row>
    <row r="1692" spans="1:6" hidden="1" x14ac:dyDescent="0.25">
      <c r="A1692" t="s">
        <v>2902</v>
      </c>
      <c r="B1692">
        <v>396</v>
      </c>
      <c r="C1692" t="s">
        <v>23</v>
      </c>
      <c r="D1692" t="s">
        <v>223</v>
      </c>
      <c r="E1692">
        <v>2</v>
      </c>
      <c r="F1692" t="s">
        <v>323</v>
      </c>
    </row>
    <row r="1693" spans="1:6" hidden="1" x14ac:dyDescent="0.25">
      <c r="A1693" t="s">
        <v>2918</v>
      </c>
      <c r="B1693">
        <v>622</v>
      </c>
      <c r="C1693" t="s">
        <v>14</v>
      </c>
      <c r="D1693" t="s">
        <v>19</v>
      </c>
      <c r="E1693">
        <v>2</v>
      </c>
      <c r="F1693" t="s">
        <v>2919</v>
      </c>
    </row>
    <row r="1694" spans="1:6" x14ac:dyDescent="0.25">
      <c r="A1694" t="s">
        <v>2921</v>
      </c>
      <c r="B1694">
        <v>1276</v>
      </c>
      <c r="C1694" t="s">
        <v>9</v>
      </c>
      <c r="D1694" t="s">
        <v>10</v>
      </c>
      <c r="E1694">
        <v>2</v>
      </c>
      <c r="F1694" t="s">
        <v>5927</v>
      </c>
    </row>
    <row r="1695" spans="1:6" x14ac:dyDescent="0.25">
      <c r="A1695" t="s">
        <v>2924</v>
      </c>
      <c r="B1695">
        <v>466</v>
      </c>
      <c r="C1695" t="s">
        <v>9</v>
      </c>
      <c r="D1695" t="s">
        <v>28</v>
      </c>
      <c r="E1695">
        <v>2</v>
      </c>
      <c r="F1695" t="s">
        <v>2925</v>
      </c>
    </row>
    <row r="1696" spans="1:6" x14ac:dyDescent="0.25">
      <c r="A1696" t="s">
        <v>2929</v>
      </c>
      <c r="B1696">
        <v>1218</v>
      </c>
      <c r="C1696" t="s">
        <v>9</v>
      </c>
      <c r="D1696" t="s">
        <v>164</v>
      </c>
      <c r="E1696">
        <v>2</v>
      </c>
      <c r="F1696" t="s">
        <v>5928</v>
      </c>
    </row>
    <row r="1697" spans="1:6" hidden="1" x14ac:dyDescent="0.25">
      <c r="A1697" t="s">
        <v>2935</v>
      </c>
      <c r="B1697">
        <v>245</v>
      </c>
      <c r="C1697" t="s">
        <v>23</v>
      </c>
      <c r="D1697" t="s">
        <v>50</v>
      </c>
      <c r="E1697">
        <v>2</v>
      </c>
      <c r="F1697" t="s">
        <v>51</v>
      </c>
    </row>
    <row r="1698" spans="1:6" hidden="1" x14ac:dyDescent="0.25">
      <c r="A1698" t="s">
        <v>2936</v>
      </c>
      <c r="B1698">
        <v>245</v>
      </c>
      <c r="C1698" t="s">
        <v>23</v>
      </c>
      <c r="D1698" t="s">
        <v>50</v>
      </c>
      <c r="E1698">
        <v>2</v>
      </c>
      <c r="F1698" t="s">
        <v>51</v>
      </c>
    </row>
    <row r="1699" spans="1:6" hidden="1" x14ac:dyDescent="0.25">
      <c r="A1699" t="s">
        <v>2937</v>
      </c>
      <c r="B1699">
        <v>245</v>
      </c>
      <c r="C1699" t="s">
        <v>23</v>
      </c>
      <c r="D1699" t="s">
        <v>50</v>
      </c>
      <c r="E1699">
        <v>2</v>
      </c>
      <c r="F1699" t="s">
        <v>51</v>
      </c>
    </row>
    <row r="1700" spans="1:6" x14ac:dyDescent="0.25">
      <c r="A1700" t="s">
        <v>2938</v>
      </c>
      <c r="B1700">
        <v>1375</v>
      </c>
      <c r="C1700" t="s">
        <v>9</v>
      </c>
      <c r="D1700" t="s">
        <v>180</v>
      </c>
      <c r="E1700">
        <v>2</v>
      </c>
      <c r="F1700" t="s">
        <v>5929</v>
      </c>
    </row>
    <row r="1701" spans="1:6" hidden="1" x14ac:dyDescent="0.25">
      <c r="A1701" t="s">
        <v>2941</v>
      </c>
      <c r="B1701">
        <v>492</v>
      </c>
      <c r="C1701" t="s">
        <v>23</v>
      </c>
      <c r="D1701" t="s">
        <v>24</v>
      </c>
      <c r="E1701">
        <v>2</v>
      </c>
      <c r="F1701" t="s">
        <v>1058</v>
      </c>
    </row>
    <row r="1702" spans="1:6" hidden="1" x14ac:dyDescent="0.25">
      <c r="A1702" t="s">
        <v>2942</v>
      </c>
      <c r="B1702">
        <v>245</v>
      </c>
      <c r="C1702" t="s">
        <v>23</v>
      </c>
      <c r="D1702" t="s">
        <v>50</v>
      </c>
      <c r="E1702">
        <v>2</v>
      </c>
      <c r="F1702" t="s">
        <v>51</v>
      </c>
    </row>
    <row r="1703" spans="1:6" x14ac:dyDescent="0.25">
      <c r="A1703" t="s">
        <v>2945</v>
      </c>
      <c r="B1703">
        <v>1246</v>
      </c>
      <c r="C1703" t="s">
        <v>9</v>
      </c>
      <c r="D1703" t="s">
        <v>32</v>
      </c>
      <c r="E1703">
        <v>2</v>
      </c>
      <c r="F1703" t="s">
        <v>5930</v>
      </c>
    </row>
    <row r="1704" spans="1:6" x14ac:dyDescent="0.25">
      <c r="A1704" t="s">
        <v>2948</v>
      </c>
      <c r="B1704">
        <v>816</v>
      </c>
      <c r="C1704" t="s">
        <v>9</v>
      </c>
      <c r="D1704" t="s">
        <v>980</v>
      </c>
      <c r="E1704">
        <v>2</v>
      </c>
      <c r="F1704" t="s">
        <v>5931</v>
      </c>
    </row>
    <row r="1705" spans="1:6" x14ac:dyDescent="0.25">
      <c r="A1705" t="s">
        <v>2954</v>
      </c>
      <c r="B1705">
        <v>1327</v>
      </c>
      <c r="C1705" t="s">
        <v>9</v>
      </c>
      <c r="D1705" t="s">
        <v>32</v>
      </c>
      <c r="E1705">
        <v>2</v>
      </c>
      <c r="F1705" t="s">
        <v>5932</v>
      </c>
    </row>
    <row r="1706" spans="1:6" hidden="1" x14ac:dyDescent="0.25">
      <c r="A1706" t="s">
        <v>2957</v>
      </c>
      <c r="B1706">
        <v>245</v>
      </c>
      <c r="C1706" t="s">
        <v>23</v>
      </c>
      <c r="D1706" t="s">
        <v>50</v>
      </c>
      <c r="E1706">
        <v>2</v>
      </c>
      <c r="F1706" t="s">
        <v>51</v>
      </c>
    </row>
    <row r="1707" spans="1:6" hidden="1" x14ac:dyDescent="0.25">
      <c r="A1707" t="s">
        <v>2958</v>
      </c>
      <c r="B1707">
        <v>360</v>
      </c>
      <c r="C1707" t="s">
        <v>23</v>
      </c>
      <c r="D1707" t="s">
        <v>821</v>
      </c>
      <c r="E1707">
        <v>2</v>
      </c>
      <c r="F1707" t="s">
        <v>6313</v>
      </c>
    </row>
    <row r="1708" spans="1:6" hidden="1" x14ac:dyDescent="0.25">
      <c r="A1708" t="s">
        <v>2961</v>
      </c>
      <c r="B1708">
        <v>245</v>
      </c>
      <c r="C1708" t="s">
        <v>23</v>
      </c>
      <c r="D1708" t="s">
        <v>50</v>
      </c>
      <c r="E1708">
        <v>2</v>
      </c>
      <c r="F1708" t="s">
        <v>51</v>
      </c>
    </row>
    <row r="1709" spans="1:6" hidden="1" x14ac:dyDescent="0.25">
      <c r="A1709" t="s">
        <v>2963</v>
      </c>
      <c r="B1709">
        <v>392</v>
      </c>
      <c r="C1709" t="s">
        <v>23</v>
      </c>
      <c r="D1709" t="s">
        <v>223</v>
      </c>
      <c r="E1709">
        <v>2</v>
      </c>
      <c r="F1709" t="s">
        <v>224</v>
      </c>
    </row>
    <row r="1710" spans="1:6" hidden="1" x14ac:dyDescent="0.25">
      <c r="A1710" t="s">
        <v>2982</v>
      </c>
      <c r="B1710">
        <v>245</v>
      </c>
      <c r="C1710" t="s">
        <v>133</v>
      </c>
      <c r="D1710" t="s">
        <v>134</v>
      </c>
      <c r="E1710">
        <v>2</v>
      </c>
      <c r="F1710" t="s">
        <v>5933</v>
      </c>
    </row>
    <row r="1711" spans="1:6" hidden="1" x14ac:dyDescent="0.25">
      <c r="A1711" t="s">
        <v>2994</v>
      </c>
      <c r="B1711">
        <v>497</v>
      </c>
      <c r="C1711" t="s">
        <v>23</v>
      </c>
      <c r="D1711" t="s">
        <v>24</v>
      </c>
      <c r="E1711">
        <v>2</v>
      </c>
      <c r="F1711" t="s">
        <v>1103</v>
      </c>
    </row>
    <row r="1712" spans="1:6" hidden="1" x14ac:dyDescent="0.25">
      <c r="A1712" t="s">
        <v>2995</v>
      </c>
      <c r="B1712">
        <v>304</v>
      </c>
      <c r="C1712" t="s">
        <v>23</v>
      </c>
      <c r="D1712" t="s">
        <v>821</v>
      </c>
      <c r="E1712">
        <v>2</v>
      </c>
      <c r="F1712" t="s">
        <v>2996</v>
      </c>
    </row>
    <row r="1713" spans="1:6" x14ac:dyDescent="0.25">
      <c r="A1713" t="s">
        <v>3001</v>
      </c>
      <c r="B1713">
        <v>1033</v>
      </c>
      <c r="C1713" t="s">
        <v>9</v>
      </c>
      <c r="D1713" t="s">
        <v>980</v>
      </c>
      <c r="E1713">
        <v>2</v>
      </c>
      <c r="F1713" t="s">
        <v>5934</v>
      </c>
    </row>
    <row r="1714" spans="1:6" hidden="1" x14ac:dyDescent="0.25">
      <c r="A1714" t="s">
        <v>3004</v>
      </c>
      <c r="B1714">
        <v>466</v>
      </c>
      <c r="C1714" t="s">
        <v>23</v>
      </c>
      <c r="D1714" t="s">
        <v>3005</v>
      </c>
      <c r="E1714">
        <v>2</v>
      </c>
      <c r="F1714" t="s">
        <v>1664</v>
      </c>
    </row>
    <row r="1715" spans="1:6" hidden="1" x14ac:dyDescent="0.25">
      <c r="A1715" t="s">
        <v>3007</v>
      </c>
      <c r="B1715">
        <v>395</v>
      </c>
      <c r="C1715" t="s">
        <v>23</v>
      </c>
      <c r="D1715" t="s">
        <v>24</v>
      </c>
      <c r="E1715">
        <v>2</v>
      </c>
      <c r="F1715" t="s">
        <v>79</v>
      </c>
    </row>
    <row r="1716" spans="1:6" x14ac:dyDescent="0.25">
      <c r="A1716" t="s">
        <v>3012</v>
      </c>
      <c r="B1716">
        <v>1697</v>
      </c>
      <c r="C1716" t="s">
        <v>9</v>
      </c>
      <c r="D1716" t="s">
        <v>180</v>
      </c>
      <c r="E1716">
        <v>2</v>
      </c>
      <c r="F1716" t="s">
        <v>5935</v>
      </c>
    </row>
    <row r="1717" spans="1:6" hidden="1" x14ac:dyDescent="0.25">
      <c r="A1717" t="s">
        <v>3016</v>
      </c>
      <c r="B1717">
        <v>198</v>
      </c>
      <c r="C1717" t="s">
        <v>14</v>
      </c>
      <c r="D1717" t="s">
        <v>3017</v>
      </c>
      <c r="E1717">
        <v>2</v>
      </c>
      <c r="F1717" t="s">
        <v>6150</v>
      </c>
    </row>
    <row r="1718" spans="1:6" hidden="1" x14ac:dyDescent="0.25">
      <c r="A1718" t="s">
        <v>3021</v>
      </c>
      <c r="B1718">
        <v>396</v>
      </c>
      <c r="C1718" t="s">
        <v>23</v>
      </c>
      <c r="D1718" t="s">
        <v>223</v>
      </c>
      <c r="E1718">
        <v>2</v>
      </c>
      <c r="F1718" t="s">
        <v>323</v>
      </c>
    </row>
    <row r="1719" spans="1:6" x14ac:dyDescent="0.25">
      <c r="A1719" t="s">
        <v>3023</v>
      </c>
      <c r="B1719">
        <v>577</v>
      </c>
      <c r="C1719" t="s">
        <v>9</v>
      </c>
      <c r="D1719" t="s">
        <v>164</v>
      </c>
      <c r="E1719">
        <v>2</v>
      </c>
      <c r="F1719" t="s">
        <v>6152</v>
      </c>
    </row>
    <row r="1720" spans="1:6" hidden="1" x14ac:dyDescent="0.25">
      <c r="A1720" t="s">
        <v>3028</v>
      </c>
      <c r="B1720">
        <v>460</v>
      </c>
      <c r="C1720" t="s">
        <v>23</v>
      </c>
      <c r="D1720" t="s">
        <v>24</v>
      </c>
      <c r="E1720">
        <v>2</v>
      </c>
      <c r="F1720" t="s">
        <v>1795</v>
      </c>
    </row>
    <row r="1721" spans="1:6" x14ac:dyDescent="0.25">
      <c r="A1721" t="s">
        <v>3029</v>
      </c>
      <c r="B1721">
        <v>1290</v>
      </c>
      <c r="C1721" t="s">
        <v>9</v>
      </c>
      <c r="D1721" t="s">
        <v>10</v>
      </c>
      <c r="E1721">
        <v>2</v>
      </c>
      <c r="F1721" t="s">
        <v>5936</v>
      </c>
    </row>
    <row r="1722" spans="1:6" hidden="1" x14ac:dyDescent="0.25">
      <c r="A1722" t="s">
        <v>3037</v>
      </c>
      <c r="B1722">
        <v>245</v>
      </c>
      <c r="C1722" t="s">
        <v>23</v>
      </c>
      <c r="D1722" t="s">
        <v>50</v>
      </c>
      <c r="E1722">
        <v>2</v>
      </c>
      <c r="F1722" t="s">
        <v>51</v>
      </c>
    </row>
    <row r="1723" spans="1:6" hidden="1" x14ac:dyDescent="0.25">
      <c r="A1723" t="s">
        <v>3038</v>
      </c>
      <c r="B1723">
        <v>245</v>
      </c>
      <c r="C1723" t="s">
        <v>23</v>
      </c>
      <c r="D1723" t="s">
        <v>24</v>
      </c>
      <c r="E1723">
        <v>2</v>
      </c>
      <c r="F1723" t="s">
        <v>51</v>
      </c>
    </row>
    <row r="1724" spans="1:6" hidden="1" x14ac:dyDescent="0.25">
      <c r="A1724" t="s">
        <v>3039</v>
      </c>
      <c r="B1724">
        <v>245</v>
      </c>
      <c r="C1724" t="s">
        <v>23</v>
      </c>
      <c r="D1724" t="s">
        <v>50</v>
      </c>
      <c r="E1724">
        <v>2</v>
      </c>
      <c r="F1724" t="s">
        <v>51</v>
      </c>
    </row>
    <row r="1725" spans="1:6" x14ac:dyDescent="0.25">
      <c r="A1725" t="s">
        <v>3040</v>
      </c>
      <c r="B1725">
        <v>1171</v>
      </c>
      <c r="C1725" t="s">
        <v>9</v>
      </c>
      <c r="D1725" t="s">
        <v>10</v>
      </c>
      <c r="E1725">
        <v>2</v>
      </c>
      <c r="F1725" t="s">
        <v>5937</v>
      </c>
    </row>
    <row r="1726" spans="1:6" hidden="1" x14ac:dyDescent="0.25">
      <c r="A1726" t="s">
        <v>3043</v>
      </c>
      <c r="B1726">
        <v>245</v>
      </c>
      <c r="C1726" t="s">
        <v>23</v>
      </c>
      <c r="D1726" t="s">
        <v>50</v>
      </c>
      <c r="E1726">
        <v>2</v>
      </c>
      <c r="F1726" t="s">
        <v>51</v>
      </c>
    </row>
    <row r="1727" spans="1:6" hidden="1" x14ac:dyDescent="0.25">
      <c r="A1727" t="s">
        <v>3044</v>
      </c>
      <c r="B1727">
        <v>497</v>
      </c>
      <c r="C1727" t="s">
        <v>23</v>
      </c>
      <c r="D1727" t="s">
        <v>237</v>
      </c>
      <c r="E1727">
        <v>2</v>
      </c>
      <c r="F1727" t="s">
        <v>1103</v>
      </c>
    </row>
    <row r="1728" spans="1:6" hidden="1" x14ac:dyDescent="0.25">
      <c r="A1728" t="s">
        <v>3046</v>
      </c>
      <c r="B1728">
        <v>512</v>
      </c>
      <c r="C1728" t="s">
        <v>23</v>
      </c>
      <c r="D1728" t="s">
        <v>24</v>
      </c>
      <c r="E1728">
        <v>2</v>
      </c>
      <c r="F1728" t="s">
        <v>3047</v>
      </c>
    </row>
    <row r="1729" spans="1:6" hidden="1" x14ac:dyDescent="0.25">
      <c r="A1729" t="s">
        <v>3049</v>
      </c>
      <c r="B1729">
        <v>487</v>
      </c>
      <c r="C1729" t="s">
        <v>23</v>
      </c>
      <c r="D1729" t="s">
        <v>237</v>
      </c>
      <c r="E1729">
        <v>2</v>
      </c>
      <c r="F1729" t="s">
        <v>954</v>
      </c>
    </row>
    <row r="1730" spans="1:6" hidden="1" x14ac:dyDescent="0.25">
      <c r="A1730" t="s">
        <v>3070</v>
      </c>
      <c r="B1730">
        <v>245</v>
      </c>
      <c r="C1730" t="s">
        <v>23</v>
      </c>
      <c r="D1730" t="s">
        <v>50</v>
      </c>
      <c r="E1730">
        <v>2</v>
      </c>
      <c r="F1730" t="s">
        <v>51</v>
      </c>
    </row>
    <row r="1731" spans="1:6" hidden="1" x14ac:dyDescent="0.25">
      <c r="A1731" t="s">
        <v>3073</v>
      </c>
      <c r="B1731">
        <v>476</v>
      </c>
      <c r="C1731" t="s">
        <v>23</v>
      </c>
      <c r="D1731" t="s">
        <v>24</v>
      </c>
      <c r="E1731">
        <v>2</v>
      </c>
      <c r="F1731" t="s">
        <v>190</v>
      </c>
    </row>
    <row r="1732" spans="1:6" hidden="1" x14ac:dyDescent="0.25">
      <c r="A1732" t="s">
        <v>3074</v>
      </c>
      <c r="B1732">
        <v>524</v>
      </c>
      <c r="C1732" t="s">
        <v>14</v>
      </c>
      <c r="D1732" t="s">
        <v>814</v>
      </c>
      <c r="E1732">
        <v>2</v>
      </c>
      <c r="F1732" t="s">
        <v>3075</v>
      </c>
    </row>
    <row r="1733" spans="1:6" hidden="1" x14ac:dyDescent="0.25">
      <c r="A1733" t="s">
        <v>3077</v>
      </c>
      <c r="B1733">
        <v>1667</v>
      </c>
      <c r="C1733" t="s">
        <v>14</v>
      </c>
      <c r="D1733" t="s">
        <v>19</v>
      </c>
      <c r="E1733">
        <v>2</v>
      </c>
      <c r="F1733" t="s">
        <v>107</v>
      </c>
    </row>
    <row r="1734" spans="1:6" hidden="1" x14ac:dyDescent="0.25">
      <c r="A1734" t="s">
        <v>3081</v>
      </c>
      <c r="B1734">
        <v>245</v>
      </c>
      <c r="C1734" t="s">
        <v>23</v>
      </c>
      <c r="D1734" t="s">
        <v>50</v>
      </c>
      <c r="E1734">
        <v>2</v>
      </c>
      <c r="F1734" t="s">
        <v>51</v>
      </c>
    </row>
    <row r="1735" spans="1:6" hidden="1" x14ac:dyDescent="0.25">
      <c r="A1735" t="s">
        <v>3082</v>
      </c>
      <c r="B1735">
        <v>245</v>
      </c>
      <c r="C1735" t="s">
        <v>23</v>
      </c>
      <c r="D1735" t="s">
        <v>50</v>
      </c>
      <c r="E1735">
        <v>2</v>
      </c>
      <c r="F1735" t="s">
        <v>51</v>
      </c>
    </row>
    <row r="1736" spans="1:6" hidden="1" x14ac:dyDescent="0.25">
      <c r="A1736" t="s">
        <v>3083</v>
      </c>
      <c r="B1736">
        <v>367</v>
      </c>
      <c r="C1736" t="s">
        <v>23</v>
      </c>
      <c r="D1736" t="s">
        <v>504</v>
      </c>
      <c r="E1736">
        <v>2</v>
      </c>
      <c r="F1736" t="s">
        <v>505</v>
      </c>
    </row>
    <row r="1737" spans="1:6" hidden="1" x14ac:dyDescent="0.25">
      <c r="A1737" t="s">
        <v>3085</v>
      </c>
      <c r="B1737">
        <v>395</v>
      </c>
      <c r="C1737" t="s">
        <v>23</v>
      </c>
      <c r="D1737" t="s">
        <v>24</v>
      </c>
      <c r="E1737">
        <v>2</v>
      </c>
      <c r="F1737" t="s">
        <v>3086</v>
      </c>
    </row>
    <row r="1738" spans="1:6" x14ac:dyDescent="0.25">
      <c r="A1738" t="s">
        <v>3088</v>
      </c>
      <c r="B1738">
        <v>1287</v>
      </c>
      <c r="C1738" t="s">
        <v>9</v>
      </c>
      <c r="D1738" t="s">
        <v>164</v>
      </c>
      <c r="E1738">
        <v>2</v>
      </c>
      <c r="F1738" t="s">
        <v>5938</v>
      </c>
    </row>
    <row r="1739" spans="1:6" hidden="1" x14ac:dyDescent="0.25">
      <c r="A1739" t="s">
        <v>3091</v>
      </c>
      <c r="B1739">
        <v>245</v>
      </c>
      <c r="C1739" t="s">
        <v>23</v>
      </c>
      <c r="D1739" t="s">
        <v>50</v>
      </c>
      <c r="E1739">
        <v>2</v>
      </c>
      <c r="F1739" t="s">
        <v>51</v>
      </c>
    </row>
    <row r="1740" spans="1:6" x14ac:dyDescent="0.25">
      <c r="A1740" t="s">
        <v>3092</v>
      </c>
      <c r="B1740">
        <v>907</v>
      </c>
      <c r="C1740" t="s">
        <v>9</v>
      </c>
      <c r="D1740" t="s">
        <v>164</v>
      </c>
      <c r="E1740">
        <v>2</v>
      </c>
      <c r="F1740" t="s">
        <v>5939</v>
      </c>
    </row>
    <row r="1741" spans="1:6" hidden="1" x14ac:dyDescent="0.25">
      <c r="A1741" t="s">
        <v>3101</v>
      </c>
      <c r="B1741">
        <v>396</v>
      </c>
      <c r="C1741" t="s">
        <v>23</v>
      </c>
      <c r="D1741" t="s">
        <v>223</v>
      </c>
      <c r="E1741">
        <v>2</v>
      </c>
      <c r="F1741" t="s">
        <v>323</v>
      </c>
    </row>
    <row r="1742" spans="1:6" hidden="1" x14ac:dyDescent="0.25">
      <c r="A1742" t="s">
        <v>3113</v>
      </c>
      <c r="B1742">
        <v>245</v>
      </c>
      <c r="C1742" t="s">
        <v>23</v>
      </c>
      <c r="D1742" t="s">
        <v>50</v>
      </c>
      <c r="E1742">
        <v>2</v>
      </c>
      <c r="F1742" t="s">
        <v>51</v>
      </c>
    </row>
    <row r="1743" spans="1:6" x14ac:dyDescent="0.25">
      <c r="A1743" t="s">
        <v>3116</v>
      </c>
      <c r="B1743">
        <v>785</v>
      </c>
      <c r="C1743" t="s">
        <v>9</v>
      </c>
      <c r="D1743" t="s">
        <v>492</v>
      </c>
      <c r="E1743">
        <v>2</v>
      </c>
      <c r="F1743" t="s">
        <v>5940</v>
      </c>
    </row>
    <row r="1744" spans="1:6" hidden="1" x14ac:dyDescent="0.25">
      <c r="A1744" t="s">
        <v>3119</v>
      </c>
      <c r="B1744">
        <v>245</v>
      </c>
      <c r="C1744" t="s">
        <v>23</v>
      </c>
      <c r="D1744" t="s">
        <v>50</v>
      </c>
      <c r="E1744">
        <v>2</v>
      </c>
      <c r="F1744" t="s">
        <v>51</v>
      </c>
    </row>
    <row r="1745" spans="1:6" x14ac:dyDescent="0.25">
      <c r="A1745" t="s">
        <v>3123</v>
      </c>
      <c r="B1745">
        <v>1274</v>
      </c>
      <c r="C1745" t="s">
        <v>9</v>
      </c>
      <c r="D1745" t="s">
        <v>10</v>
      </c>
      <c r="E1745">
        <v>2</v>
      </c>
      <c r="F1745" t="s">
        <v>5927</v>
      </c>
    </row>
    <row r="1746" spans="1:6" hidden="1" x14ac:dyDescent="0.25">
      <c r="A1746" t="s">
        <v>3129</v>
      </c>
      <c r="B1746">
        <v>396</v>
      </c>
      <c r="C1746" t="s">
        <v>23</v>
      </c>
      <c r="D1746" t="s">
        <v>237</v>
      </c>
      <c r="E1746">
        <v>2</v>
      </c>
      <c r="F1746" t="s">
        <v>323</v>
      </c>
    </row>
    <row r="1747" spans="1:6" hidden="1" x14ac:dyDescent="0.25">
      <c r="A1747" t="s">
        <v>3130</v>
      </c>
      <c r="B1747">
        <v>245</v>
      </c>
      <c r="C1747" t="s">
        <v>23</v>
      </c>
      <c r="D1747" t="s">
        <v>50</v>
      </c>
      <c r="E1747">
        <v>2</v>
      </c>
      <c r="F1747" t="s">
        <v>51</v>
      </c>
    </row>
    <row r="1748" spans="1:6" hidden="1" x14ac:dyDescent="0.25">
      <c r="A1748" t="s">
        <v>3134</v>
      </c>
      <c r="B1748">
        <v>251</v>
      </c>
      <c r="C1748" t="s">
        <v>245</v>
      </c>
      <c r="D1748" t="s">
        <v>423</v>
      </c>
      <c r="E1748">
        <v>2</v>
      </c>
      <c r="F1748" t="s">
        <v>5941</v>
      </c>
    </row>
    <row r="1749" spans="1:6" hidden="1" x14ac:dyDescent="0.25">
      <c r="A1749" t="s">
        <v>3143</v>
      </c>
      <c r="B1749">
        <v>245</v>
      </c>
      <c r="C1749" t="s">
        <v>23</v>
      </c>
      <c r="D1749" t="s">
        <v>50</v>
      </c>
      <c r="E1749">
        <v>2</v>
      </c>
      <c r="F1749" t="s">
        <v>51</v>
      </c>
    </row>
    <row r="1750" spans="1:6" hidden="1" x14ac:dyDescent="0.25">
      <c r="A1750" t="s">
        <v>3144</v>
      </c>
      <c r="B1750">
        <v>504</v>
      </c>
      <c r="C1750" t="s">
        <v>14</v>
      </c>
      <c r="D1750" t="s">
        <v>1596</v>
      </c>
      <c r="E1750">
        <v>2</v>
      </c>
      <c r="F1750" t="s">
        <v>6149</v>
      </c>
    </row>
    <row r="1751" spans="1:6" x14ac:dyDescent="0.25">
      <c r="A1751" t="s">
        <v>3147</v>
      </c>
      <c r="B1751">
        <v>1235</v>
      </c>
      <c r="C1751" t="s">
        <v>9</v>
      </c>
      <c r="D1751" t="s">
        <v>32</v>
      </c>
      <c r="E1751">
        <v>2</v>
      </c>
      <c r="F1751" t="s">
        <v>5942</v>
      </c>
    </row>
    <row r="1752" spans="1:6" hidden="1" x14ac:dyDescent="0.25">
      <c r="A1752" t="s">
        <v>3153</v>
      </c>
      <c r="B1752">
        <v>345</v>
      </c>
      <c r="C1752" t="s">
        <v>23</v>
      </c>
      <c r="D1752" t="s">
        <v>1402</v>
      </c>
      <c r="E1752">
        <v>2</v>
      </c>
      <c r="F1752" t="s">
        <v>6314</v>
      </c>
    </row>
    <row r="1753" spans="1:6" hidden="1" x14ac:dyDescent="0.25">
      <c r="A1753" t="s">
        <v>3158</v>
      </c>
      <c r="B1753">
        <v>464</v>
      </c>
      <c r="C1753" t="s">
        <v>23</v>
      </c>
      <c r="D1753" t="s">
        <v>237</v>
      </c>
      <c r="E1753">
        <v>2</v>
      </c>
      <c r="F1753" t="s">
        <v>3159</v>
      </c>
    </row>
    <row r="1754" spans="1:6" hidden="1" x14ac:dyDescent="0.25">
      <c r="A1754" t="s">
        <v>3161</v>
      </c>
      <c r="B1754">
        <v>576</v>
      </c>
      <c r="C1754" t="s">
        <v>14</v>
      </c>
      <c r="D1754" t="s">
        <v>863</v>
      </c>
      <c r="E1754">
        <v>2</v>
      </c>
      <c r="F1754" t="s">
        <v>6263</v>
      </c>
    </row>
    <row r="1755" spans="1:6" hidden="1" x14ac:dyDescent="0.25">
      <c r="A1755" t="s">
        <v>3170</v>
      </c>
      <c r="B1755">
        <v>245</v>
      </c>
      <c r="C1755" t="s">
        <v>23</v>
      </c>
      <c r="D1755" t="s">
        <v>24</v>
      </c>
      <c r="E1755">
        <v>2</v>
      </c>
      <c r="F1755" t="s">
        <v>51</v>
      </c>
    </row>
    <row r="1756" spans="1:6" hidden="1" x14ac:dyDescent="0.25">
      <c r="A1756" t="s">
        <v>3171</v>
      </c>
      <c r="B1756">
        <v>245</v>
      </c>
      <c r="C1756" t="s">
        <v>23</v>
      </c>
      <c r="D1756" t="s">
        <v>50</v>
      </c>
      <c r="E1756">
        <v>2</v>
      </c>
      <c r="F1756" t="s">
        <v>51</v>
      </c>
    </row>
    <row r="1757" spans="1:6" hidden="1" x14ac:dyDescent="0.25">
      <c r="A1757" t="s">
        <v>3175</v>
      </c>
      <c r="B1757">
        <v>245</v>
      </c>
      <c r="C1757" t="s">
        <v>23</v>
      </c>
      <c r="D1757" t="s">
        <v>50</v>
      </c>
      <c r="E1757">
        <v>2</v>
      </c>
      <c r="F1757" t="s">
        <v>51</v>
      </c>
    </row>
    <row r="1758" spans="1:6" x14ac:dyDescent="0.25">
      <c r="A1758" t="s">
        <v>3177</v>
      </c>
      <c r="B1758">
        <v>506</v>
      </c>
      <c r="C1758" t="s">
        <v>9</v>
      </c>
      <c r="D1758" t="s">
        <v>164</v>
      </c>
      <c r="E1758">
        <v>2</v>
      </c>
      <c r="F1758" t="s">
        <v>5786</v>
      </c>
    </row>
    <row r="1759" spans="1:6" hidden="1" x14ac:dyDescent="0.25">
      <c r="A1759" t="s">
        <v>3185</v>
      </c>
      <c r="B1759">
        <v>478</v>
      </c>
      <c r="C1759" t="s">
        <v>23</v>
      </c>
      <c r="D1759" t="s">
        <v>24</v>
      </c>
      <c r="E1759">
        <v>2</v>
      </c>
      <c r="F1759" t="s">
        <v>265</v>
      </c>
    </row>
    <row r="1760" spans="1:6" hidden="1" x14ac:dyDescent="0.25">
      <c r="A1760" t="s">
        <v>3186</v>
      </c>
      <c r="B1760">
        <v>369</v>
      </c>
      <c r="C1760" t="s">
        <v>14</v>
      </c>
      <c r="D1760" t="s">
        <v>86</v>
      </c>
      <c r="E1760">
        <v>2</v>
      </c>
      <c r="F1760" t="s">
        <v>6315</v>
      </c>
    </row>
    <row r="1761" spans="1:6" hidden="1" x14ac:dyDescent="0.25">
      <c r="A1761" t="s">
        <v>3195</v>
      </c>
      <c r="B1761">
        <v>245</v>
      </c>
      <c r="C1761" t="s">
        <v>23</v>
      </c>
      <c r="D1761" t="s">
        <v>50</v>
      </c>
      <c r="E1761">
        <v>2</v>
      </c>
      <c r="F1761" t="s">
        <v>51</v>
      </c>
    </row>
    <row r="1762" spans="1:6" hidden="1" x14ac:dyDescent="0.25">
      <c r="A1762" t="s">
        <v>3198</v>
      </c>
      <c r="B1762">
        <v>257</v>
      </c>
      <c r="C1762" t="s">
        <v>23</v>
      </c>
      <c r="D1762" t="s">
        <v>223</v>
      </c>
      <c r="E1762">
        <v>2</v>
      </c>
      <c r="F1762" t="s">
        <v>227</v>
      </c>
    </row>
    <row r="1763" spans="1:6" x14ac:dyDescent="0.25">
      <c r="A1763" t="s">
        <v>3206</v>
      </c>
      <c r="B1763">
        <v>809</v>
      </c>
      <c r="C1763" t="s">
        <v>9</v>
      </c>
      <c r="D1763" t="s">
        <v>32</v>
      </c>
      <c r="E1763">
        <v>2</v>
      </c>
      <c r="F1763" t="s">
        <v>5943</v>
      </c>
    </row>
    <row r="1764" spans="1:6" hidden="1" x14ac:dyDescent="0.25">
      <c r="A1764" t="s">
        <v>3210</v>
      </c>
      <c r="B1764">
        <v>245</v>
      </c>
      <c r="C1764" t="s">
        <v>23</v>
      </c>
      <c r="D1764" t="s">
        <v>50</v>
      </c>
      <c r="E1764">
        <v>2</v>
      </c>
      <c r="F1764" t="s">
        <v>51</v>
      </c>
    </row>
    <row r="1765" spans="1:6" x14ac:dyDescent="0.25">
      <c r="A1765" t="s">
        <v>3211</v>
      </c>
      <c r="B1765">
        <v>231</v>
      </c>
      <c r="C1765" t="s">
        <v>9</v>
      </c>
      <c r="D1765" t="s">
        <v>830</v>
      </c>
      <c r="E1765">
        <v>2</v>
      </c>
      <c r="F1765" t="s">
        <v>5944</v>
      </c>
    </row>
    <row r="1766" spans="1:6" hidden="1" x14ac:dyDescent="0.25">
      <c r="A1766" t="s">
        <v>3217</v>
      </c>
      <c r="B1766">
        <v>245</v>
      </c>
      <c r="C1766" t="s">
        <v>23</v>
      </c>
      <c r="D1766" t="s">
        <v>50</v>
      </c>
      <c r="E1766">
        <v>2</v>
      </c>
      <c r="F1766" t="s">
        <v>51</v>
      </c>
    </row>
    <row r="1767" spans="1:6" hidden="1" x14ac:dyDescent="0.25">
      <c r="A1767" t="s">
        <v>3225</v>
      </c>
      <c r="B1767">
        <v>497</v>
      </c>
      <c r="C1767" t="s">
        <v>23</v>
      </c>
      <c r="D1767" t="s">
        <v>24</v>
      </c>
      <c r="E1767">
        <v>2</v>
      </c>
      <c r="F1767" t="s">
        <v>1103</v>
      </c>
    </row>
    <row r="1768" spans="1:6" hidden="1" x14ac:dyDescent="0.25">
      <c r="A1768" t="s">
        <v>3226</v>
      </c>
      <c r="B1768">
        <v>492</v>
      </c>
      <c r="C1768" t="s">
        <v>23</v>
      </c>
      <c r="D1768" t="s">
        <v>24</v>
      </c>
      <c r="E1768">
        <v>2</v>
      </c>
      <c r="F1768" t="s">
        <v>1058</v>
      </c>
    </row>
    <row r="1769" spans="1:6" hidden="1" x14ac:dyDescent="0.25">
      <c r="A1769" t="s">
        <v>3230</v>
      </c>
      <c r="B1769">
        <v>245</v>
      </c>
      <c r="C1769" t="s">
        <v>23</v>
      </c>
      <c r="D1769" t="s">
        <v>50</v>
      </c>
      <c r="E1769">
        <v>2</v>
      </c>
      <c r="F1769" t="s">
        <v>51</v>
      </c>
    </row>
    <row r="1770" spans="1:6" hidden="1" x14ac:dyDescent="0.25">
      <c r="A1770" t="s">
        <v>3237</v>
      </c>
      <c r="B1770">
        <v>392</v>
      </c>
      <c r="C1770" t="s">
        <v>23</v>
      </c>
      <c r="D1770" t="s">
        <v>223</v>
      </c>
      <c r="E1770">
        <v>2</v>
      </c>
      <c r="F1770" t="s">
        <v>224</v>
      </c>
    </row>
    <row r="1771" spans="1:6" x14ac:dyDescent="0.25">
      <c r="A1771" t="s">
        <v>3242</v>
      </c>
      <c r="B1771">
        <v>230</v>
      </c>
      <c r="C1771" t="s">
        <v>9</v>
      </c>
      <c r="D1771" t="s">
        <v>650</v>
      </c>
      <c r="E1771">
        <v>2</v>
      </c>
      <c r="F1771" t="s">
        <v>5844</v>
      </c>
    </row>
    <row r="1772" spans="1:6" x14ac:dyDescent="0.25">
      <c r="A1772" t="s">
        <v>3244</v>
      </c>
      <c r="B1772">
        <v>623</v>
      </c>
      <c r="C1772" t="s">
        <v>9</v>
      </c>
      <c r="D1772" t="s">
        <v>10</v>
      </c>
      <c r="E1772">
        <v>2</v>
      </c>
      <c r="F1772" t="s">
        <v>6264</v>
      </c>
    </row>
    <row r="1773" spans="1:6" hidden="1" x14ac:dyDescent="0.25">
      <c r="A1773" t="s">
        <v>3247</v>
      </c>
      <c r="B1773">
        <v>245</v>
      </c>
      <c r="C1773" t="s">
        <v>23</v>
      </c>
      <c r="D1773" t="s">
        <v>50</v>
      </c>
      <c r="E1773">
        <v>2</v>
      </c>
      <c r="F1773" t="s">
        <v>51</v>
      </c>
    </row>
    <row r="1774" spans="1:6" hidden="1" x14ac:dyDescent="0.25">
      <c r="A1774" t="s">
        <v>3248</v>
      </c>
      <c r="B1774">
        <v>341</v>
      </c>
      <c r="C1774" t="s">
        <v>14</v>
      </c>
      <c r="D1774" t="s">
        <v>341</v>
      </c>
      <c r="E1774">
        <v>2</v>
      </c>
      <c r="F1774" t="s">
        <v>3249</v>
      </c>
    </row>
    <row r="1775" spans="1:6" hidden="1" x14ac:dyDescent="0.25">
      <c r="A1775" t="s">
        <v>3251</v>
      </c>
      <c r="B1775">
        <v>245</v>
      </c>
      <c r="C1775" t="s">
        <v>23</v>
      </c>
      <c r="D1775" t="s">
        <v>50</v>
      </c>
      <c r="E1775">
        <v>2</v>
      </c>
      <c r="F1775" t="s">
        <v>51</v>
      </c>
    </row>
    <row r="1776" spans="1:6" hidden="1" x14ac:dyDescent="0.25">
      <c r="A1776" t="s">
        <v>3254</v>
      </c>
      <c r="B1776">
        <v>256</v>
      </c>
      <c r="C1776" t="s">
        <v>133</v>
      </c>
      <c r="D1776" t="s">
        <v>134</v>
      </c>
      <c r="E1776">
        <v>2</v>
      </c>
      <c r="F1776" t="s">
        <v>5785</v>
      </c>
    </row>
    <row r="1777" spans="1:6" hidden="1" x14ac:dyDescent="0.25">
      <c r="A1777" t="s">
        <v>3257</v>
      </c>
      <c r="B1777">
        <v>585</v>
      </c>
      <c r="C1777" t="s">
        <v>14</v>
      </c>
      <c r="D1777" t="s">
        <v>509</v>
      </c>
      <c r="E1777">
        <v>2</v>
      </c>
      <c r="F1777" t="s">
        <v>6255</v>
      </c>
    </row>
    <row r="1778" spans="1:6" hidden="1" x14ac:dyDescent="0.25">
      <c r="A1778" t="s">
        <v>3260</v>
      </c>
      <c r="B1778">
        <v>516</v>
      </c>
      <c r="C1778" t="s">
        <v>23</v>
      </c>
      <c r="D1778" t="s">
        <v>24</v>
      </c>
      <c r="E1778">
        <v>2</v>
      </c>
      <c r="F1778" t="s">
        <v>3261</v>
      </c>
    </row>
    <row r="1779" spans="1:6" hidden="1" x14ac:dyDescent="0.25">
      <c r="A1779" t="s">
        <v>3263</v>
      </c>
      <c r="B1779">
        <v>245</v>
      </c>
      <c r="C1779" t="s">
        <v>23</v>
      </c>
      <c r="D1779" t="s">
        <v>50</v>
      </c>
      <c r="E1779">
        <v>2</v>
      </c>
      <c r="F1779" t="s">
        <v>51</v>
      </c>
    </row>
    <row r="1780" spans="1:6" x14ac:dyDescent="0.25">
      <c r="A1780" t="s">
        <v>3265</v>
      </c>
      <c r="B1780">
        <v>1185</v>
      </c>
      <c r="C1780" t="s">
        <v>9</v>
      </c>
      <c r="D1780" t="s">
        <v>32</v>
      </c>
      <c r="E1780">
        <v>2</v>
      </c>
      <c r="F1780" t="s">
        <v>5843</v>
      </c>
    </row>
    <row r="1781" spans="1:6" hidden="1" x14ac:dyDescent="0.25">
      <c r="A1781" t="s">
        <v>3268</v>
      </c>
      <c r="B1781">
        <v>245</v>
      </c>
      <c r="C1781" t="s">
        <v>23</v>
      </c>
      <c r="D1781" t="s">
        <v>50</v>
      </c>
      <c r="E1781">
        <v>2</v>
      </c>
      <c r="F1781" t="s">
        <v>51</v>
      </c>
    </row>
    <row r="1782" spans="1:6" x14ac:dyDescent="0.25">
      <c r="A1782" t="s">
        <v>3270</v>
      </c>
      <c r="B1782">
        <v>1051</v>
      </c>
      <c r="C1782" t="s">
        <v>9</v>
      </c>
      <c r="D1782" t="s">
        <v>10</v>
      </c>
      <c r="E1782">
        <v>2</v>
      </c>
      <c r="F1782" t="s">
        <v>5945</v>
      </c>
    </row>
    <row r="1783" spans="1:6" hidden="1" x14ac:dyDescent="0.25">
      <c r="A1783" t="s">
        <v>3273</v>
      </c>
      <c r="B1783">
        <v>245</v>
      </c>
      <c r="C1783" t="s">
        <v>23</v>
      </c>
      <c r="D1783" t="s">
        <v>50</v>
      </c>
      <c r="E1783">
        <v>2</v>
      </c>
      <c r="F1783" t="s">
        <v>51</v>
      </c>
    </row>
    <row r="1784" spans="1:6" hidden="1" x14ac:dyDescent="0.25">
      <c r="A1784" t="s">
        <v>3274</v>
      </c>
      <c r="B1784">
        <v>576</v>
      </c>
      <c r="C1784" t="s">
        <v>14</v>
      </c>
      <c r="D1784" t="s">
        <v>838</v>
      </c>
      <c r="E1784">
        <v>2</v>
      </c>
      <c r="F1784" t="s">
        <v>6258</v>
      </c>
    </row>
    <row r="1785" spans="1:6" x14ac:dyDescent="0.25">
      <c r="A1785" t="s">
        <v>3278</v>
      </c>
      <c r="B1785">
        <v>919</v>
      </c>
      <c r="C1785" t="s">
        <v>9</v>
      </c>
      <c r="D1785" t="s">
        <v>32</v>
      </c>
      <c r="E1785">
        <v>2</v>
      </c>
      <c r="F1785" t="s">
        <v>5946</v>
      </c>
    </row>
    <row r="1786" spans="1:6" hidden="1" x14ac:dyDescent="0.25">
      <c r="A1786" t="s">
        <v>3281</v>
      </c>
      <c r="B1786">
        <v>332</v>
      </c>
      <c r="C1786" t="s">
        <v>14</v>
      </c>
      <c r="D1786" t="s">
        <v>341</v>
      </c>
      <c r="E1786">
        <v>2</v>
      </c>
      <c r="F1786" t="s">
        <v>3282</v>
      </c>
    </row>
    <row r="1787" spans="1:6" hidden="1" x14ac:dyDescent="0.25">
      <c r="A1787" t="s">
        <v>3287</v>
      </c>
      <c r="B1787">
        <v>478</v>
      </c>
      <c r="C1787" t="s">
        <v>23</v>
      </c>
      <c r="D1787" t="s">
        <v>24</v>
      </c>
      <c r="E1787">
        <v>2</v>
      </c>
      <c r="F1787" t="s">
        <v>265</v>
      </c>
    </row>
    <row r="1788" spans="1:6" x14ac:dyDescent="0.25">
      <c r="A1788" t="s">
        <v>3288</v>
      </c>
      <c r="B1788">
        <v>690</v>
      </c>
      <c r="C1788" t="s">
        <v>9</v>
      </c>
      <c r="D1788" t="s">
        <v>650</v>
      </c>
      <c r="E1788">
        <v>2</v>
      </c>
      <c r="F1788" t="s">
        <v>5947</v>
      </c>
    </row>
    <row r="1789" spans="1:6" x14ac:dyDescent="0.25">
      <c r="A1789" t="s">
        <v>3291</v>
      </c>
      <c r="B1789">
        <v>885</v>
      </c>
      <c r="C1789" t="s">
        <v>9</v>
      </c>
      <c r="D1789" t="s">
        <v>180</v>
      </c>
      <c r="E1789">
        <v>2</v>
      </c>
      <c r="F1789" t="s">
        <v>5948</v>
      </c>
    </row>
    <row r="1790" spans="1:6" hidden="1" x14ac:dyDescent="0.25">
      <c r="A1790" t="s">
        <v>3294</v>
      </c>
      <c r="B1790">
        <v>245</v>
      </c>
      <c r="C1790" t="s">
        <v>23</v>
      </c>
      <c r="D1790" t="s">
        <v>50</v>
      </c>
      <c r="E1790">
        <v>2</v>
      </c>
      <c r="F1790" t="s">
        <v>51</v>
      </c>
    </row>
    <row r="1791" spans="1:6" x14ac:dyDescent="0.25">
      <c r="A1791" t="s">
        <v>3296</v>
      </c>
      <c r="B1791">
        <v>943</v>
      </c>
      <c r="C1791" t="s">
        <v>9</v>
      </c>
      <c r="D1791" t="s">
        <v>28</v>
      </c>
      <c r="E1791">
        <v>2</v>
      </c>
      <c r="F1791" t="s">
        <v>5949</v>
      </c>
    </row>
    <row r="1792" spans="1:6" hidden="1" x14ac:dyDescent="0.25">
      <c r="A1792" t="s">
        <v>3299</v>
      </c>
      <c r="B1792">
        <v>391</v>
      </c>
      <c r="C1792" t="s">
        <v>23</v>
      </c>
      <c r="D1792" t="s">
        <v>237</v>
      </c>
      <c r="E1792">
        <v>2</v>
      </c>
      <c r="F1792" t="s">
        <v>546</v>
      </c>
    </row>
    <row r="1793" spans="1:6" x14ac:dyDescent="0.25">
      <c r="A1793" t="s">
        <v>3301</v>
      </c>
      <c r="B1793">
        <v>846</v>
      </c>
      <c r="C1793" t="s">
        <v>9</v>
      </c>
      <c r="D1793" t="s">
        <v>180</v>
      </c>
      <c r="E1793">
        <v>2</v>
      </c>
      <c r="F1793" t="s">
        <v>5950</v>
      </c>
    </row>
    <row r="1794" spans="1:6" hidden="1" x14ac:dyDescent="0.25">
      <c r="A1794" t="s">
        <v>3304</v>
      </c>
      <c r="B1794">
        <v>245</v>
      </c>
      <c r="C1794" t="s">
        <v>23</v>
      </c>
      <c r="D1794" t="s">
        <v>50</v>
      </c>
      <c r="E1794">
        <v>2</v>
      </c>
      <c r="F1794" t="s">
        <v>51</v>
      </c>
    </row>
    <row r="1795" spans="1:6" hidden="1" x14ac:dyDescent="0.25">
      <c r="A1795" t="s">
        <v>3308</v>
      </c>
      <c r="B1795">
        <v>509</v>
      </c>
      <c r="C1795" t="s">
        <v>23</v>
      </c>
      <c r="D1795" t="s">
        <v>24</v>
      </c>
      <c r="E1795">
        <v>2</v>
      </c>
      <c r="F1795" t="s">
        <v>2546</v>
      </c>
    </row>
    <row r="1796" spans="1:6" hidden="1" x14ac:dyDescent="0.25">
      <c r="A1796" t="s">
        <v>3312</v>
      </c>
      <c r="B1796">
        <v>226</v>
      </c>
      <c r="C1796" t="s">
        <v>133</v>
      </c>
      <c r="D1796" t="s">
        <v>134</v>
      </c>
      <c r="E1796">
        <v>2</v>
      </c>
      <c r="F1796" t="s">
        <v>5900</v>
      </c>
    </row>
    <row r="1797" spans="1:6" x14ac:dyDescent="0.25">
      <c r="A1797" t="s">
        <v>3314</v>
      </c>
      <c r="B1797">
        <v>1255</v>
      </c>
      <c r="C1797" t="s">
        <v>9</v>
      </c>
      <c r="D1797" t="s">
        <v>10</v>
      </c>
      <c r="E1797">
        <v>2</v>
      </c>
      <c r="F1797" t="s">
        <v>5927</v>
      </c>
    </row>
    <row r="1798" spans="1:6" hidden="1" x14ac:dyDescent="0.25">
      <c r="A1798" t="s">
        <v>3324</v>
      </c>
      <c r="B1798">
        <v>847</v>
      </c>
      <c r="C1798" t="s">
        <v>14</v>
      </c>
      <c r="D1798" t="s">
        <v>19</v>
      </c>
      <c r="E1798">
        <v>2</v>
      </c>
      <c r="F1798" t="s">
        <v>6251</v>
      </c>
    </row>
    <row r="1799" spans="1:6" hidden="1" x14ac:dyDescent="0.25">
      <c r="A1799" t="s">
        <v>3328</v>
      </c>
      <c r="B1799">
        <v>946</v>
      </c>
      <c r="C1799" t="s">
        <v>14</v>
      </c>
      <c r="D1799" t="s">
        <v>2299</v>
      </c>
      <c r="E1799">
        <v>2</v>
      </c>
      <c r="F1799" t="s">
        <v>6261</v>
      </c>
    </row>
    <row r="1800" spans="1:6" x14ac:dyDescent="0.25">
      <c r="A1800" t="s">
        <v>3329</v>
      </c>
      <c r="B1800">
        <v>1436</v>
      </c>
      <c r="C1800" t="s">
        <v>9</v>
      </c>
      <c r="D1800" t="s">
        <v>10</v>
      </c>
      <c r="E1800">
        <v>2</v>
      </c>
      <c r="F1800" t="s">
        <v>5951</v>
      </c>
    </row>
    <row r="1801" spans="1:6" hidden="1" x14ac:dyDescent="0.25">
      <c r="A1801" t="s">
        <v>3334</v>
      </c>
      <c r="B1801">
        <v>367</v>
      </c>
      <c r="C1801" t="s">
        <v>23</v>
      </c>
      <c r="D1801" t="s">
        <v>1337</v>
      </c>
      <c r="E1801">
        <v>2</v>
      </c>
      <c r="F1801" t="s">
        <v>505</v>
      </c>
    </row>
    <row r="1802" spans="1:6" x14ac:dyDescent="0.25">
      <c r="A1802" t="s">
        <v>3335</v>
      </c>
      <c r="B1802">
        <v>931</v>
      </c>
      <c r="C1802" t="s">
        <v>9</v>
      </c>
      <c r="D1802" t="s">
        <v>32</v>
      </c>
      <c r="E1802">
        <v>2</v>
      </c>
      <c r="F1802" t="s">
        <v>5952</v>
      </c>
    </row>
    <row r="1803" spans="1:6" x14ac:dyDescent="0.25">
      <c r="A1803" t="s">
        <v>3338</v>
      </c>
      <c r="B1803">
        <v>943</v>
      </c>
      <c r="C1803" t="s">
        <v>9</v>
      </c>
      <c r="D1803" t="s">
        <v>10</v>
      </c>
      <c r="E1803">
        <v>2</v>
      </c>
      <c r="F1803" t="s">
        <v>3339</v>
      </c>
    </row>
    <row r="1804" spans="1:6" hidden="1" x14ac:dyDescent="0.25">
      <c r="A1804" t="s">
        <v>3345</v>
      </c>
      <c r="B1804">
        <v>321</v>
      </c>
      <c r="C1804" t="s">
        <v>14</v>
      </c>
      <c r="D1804" t="s">
        <v>86</v>
      </c>
      <c r="E1804">
        <v>2</v>
      </c>
      <c r="F1804" t="s">
        <v>3346</v>
      </c>
    </row>
    <row r="1805" spans="1:6" hidden="1" x14ac:dyDescent="0.25">
      <c r="A1805" t="s">
        <v>3348</v>
      </c>
      <c r="B1805">
        <v>245</v>
      </c>
      <c r="C1805" t="s">
        <v>23</v>
      </c>
      <c r="D1805" t="s">
        <v>24</v>
      </c>
      <c r="E1805">
        <v>2</v>
      </c>
      <c r="F1805" t="s">
        <v>51</v>
      </c>
    </row>
    <row r="1806" spans="1:6" x14ac:dyDescent="0.25">
      <c r="A1806" t="s">
        <v>3350</v>
      </c>
      <c r="B1806">
        <v>1038</v>
      </c>
      <c r="C1806" t="s">
        <v>9</v>
      </c>
      <c r="D1806" t="s">
        <v>32</v>
      </c>
      <c r="E1806">
        <v>2</v>
      </c>
      <c r="F1806" t="s">
        <v>5953</v>
      </c>
    </row>
    <row r="1807" spans="1:6" hidden="1" x14ac:dyDescent="0.25">
      <c r="A1807" t="s">
        <v>3367</v>
      </c>
      <c r="B1807">
        <v>226</v>
      </c>
      <c r="C1807" t="s">
        <v>133</v>
      </c>
      <c r="D1807" t="s">
        <v>134</v>
      </c>
      <c r="E1807">
        <v>2</v>
      </c>
      <c r="F1807" t="s">
        <v>5954</v>
      </c>
    </row>
    <row r="1808" spans="1:6" x14ac:dyDescent="0.25">
      <c r="A1808" t="s">
        <v>3370</v>
      </c>
      <c r="B1808">
        <v>1028</v>
      </c>
      <c r="C1808" t="s">
        <v>9</v>
      </c>
      <c r="D1808" t="s">
        <v>32</v>
      </c>
      <c r="E1808">
        <v>2</v>
      </c>
      <c r="F1808" t="s">
        <v>5955</v>
      </c>
    </row>
    <row r="1809" spans="1:6" hidden="1" x14ac:dyDescent="0.25">
      <c r="A1809" t="s">
        <v>3373</v>
      </c>
      <c r="B1809">
        <v>245</v>
      </c>
      <c r="C1809" t="s">
        <v>23</v>
      </c>
      <c r="D1809" t="s">
        <v>50</v>
      </c>
      <c r="E1809">
        <v>2</v>
      </c>
      <c r="F1809" t="s">
        <v>51</v>
      </c>
    </row>
    <row r="1810" spans="1:6" hidden="1" x14ac:dyDescent="0.25">
      <c r="A1810" t="s">
        <v>3374</v>
      </c>
      <c r="B1810">
        <v>367</v>
      </c>
      <c r="C1810" t="s">
        <v>23</v>
      </c>
      <c r="D1810" t="s">
        <v>237</v>
      </c>
      <c r="E1810">
        <v>2</v>
      </c>
      <c r="F1810" t="s">
        <v>505</v>
      </c>
    </row>
    <row r="1811" spans="1:6" hidden="1" x14ac:dyDescent="0.25">
      <c r="A1811" t="s">
        <v>3375</v>
      </c>
      <c r="B1811">
        <v>926</v>
      </c>
      <c r="C1811" t="s">
        <v>14</v>
      </c>
      <c r="D1811" t="s">
        <v>3376</v>
      </c>
      <c r="E1811">
        <v>2</v>
      </c>
      <c r="F1811" t="s">
        <v>5956</v>
      </c>
    </row>
    <row r="1812" spans="1:6" x14ac:dyDescent="0.25">
      <c r="A1812" t="s">
        <v>3379</v>
      </c>
      <c r="B1812">
        <v>228</v>
      </c>
      <c r="C1812" t="s">
        <v>9</v>
      </c>
      <c r="D1812" t="s">
        <v>650</v>
      </c>
      <c r="E1812">
        <v>2</v>
      </c>
      <c r="F1812" t="s">
        <v>5776</v>
      </c>
    </row>
    <row r="1813" spans="1:6" hidden="1" x14ac:dyDescent="0.25">
      <c r="A1813" t="s">
        <v>3381</v>
      </c>
      <c r="B1813">
        <v>579</v>
      </c>
      <c r="C1813" t="s">
        <v>14</v>
      </c>
      <c r="D1813" t="s">
        <v>387</v>
      </c>
      <c r="E1813">
        <v>2</v>
      </c>
      <c r="F1813" t="s">
        <v>6265</v>
      </c>
    </row>
    <row r="1814" spans="1:6" hidden="1" x14ac:dyDescent="0.25">
      <c r="A1814" t="s">
        <v>3389</v>
      </c>
      <c r="B1814">
        <v>242</v>
      </c>
      <c r="C1814" t="s">
        <v>23</v>
      </c>
      <c r="D1814" t="s">
        <v>50</v>
      </c>
      <c r="E1814">
        <v>2</v>
      </c>
      <c r="F1814" t="s">
        <v>3390</v>
      </c>
    </row>
    <row r="1815" spans="1:6" hidden="1" x14ac:dyDescent="0.25">
      <c r="A1815" t="s">
        <v>3394</v>
      </c>
      <c r="B1815">
        <v>367</v>
      </c>
      <c r="C1815" t="s">
        <v>23</v>
      </c>
      <c r="D1815" t="s">
        <v>1337</v>
      </c>
      <c r="E1815">
        <v>2</v>
      </c>
      <c r="F1815" t="s">
        <v>505</v>
      </c>
    </row>
    <row r="1816" spans="1:6" hidden="1" x14ac:dyDescent="0.25">
      <c r="A1816" t="s">
        <v>3398</v>
      </c>
      <c r="B1816">
        <v>396</v>
      </c>
      <c r="C1816" t="s">
        <v>23</v>
      </c>
      <c r="D1816" t="s">
        <v>223</v>
      </c>
      <c r="E1816">
        <v>2</v>
      </c>
      <c r="F1816" t="s">
        <v>323</v>
      </c>
    </row>
    <row r="1817" spans="1:6" hidden="1" x14ac:dyDescent="0.25">
      <c r="A1817" t="s">
        <v>3405</v>
      </c>
      <c r="B1817">
        <v>232</v>
      </c>
      <c r="C1817" t="s">
        <v>245</v>
      </c>
      <c r="D1817" t="s">
        <v>423</v>
      </c>
      <c r="E1817">
        <v>2</v>
      </c>
      <c r="F1817" t="s">
        <v>5957</v>
      </c>
    </row>
    <row r="1818" spans="1:6" hidden="1" x14ac:dyDescent="0.25">
      <c r="A1818" t="s">
        <v>3409</v>
      </c>
      <c r="B1818">
        <v>493</v>
      </c>
      <c r="C1818" t="s">
        <v>23</v>
      </c>
      <c r="D1818" t="s">
        <v>24</v>
      </c>
      <c r="E1818">
        <v>2</v>
      </c>
      <c r="F1818" t="s">
        <v>2552</v>
      </c>
    </row>
    <row r="1819" spans="1:6" x14ac:dyDescent="0.25">
      <c r="A1819" t="s">
        <v>3412</v>
      </c>
      <c r="B1819">
        <v>1028</v>
      </c>
      <c r="C1819" t="s">
        <v>9</v>
      </c>
      <c r="D1819" t="s">
        <v>10</v>
      </c>
      <c r="E1819">
        <v>2</v>
      </c>
      <c r="F1819" t="s">
        <v>5958</v>
      </c>
    </row>
    <row r="1820" spans="1:6" x14ac:dyDescent="0.25">
      <c r="A1820" t="s">
        <v>3417</v>
      </c>
      <c r="B1820">
        <v>445</v>
      </c>
      <c r="C1820" t="s">
        <v>9</v>
      </c>
      <c r="D1820" t="s">
        <v>10</v>
      </c>
      <c r="E1820">
        <v>2</v>
      </c>
      <c r="F1820" t="s">
        <v>5959</v>
      </c>
    </row>
    <row r="1821" spans="1:6" hidden="1" x14ac:dyDescent="0.25">
      <c r="A1821" t="s">
        <v>3428</v>
      </c>
      <c r="B1821">
        <v>442</v>
      </c>
      <c r="C1821" t="s">
        <v>14</v>
      </c>
      <c r="D1821" t="s">
        <v>3376</v>
      </c>
      <c r="E1821">
        <v>2</v>
      </c>
      <c r="F1821" t="s">
        <v>5960</v>
      </c>
    </row>
    <row r="1822" spans="1:6" x14ac:dyDescent="0.25">
      <c r="A1822" t="s">
        <v>3434</v>
      </c>
      <c r="B1822">
        <v>1223</v>
      </c>
      <c r="C1822" t="s">
        <v>9</v>
      </c>
      <c r="D1822" t="s">
        <v>28</v>
      </c>
      <c r="E1822">
        <v>2</v>
      </c>
      <c r="F1822" t="s">
        <v>5961</v>
      </c>
    </row>
    <row r="1823" spans="1:6" x14ac:dyDescent="0.25">
      <c r="A1823" t="s">
        <v>3437</v>
      </c>
      <c r="B1823">
        <v>1136</v>
      </c>
      <c r="C1823" t="s">
        <v>9</v>
      </c>
      <c r="D1823" t="s">
        <v>32</v>
      </c>
      <c r="E1823">
        <v>2</v>
      </c>
      <c r="F1823" t="s">
        <v>5962</v>
      </c>
    </row>
    <row r="1824" spans="1:6" x14ac:dyDescent="0.25">
      <c r="A1824" t="s">
        <v>3440</v>
      </c>
      <c r="B1824">
        <v>942</v>
      </c>
      <c r="C1824" t="s">
        <v>9</v>
      </c>
      <c r="D1824" t="s">
        <v>32</v>
      </c>
      <c r="E1824">
        <v>2</v>
      </c>
      <c r="F1824" t="s">
        <v>5879</v>
      </c>
    </row>
    <row r="1825" spans="1:6" x14ac:dyDescent="0.25">
      <c r="A1825" t="s">
        <v>3444</v>
      </c>
      <c r="B1825">
        <v>1040</v>
      </c>
      <c r="C1825" t="s">
        <v>9</v>
      </c>
      <c r="D1825" t="s">
        <v>32</v>
      </c>
      <c r="E1825">
        <v>2</v>
      </c>
      <c r="F1825" t="s">
        <v>5963</v>
      </c>
    </row>
    <row r="1826" spans="1:6" hidden="1" x14ac:dyDescent="0.25">
      <c r="A1826" t="s">
        <v>3459</v>
      </c>
      <c r="B1826">
        <v>473</v>
      </c>
      <c r="C1826" t="s">
        <v>23</v>
      </c>
      <c r="D1826" t="s">
        <v>24</v>
      </c>
      <c r="E1826">
        <v>2</v>
      </c>
      <c r="F1826" t="s">
        <v>5807</v>
      </c>
    </row>
    <row r="1827" spans="1:6" x14ac:dyDescent="0.25">
      <c r="A1827" t="s">
        <v>3460</v>
      </c>
      <c r="B1827">
        <v>228</v>
      </c>
      <c r="C1827" t="s">
        <v>9</v>
      </c>
      <c r="D1827" t="s">
        <v>650</v>
      </c>
      <c r="E1827">
        <v>2</v>
      </c>
      <c r="F1827" t="s">
        <v>5808</v>
      </c>
    </row>
    <row r="1828" spans="1:6" hidden="1" x14ac:dyDescent="0.25">
      <c r="A1828" t="s">
        <v>3465</v>
      </c>
      <c r="B1828">
        <v>372</v>
      </c>
      <c r="C1828" t="s">
        <v>14</v>
      </c>
      <c r="D1828" t="s">
        <v>1810</v>
      </c>
      <c r="E1828">
        <v>2</v>
      </c>
      <c r="F1828" t="s">
        <v>6672</v>
      </c>
    </row>
    <row r="1829" spans="1:6" hidden="1" x14ac:dyDescent="0.25">
      <c r="A1829" t="s">
        <v>3475</v>
      </c>
      <c r="B1829">
        <v>245</v>
      </c>
      <c r="C1829" t="s">
        <v>23</v>
      </c>
      <c r="D1829" t="s">
        <v>50</v>
      </c>
      <c r="E1829">
        <v>2</v>
      </c>
      <c r="F1829" t="s">
        <v>51</v>
      </c>
    </row>
    <row r="1830" spans="1:6" x14ac:dyDescent="0.25">
      <c r="A1830" t="s">
        <v>3477</v>
      </c>
      <c r="B1830">
        <v>955</v>
      </c>
      <c r="C1830" t="s">
        <v>9</v>
      </c>
      <c r="D1830" t="s">
        <v>32</v>
      </c>
      <c r="E1830">
        <v>2</v>
      </c>
      <c r="F1830" t="s">
        <v>5780</v>
      </c>
    </row>
    <row r="1831" spans="1:6" x14ac:dyDescent="0.25">
      <c r="A1831" t="s">
        <v>3479</v>
      </c>
      <c r="B1831">
        <v>1198</v>
      </c>
      <c r="C1831" t="s">
        <v>9</v>
      </c>
      <c r="D1831" t="s">
        <v>10</v>
      </c>
      <c r="E1831">
        <v>2</v>
      </c>
      <c r="F1831" t="s">
        <v>5751</v>
      </c>
    </row>
    <row r="1832" spans="1:6" hidden="1" x14ac:dyDescent="0.25">
      <c r="A1832" t="s">
        <v>3480</v>
      </c>
      <c r="B1832">
        <v>245</v>
      </c>
      <c r="C1832" t="s">
        <v>23</v>
      </c>
      <c r="D1832" t="s">
        <v>50</v>
      </c>
      <c r="E1832">
        <v>2</v>
      </c>
      <c r="F1832" t="s">
        <v>51</v>
      </c>
    </row>
    <row r="1833" spans="1:6" hidden="1" x14ac:dyDescent="0.25">
      <c r="A1833" t="s">
        <v>3481</v>
      </c>
      <c r="B1833">
        <v>245</v>
      </c>
      <c r="C1833" t="s">
        <v>23</v>
      </c>
      <c r="D1833" t="s">
        <v>50</v>
      </c>
      <c r="E1833">
        <v>2</v>
      </c>
      <c r="F1833" t="s">
        <v>51</v>
      </c>
    </row>
    <row r="1834" spans="1:6" hidden="1" x14ac:dyDescent="0.25">
      <c r="A1834" t="s">
        <v>3487</v>
      </c>
      <c r="B1834">
        <v>217</v>
      </c>
      <c r="C1834" t="s">
        <v>133</v>
      </c>
      <c r="D1834" t="s">
        <v>134</v>
      </c>
      <c r="E1834">
        <v>2</v>
      </c>
      <c r="F1834" t="s">
        <v>5878</v>
      </c>
    </row>
    <row r="1835" spans="1:6" x14ac:dyDescent="0.25">
      <c r="A1835" t="s">
        <v>3488</v>
      </c>
      <c r="B1835">
        <v>224</v>
      </c>
      <c r="C1835" t="s">
        <v>9</v>
      </c>
      <c r="D1835" t="s">
        <v>650</v>
      </c>
      <c r="E1835">
        <v>2</v>
      </c>
      <c r="F1835" t="s">
        <v>5964</v>
      </c>
    </row>
    <row r="1836" spans="1:6" hidden="1" x14ac:dyDescent="0.25">
      <c r="A1836" t="s">
        <v>3491</v>
      </c>
      <c r="B1836">
        <v>245</v>
      </c>
      <c r="C1836" t="s">
        <v>23</v>
      </c>
      <c r="D1836" t="s">
        <v>50</v>
      </c>
      <c r="E1836">
        <v>2</v>
      </c>
      <c r="F1836" t="s">
        <v>51</v>
      </c>
    </row>
    <row r="1837" spans="1:6" x14ac:dyDescent="0.25">
      <c r="A1837" t="s">
        <v>3493</v>
      </c>
      <c r="B1837">
        <v>974</v>
      </c>
      <c r="C1837" t="s">
        <v>9</v>
      </c>
      <c r="D1837" t="s">
        <v>28</v>
      </c>
      <c r="E1837">
        <v>2</v>
      </c>
      <c r="F1837" t="s">
        <v>5965</v>
      </c>
    </row>
    <row r="1838" spans="1:6" hidden="1" x14ac:dyDescent="0.25">
      <c r="A1838" t="s">
        <v>3496</v>
      </c>
      <c r="B1838">
        <v>391</v>
      </c>
      <c r="C1838" t="s">
        <v>23</v>
      </c>
      <c r="D1838" t="s">
        <v>50</v>
      </c>
      <c r="E1838">
        <v>2</v>
      </c>
      <c r="F1838" t="s">
        <v>546</v>
      </c>
    </row>
    <row r="1839" spans="1:6" hidden="1" x14ac:dyDescent="0.25">
      <c r="A1839" t="s">
        <v>3497</v>
      </c>
      <c r="B1839">
        <v>245</v>
      </c>
      <c r="C1839" t="s">
        <v>23</v>
      </c>
      <c r="D1839" t="s">
        <v>50</v>
      </c>
      <c r="E1839">
        <v>2</v>
      </c>
      <c r="F1839" t="s">
        <v>51</v>
      </c>
    </row>
    <row r="1840" spans="1:6" hidden="1" x14ac:dyDescent="0.25">
      <c r="A1840" t="s">
        <v>3500</v>
      </c>
      <c r="B1840">
        <v>506</v>
      </c>
      <c r="C1840" t="s">
        <v>23</v>
      </c>
      <c r="D1840" t="s">
        <v>24</v>
      </c>
      <c r="E1840">
        <v>2</v>
      </c>
      <c r="F1840" t="s">
        <v>3501</v>
      </c>
    </row>
    <row r="1841" spans="1:6" x14ac:dyDescent="0.25">
      <c r="A1841" t="s">
        <v>3507</v>
      </c>
      <c r="B1841">
        <v>1196</v>
      </c>
      <c r="C1841" t="s">
        <v>9</v>
      </c>
      <c r="D1841" t="s">
        <v>10</v>
      </c>
      <c r="E1841">
        <v>2</v>
      </c>
      <c r="F1841" t="s">
        <v>5847</v>
      </c>
    </row>
    <row r="1842" spans="1:6" hidden="1" x14ac:dyDescent="0.25">
      <c r="A1842" t="s">
        <v>3522</v>
      </c>
      <c r="B1842">
        <v>245</v>
      </c>
      <c r="C1842" t="s">
        <v>23</v>
      </c>
      <c r="D1842" t="s">
        <v>50</v>
      </c>
      <c r="E1842">
        <v>2</v>
      </c>
      <c r="F1842" t="s">
        <v>51</v>
      </c>
    </row>
    <row r="1843" spans="1:6" x14ac:dyDescent="0.25">
      <c r="A1843" t="s">
        <v>3525</v>
      </c>
      <c r="B1843">
        <v>1148</v>
      </c>
      <c r="C1843" t="s">
        <v>9</v>
      </c>
      <c r="D1843" t="s">
        <v>32</v>
      </c>
      <c r="E1843">
        <v>2</v>
      </c>
      <c r="F1843" t="s">
        <v>5966</v>
      </c>
    </row>
    <row r="1844" spans="1:6" hidden="1" x14ac:dyDescent="0.25">
      <c r="A1844" t="s">
        <v>3533</v>
      </c>
      <c r="B1844">
        <v>232</v>
      </c>
      <c r="C1844" t="s">
        <v>245</v>
      </c>
      <c r="D1844" t="s">
        <v>423</v>
      </c>
      <c r="E1844">
        <v>2</v>
      </c>
      <c r="F1844" t="s">
        <v>5957</v>
      </c>
    </row>
    <row r="1845" spans="1:6" hidden="1" x14ac:dyDescent="0.25">
      <c r="A1845" t="s">
        <v>3535</v>
      </c>
      <c r="B1845">
        <v>390</v>
      </c>
      <c r="C1845" t="s">
        <v>23</v>
      </c>
      <c r="D1845" t="s">
        <v>24</v>
      </c>
      <c r="E1845">
        <v>2</v>
      </c>
      <c r="F1845" t="s">
        <v>213</v>
      </c>
    </row>
    <row r="1846" spans="1:6" hidden="1" x14ac:dyDescent="0.25">
      <c r="A1846" t="s">
        <v>3537</v>
      </c>
      <c r="B1846">
        <v>245</v>
      </c>
      <c r="C1846" t="s">
        <v>23</v>
      </c>
      <c r="D1846" t="s">
        <v>50</v>
      </c>
      <c r="E1846">
        <v>2</v>
      </c>
      <c r="F1846" t="s">
        <v>51</v>
      </c>
    </row>
    <row r="1847" spans="1:6" x14ac:dyDescent="0.25">
      <c r="A1847" t="s">
        <v>3541</v>
      </c>
      <c r="B1847">
        <v>971</v>
      </c>
      <c r="C1847" t="s">
        <v>9</v>
      </c>
      <c r="D1847" t="s">
        <v>164</v>
      </c>
      <c r="E1847">
        <v>2</v>
      </c>
      <c r="F1847" t="s">
        <v>5967</v>
      </c>
    </row>
    <row r="1848" spans="1:6" hidden="1" x14ac:dyDescent="0.25">
      <c r="A1848" t="s">
        <v>3547</v>
      </c>
      <c r="B1848">
        <v>396</v>
      </c>
      <c r="C1848" t="s">
        <v>23</v>
      </c>
      <c r="D1848" t="s">
        <v>223</v>
      </c>
      <c r="E1848">
        <v>2</v>
      </c>
      <c r="F1848" t="s">
        <v>323</v>
      </c>
    </row>
    <row r="1849" spans="1:6" x14ac:dyDescent="0.25">
      <c r="A1849" t="s">
        <v>3553</v>
      </c>
      <c r="B1849">
        <v>895</v>
      </c>
      <c r="C1849" t="s">
        <v>9</v>
      </c>
      <c r="D1849" t="s">
        <v>650</v>
      </c>
      <c r="E1849">
        <v>2</v>
      </c>
      <c r="F1849" t="s">
        <v>5968</v>
      </c>
    </row>
    <row r="1850" spans="1:6" x14ac:dyDescent="0.25">
      <c r="A1850" t="s">
        <v>3556</v>
      </c>
      <c r="B1850">
        <v>228</v>
      </c>
      <c r="C1850" t="s">
        <v>9</v>
      </c>
      <c r="D1850" t="s">
        <v>650</v>
      </c>
      <c r="E1850">
        <v>2</v>
      </c>
      <c r="F1850" t="s">
        <v>5776</v>
      </c>
    </row>
    <row r="1851" spans="1:6" x14ac:dyDescent="0.25">
      <c r="A1851" t="s">
        <v>3558</v>
      </c>
      <c r="B1851">
        <v>948</v>
      </c>
      <c r="C1851" t="s">
        <v>9</v>
      </c>
      <c r="D1851" t="s">
        <v>10</v>
      </c>
      <c r="E1851">
        <v>2</v>
      </c>
      <c r="F1851" t="s">
        <v>5969</v>
      </c>
    </row>
    <row r="1852" spans="1:6" hidden="1" x14ac:dyDescent="0.25">
      <c r="A1852" t="s">
        <v>3563</v>
      </c>
      <c r="B1852">
        <v>847</v>
      </c>
      <c r="C1852" t="s">
        <v>14</v>
      </c>
      <c r="D1852" t="s">
        <v>256</v>
      </c>
      <c r="E1852">
        <v>2</v>
      </c>
      <c r="F1852" t="s">
        <v>6251</v>
      </c>
    </row>
    <row r="1853" spans="1:6" x14ac:dyDescent="0.25">
      <c r="A1853" t="s">
        <v>3568</v>
      </c>
      <c r="B1853">
        <v>1174</v>
      </c>
      <c r="C1853" t="s">
        <v>9</v>
      </c>
      <c r="D1853" t="s">
        <v>28</v>
      </c>
      <c r="E1853">
        <v>2</v>
      </c>
      <c r="F1853" t="s">
        <v>5970</v>
      </c>
    </row>
    <row r="1854" spans="1:6" hidden="1" x14ac:dyDescent="0.25">
      <c r="A1854" t="s">
        <v>3572</v>
      </c>
      <c r="B1854">
        <v>245</v>
      </c>
      <c r="C1854" t="s">
        <v>23</v>
      </c>
      <c r="D1854" t="s">
        <v>50</v>
      </c>
      <c r="E1854">
        <v>2</v>
      </c>
      <c r="F1854" t="s">
        <v>51</v>
      </c>
    </row>
    <row r="1855" spans="1:6" hidden="1" x14ac:dyDescent="0.25">
      <c r="A1855" t="s">
        <v>3573</v>
      </c>
      <c r="B1855">
        <v>524</v>
      </c>
      <c r="C1855" t="s">
        <v>14</v>
      </c>
      <c r="D1855" t="s">
        <v>1827</v>
      </c>
      <c r="E1855">
        <v>2</v>
      </c>
      <c r="F1855" t="s">
        <v>3075</v>
      </c>
    </row>
    <row r="1856" spans="1:6" x14ac:dyDescent="0.25">
      <c r="A1856" t="s">
        <v>3574</v>
      </c>
      <c r="B1856">
        <v>944</v>
      </c>
      <c r="C1856" t="s">
        <v>9</v>
      </c>
      <c r="D1856" t="s">
        <v>164</v>
      </c>
      <c r="E1856">
        <v>2</v>
      </c>
      <c r="F1856" t="s">
        <v>5971</v>
      </c>
    </row>
    <row r="1857" spans="1:6" hidden="1" x14ac:dyDescent="0.25">
      <c r="A1857" t="s">
        <v>3577</v>
      </c>
      <c r="B1857">
        <v>497</v>
      </c>
      <c r="C1857" t="s">
        <v>23</v>
      </c>
      <c r="D1857" t="s">
        <v>24</v>
      </c>
      <c r="E1857">
        <v>2</v>
      </c>
      <c r="F1857" t="s">
        <v>1103</v>
      </c>
    </row>
    <row r="1858" spans="1:6" hidden="1" x14ac:dyDescent="0.25">
      <c r="A1858" t="s">
        <v>3580</v>
      </c>
      <c r="B1858">
        <v>245</v>
      </c>
      <c r="C1858" t="s">
        <v>23</v>
      </c>
      <c r="D1858" t="s">
        <v>50</v>
      </c>
      <c r="E1858">
        <v>2</v>
      </c>
      <c r="F1858" t="s">
        <v>51</v>
      </c>
    </row>
    <row r="1859" spans="1:6" hidden="1" x14ac:dyDescent="0.25">
      <c r="A1859" t="s">
        <v>3582</v>
      </c>
      <c r="B1859">
        <v>420</v>
      </c>
      <c r="C1859" t="s">
        <v>14</v>
      </c>
      <c r="D1859" t="s">
        <v>86</v>
      </c>
      <c r="E1859">
        <v>2</v>
      </c>
      <c r="F1859" t="s">
        <v>5972</v>
      </c>
    </row>
    <row r="1860" spans="1:6" hidden="1" x14ac:dyDescent="0.25">
      <c r="A1860" t="s">
        <v>3590</v>
      </c>
      <c r="B1860">
        <v>450</v>
      </c>
      <c r="C1860" t="s">
        <v>14</v>
      </c>
      <c r="D1860" t="s">
        <v>838</v>
      </c>
      <c r="E1860">
        <v>2</v>
      </c>
      <c r="F1860" t="s">
        <v>5747</v>
      </c>
    </row>
    <row r="1861" spans="1:6" hidden="1" x14ac:dyDescent="0.25">
      <c r="A1861" t="s">
        <v>3593</v>
      </c>
      <c r="B1861">
        <v>460</v>
      </c>
      <c r="C1861" t="s">
        <v>23</v>
      </c>
      <c r="D1861" t="s">
        <v>24</v>
      </c>
      <c r="E1861">
        <v>2</v>
      </c>
      <c r="F1861" t="s">
        <v>1795</v>
      </c>
    </row>
    <row r="1862" spans="1:6" x14ac:dyDescent="0.25">
      <c r="A1862" t="s">
        <v>3594</v>
      </c>
      <c r="B1862">
        <v>228</v>
      </c>
      <c r="C1862" t="s">
        <v>9</v>
      </c>
      <c r="D1862" t="s">
        <v>650</v>
      </c>
      <c r="E1862">
        <v>2</v>
      </c>
      <c r="F1862" t="s">
        <v>5776</v>
      </c>
    </row>
    <row r="1863" spans="1:6" hidden="1" x14ac:dyDescent="0.25">
      <c r="A1863" t="s">
        <v>3600</v>
      </c>
      <c r="B1863">
        <v>476</v>
      </c>
      <c r="C1863" t="s">
        <v>23</v>
      </c>
      <c r="D1863" t="s">
        <v>237</v>
      </c>
      <c r="E1863">
        <v>2</v>
      </c>
      <c r="F1863" t="s">
        <v>190</v>
      </c>
    </row>
    <row r="1864" spans="1:6" hidden="1" x14ac:dyDescent="0.25">
      <c r="A1864" t="s">
        <v>3601</v>
      </c>
      <c r="B1864">
        <v>392</v>
      </c>
      <c r="C1864" t="s">
        <v>23</v>
      </c>
      <c r="D1864" t="s">
        <v>237</v>
      </c>
      <c r="E1864">
        <v>2</v>
      </c>
      <c r="F1864" t="s">
        <v>3602</v>
      </c>
    </row>
    <row r="1865" spans="1:6" hidden="1" x14ac:dyDescent="0.25">
      <c r="A1865" t="s">
        <v>3607</v>
      </c>
      <c r="B1865">
        <v>486</v>
      </c>
      <c r="C1865" t="s">
        <v>23</v>
      </c>
      <c r="D1865" t="s">
        <v>237</v>
      </c>
      <c r="E1865">
        <v>2</v>
      </c>
      <c r="F1865" t="s">
        <v>3608</v>
      </c>
    </row>
    <row r="1866" spans="1:6" hidden="1" x14ac:dyDescent="0.25">
      <c r="A1866" t="s">
        <v>3611</v>
      </c>
      <c r="B1866">
        <v>245</v>
      </c>
      <c r="C1866" t="s">
        <v>23</v>
      </c>
      <c r="D1866" t="s">
        <v>50</v>
      </c>
      <c r="E1866">
        <v>2</v>
      </c>
      <c r="F1866" t="s">
        <v>51</v>
      </c>
    </row>
    <row r="1867" spans="1:6" x14ac:dyDescent="0.25">
      <c r="A1867" t="s">
        <v>3612</v>
      </c>
      <c r="B1867">
        <v>1172</v>
      </c>
      <c r="C1867" t="s">
        <v>9</v>
      </c>
      <c r="D1867" t="s">
        <v>164</v>
      </c>
      <c r="E1867">
        <v>2</v>
      </c>
      <c r="F1867" t="s">
        <v>5973</v>
      </c>
    </row>
    <row r="1868" spans="1:6" hidden="1" x14ac:dyDescent="0.25">
      <c r="A1868" t="s">
        <v>3616</v>
      </c>
      <c r="B1868">
        <v>390</v>
      </c>
      <c r="C1868" t="s">
        <v>23</v>
      </c>
      <c r="D1868" t="s">
        <v>24</v>
      </c>
      <c r="E1868">
        <v>2</v>
      </c>
      <c r="F1868" t="s">
        <v>213</v>
      </c>
    </row>
    <row r="1869" spans="1:6" hidden="1" x14ac:dyDescent="0.25">
      <c r="A1869" t="s">
        <v>3617</v>
      </c>
      <c r="B1869">
        <v>245</v>
      </c>
      <c r="C1869" t="s">
        <v>23</v>
      </c>
      <c r="D1869" t="s">
        <v>50</v>
      </c>
      <c r="E1869">
        <v>2</v>
      </c>
      <c r="F1869" t="s">
        <v>51</v>
      </c>
    </row>
    <row r="1870" spans="1:6" hidden="1" x14ac:dyDescent="0.25">
      <c r="A1870" t="s">
        <v>3629</v>
      </c>
      <c r="B1870">
        <v>245</v>
      </c>
      <c r="C1870" t="s">
        <v>23</v>
      </c>
      <c r="D1870" t="s">
        <v>50</v>
      </c>
      <c r="E1870">
        <v>2</v>
      </c>
      <c r="F1870" t="s">
        <v>51</v>
      </c>
    </row>
    <row r="1871" spans="1:6" hidden="1" x14ac:dyDescent="0.25">
      <c r="A1871" t="s">
        <v>3630</v>
      </c>
      <c r="B1871">
        <v>466</v>
      </c>
      <c r="C1871" t="s">
        <v>23</v>
      </c>
      <c r="D1871" t="s">
        <v>24</v>
      </c>
      <c r="E1871">
        <v>2</v>
      </c>
      <c r="F1871" t="s">
        <v>1664</v>
      </c>
    </row>
    <row r="1872" spans="1:6" hidden="1" x14ac:dyDescent="0.25">
      <c r="A1872" t="s">
        <v>3633</v>
      </c>
      <c r="B1872">
        <v>245</v>
      </c>
      <c r="C1872" t="s">
        <v>23</v>
      </c>
      <c r="D1872" t="s">
        <v>50</v>
      </c>
      <c r="E1872">
        <v>2</v>
      </c>
      <c r="F1872" t="s">
        <v>51</v>
      </c>
    </row>
    <row r="1873" spans="1:6" hidden="1" x14ac:dyDescent="0.25">
      <c r="A1873" t="s">
        <v>3635</v>
      </c>
      <c r="B1873">
        <v>245</v>
      </c>
      <c r="C1873" t="s">
        <v>23</v>
      </c>
      <c r="D1873" t="s">
        <v>50</v>
      </c>
      <c r="E1873">
        <v>2</v>
      </c>
      <c r="F1873" t="s">
        <v>51</v>
      </c>
    </row>
    <row r="1874" spans="1:6" hidden="1" x14ac:dyDescent="0.25">
      <c r="A1874" t="s">
        <v>3637</v>
      </c>
      <c r="B1874">
        <v>245</v>
      </c>
      <c r="C1874" t="s">
        <v>23</v>
      </c>
      <c r="D1874" t="s">
        <v>50</v>
      </c>
      <c r="E1874">
        <v>2</v>
      </c>
      <c r="F1874" t="s">
        <v>51</v>
      </c>
    </row>
    <row r="1875" spans="1:6" hidden="1" x14ac:dyDescent="0.25">
      <c r="A1875" t="s">
        <v>3641</v>
      </c>
      <c r="B1875">
        <v>1667</v>
      </c>
      <c r="C1875" t="s">
        <v>14</v>
      </c>
      <c r="D1875" t="s">
        <v>781</v>
      </c>
      <c r="E1875">
        <v>2</v>
      </c>
      <c r="F1875" t="s">
        <v>107</v>
      </c>
    </row>
    <row r="1876" spans="1:6" x14ac:dyDescent="0.25">
      <c r="A1876" t="s">
        <v>3643</v>
      </c>
      <c r="B1876">
        <v>451</v>
      </c>
      <c r="C1876" t="s">
        <v>9</v>
      </c>
      <c r="D1876" t="s">
        <v>164</v>
      </c>
      <c r="E1876">
        <v>2</v>
      </c>
      <c r="F1876" t="s">
        <v>3644</v>
      </c>
    </row>
    <row r="1877" spans="1:6" hidden="1" x14ac:dyDescent="0.25">
      <c r="A1877" t="s">
        <v>3646</v>
      </c>
      <c r="B1877">
        <v>339</v>
      </c>
      <c r="C1877" t="s">
        <v>14</v>
      </c>
      <c r="D1877" t="s">
        <v>86</v>
      </c>
      <c r="E1877">
        <v>2</v>
      </c>
      <c r="F1877" t="s">
        <v>6316</v>
      </c>
    </row>
    <row r="1878" spans="1:6" hidden="1" x14ac:dyDescent="0.25">
      <c r="A1878" t="s">
        <v>3657</v>
      </c>
      <c r="B1878">
        <v>391</v>
      </c>
      <c r="C1878" t="s">
        <v>23</v>
      </c>
      <c r="D1878" t="s">
        <v>237</v>
      </c>
      <c r="E1878">
        <v>2</v>
      </c>
      <c r="F1878" t="s">
        <v>546</v>
      </c>
    </row>
    <row r="1879" spans="1:6" hidden="1" x14ac:dyDescent="0.25">
      <c r="A1879" t="s">
        <v>3658</v>
      </c>
      <c r="B1879">
        <v>459</v>
      </c>
      <c r="C1879" t="s">
        <v>23</v>
      </c>
      <c r="D1879" t="s">
        <v>24</v>
      </c>
      <c r="E1879">
        <v>2</v>
      </c>
      <c r="F1879" t="s">
        <v>25</v>
      </c>
    </row>
    <row r="1880" spans="1:6" hidden="1" x14ac:dyDescent="0.25">
      <c r="A1880" t="s">
        <v>3659</v>
      </c>
      <c r="B1880">
        <v>524</v>
      </c>
      <c r="C1880" t="s">
        <v>14</v>
      </c>
      <c r="D1880" t="s">
        <v>75</v>
      </c>
      <c r="E1880">
        <v>2</v>
      </c>
      <c r="F1880" t="s">
        <v>3660</v>
      </c>
    </row>
    <row r="1881" spans="1:6" x14ac:dyDescent="0.25">
      <c r="A1881" t="s">
        <v>3662</v>
      </c>
      <c r="B1881">
        <v>935</v>
      </c>
      <c r="C1881" t="s">
        <v>9</v>
      </c>
      <c r="D1881" t="s">
        <v>180</v>
      </c>
      <c r="E1881">
        <v>2</v>
      </c>
      <c r="F1881" t="s">
        <v>6183</v>
      </c>
    </row>
    <row r="1882" spans="1:6" hidden="1" x14ac:dyDescent="0.25">
      <c r="A1882" t="s">
        <v>3669</v>
      </c>
      <c r="B1882">
        <v>464</v>
      </c>
      <c r="C1882" t="s">
        <v>23</v>
      </c>
      <c r="D1882" t="s">
        <v>24</v>
      </c>
      <c r="E1882">
        <v>2</v>
      </c>
      <c r="F1882" t="s">
        <v>268</v>
      </c>
    </row>
    <row r="1883" spans="1:6" x14ac:dyDescent="0.25">
      <c r="A1883" t="s">
        <v>3670</v>
      </c>
      <c r="B1883">
        <v>1085</v>
      </c>
      <c r="C1883" t="s">
        <v>9</v>
      </c>
      <c r="D1883" t="s">
        <v>32</v>
      </c>
      <c r="E1883">
        <v>2</v>
      </c>
      <c r="F1883" t="s">
        <v>5974</v>
      </c>
    </row>
    <row r="1884" spans="1:6" hidden="1" x14ac:dyDescent="0.25">
      <c r="A1884" t="s">
        <v>3675</v>
      </c>
      <c r="B1884">
        <v>476</v>
      </c>
      <c r="C1884" t="s">
        <v>23</v>
      </c>
      <c r="D1884" t="s">
        <v>24</v>
      </c>
      <c r="E1884">
        <v>2</v>
      </c>
      <c r="F1884" t="s">
        <v>552</v>
      </c>
    </row>
    <row r="1885" spans="1:6" hidden="1" x14ac:dyDescent="0.25">
      <c r="A1885" t="s">
        <v>3676</v>
      </c>
      <c r="B1885">
        <v>396</v>
      </c>
      <c r="C1885" t="s">
        <v>23</v>
      </c>
      <c r="D1885" t="s">
        <v>223</v>
      </c>
      <c r="E1885">
        <v>2</v>
      </c>
      <c r="F1885" t="s">
        <v>323</v>
      </c>
    </row>
    <row r="1886" spans="1:6" hidden="1" x14ac:dyDescent="0.25">
      <c r="A1886" t="s">
        <v>3681</v>
      </c>
      <c r="B1886">
        <v>505</v>
      </c>
      <c r="C1886" t="s">
        <v>23</v>
      </c>
      <c r="D1886" t="s">
        <v>237</v>
      </c>
      <c r="E1886">
        <v>2</v>
      </c>
      <c r="F1886" t="s">
        <v>1346</v>
      </c>
    </row>
    <row r="1887" spans="1:6" hidden="1" x14ac:dyDescent="0.25">
      <c r="A1887" t="s">
        <v>3682</v>
      </c>
      <c r="B1887">
        <v>245</v>
      </c>
      <c r="C1887" t="s">
        <v>23</v>
      </c>
      <c r="D1887" t="s">
        <v>50</v>
      </c>
      <c r="E1887">
        <v>2</v>
      </c>
      <c r="F1887" t="s">
        <v>51</v>
      </c>
    </row>
    <row r="1888" spans="1:6" hidden="1" x14ac:dyDescent="0.25">
      <c r="A1888" t="s">
        <v>3683</v>
      </c>
      <c r="B1888">
        <v>240</v>
      </c>
      <c r="C1888" t="s">
        <v>133</v>
      </c>
      <c r="D1888" t="s">
        <v>134</v>
      </c>
      <c r="E1888">
        <v>2</v>
      </c>
      <c r="F1888" t="s">
        <v>5975</v>
      </c>
    </row>
    <row r="1889" spans="1:6" hidden="1" x14ac:dyDescent="0.25">
      <c r="A1889" t="s">
        <v>3689</v>
      </c>
      <c r="B1889">
        <v>293</v>
      </c>
      <c r="C1889" t="s">
        <v>133</v>
      </c>
      <c r="D1889" t="s">
        <v>134</v>
      </c>
      <c r="E1889">
        <v>2</v>
      </c>
      <c r="F1889" t="s">
        <v>5976</v>
      </c>
    </row>
    <row r="1890" spans="1:6" hidden="1" x14ac:dyDescent="0.25">
      <c r="A1890" t="s">
        <v>3692</v>
      </c>
      <c r="B1890">
        <v>245</v>
      </c>
      <c r="C1890" t="s">
        <v>23</v>
      </c>
      <c r="D1890" t="s">
        <v>50</v>
      </c>
      <c r="E1890">
        <v>2</v>
      </c>
      <c r="F1890" t="s">
        <v>51</v>
      </c>
    </row>
    <row r="1891" spans="1:6" x14ac:dyDescent="0.25">
      <c r="A1891" t="s">
        <v>3693</v>
      </c>
      <c r="B1891">
        <v>942</v>
      </c>
      <c r="C1891" t="s">
        <v>9</v>
      </c>
      <c r="D1891" t="s">
        <v>32</v>
      </c>
      <c r="E1891">
        <v>2</v>
      </c>
      <c r="F1891" t="s">
        <v>5977</v>
      </c>
    </row>
    <row r="1892" spans="1:6" hidden="1" x14ac:dyDescent="0.25">
      <c r="A1892" t="s">
        <v>3696</v>
      </c>
      <c r="B1892">
        <v>420</v>
      </c>
      <c r="C1892" t="s">
        <v>133</v>
      </c>
      <c r="D1892" t="s">
        <v>134</v>
      </c>
      <c r="E1892">
        <v>2</v>
      </c>
      <c r="F1892" t="s">
        <v>5978</v>
      </c>
    </row>
    <row r="1893" spans="1:6" x14ac:dyDescent="0.25">
      <c r="A1893" t="s">
        <v>3705</v>
      </c>
      <c r="B1893">
        <v>452</v>
      </c>
      <c r="C1893" t="s">
        <v>9</v>
      </c>
      <c r="D1893" t="s">
        <v>10</v>
      </c>
      <c r="E1893">
        <v>2</v>
      </c>
      <c r="F1893" t="s">
        <v>5979</v>
      </c>
    </row>
    <row r="1894" spans="1:6" hidden="1" x14ac:dyDescent="0.25">
      <c r="A1894" t="s">
        <v>3708</v>
      </c>
      <c r="B1894">
        <v>245</v>
      </c>
      <c r="C1894" t="s">
        <v>23</v>
      </c>
      <c r="D1894" t="s">
        <v>50</v>
      </c>
      <c r="E1894">
        <v>2</v>
      </c>
      <c r="F1894" t="s">
        <v>51</v>
      </c>
    </row>
    <row r="1895" spans="1:6" hidden="1" x14ac:dyDescent="0.25">
      <c r="A1895" t="s">
        <v>3712</v>
      </c>
      <c r="B1895">
        <v>453</v>
      </c>
      <c r="C1895" t="s">
        <v>14</v>
      </c>
      <c r="D1895" t="s">
        <v>60</v>
      </c>
      <c r="E1895">
        <v>2</v>
      </c>
      <c r="F1895" t="s">
        <v>5747</v>
      </c>
    </row>
    <row r="1896" spans="1:6" hidden="1" x14ac:dyDescent="0.25">
      <c r="A1896" t="s">
        <v>3716</v>
      </c>
      <c r="B1896">
        <v>392</v>
      </c>
      <c r="C1896" t="s">
        <v>23</v>
      </c>
      <c r="D1896" t="s">
        <v>223</v>
      </c>
      <c r="E1896">
        <v>2</v>
      </c>
      <c r="F1896" t="s">
        <v>224</v>
      </c>
    </row>
    <row r="1897" spans="1:6" hidden="1" x14ac:dyDescent="0.25">
      <c r="A1897" t="s">
        <v>3718</v>
      </c>
      <c r="B1897">
        <v>385</v>
      </c>
      <c r="C1897" t="s">
        <v>23</v>
      </c>
      <c r="D1897" t="s">
        <v>24</v>
      </c>
      <c r="E1897">
        <v>2</v>
      </c>
      <c r="F1897" t="s">
        <v>1115</v>
      </c>
    </row>
    <row r="1898" spans="1:6" hidden="1" x14ac:dyDescent="0.25">
      <c r="A1898" t="s">
        <v>3719</v>
      </c>
      <c r="B1898">
        <v>257</v>
      </c>
      <c r="C1898" t="s">
        <v>23</v>
      </c>
      <c r="D1898" t="s">
        <v>223</v>
      </c>
      <c r="E1898">
        <v>2</v>
      </c>
      <c r="F1898" t="s">
        <v>227</v>
      </c>
    </row>
    <row r="1899" spans="1:6" hidden="1" x14ac:dyDescent="0.25">
      <c r="A1899" t="s">
        <v>3721</v>
      </c>
      <c r="B1899">
        <v>392</v>
      </c>
      <c r="C1899" t="s">
        <v>23</v>
      </c>
      <c r="D1899" t="s">
        <v>24</v>
      </c>
      <c r="E1899">
        <v>2</v>
      </c>
      <c r="F1899" t="s">
        <v>3602</v>
      </c>
    </row>
    <row r="1900" spans="1:6" hidden="1" x14ac:dyDescent="0.25">
      <c r="A1900" t="s">
        <v>3731</v>
      </c>
      <c r="B1900">
        <v>1667</v>
      </c>
      <c r="C1900" t="s">
        <v>14</v>
      </c>
      <c r="D1900" t="s">
        <v>387</v>
      </c>
      <c r="E1900">
        <v>2</v>
      </c>
      <c r="F1900" t="s">
        <v>107</v>
      </c>
    </row>
    <row r="1901" spans="1:6" hidden="1" x14ac:dyDescent="0.25">
      <c r="A1901" t="s">
        <v>3734</v>
      </c>
      <c r="B1901">
        <v>242</v>
      </c>
      <c r="C1901" t="s">
        <v>23</v>
      </c>
      <c r="D1901" t="s">
        <v>50</v>
      </c>
      <c r="E1901">
        <v>2</v>
      </c>
      <c r="F1901" t="s">
        <v>3390</v>
      </c>
    </row>
    <row r="1902" spans="1:6" hidden="1" x14ac:dyDescent="0.25">
      <c r="A1902" t="s">
        <v>3735</v>
      </c>
      <c r="B1902">
        <v>245</v>
      </c>
      <c r="C1902" t="s">
        <v>23</v>
      </c>
      <c r="D1902" t="s">
        <v>50</v>
      </c>
      <c r="E1902">
        <v>2</v>
      </c>
      <c r="F1902" t="s">
        <v>51</v>
      </c>
    </row>
    <row r="1903" spans="1:6" hidden="1" x14ac:dyDescent="0.25">
      <c r="A1903" t="s">
        <v>3736</v>
      </c>
      <c r="B1903">
        <v>476</v>
      </c>
      <c r="C1903" t="s">
        <v>23</v>
      </c>
      <c r="D1903" t="s">
        <v>24</v>
      </c>
      <c r="E1903">
        <v>2</v>
      </c>
      <c r="F1903" t="s">
        <v>190</v>
      </c>
    </row>
    <row r="1904" spans="1:6" hidden="1" x14ac:dyDescent="0.25">
      <c r="A1904" t="s">
        <v>3737</v>
      </c>
      <c r="B1904">
        <v>245</v>
      </c>
      <c r="C1904" t="s">
        <v>23</v>
      </c>
      <c r="D1904" t="s">
        <v>50</v>
      </c>
      <c r="E1904">
        <v>2</v>
      </c>
      <c r="F1904" t="s">
        <v>51</v>
      </c>
    </row>
    <row r="1905" spans="1:6" hidden="1" x14ac:dyDescent="0.25">
      <c r="A1905" t="s">
        <v>3739</v>
      </c>
      <c r="B1905">
        <v>245</v>
      </c>
      <c r="C1905" t="s">
        <v>23</v>
      </c>
      <c r="D1905" t="s">
        <v>50</v>
      </c>
      <c r="E1905">
        <v>2</v>
      </c>
      <c r="F1905" t="s">
        <v>51</v>
      </c>
    </row>
    <row r="1906" spans="1:6" hidden="1" x14ac:dyDescent="0.25">
      <c r="A1906" t="s">
        <v>3741</v>
      </c>
      <c r="B1906">
        <v>476</v>
      </c>
      <c r="C1906" t="s">
        <v>23</v>
      </c>
      <c r="D1906" t="s">
        <v>24</v>
      </c>
      <c r="E1906">
        <v>2</v>
      </c>
      <c r="F1906" t="s">
        <v>190</v>
      </c>
    </row>
    <row r="1907" spans="1:6" hidden="1" x14ac:dyDescent="0.25">
      <c r="A1907" t="s">
        <v>3742</v>
      </c>
      <c r="B1907">
        <v>333</v>
      </c>
      <c r="C1907" t="s">
        <v>14</v>
      </c>
      <c r="D1907" t="s">
        <v>86</v>
      </c>
      <c r="E1907">
        <v>2</v>
      </c>
      <c r="F1907" t="s">
        <v>3743</v>
      </c>
    </row>
    <row r="1908" spans="1:6" hidden="1" x14ac:dyDescent="0.25">
      <c r="A1908" t="s">
        <v>3747</v>
      </c>
      <c r="B1908">
        <v>245</v>
      </c>
      <c r="C1908" t="s">
        <v>23</v>
      </c>
      <c r="D1908" t="s">
        <v>24</v>
      </c>
      <c r="E1908">
        <v>2</v>
      </c>
      <c r="F1908" t="s">
        <v>51</v>
      </c>
    </row>
    <row r="1909" spans="1:6" hidden="1" x14ac:dyDescent="0.25">
      <c r="A1909" t="s">
        <v>3755</v>
      </c>
      <c r="B1909">
        <v>487</v>
      </c>
      <c r="C1909" t="s">
        <v>23</v>
      </c>
      <c r="D1909" t="s">
        <v>24</v>
      </c>
      <c r="E1909">
        <v>2</v>
      </c>
      <c r="F1909" t="s">
        <v>954</v>
      </c>
    </row>
    <row r="1910" spans="1:6" x14ac:dyDescent="0.25">
      <c r="A1910" t="s">
        <v>3764</v>
      </c>
      <c r="B1910">
        <v>973</v>
      </c>
      <c r="C1910" t="s">
        <v>9</v>
      </c>
      <c r="D1910" t="s">
        <v>28</v>
      </c>
      <c r="E1910">
        <v>2</v>
      </c>
      <c r="F1910" t="s">
        <v>5980</v>
      </c>
    </row>
    <row r="1911" spans="1:6" x14ac:dyDescent="0.25">
      <c r="A1911" t="s">
        <v>3767</v>
      </c>
      <c r="B1911">
        <v>524</v>
      </c>
      <c r="C1911" t="s">
        <v>9</v>
      </c>
      <c r="D1911" t="s">
        <v>3768</v>
      </c>
      <c r="E1911">
        <v>2</v>
      </c>
      <c r="F1911" t="s">
        <v>5981</v>
      </c>
    </row>
    <row r="1912" spans="1:6" hidden="1" x14ac:dyDescent="0.25">
      <c r="A1912" t="s">
        <v>3771</v>
      </c>
      <c r="B1912">
        <v>497</v>
      </c>
      <c r="C1912" t="s">
        <v>23</v>
      </c>
      <c r="D1912" t="s">
        <v>24</v>
      </c>
      <c r="E1912">
        <v>2</v>
      </c>
      <c r="F1912" t="s">
        <v>1103</v>
      </c>
    </row>
    <row r="1913" spans="1:6" x14ac:dyDescent="0.25">
      <c r="A1913" t="s">
        <v>3778</v>
      </c>
      <c r="B1913">
        <v>1122</v>
      </c>
      <c r="C1913" t="s">
        <v>9</v>
      </c>
      <c r="D1913" t="s">
        <v>32</v>
      </c>
      <c r="E1913">
        <v>2</v>
      </c>
      <c r="F1913" t="s">
        <v>5982</v>
      </c>
    </row>
    <row r="1914" spans="1:6" x14ac:dyDescent="0.25">
      <c r="A1914" t="s">
        <v>3782</v>
      </c>
      <c r="B1914">
        <v>337</v>
      </c>
      <c r="C1914" t="s">
        <v>9</v>
      </c>
      <c r="D1914" t="s">
        <v>180</v>
      </c>
      <c r="E1914">
        <v>2</v>
      </c>
      <c r="F1914" t="s">
        <v>6153</v>
      </c>
    </row>
    <row r="1915" spans="1:6" hidden="1" x14ac:dyDescent="0.25">
      <c r="A1915" t="s">
        <v>3785</v>
      </c>
      <c r="B1915">
        <v>366</v>
      </c>
      <c r="C1915" t="s">
        <v>245</v>
      </c>
      <c r="D1915" t="s">
        <v>423</v>
      </c>
      <c r="E1915">
        <v>2</v>
      </c>
      <c r="F1915" t="s">
        <v>5771</v>
      </c>
    </row>
    <row r="1916" spans="1:6" hidden="1" x14ac:dyDescent="0.25">
      <c r="A1916" t="s">
        <v>3786</v>
      </c>
      <c r="B1916">
        <v>245</v>
      </c>
      <c r="C1916" t="s">
        <v>23</v>
      </c>
      <c r="D1916" t="s">
        <v>50</v>
      </c>
      <c r="E1916">
        <v>2</v>
      </c>
      <c r="F1916" t="s">
        <v>51</v>
      </c>
    </row>
    <row r="1917" spans="1:6" hidden="1" x14ac:dyDescent="0.25">
      <c r="A1917" t="s">
        <v>3787</v>
      </c>
      <c r="B1917">
        <v>162</v>
      </c>
      <c r="C1917" t="s">
        <v>133</v>
      </c>
      <c r="D1917" t="s">
        <v>134</v>
      </c>
      <c r="E1917">
        <v>2</v>
      </c>
      <c r="F1917" t="s">
        <v>5832</v>
      </c>
    </row>
    <row r="1918" spans="1:6" hidden="1" x14ac:dyDescent="0.25">
      <c r="A1918" t="s">
        <v>3788</v>
      </c>
      <c r="B1918">
        <v>391</v>
      </c>
      <c r="C1918" t="s">
        <v>23</v>
      </c>
      <c r="D1918" t="s">
        <v>50</v>
      </c>
      <c r="E1918">
        <v>2</v>
      </c>
      <c r="F1918" t="s">
        <v>546</v>
      </c>
    </row>
    <row r="1919" spans="1:6" x14ac:dyDescent="0.25">
      <c r="A1919" t="s">
        <v>3789</v>
      </c>
      <c r="B1919">
        <v>1139</v>
      </c>
      <c r="C1919" t="s">
        <v>9</v>
      </c>
      <c r="D1919" t="s">
        <v>28</v>
      </c>
      <c r="E1919">
        <v>2</v>
      </c>
      <c r="F1919" t="s">
        <v>5983</v>
      </c>
    </row>
    <row r="1920" spans="1:6" hidden="1" x14ac:dyDescent="0.25">
      <c r="A1920" t="s">
        <v>3804</v>
      </c>
      <c r="B1920">
        <v>227</v>
      </c>
      <c r="C1920" t="s">
        <v>14</v>
      </c>
      <c r="D1920" t="s">
        <v>1500</v>
      </c>
      <c r="E1920">
        <v>2</v>
      </c>
      <c r="F1920" t="s">
        <v>5808</v>
      </c>
    </row>
    <row r="1921" spans="1:6" x14ac:dyDescent="0.25">
      <c r="A1921" t="s">
        <v>3806</v>
      </c>
      <c r="B1921">
        <v>1174</v>
      </c>
      <c r="C1921" t="s">
        <v>9</v>
      </c>
      <c r="D1921" t="s">
        <v>28</v>
      </c>
      <c r="E1921">
        <v>2</v>
      </c>
      <c r="F1921" t="s">
        <v>5984</v>
      </c>
    </row>
    <row r="1922" spans="1:6" x14ac:dyDescent="0.25">
      <c r="A1922" t="s">
        <v>3809</v>
      </c>
      <c r="B1922">
        <v>1023</v>
      </c>
      <c r="C1922" t="s">
        <v>9</v>
      </c>
      <c r="D1922" t="s">
        <v>32</v>
      </c>
      <c r="E1922">
        <v>2</v>
      </c>
      <c r="F1922" t="s">
        <v>5985</v>
      </c>
    </row>
    <row r="1923" spans="1:6" x14ac:dyDescent="0.25">
      <c r="A1923" t="s">
        <v>3812</v>
      </c>
      <c r="B1923">
        <v>941</v>
      </c>
      <c r="C1923" t="s">
        <v>9</v>
      </c>
      <c r="D1923" t="s">
        <v>492</v>
      </c>
      <c r="E1923">
        <v>2</v>
      </c>
      <c r="F1923" t="s">
        <v>5986</v>
      </c>
    </row>
    <row r="1924" spans="1:6" x14ac:dyDescent="0.25">
      <c r="A1924" t="s">
        <v>3818</v>
      </c>
      <c r="B1924">
        <v>1295</v>
      </c>
      <c r="C1924" t="s">
        <v>9</v>
      </c>
      <c r="D1924" t="s">
        <v>32</v>
      </c>
      <c r="E1924">
        <v>2</v>
      </c>
      <c r="F1924" t="s">
        <v>5987</v>
      </c>
    </row>
    <row r="1925" spans="1:6" x14ac:dyDescent="0.25">
      <c r="A1925" t="s">
        <v>3826</v>
      </c>
      <c r="B1925">
        <v>225</v>
      </c>
      <c r="C1925" t="s">
        <v>9</v>
      </c>
      <c r="D1925" t="s">
        <v>10</v>
      </c>
      <c r="E1925">
        <v>2</v>
      </c>
      <c r="F1925" t="s">
        <v>5988</v>
      </c>
    </row>
    <row r="1926" spans="1:6" x14ac:dyDescent="0.25">
      <c r="A1926" t="s">
        <v>3841</v>
      </c>
      <c r="B1926">
        <v>1038</v>
      </c>
      <c r="C1926" t="s">
        <v>9</v>
      </c>
      <c r="D1926" t="s">
        <v>28</v>
      </c>
      <c r="E1926">
        <v>2</v>
      </c>
      <c r="F1926" t="s">
        <v>5989</v>
      </c>
    </row>
    <row r="1927" spans="1:6" hidden="1" x14ac:dyDescent="0.25">
      <c r="A1927" t="s">
        <v>3846</v>
      </c>
      <c r="B1927">
        <v>392</v>
      </c>
      <c r="C1927" t="s">
        <v>23</v>
      </c>
      <c r="D1927" t="s">
        <v>223</v>
      </c>
      <c r="E1927">
        <v>2</v>
      </c>
      <c r="F1927" t="s">
        <v>224</v>
      </c>
    </row>
    <row r="1928" spans="1:6" x14ac:dyDescent="0.25">
      <c r="A1928" t="s">
        <v>3848</v>
      </c>
      <c r="B1928">
        <v>1237</v>
      </c>
      <c r="C1928" t="s">
        <v>9</v>
      </c>
      <c r="D1928" t="s">
        <v>10</v>
      </c>
      <c r="E1928">
        <v>2</v>
      </c>
      <c r="F1928" t="s">
        <v>5990</v>
      </c>
    </row>
    <row r="1929" spans="1:6" hidden="1" x14ac:dyDescent="0.25">
      <c r="A1929" t="s">
        <v>3855</v>
      </c>
      <c r="B1929">
        <v>245</v>
      </c>
      <c r="C1929" t="s">
        <v>23</v>
      </c>
      <c r="D1929" t="s">
        <v>50</v>
      </c>
      <c r="E1929">
        <v>2</v>
      </c>
      <c r="F1929" t="s">
        <v>51</v>
      </c>
    </row>
    <row r="1930" spans="1:6" hidden="1" x14ac:dyDescent="0.25">
      <c r="A1930" t="s">
        <v>3859</v>
      </c>
      <c r="B1930">
        <v>453</v>
      </c>
      <c r="C1930" t="s">
        <v>14</v>
      </c>
      <c r="D1930" t="s">
        <v>86</v>
      </c>
      <c r="E1930">
        <v>2</v>
      </c>
      <c r="F1930" t="s">
        <v>5747</v>
      </c>
    </row>
    <row r="1931" spans="1:6" x14ac:dyDescent="0.25">
      <c r="A1931" t="s">
        <v>3864</v>
      </c>
      <c r="B1931">
        <v>643</v>
      </c>
      <c r="C1931" t="s">
        <v>9</v>
      </c>
      <c r="D1931" t="s">
        <v>32</v>
      </c>
      <c r="E1931">
        <v>2</v>
      </c>
      <c r="F1931" t="s">
        <v>5991</v>
      </c>
    </row>
    <row r="1932" spans="1:6" x14ac:dyDescent="0.25">
      <c r="A1932" t="s">
        <v>3867</v>
      </c>
      <c r="B1932">
        <v>890</v>
      </c>
      <c r="C1932" t="s">
        <v>9</v>
      </c>
      <c r="D1932" t="s">
        <v>164</v>
      </c>
      <c r="E1932">
        <v>2</v>
      </c>
      <c r="F1932" t="s">
        <v>5992</v>
      </c>
    </row>
    <row r="1933" spans="1:6" hidden="1" x14ac:dyDescent="0.25">
      <c r="A1933" t="s">
        <v>3873</v>
      </c>
      <c r="B1933">
        <v>550</v>
      </c>
      <c r="C1933" t="s">
        <v>23</v>
      </c>
      <c r="D1933" t="s">
        <v>237</v>
      </c>
      <c r="E1933">
        <v>2</v>
      </c>
      <c r="F1933" t="s">
        <v>632</v>
      </c>
    </row>
    <row r="1934" spans="1:6" hidden="1" x14ac:dyDescent="0.25">
      <c r="A1934" t="s">
        <v>3878</v>
      </c>
      <c r="B1934">
        <v>396</v>
      </c>
      <c r="C1934" t="s">
        <v>23</v>
      </c>
      <c r="D1934" t="s">
        <v>50</v>
      </c>
      <c r="E1934">
        <v>2</v>
      </c>
      <c r="F1934" t="s">
        <v>323</v>
      </c>
    </row>
    <row r="1935" spans="1:6" hidden="1" x14ac:dyDescent="0.25">
      <c r="A1935" t="s">
        <v>3885</v>
      </c>
      <c r="B1935">
        <v>389</v>
      </c>
      <c r="C1935" t="s">
        <v>23</v>
      </c>
      <c r="D1935" t="s">
        <v>909</v>
      </c>
      <c r="E1935">
        <v>2</v>
      </c>
      <c r="F1935" t="s">
        <v>238</v>
      </c>
    </row>
    <row r="1936" spans="1:6" hidden="1" x14ac:dyDescent="0.25">
      <c r="A1936" t="s">
        <v>3889</v>
      </c>
      <c r="B1936">
        <v>245</v>
      </c>
      <c r="C1936" t="s">
        <v>23</v>
      </c>
      <c r="D1936" t="s">
        <v>50</v>
      </c>
      <c r="E1936">
        <v>2</v>
      </c>
      <c r="F1936" t="s">
        <v>51</v>
      </c>
    </row>
    <row r="1937" spans="1:6" hidden="1" x14ac:dyDescent="0.25">
      <c r="A1937" t="s">
        <v>3891</v>
      </c>
      <c r="B1937">
        <v>245</v>
      </c>
      <c r="C1937" t="s">
        <v>23</v>
      </c>
      <c r="D1937" t="s">
        <v>24</v>
      </c>
      <c r="E1937">
        <v>2</v>
      </c>
      <c r="F1937" t="s">
        <v>51</v>
      </c>
    </row>
    <row r="1938" spans="1:6" hidden="1" x14ac:dyDescent="0.25">
      <c r="A1938" t="s">
        <v>3895</v>
      </c>
      <c r="B1938">
        <v>245</v>
      </c>
      <c r="C1938" t="s">
        <v>23</v>
      </c>
      <c r="D1938" t="s">
        <v>50</v>
      </c>
      <c r="E1938">
        <v>2</v>
      </c>
      <c r="F1938" t="s">
        <v>51</v>
      </c>
    </row>
    <row r="1939" spans="1:6" hidden="1" x14ac:dyDescent="0.25">
      <c r="A1939" t="s">
        <v>3899</v>
      </c>
      <c r="B1939">
        <v>293</v>
      </c>
      <c r="C1939" t="s">
        <v>133</v>
      </c>
      <c r="D1939" t="s">
        <v>134</v>
      </c>
      <c r="E1939">
        <v>2</v>
      </c>
      <c r="F1939" t="s">
        <v>5976</v>
      </c>
    </row>
    <row r="1940" spans="1:6" hidden="1" x14ac:dyDescent="0.25">
      <c r="A1940" t="s">
        <v>3903</v>
      </c>
      <c r="B1940">
        <v>245</v>
      </c>
      <c r="C1940" t="s">
        <v>23</v>
      </c>
      <c r="D1940" t="s">
        <v>50</v>
      </c>
      <c r="E1940">
        <v>2</v>
      </c>
      <c r="F1940" t="s">
        <v>51</v>
      </c>
    </row>
    <row r="1941" spans="1:6" hidden="1" x14ac:dyDescent="0.25">
      <c r="A1941" t="s">
        <v>3904</v>
      </c>
      <c r="B1941">
        <v>245</v>
      </c>
      <c r="C1941" t="s">
        <v>23</v>
      </c>
      <c r="D1941" t="s">
        <v>50</v>
      </c>
      <c r="E1941">
        <v>2</v>
      </c>
      <c r="F1941" t="s">
        <v>51</v>
      </c>
    </row>
    <row r="1942" spans="1:6" x14ac:dyDescent="0.25">
      <c r="A1942" t="s">
        <v>3905</v>
      </c>
      <c r="B1942">
        <v>934</v>
      </c>
      <c r="C1942" t="s">
        <v>9</v>
      </c>
      <c r="D1942" t="s">
        <v>32</v>
      </c>
      <c r="E1942">
        <v>2</v>
      </c>
      <c r="F1942" t="s">
        <v>5993</v>
      </c>
    </row>
    <row r="1943" spans="1:6" hidden="1" x14ac:dyDescent="0.25">
      <c r="A1943" t="s">
        <v>3914</v>
      </c>
      <c r="B1943">
        <v>576</v>
      </c>
      <c r="C1943" t="s">
        <v>14</v>
      </c>
      <c r="D1943" t="s">
        <v>1294</v>
      </c>
      <c r="E1943">
        <v>2</v>
      </c>
      <c r="F1943" t="s">
        <v>6258</v>
      </c>
    </row>
    <row r="1944" spans="1:6" hidden="1" x14ac:dyDescent="0.25">
      <c r="A1944" t="s">
        <v>3919</v>
      </c>
      <c r="B1944">
        <v>245</v>
      </c>
      <c r="C1944" t="s">
        <v>23</v>
      </c>
      <c r="D1944" t="s">
        <v>50</v>
      </c>
      <c r="E1944">
        <v>2</v>
      </c>
      <c r="F1944" t="s">
        <v>51</v>
      </c>
    </row>
    <row r="1945" spans="1:6" hidden="1" x14ac:dyDescent="0.25">
      <c r="A1945" t="s">
        <v>3920</v>
      </c>
      <c r="B1945">
        <v>245</v>
      </c>
      <c r="C1945" t="s">
        <v>23</v>
      </c>
      <c r="D1945" t="s">
        <v>50</v>
      </c>
      <c r="E1945">
        <v>2</v>
      </c>
      <c r="F1945" t="s">
        <v>51</v>
      </c>
    </row>
    <row r="1946" spans="1:6" hidden="1" x14ac:dyDescent="0.25">
      <c r="A1946" t="s">
        <v>3921</v>
      </c>
      <c r="B1946">
        <v>245</v>
      </c>
      <c r="C1946" t="s">
        <v>23</v>
      </c>
      <c r="D1946" t="s">
        <v>50</v>
      </c>
      <c r="E1946">
        <v>2</v>
      </c>
      <c r="F1946" t="s">
        <v>51</v>
      </c>
    </row>
    <row r="1947" spans="1:6" x14ac:dyDescent="0.25">
      <c r="A1947" t="s">
        <v>3923</v>
      </c>
      <c r="B1947">
        <v>1169</v>
      </c>
      <c r="C1947" t="s">
        <v>9</v>
      </c>
      <c r="D1947" t="s">
        <v>32</v>
      </c>
      <c r="E1947">
        <v>2</v>
      </c>
      <c r="F1947" t="s">
        <v>5994</v>
      </c>
    </row>
    <row r="1948" spans="1:6" hidden="1" x14ac:dyDescent="0.25">
      <c r="A1948" t="s">
        <v>3928</v>
      </c>
      <c r="B1948">
        <v>476</v>
      </c>
      <c r="C1948" t="s">
        <v>23</v>
      </c>
      <c r="D1948" t="s">
        <v>24</v>
      </c>
      <c r="E1948">
        <v>2</v>
      </c>
      <c r="F1948" t="s">
        <v>190</v>
      </c>
    </row>
    <row r="1949" spans="1:6" hidden="1" x14ac:dyDescent="0.25">
      <c r="A1949" t="s">
        <v>3929</v>
      </c>
      <c r="B1949">
        <v>245</v>
      </c>
      <c r="C1949" t="s">
        <v>23</v>
      </c>
      <c r="D1949" t="s">
        <v>50</v>
      </c>
      <c r="E1949">
        <v>2</v>
      </c>
      <c r="F1949" t="s">
        <v>51</v>
      </c>
    </row>
    <row r="1950" spans="1:6" hidden="1" x14ac:dyDescent="0.25">
      <c r="A1950" t="s">
        <v>3932</v>
      </c>
      <c r="B1950">
        <v>245</v>
      </c>
      <c r="C1950" t="s">
        <v>23</v>
      </c>
      <c r="D1950" t="s">
        <v>50</v>
      </c>
      <c r="E1950">
        <v>2</v>
      </c>
      <c r="F1950" t="s">
        <v>51</v>
      </c>
    </row>
    <row r="1951" spans="1:6" hidden="1" x14ac:dyDescent="0.25">
      <c r="A1951" t="s">
        <v>3938</v>
      </c>
      <c r="B1951">
        <v>585</v>
      </c>
      <c r="C1951" t="s">
        <v>14</v>
      </c>
      <c r="D1951" t="s">
        <v>113</v>
      </c>
      <c r="E1951">
        <v>2</v>
      </c>
      <c r="F1951" t="s">
        <v>6255</v>
      </c>
    </row>
    <row r="1952" spans="1:6" hidden="1" x14ac:dyDescent="0.25">
      <c r="A1952" t="s">
        <v>3942</v>
      </c>
      <c r="B1952">
        <v>487</v>
      </c>
      <c r="C1952" t="s">
        <v>23</v>
      </c>
      <c r="D1952" t="s">
        <v>24</v>
      </c>
      <c r="E1952">
        <v>2</v>
      </c>
      <c r="F1952" t="s">
        <v>954</v>
      </c>
    </row>
    <row r="1953" spans="1:6" x14ac:dyDescent="0.25">
      <c r="A1953" t="s">
        <v>3943</v>
      </c>
      <c r="B1953">
        <v>1148</v>
      </c>
      <c r="C1953" t="s">
        <v>9</v>
      </c>
      <c r="D1953" t="s">
        <v>10</v>
      </c>
      <c r="E1953">
        <v>2</v>
      </c>
      <c r="F1953" t="s">
        <v>6214</v>
      </c>
    </row>
    <row r="1954" spans="1:6" hidden="1" x14ac:dyDescent="0.25">
      <c r="A1954" t="s">
        <v>3951</v>
      </c>
      <c r="B1954">
        <v>375</v>
      </c>
      <c r="C1954" t="s">
        <v>23</v>
      </c>
      <c r="D1954" t="s">
        <v>3952</v>
      </c>
      <c r="E1954">
        <v>2</v>
      </c>
      <c r="F1954" t="s">
        <v>2346</v>
      </c>
    </row>
    <row r="1955" spans="1:6" hidden="1" x14ac:dyDescent="0.25">
      <c r="A1955" t="s">
        <v>3957</v>
      </c>
      <c r="B1955">
        <v>198</v>
      </c>
      <c r="C1955" t="s">
        <v>14</v>
      </c>
      <c r="D1955" t="s">
        <v>2607</v>
      </c>
      <c r="E1955">
        <v>2</v>
      </c>
      <c r="F1955" t="s">
        <v>6150</v>
      </c>
    </row>
    <row r="1956" spans="1:6" hidden="1" x14ac:dyDescent="0.25">
      <c r="A1956" t="s">
        <v>3961</v>
      </c>
      <c r="B1956">
        <v>245</v>
      </c>
      <c r="C1956" t="s">
        <v>23</v>
      </c>
      <c r="D1956" t="s">
        <v>50</v>
      </c>
      <c r="E1956">
        <v>2</v>
      </c>
      <c r="F1956" t="s">
        <v>51</v>
      </c>
    </row>
    <row r="1957" spans="1:6" x14ac:dyDescent="0.25">
      <c r="A1957" t="s">
        <v>3970</v>
      </c>
      <c r="B1957">
        <v>543</v>
      </c>
      <c r="C1957" t="s">
        <v>9</v>
      </c>
      <c r="D1957" t="s">
        <v>28</v>
      </c>
      <c r="E1957">
        <v>2</v>
      </c>
      <c r="F1957" t="s">
        <v>5819</v>
      </c>
    </row>
    <row r="1958" spans="1:6" x14ac:dyDescent="0.25">
      <c r="A1958" t="s">
        <v>3972</v>
      </c>
      <c r="B1958">
        <v>228</v>
      </c>
      <c r="C1958" t="s">
        <v>9</v>
      </c>
      <c r="D1958" t="s">
        <v>650</v>
      </c>
      <c r="E1958">
        <v>2</v>
      </c>
      <c r="F1958" t="s">
        <v>5776</v>
      </c>
    </row>
    <row r="1959" spans="1:6" hidden="1" x14ac:dyDescent="0.25">
      <c r="A1959" t="s">
        <v>3974</v>
      </c>
      <c r="B1959">
        <v>257</v>
      </c>
      <c r="C1959" t="s">
        <v>23</v>
      </c>
      <c r="D1959" t="s">
        <v>223</v>
      </c>
      <c r="E1959">
        <v>2</v>
      </c>
      <c r="F1959" t="s">
        <v>227</v>
      </c>
    </row>
    <row r="1960" spans="1:6" x14ac:dyDescent="0.25">
      <c r="A1960" t="s">
        <v>3975</v>
      </c>
      <c r="B1960">
        <v>1237</v>
      </c>
      <c r="C1960" t="s">
        <v>9</v>
      </c>
      <c r="D1960" t="s">
        <v>10</v>
      </c>
      <c r="E1960">
        <v>2</v>
      </c>
      <c r="F1960" t="s">
        <v>5777</v>
      </c>
    </row>
    <row r="1961" spans="1:6" hidden="1" x14ac:dyDescent="0.25">
      <c r="A1961" t="s">
        <v>3977</v>
      </c>
      <c r="B1961">
        <v>389</v>
      </c>
      <c r="C1961" t="s">
        <v>23</v>
      </c>
      <c r="D1961" t="s">
        <v>3005</v>
      </c>
      <c r="E1961">
        <v>2</v>
      </c>
      <c r="F1961" t="s">
        <v>238</v>
      </c>
    </row>
    <row r="1962" spans="1:6" hidden="1" x14ac:dyDescent="0.25">
      <c r="A1962" t="s">
        <v>3979</v>
      </c>
      <c r="B1962">
        <v>395</v>
      </c>
      <c r="C1962" t="s">
        <v>23</v>
      </c>
      <c r="D1962" t="s">
        <v>24</v>
      </c>
      <c r="E1962">
        <v>2</v>
      </c>
      <c r="F1962" t="s">
        <v>79</v>
      </c>
    </row>
    <row r="1963" spans="1:6" hidden="1" x14ac:dyDescent="0.25">
      <c r="A1963" t="s">
        <v>3981</v>
      </c>
      <c r="B1963">
        <v>245</v>
      </c>
      <c r="C1963" t="s">
        <v>23</v>
      </c>
      <c r="D1963" t="s">
        <v>50</v>
      </c>
      <c r="E1963">
        <v>2</v>
      </c>
      <c r="F1963" t="s">
        <v>51</v>
      </c>
    </row>
    <row r="1964" spans="1:6" hidden="1" x14ac:dyDescent="0.25">
      <c r="A1964" t="s">
        <v>3985</v>
      </c>
      <c r="B1964">
        <v>516</v>
      </c>
      <c r="C1964" t="s">
        <v>23</v>
      </c>
      <c r="D1964" t="s">
        <v>24</v>
      </c>
      <c r="E1964">
        <v>2</v>
      </c>
      <c r="F1964" t="s">
        <v>3261</v>
      </c>
    </row>
    <row r="1965" spans="1:6" hidden="1" x14ac:dyDescent="0.25">
      <c r="A1965" t="s">
        <v>3986</v>
      </c>
      <c r="B1965">
        <v>396</v>
      </c>
      <c r="C1965" t="s">
        <v>23</v>
      </c>
      <c r="D1965" t="s">
        <v>223</v>
      </c>
      <c r="E1965">
        <v>2</v>
      </c>
      <c r="F1965" t="s">
        <v>323</v>
      </c>
    </row>
    <row r="1966" spans="1:6" hidden="1" x14ac:dyDescent="0.25">
      <c r="A1966" t="s">
        <v>3989</v>
      </c>
      <c r="B1966">
        <v>245</v>
      </c>
      <c r="C1966" t="s">
        <v>23</v>
      </c>
      <c r="D1966" t="s">
        <v>50</v>
      </c>
      <c r="E1966">
        <v>2</v>
      </c>
      <c r="F1966" t="s">
        <v>51</v>
      </c>
    </row>
    <row r="1967" spans="1:6" hidden="1" x14ac:dyDescent="0.25">
      <c r="A1967" t="s">
        <v>3992</v>
      </c>
      <c r="B1967">
        <v>393</v>
      </c>
      <c r="C1967" t="s">
        <v>23</v>
      </c>
      <c r="D1967" t="s">
        <v>24</v>
      </c>
      <c r="E1967">
        <v>2</v>
      </c>
      <c r="F1967" t="s">
        <v>1097</v>
      </c>
    </row>
    <row r="1968" spans="1:6" hidden="1" x14ac:dyDescent="0.25">
      <c r="A1968" t="s">
        <v>3993</v>
      </c>
      <c r="B1968">
        <v>390</v>
      </c>
      <c r="C1968" t="s">
        <v>23</v>
      </c>
      <c r="D1968" t="s">
        <v>24</v>
      </c>
      <c r="E1968">
        <v>2</v>
      </c>
      <c r="F1968" t="s">
        <v>213</v>
      </c>
    </row>
    <row r="1969" spans="1:6" hidden="1" x14ac:dyDescent="0.25">
      <c r="A1969" t="s">
        <v>4001</v>
      </c>
      <c r="B1969">
        <v>245</v>
      </c>
      <c r="C1969" t="s">
        <v>23</v>
      </c>
      <c r="D1969" t="s">
        <v>50</v>
      </c>
      <c r="E1969">
        <v>2</v>
      </c>
      <c r="F1969" t="s">
        <v>51</v>
      </c>
    </row>
    <row r="1970" spans="1:6" hidden="1" x14ac:dyDescent="0.25">
      <c r="A1970" t="s">
        <v>4002</v>
      </c>
      <c r="B1970">
        <v>245</v>
      </c>
      <c r="C1970" t="s">
        <v>23</v>
      </c>
      <c r="D1970" t="s">
        <v>50</v>
      </c>
      <c r="E1970">
        <v>2</v>
      </c>
      <c r="F1970" t="s">
        <v>51</v>
      </c>
    </row>
    <row r="1971" spans="1:6" x14ac:dyDescent="0.25">
      <c r="A1971" t="s">
        <v>4006</v>
      </c>
      <c r="B1971">
        <v>236</v>
      </c>
      <c r="C1971" t="s">
        <v>9</v>
      </c>
      <c r="D1971" t="s">
        <v>702</v>
      </c>
      <c r="E1971">
        <v>2</v>
      </c>
      <c r="F1971" t="s">
        <v>5995</v>
      </c>
    </row>
    <row r="1972" spans="1:6" hidden="1" x14ac:dyDescent="0.25">
      <c r="A1972" t="s">
        <v>4010</v>
      </c>
      <c r="B1972">
        <v>206</v>
      </c>
      <c r="C1972" t="s">
        <v>245</v>
      </c>
      <c r="D1972" t="s">
        <v>516</v>
      </c>
      <c r="E1972">
        <v>2</v>
      </c>
      <c r="F1972" t="s">
        <v>5767</v>
      </c>
    </row>
    <row r="1973" spans="1:6" hidden="1" x14ac:dyDescent="0.25">
      <c r="A1973" t="s">
        <v>4011</v>
      </c>
      <c r="B1973">
        <v>367</v>
      </c>
      <c r="C1973" t="s">
        <v>23</v>
      </c>
      <c r="D1973" t="s">
        <v>1337</v>
      </c>
      <c r="E1973">
        <v>2</v>
      </c>
      <c r="F1973" t="s">
        <v>505</v>
      </c>
    </row>
    <row r="1974" spans="1:6" hidden="1" x14ac:dyDescent="0.25">
      <c r="A1974" t="s">
        <v>4012</v>
      </c>
      <c r="B1974">
        <v>245</v>
      </c>
      <c r="C1974" t="s">
        <v>23</v>
      </c>
      <c r="D1974" t="s">
        <v>50</v>
      </c>
      <c r="E1974">
        <v>2</v>
      </c>
      <c r="F1974" t="s">
        <v>51</v>
      </c>
    </row>
    <row r="1975" spans="1:6" x14ac:dyDescent="0.25">
      <c r="A1975" t="s">
        <v>4013</v>
      </c>
      <c r="B1975">
        <v>229</v>
      </c>
      <c r="C1975" t="s">
        <v>9</v>
      </c>
      <c r="D1975" t="s">
        <v>830</v>
      </c>
      <c r="E1975">
        <v>2</v>
      </c>
      <c r="F1975" t="s">
        <v>5996</v>
      </c>
    </row>
    <row r="1976" spans="1:6" hidden="1" x14ac:dyDescent="0.25">
      <c r="A1976" t="s">
        <v>4019</v>
      </c>
      <c r="B1976">
        <v>395</v>
      </c>
      <c r="C1976" t="s">
        <v>23</v>
      </c>
      <c r="D1976" t="s">
        <v>24</v>
      </c>
      <c r="E1976">
        <v>2</v>
      </c>
      <c r="F1976" t="s">
        <v>79</v>
      </c>
    </row>
    <row r="1977" spans="1:6" hidden="1" x14ac:dyDescent="0.25">
      <c r="A1977" t="s">
        <v>4028</v>
      </c>
      <c r="B1977">
        <v>492</v>
      </c>
      <c r="C1977" t="s">
        <v>23</v>
      </c>
      <c r="D1977" t="s">
        <v>24</v>
      </c>
      <c r="E1977">
        <v>2</v>
      </c>
      <c r="F1977" t="s">
        <v>288</v>
      </c>
    </row>
    <row r="1978" spans="1:6" hidden="1" x14ac:dyDescent="0.25">
      <c r="A1978" t="s">
        <v>4029</v>
      </c>
      <c r="B1978">
        <v>245</v>
      </c>
      <c r="C1978" t="s">
        <v>23</v>
      </c>
      <c r="D1978" t="s">
        <v>50</v>
      </c>
      <c r="E1978">
        <v>2</v>
      </c>
      <c r="F1978" t="s">
        <v>51</v>
      </c>
    </row>
    <row r="1979" spans="1:6" hidden="1" x14ac:dyDescent="0.25">
      <c r="A1979" t="s">
        <v>4030</v>
      </c>
      <c r="B1979">
        <v>478</v>
      </c>
      <c r="C1979" t="s">
        <v>23</v>
      </c>
      <c r="D1979" t="s">
        <v>24</v>
      </c>
      <c r="E1979">
        <v>2</v>
      </c>
      <c r="F1979" t="s">
        <v>265</v>
      </c>
    </row>
    <row r="1980" spans="1:6" hidden="1" x14ac:dyDescent="0.25">
      <c r="A1980" t="s">
        <v>4032</v>
      </c>
      <c r="B1980">
        <v>257</v>
      </c>
      <c r="C1980" t="s">
        <v>23</v>
      </c>
      <c r="D1980" t="s">
        <v>223</v>
      </c>
      <c r="E1980">
        <v>2</v>
      </c>
      <c r="F1980" t="s">
        <v>227</v>
      </c>
    </row>
    <row r="1981" spans="1:6" x14ac:dyDescent="0.25">
      <c r="A1981" t="s">
        <v>4033</v>
      </c>
      <c r="B1981">
        <v>987</v>
      </c>
      <c r="C1981" t="s">
        <v>9</v>
      </c>
      <c r="D1981" t="s">
        <v>28</v>
      </c>
      <c r="E1981">
        <v>2</v>
      </c>
      <c r="F1981" t="s">
        <v>5997</v>
      </c>
    </row>
    <row r="1982" spans="1:6" hidden="1" x14ac:dyDescent="0.25">
      <c r="A1982" t="s">
        <v>4050</v>
      </c>
      <c r="B1982">
        <v>391</v>
      </c>
      <c r="C1982" t="s">
        <v>23</v>
      </c>
      <c r="D1982" t="s">
        <v>434</v>
      </c>
      <c r="E1982">
        <v>2</v>
      </c>
      <c r="F1982" t="s">
        <v>546</v>
      </c>
    </row>
    <row r="1983" spans="1:6" hidden="1" x14ac:dyDescent="0.25">
      <c r="A1983" t="s">
        <v>4051</v>
      </c>
      <c r="B1983">
        <v>245</v>
      </c>
      <c r="C1983" t="s">
        <v>23</v>
      </c>
      <c r="D1983" t="s">
        <v>50</v>
      </c>
      <c r="E1983">
        <v>2</v>
      </c>
      <c r="F1983" t="s">
        <v>51</v>
      </c>
    </row>
    <row r="1984" spans="1:6" hidden="1" x14ac:dyDescent="0.25">
      <c r="A1984" t="s">
        <v>4058</v>
      </c>
      <c r="B1984">
        <v>367</v>
      </c>
      <c r="C1984" t="s">
        <v>23</v>
      </c>
      <c r="D1984" t="s">
        <v>1337</v>
      </c>
      <c r="E1984">
        <v>2</v>
      </c>
      <c r="F1984" t="s">
        <v>505</v>
      </c>
    </row>
    <row r="1985" spans="1:6" hidden="1" x14ac:dyDescent="0.25">
      <c r="A1985" t="s">
        <v>4062</v>
      </c>
      <c r="B1985">
        <v>245</v>
      </c>
      <c r="C1985" t="s">
        <v>23</v>
      </c>
      <c r="D1985" t="s">
        <v>50</v>
      </c>
      <c r="E1985">
        <v>2</v>
      </c>
      <c r="F1985" t="s">
        <v>51</v>
      </c>
    </row>
    <row r="1986" spans="1:6" hidden="1" x14ac:dyDescent="0.25">
      <c r="A1986" t="s">
        <v>4064</v>
      </c>
      <c r="B1986">
        <v>487</v>
      </c>
      <c r="C1986" t="s">
        <v>23</v>
      </c>
      <c r="D1986" t="s">
        <v>24</v>
      </c>
      <c r="E1986">
        <v>2</v>
      </c>
      <c r="F1986" t="s">
        <v>954</v>
      </c>
    </row>
    <row r="1987" spans="1:6" x14ac:dyDescent="0.25">
      <c r="A1987" t="s">
        <v>4065</v>
      </c>
      <c r="B1987">
        <v>987</v>
      </c>
      <c r="C1987" t="s">
        <v>9</v>
      </c>
      <c r="D1987" t="s">
        <v>28</v>
      </c>
      <c r="E1987">
        <v>2</v>
      </c>
      <c r="F1987" t="s">
        <v>5998</v>
      </c>
    </row>
    <row r="1988" spans="1:6" hidden="1" x14ac:dyDescent="0.25">
      <c r="A1988" t="s">
        <v>4071</v>
      </c>
      <c r="B1988">
        <v>245</v>
      </c>
      <c r="C1988" t="s">
        <v>23</v>
      </c>
      <c r="D1988" t="s">
        <v>50</v>
      </c>
      <c r="E1988">
        <v>2</v>
      </c>
      <c r="F1988" t="s">
        <v>51</v>
      </c>
    </row>
    <row r="1989" spans="1:6" hidden="1" x14ac:dyDescent="0.25">
      <c r="A1989" t="s">
        <v>4079</v>
      </c>
      <c r="B1989">
        <v>245</v>
      </c>
      <c r="C1989" t="s">
        <v>23</v>
      </c>
      <c r="D1989" t="s">
        <v>50</v>
      </c>
      <c r="E1989">
        <v>2</v>
      </c>
      <c r="F1989" t="s">
        <v>51</v>
      </c>
    </row>
    <row r="1990" spans="1:6" hidden="1" x14ac:dyDescent="0.25">
      <c r="A1990" t="s">
        <v>4080</v>
      </c>
      <c r="B1990">
        <v>375</v>
      </c>
      <c r="C1990" t="s">
        <v>23</v>
      </c>
      <c r="D1990" t="s">
        <v>24</v>
      </c>
      <c r="E1990">
        <v>2</v>
      </c>
      <c r="F1990" t="s">
        <v>6308</v>
      </c>
    </row>
    <row r="1991" spans="1:6" x14ac:dyDescent="0.25">
      <c r="A1991" t="s">
        <v>4081</v>
      </c>
      <c r="B1991">
        <v>452</v>
      </c>
      <c r="C1991" t="s">
        <v>9</v>
      </c>
      <c r="D1991" t="s">
        <v>10</v>
      </c>
      <c r="E1991">
        <v>2</v>
      </c>
      <c r="F1991" t="s">
        <v>5959</v>
      </c>
    </row>
    <row r="1992" spans="1:6" hidden="1" x14ac:dyDescent="0.25">
      <c r="A1992" t="s">
        <v>4083</v>
      </c>
      <c r="B1992">
        <v>389</v>
      </c>
      <c r="C1992" t="s">
        <v>23</v>
      </c>
      <c r="D1992" t="s">
        <v>504</v>
      </c>
      <c r="E1992">
        <v>2</v>
      </c>
      <c r="F1992" t="s">
        <v>238</v>
      </c>
    </row>
    <row r="1993" spans="1:6" hidden="1" x14ac:dyDescent="0.25">
      <c r="A1993" t="s">
        <v>4084</v>
      </c>
      <c r="B1993">
        <v>392</v>
      </c>
      <c r="C1993" t="s">
        <v>23</v>
      </c>
      <c r="D1993" t="s">
        <v>24</v>
      </c>
      <c r="E1993">
        <v>2</v>
      </c>
      <c r="F1993" t="s">
        <v>1081</v>
      </c>
    </row>
    <row r="1994" spans="1:6" hidden="1" x14ac:dyDescent="0.25">
      <c r="A1994" t="s">
        <v>4086</v>
      </c>
      <c r="B1994">
        <v>377</v>
      </c>
      <c r="C1994" t="s">
        <v>23</v>
      </c>
      <c r="D1994" t="s">
        <v>1402</v>
      </c>
      <c r="E1994">
        <v>2</v>
      </c>
      <c r="F1994" t="s">
        <v>6317</v>
      </c>
    </row>
    <row r="1995" spans="1:6" hidden="1" x14ac:dyDescent="0.25">
      <c r="A1995" t="s">
        <v>4089</v>
      </c>
      <c r="B1995">
        <v>245</v>
      </c>
      <c r="C1995" t="s">
        <v>23</v>
      </c>
      <c r="D1995" t="s">
        <v>50</v>
      </c>
      <c r="E1995">
        <v>2</v>
      </c>
      <c r="F1995" t="s">
        <v>51</v>
      </c>
    </row>
    <row r="1996" spans="1:6" hidden="1" x14ac:dyDescent="0.25">
      <c r="A1996" t="s">
        <v>4090</v>
      </c>
      <c r="B1996">
        <v>245</v>
      </c>
      <c r="C1996" t="s">
        <v>23</v>
      </c>
      <c r="D1996" t="s">
        <v>50</v>
      </c>
      <c r="E1996">
        <v>2</v>
      </c>
      <c r="F1996" t="s">
        <v>51</v>
      </c>
    </row>
    <row r="1997" spans="1:6" hidden="1" x14ac:dyDescent="0.25">
      <c r="A1997" t="s">
        <v>4091</v>
      </c>
      <c r="B1997">
        <v>245</v>
      </c>
      <c r="C1997" t="s">
        <v>23</v>
      </c>
      <c r="D1997" t="s">
        <v>50</v>
      </c>
      <c r="E1997">
        <v>2</v>
      </c>
      <c r="F1997" t="s">
        <v>51</v>
      </c>
    </row>
    <row r="1998" spans="1:6" hidden="1" x14ac:dyDescent="0.25">
      <c r="A1998" t="s">
        <v>4097</v>
      </c>
      <c r="B1998">
        <v>391</v>
      </c>
      <c r="C1998" t="s">
        <v>14</v>
      </c>
      <c r="D1998" t="s">
        <v>75</v>
      </c>
      <c r="E1998">
        <v>2</v>
      </c>
      <c r="F1998" t="s">
        <v>4098</v>
      </c>
    </row>
    <row r="1999" spans="1:6" hidden="1" x14ac:dyDescent="0.25">
      <c r="A1999" t="s">
        <v>4104</v>
      </c>
      <c r="B1999">
        <v>391</v>
      </c>
      <c r="C1999" t="s">
        <v>23</v>
      </c>
      <c r="D1999" t="s">
        <v>434</v>
      </c>
      <c r="E1999">
        <v>2</v>
      </c>
      <c r="F1999" t="s">
        <v>546</v>
      </c>
    </row>
    <row r="2000" spans="1:6" x14ac:dyDescent="0.25">
      <c r="A2000" t="s">
        <v>4109</v>
      </c>
      <c r="B2000">
        <v>1212</v>
      </c>
      <c r="C2000" t="s">
        <v>9</v>
      </c>
      <c r="D2000" t="s">
        <v>10</v>
      </c>
      <c r="E2000">
        <v>2</v>
      </c>
      <c r="F2000" t="s">
        <v>5999</v>
      </c>
    </row>
    <row r="2001" spans="1:6" hidden="1" x14ac:dyDescent="0.25">
      <c r="A2001" t="s">
        <v>4112</v>
      </c>
      <c r="B2001">
        <v>257</v>
      </c>
      <c r="C2001" t="s">
        <v>23</v>
      </c>
      <c r="D2001" t="s">
        <v>223</v>
      </c>
      <c r="E2001">
        <v>2</v>
      </c>
      <c r="F2001" t="s">
        <v>227</v>
      </c>
    </row>
    <row r="2002" spans="1:6" hidden="1" x14ac:dyDescent="0.25">
      <c r="A2002" t="s">
        <v>4113</v>
      </c>
      <c r="B2002">
        <v>245</v>
      </c>
      <c r="C2002" t="s">
        <v>23</v>
      </c>
      <c r="D2002" t="s">
        <v>50</v>
      </c>
      <c r="E2002">
        <v>2</v>
      </c>
      <c r="F2002" t="s">
        <v>51</v>
      </c>
    </row>
    <row r="2003" spans="1:6" hidden="1" x14ac:dyDescent="0.25">
      <c r="A2003" t="s">
        <v>4114</v>
      </c>
      <c r="B2003">
        <v>450</v>
      </c>
      <c r="C2003" t="s">
        <v>14</v>
      </c>
      <c r="D2003" t="s">
        <v>863</v>
      </c>
      <c r="E2003">
        <v>2</v>
      </c>
      <c r="F2003" t="s">
        <v>5747</v>
      </c>
    </row>
    <row r="2004" spans="1:6" hidden="1" x14ac:dyDescent="0.25">
      <c r="A2004" t="s">
        <v>4116</v>
      </c>
      <c r="B2004">
        <v>396</v>
      </c>
      <c r="C2004" t="s">
        <v>23</v>
      </c>
      <c r="D2004" t="s">
        <v>223</v>
      </c>
      <c r="E2004">
        <v>2</v>
      </c>
      <c r="F2004" t="s">
        <v>323</v>
      </c>
    </row>
    <row r="2005" spans="1:6" hidden="1" x14ac:dyDescent="0.25">
      <c r="A2005" t="s">
        <v>4126</v>
      </c>
      <c r="B2005">
        <v>505</v>
      </c>
      <c r="C2005" t="s">
        <v>14</v>
      </c>
      <c r="D2005" t="s">
        <v>86</v>
      </c>
      <c r="E2005">
        <v>2</v>
      </c>
      <c r="F2005" t="s">
        <v>6154</v>
      </c>
    </row>
    <row r="2006" spans="1:6" x14ac:dyDescent="0.25">
      <c r="A2006" t="s">
        <v>4135</v>
      </c>
      <c r="B2006">
        <v>1144</v>
      </c>
      <c r="C2006" t="s">
        <v>9</v>
      </c>
      <c r="D2006" t="s">
        <v>32</v>
      </c>
      <c r="E2006">
        <v>2</v>
      </c>
      <c r="F2006" t="s">
        <v>6000</v>
      </c>
    </row>
    <row r="2007" spans="1:6" hidden="1" x14ac:dyDescent="0.25">
      <c r="A2007" t="s">
        <v>4142</v>
      </c>
      <c r="B2007">
        <v>395</v>
      </c>
      <c r="C2007" t="s">
        <v>23</v>
      </c>
      <c r="D2007" t="s">
        <v>24</v>
      </c>
      <c r="E2007">
        <v>2</v>
      </c>
      <c r="F2007" t="s">
        <v>79</v>
      </c>
    </row>
    <row r="2008" spans="1:6" x14ac:dyDescent="0.25">
      <c r="A2008" t="s">
        <v>4148</v>
      </c>
      <c r="B2008">
        <v>1050</v>
      </c>
      <c r="C2008" t="s">
        <v>9</v>
      </c>
      <c r="D2008" t="s">
        <v>28</v>
      </c>
      <c r="E2008">
        <v>2</v>
      </c>
      <c r="F2008" t="s">
        <v>6001</v>
      </c>
    </row>
    <row r="2009" spans="1:6" hidden="1" x14ac:dyDescent="0.25">
      <c r="A2009" t="s">
        <v>4154</v>
      </c>
      <c r="B2009">
        <v>257</v>
      </c>
      <c r="C2009" t="s">
        <v>23</v>
      </c>
      <c r="D2009" t="s">
        <v>223</v>
      </c>
      <c r="E2009">
        <v>2</v>
      </c>
      <c r="F2009" t="s">
        <v>227</v>
      </c>
    </row>
    <row r="2010" spans="1:6" hidden="1" x14ac:dyDescent="0.25">
      <c r="A2010" t="s">
        <v>4155</v>
      </c>
      <c r="B2010">
        <v>245</v>
      </c>
      <c r="C2010" t="s">
        <v>23</v>
      </c>
      <c r="D2010" t="s">
        <v>50</v>
      </c>
      <c r="E2010">
        <v>2</v>
      </c>
      <c r="F2010" t="s">
        <v>51</v>
      </c>
    </row>
    <row r="2011" spans="1:6" hidden="1" x14ac:dyDescent="0.25">
      <c r="A2011" t="s">
        <v>4161</v>
      </c>
      <c r="B2011">
        <v>460</v>
      </c>
      <c r="C2011" t="s">
        <v>23</v>
      </c>
      <c r="D2011" t="s">
        <v>237</v>
      </c>
      <c r="E2011">
        <v>2</v>
      </c>
      <c r="F2011" t="s">
        <v>1795</v>
      </c>
    </row>
    <row r="2012" spans="1:6" hidden="1" x14ac:dyDescent="0.25">
      <c r="A2012" t="s">
        <v>4165</v>
      </c>
      <c r="B2012">
        <v>392</v>
      </c>
      <c r="C2012" t="s">
        <v>23</v>
      </c>
      <c r="D2012" t="s">
        <v>223</v>
      </c>
      <c r="E2012">
        <v>2</v>
      </c>
      <c r="F2012" t="s">
        <v>224</v>
      </c>
    </row>
    <row r="2013" spans="1:6" hidden="1" x14ac:dyDescent="0.25">
      <c r="A2013" t="s">
        <v>4168</v>
      </c>
      <c r="B2013">
        <v>245</v>
      </c>
      <c r="C2013" t="s">
        <v>23</v>
      </c>
      <c r="D2013" t="s">
        <v>50</v>
      </c>
      <c r="E2013">
        <v>2</v>
      </c>
      <c r="F2013" t="s">
        <v>51</v>
      </c>
    </row>
    <row r="2014" spans="1:6" x14ac:dyDescent="0.25">
      <c r="A2014" t="s">
        <v>4170</v>
      </c>
      <c r="B2014">
        <v>960</v>
      </c>
      <c r="C2014" t="s">
        <v>9</v>
      </c>
      <c r="D2014" t="s">
        <v>10</v>
      </c>
      <c r="E2014">
        <v>2</v>
      </c>
      <c r="F2014" t="s">
        <v>6002</v>
      </c>
    </row>
    <row r="2015" spans="1:6" hidden="1" x14ac:dyDescent="0.25">
      <c r="A2015" t="s">
        <v>4174</v>
      </c>
      <c r="B2015">
        <v>493</v>
      </c>
      <c r="C2015" t="s">
        <v>23</v>
      </c>
      <c r="D2015" t="s">
        <v>24</v>
      </c>
      <c r="E2015">
        <v>2</v>
      </c>
      <c r="F2015" t="s">
        <v>2552</v>
      </c>
    </row>
    <row r="2016" spans="1:6" hidden="1" x14ac:dyDescent="0.25">
      <c r="A2016" t="s">
        <v>4175</v>
      </c>
      <c r="B2016">
        <v>245</v>
      </c>
      <c r="C2016" t="s">
        <v>23</v>
      </c>
      <c r="D2016" t="s">
        <v>50</v>
      </c>
      <c r="E2016">
        <v>2</v>
      </c>
      <c r="F2016" t="s">
        <v>51</v>
      </c>
    </row>
    <row r="2017" spans="1:6" hidden="1" x14ac:dyDescent="0.25">
      <c r="A2017" t="s">
        <v>4178</v>
      </c>
      <c r="B2017">
        <v>245</v>
      </c>
      <c r="C2017" t="s">
        <v>23</v>
      </c>
      <c r="D2017" t="s">
        <v>50</v>
      </c>
      <c r="E2017">
        <v>2</v>
      </c>
      <c r="F2017" t="s">
        <v>51</v>
      </c>
    </row>
    <row r="2018" spans="1:6" hidden="1" x14ac:dyDescent="0.25">
      <c r="A2018" t="s">
        <v>4179</v>
      </c>
      <c r="B2018">
        <v>245</v>
      </c>
      <c r="C2018" t="s">
        <v>23</v>
      </c>
      <c r="D2018" t="s">
        <v>50</v>
      </c>
      <c r="E2018">
        <v>2</v>
      </c>
      <c r="F2018" t="s">
        <v>51</v>
      </c>
    </row>
    <row r="2019" spans="1:6" hidden="1" x14ac:dyDescent="0.25">
      <c r="A2019" t="s">
        <v>4183</v>
      </c>
      <c r="B2019">
        <v>245</v>
      </c>
      <c r="C2019" t="s">
        <v>23</v>
      </c>
      <c r="D2019" t="s">
        <v>50</v>
      </c>
      <c r="E2019">
        <v>2</v>
      </c>
      <c r="F2019" t="s">
        <v>51</v>
      </c>
    </row>
    <row r="2020" spans="1:6" hidden="1" x14ac:dyDescent="0.25">
      <c r="A2020" t="s">
        <v>4184</v>
      </c>
      <c r="B2020">
        <v>245</v>
      </c>
      <c r="C2020" t="s">
        <v>23</v>
      </c>
      <c r="D2020" t="s">
        <v>50</v>
      </c>
      <c r="E2020">
        <v>2</v>
      </c>
      <c r="F2020" t="s">
        <v>51</v>
      </c>
    </row>
    <row r="2021" spans="1:6" hidden="1" x14ac:dyDescent="0.25">
      <c r="A2021" t="s">
        <v>4185</v>
      </c>
      <c r="B2021">
        <v>367</v>
      </c>
      <c r="C2021" t="s">
        <v>23</v>
      </c>
      <c r="D2021" t="s">
        <v>4186</v>
      </c>
      <c r="E2021">
        <v>2</v>
      </c>
      <c r="F2021" t="s">
        <v>505</v>
      </c>
    </row>
    <row r="2022" spans="1:6" hidden="1" x14ac:dyDescent="0.25">
      <c r="A2022" t="s">
        <v>4191</v>
      </c>
      <c r="B2022">
        <v>245</v>
      </c>
      <c r="C2022" t="s">
        <v>23</v>
      </c>
      <c r="D2022" t="s">
        <v>50</v>
      </c>
      <c r="E2022">
        <v>2</v>
      </c>
      <c r="F2022" t="s">
        <v>51</v>
      </c>
    </row>
    <row r="2023" spans="1:6" hidden="1" x14ac:dyDescent="0.25">
      <c r="A2023" t="s">
        <v>4193</v>
      </c>
      <c r="B2023">
        <v>238</v>
      </c>
      <c r="C2023" t="s">
        <v>14</v>
      </c>
      <c r="D2023" t="s">
        <v>4194</v>
      </c>
      <c r="E2023">
        <v>2</v>
      </c>
      <c r="F2023" t="s">
        <v>6003</v>
      </c>
    </row>
    <row r="2024" spans="1:6" hidden="1" x14ac:dyDescent="0.25">
      <c r="A2024" t="s">
        <v>4200</v>
      </c>
      <c r="B2024">
        <v>245</v>
      </c>
      <c r="C2024" t="s">
        <v>23</v>
      </c>
      <c r="D2024" t="s">
        <v>24</v>
      </c>
      <c r="E2024">
        <v>2</v>
      </c>
      <c r="F2024" t="s">
        <v>51</v>
      </c>
    </row>
    <row r="2025" spans="1:6" hidden="1" x14ac:dyDescent="0.25">
      <c r="A2025" t="s">
        <v>4201</v>
      </c>
      <c r="B2025">
        <v>449</v>
      </c>
      <c r="C2025" t="s">
        <v>14</v>
      </c>
      <c r="D2025" t="s">
        <v>1455</v>
      </c>
      <c r="E2025">
        <v>2</v>
      </c>
      <c r="F2025" t="s">
        <v>5747</v>
      </c>
    </row>
    <row r="2026" spans="1:6" hidden="1" x14ac:dyDescent="0.25">
      <c r="A2026" t="s">
        <v>4204</v>
      </c>
      <c r="B2026">
        <v>390</v>
      </c>
      <c r="C2026" t="s">
        <v>23</v>
      </c>
      <c r="D2026" t="s">
        <v>24</v>
      </c>
      <c r="E2026">
        <v>2</v>
      </c>
      <c r="F2026" t="s">
        <v>213</v>
      </c>
    </row>
    <row r="2027" spans="1:6" hidden="1" x14ac:dyDescent="0.25">
      <c r="A2027" t="s">
        <v>4205</v>
      </c>
      <c r="B2027">
        <v>245</v>
      </c>
      <c r="C2027" t="s">
        <v>23</v>
      </c>
      <c r="D2027" t="s">
        <v>50</v>
      </c>
      <c r="E2027">
        <v>2</v>
      </c>
      <c r="F2027" t="s">
        <v>51</v>
      </c>
    </row>
    <row r="2028" spans="1:6" hidden="1" x14ac:dyDescent="0.25">
      <c r="A2028" t="s">
        <v>4206</v>
      </c>
      <c r="B2028">
        <v>420</v>
      </c>
      <c r="C2028" t="s">
        <v>133</v>
      </c>
      <c r="D2028" t="s">
        <v>134</v>
      </c>
      <c r="E2028">
        <v>2</v>
      </c>
      <c r="F2028" t="s">
        <v>5978</v>
      </c>
    </row>
    <row r="2029" spans="1:6" hidden="1" x14ac:dyDescent="0.25">
      <c r="A2029" t="s">
        <v>4207</v>
      </c>
      <c r="B2029">
        <v>245</v>
      </c>
      <c r="C2029" t="s">
        <v>23</v>
      </c>
      <c r="D2029" t="s">
        <v>50</v>
      </c>
      <c r="E2029">
        <v>2</v>
      </c>
      <c r="F2029" t="s">
        <v>51</v>
      </c>
    </row>
    <row r="2030" spans="1:6" hidden="1" x14ac:dyDescent="0.25">
      <c r="A2030" t="s">
        <v>4208</v>
      </c>
      <c r="B2030">
        <v>529</v>
      </c>
      <c r="C2030" t="s">
        <v>23</v>
      </c>
      <c r="D2030" t="s">
        <v>24</v>
      </c>
      <c r="E2030">
        <v>2</v>
      </c>
      <c r="F2030" t="s">
        <v>2435</v>
      </c>
    </row>
    <row r="2031" spans="1:6" hidden="1" x14ac:dyDescent="0.25">
      <c r="A2031" t="s">
        <v>4216</v>
      </c>
      <c r="B2031">
        <v>367</v>
      </c>
      <c r="C2031" t="s">
        <v>23</v>
      </c>
      <c r="D2031" t="s">
        <v>1337</v>
      </c>
      <c r="E2031">
        <v>2</v>
      </c>
      <c r="F2031" t="s">
        <v>505</v>
      </c>
    </row>
    <row r="2032" spans="1:6" hidden="1" x14ac:dyDescent="0.25">
      <c r="A2032" t="s">
        <v>4217</v>
      </c>
      <c r="B2032">
        <v>389</v>
      </c>
      <c r="C2032" t="s">
        <v>23</v>
      </c>
      <c r="D2032" t="s">
        <v>223</v>
      </c>
      <c r="E2032">
        <v>2</v>
      </c>
      <c r="F2032" t="s">
        <v>238</v>
      </c>
    </row>
    <row r="2033" spans="1:6" x14ac:dyDescent="0.25">
      <c r="A2033" t="s">
        <v>4223</v>
      </c>
      <c r="B2033">
        <v>943</v>
      </c>
      <c r="C2033" t="s">
        <v>9</v>
      </c>
      <c r="D2033" t="s">
        <v>32</v>
      </c>
      <c r="E2033">
        <v>2</v>
      </c>
      <c r="F2033" t="s">
        <v>5949</v>
      </c>
    </row>
    <row r="2034" spans="1:6" hidden="1" x14ac:dyDescent="0.25">
      <c r="A2034" t="s">
        <v>4227</v>
      </c>
      <c r="B2034">
        <v>245</v>
      </c>
      <c r="C2034" t="s">
        <v>23</v>
      </c>
      <c r="D2034" t="s">
        <v>50</v>
      </c>
      <c r="E2034">
        <v>2</v>
      </c>
      <c r="F2034" t="s">
        <v>51</v>
      </c>
    </row>
    <row r="2035" spans="1:6" hidden="1" x14ac:dyDescent="0.25">
      <c r="A2035" t="s">
        <v>4232</v>
      </c>
      <c r="B2035">
        <v>245</v>
      </c>
      <c r="C2035" t="s">
        <v>23</v>
      </c>
      <c r="D2035" t="s">
        <v>50</v>
      </c>
      <c r="E2035">
        <v>2</v>
      </c>
      <c r="F2035" t="s">
        <v>51</v>
      </c>
    </row>
    <row r="2036" spans="1:6" hidden="1" x14ac:dyDescent="0.25">
      <c r="A2036" t="s">
        <v>4236</v>
      </c>
      <c r="B2036">
        <v>348</v>
      </c>
      <c r="C2036" t="s">
        <v>14</v>
      </c>
      <c r="D2036" t="s">
        <v>86</v>
      </c>
      <c r="E2036">
        <v>2</v>
      </c>
      <c r="F2036" t="s">
        <v>6318</v>
      </c>
    </row>
    <row r="2037" spans="1:6" hidden="1" x14ac:dyDescent="0.25">
      <c r="A2037" t="s">
        <v>4243</v>
      </c>
      <c r="B2037">
        <v>918</v>
      </c>
      <c r="C2037" t="s">
        <v>14</v>
      </c>
      <c r="D2037" t="s">
        <v>60</v>
      </c>
      <c r="E2037">
        <v>2</v>
      </c>
      <c r="F2037" t="s">
        <v>5750</v>
      </c>
    </row>
    <row r="2038" spans="1:6" x14ac:dyDescent="0.25">
      <c r="A2038" t="s">
        <v>4252</v>
      </c>
      <c r="B2038">
        <v>1361</v>
      </c>
      <c r="C2038" t="s">
        <v>9</v>
      </c>
      <c r="D2038" t="s">
        <v>180</v>
      </c>
      <c r="E2038">
        <v>2</v>
      </c>
      <c r="F2038" t="s">
        <v>6266</v>
      </c>
    </row>
    <row r="2039" spans="1:6" hidden="1" x14ac:dyDescent="0.25">
      <c r="A2039" t="s">
        <v>4255</v>
      </c>
      <c r="B2039">
        <v>395</v>
      </c>
      <c r="C2039" t="s">
        <v>23</v>
      </c>
      <c r="D2039" t="s">
        <v>24</v>
      </c>
      <c r="E2039">
        <v>2</v>
      </c>
      <c r="F2039" t="s">
        <v>79</v>
      </c>
    </row>
    <row r="2040" spans="1:6" hidden="1" x14ac:dyDescent="0.25">
      <c r="A2040" t="s">
        <v>4257</v>
      </c>
      <c r="B2040">
        <v>478</v>
      </c>
      <c r="C2040" t="s">
        <v>23</v>
      </c>
      <c r="D2040" t="s">
        <v>24</v>
      </c>
      <c r="E2040">
        <v>2</v>
      </c>
      <c r="F2040" t="s">
        <v>265</v>
      </c>
    </row>
    <row r="2041" spans="1:6" hidden="1" x14ac:dyDescent="0.25">
      <c r="A2041" t="s">
        <v>4261</v>
      </c>
      <c r="B2041">
        <v>245</v>
      </c>
      <c r="C2041" t="s">
        <v>23</v>
      </c>
      <c r="D2041" t="s">
        <v>50</v>
      </c>
      <c r="E2041">
        <v>2</v>
      </c>
      <c r="F2041" t="s">
        <v>51</v>
      </c>
    </row>
    <row r="2042" spans="1:6" hidden="1" x14ac:dyDescent="0.25">
      <c r="A2042" t="s">
        <v>4262</v>
      </c>
      <c r="B2042">
        <v>245</v>
      </c>
      <c r="C2042" t="s">
        <v>23</v>
      </c>
      <c r="D2042" t="s">
        <v>50</v>
      </c>
      <c r="E2042">
        <v>2</v>
      </c>
      <c r="F2042" t="s">
        <v>51</v>
      </c>
    </row>
    <row r="2043" spans="1:6" hidden="1" x14ac:dyDescent="0.25">
      <c r="A2043" t="s">
        <v>4263</v>
      </c>
      <c r="B2043">
        <v>389</v>
      </c>
      <c r="C2043" t="s">
        <v>23</v>
      </c>
      <c r="D2043" t="s">
        <v>909</v>
      </c>
      <c r="E2043">
        <v>2</v>
      </c>
      <c r="F2043" t="s">
        <v>238</v>
      </c>
    </row>
    <row r="2044" spans="1:6" hidden="1" x14ac:dyDescent="0.25">
      <c r="A2044" t="s">
        <v>4265</v>
      </c>
      <c r="B2044">
        <v>391</v>
      </c>
      <c r="C2044" t="s">
        <v>23</v>
      </c>
      <c r="D2044" t="s">
        <v>434</v>
      </c>
      <c r="E2044">
        <v>2</v>
      </c>
      <c r="F2044" t="s">
        <v>546</v>
      </c>
    </row>
    <row r="2045" spans="1:6" x14ac:dyDescent="0.25">
      <c r="A2045" t="s">
        <v>4270</v>
      </c>
      <c r="B2045">
        <v>474</v>
      </c>
      <c r="C2045" t="s">
        <v>9</v>
      </c>
      <c r="D2045" t="s">
        <v>10</v>
      </c>
      <c r="E2045">
        <v>2</v>
      </c>
      <c r="F2045" t="s">
        <v>6004</v>
      </c>
    </row>
    <row r="2046" spans="1:6" hidden="1" x14ac:dyDescent="0.25">
      <c r="A2046" t="s">
        <v>4276</v>
      </c>
      <c r="B2046">
        <v>489</v>
      </c>
      <c r="C2046" t="s">
        <v>23</v>
      </c>
      <c r="D2046" t="s">
        <v>24</v>
      </c>
      <c r="E2046">
        <v>2</v>
      </c>
      <c r="F2046" t="s">
        <v>5807</v>
      </c>
    </row>
    <row r="2047" spans="1:6" hidden="1" x14ac:dyDescent="0.25">
      <c r="A2047" t="s">
        <v>4277</v>
      </c>
      <c r="B2047">
        <v>245</v>
      </c>
      <c r="C2047" t="s">
        <v>23</v>
      </c>
      <c r="D2047" t="s">
        <v>50</v>
      </c>
      <c r="E2047">
        <v>2</v>
      </c>
      <c r="F2047" t="s">
        <v>51</v>
      </c>
    </row>
    <row r="2048" spans="1:6" hidden="1" x14ac:dyDescent="0.25">
      <c r="A2048" t="s">
        <v>4278</v>
      </c>
      <c r="B2048">
        <v>395</v>
      </c>
      <c r="C2048" t="s">
        <v>23</v>
      </c>
      <c r="D2048" t="s">
        <v>24</v>
      </c>
      <c r="E2048">
        <v>2</v>
      </c>
      <c r="F2048" t="s">
        <v>3086</v>
      </c>
    </row>
    <row r="2049" spans="1:6" hidden="1" x14ac:dyDescent="0.25">
      <c r="A2049" t="s">
        <v>4282</v>
      </c>
      <c r="B2049">
        <v>245</v>
      </c>
      <c r="C2049" t="s">
        <v>23</v>
      </c>
      <c r="D2049" t="s">
        <v>50</v>
      </c>
      <c r="E2049">
        <v>2</v>
      </c>
      <c r="F2049" t="s">
        <v>51</v>
      </c>
    </row>
    <row r="2050" spans="1:6" hidden="1" x14ac:dyDescent="0.25">
      <c r="A2050" t="s">
        <v>4283</v>
      </c>
      <c r="B2050">
        <v>478</v>
      </c>
      <c r="C2050" t="s">
        <v>23</v>
      </c>
      <c r="D2050" t="s">
        <v>24</v>
      </c>
      <c r="E2050">
        <v>2</v>
      </c>
      <c r="F2050" t="s">
        <v>265</v>
      </c>
    </row>
    <row r="2051" spans="1:6" x14ac:dyDescent="0.25">
      <c r="A2051" t="s">
        <v>4290</v>
      </c>
      <c r="B2051">
        <v>947</v>
      </c>
      <c r="C2051" t="s">
        <v>9</v>
      </c>
      <c r="D2051" t="s">
        <v>10</v>
      </c>
      <c r="E2051">
        <v>2</v>
      </c>
      <c r="F2051" t="s">
        <v>6005</v>
      </c>
    </row>
    <row r="2052" spans="1:6" hidden="1" x14ac:dyDescent="0.25">
      <c r="A2052" t="s">
        <v>4293</v>
      </c>
      <c r="B2052">
        <v>391</v>
      </c>
      <c r="C2052" t="s">
        <v>23</v>
      </c>
      <c r="D2052" t="s">
        <v>434</v>
      </c>
      <c r="E2052">
        <v>2</v>
      </c>
      <c r="F2052" t="s">
        <v>546</v>
      </c>
    </row>
    <row r="2053" spans="1:6" x14ac:dyDescent="0.25">
      <c r="A2053" t="s">
        <v>4294</v>
      </c>
      <c r="B2053">
        <v>468</v>
      </c>
      <c r="C2053" t="s">
        <v>9</v>
      </c>
      <c r="D2053" t="s">
        <v>3768</v>
      </c>
      <c r="E2053">
        <v>2</v>
      </c>
      <c r="F2053" t="s">
        <v>4295</v>
      </c>
    </row>
    <row r="2054" spans="1:6" hidden="1" x14ac:dyDescent="0.25">
      <c r="A2054" t="s">
        <v>4297</v>
      </c>
      <c r="B2054">
        <v>476</v>
      </c>
      <c r="C2054" t="s">
        <v>23</v>
      </c>
      <c r="D2054" t="s">
        <v>24</v>
      </c>
      <c r="E2054">
        <v>2</v>
      </c>
      <c r="F2054" t="s">
        <v>552</v>
      </c>
    </row>
    <row r="2055" spans="1:6" hidden="1" x14ac:dyDescent="0.25">
      <c r="A2055" t="s">
        <v>4301</v>
      </c>
      <c r="B2055">
        <v>504</v>
      </c>
      <c r="C2055" t="s">
        <v>14</v>
      </c>
      <c r="D2055" t="s">
        <v>571</v>
      </c>
      <c r="E2055">
        <v>2</v>
      </c>
      <c r="F2055" t="s">
        <v>6149</v>
      </c>
    </row>
    <row r="2056" spans="1:6" x14ac:dyDescent="0.25">
      <c r="A2056" t="s">
        <v>4303</v>
      </c>
      <c r="B2056">
        <v>953</v>
      </c>
      <c r="C2056" t="s">
        <v>9</v>
      </c>
      <c r="D2056" t="s">
        <v>10</v>
      </c>
      <c r="E2056">
        <v>2</v>
      </c>
      <c r="F2056" t="s">
        <v>6006</v>
      </c>
    </row>
    <row r="2057" spans="1:6" hidden="1" x14ac:dyDescent="0.25">
      <c r="A2057" t="s">
        <v>4309</v>
      </c>
      <c r="B2057">
        <v>245</v>
      </c>
      <c r="C2057" t="s">
        <v>23</v>
      </c>
      <c r="D2057" t="s">
        <v>50</v>
      </c>
      <c r="E2057">
        <v>2</v>
      </c>
      <c r="F2057" t="s">
        <v>51</v>
      </c>
    </row>
    <row r="2058" spans="1:6" hidden="1" x14ac:dyDescent="0.25">
      <c r="A2058" t="s">
        <v>4311</v>
      </c>
      <c r="B2058">
        <v>367</v>
      </c>
      <c r="C2058" t="s">
        <v>23</v>
      </c>
      <c r="D2058" t="s">
        <v>1337</v>
      </c>
      <c r="E2058">
        <v>2</v>
      </c>
      <c r="F2058" t="s">
        <v>505</v>
      </c>
    </row>
    <row r="2059" spans="1:6" hidden="1" x14ac:dyDescent="0.25">
      <c r="A2059" t="s">
        <v>4312</v>
      </c>
      <c r="B2059">
        <v>396</v>
      </c>
      <c r="C2059" t="s">
        <v>23</v>
      </c>
      <c r="D2059" t="s">
        <v>223</v>
      </c>
      <c r="E2059">
        <v>2</v>
      </c>
      <c r="F2059" t="s">
        <v>323</v>
      </c>
    </row>
    <row r="2060" spans="1:6" hidden="1" x14ac:dyDescent="0.25">
      <c r="A2060" t="s">
        <v>4317</v>
      </c>
      <c r="B2060">
        <v>391</v>
      </c>
      <c r="C2060" t="s">
        <v>23</v>
      </c>
      <c r="D2060" t="s">
        <v>434</v>
      </c>
      <c r="E2060">
        <v>2</v>
      </c>
      <c r="F2060" t="s">
        <v>546</v>
      </c>
    </row>
    <row r="2061" spans="1:6" hidden="1" x14ac:dyDescent="0.25">
      <c r="A2061" t="s">
        <v>4323</v>
      </c>
      <c r="B2061">
        <v>257</v>
      </c>
      <c r="C2061" t="s">
        <v>23</v>
      </c>
      <c r="D2061" t="s">
        <v>223</v>
      </c>
      <c r="E2061">
        <v>2</v>
      </c>
      <c r="F2061" t="s">
        <v>227</v>
      </c>
    </row>
    <row r="2062" spans="1:6" hidden="1" x14ac:dyDescent="0.25">
      <c r="A2062" t="s">
        <v>4324</v>
      </c>
      <c r="B2062">
        <v>391</v>
      </c>
      <c r="C2062" t="s">
        <v>23</v>
      </c>
      <c r="D2062" t="s">
        <v>237</v>
      </c>
      <c r="E2062">
        <v>2</v>
      </c>
      <c r="F2062" t="s">
        <v>546</v>
      </c>
    </row>
    <row r="2063" spans="1:6" hidden="1" x14ac:dyDescent="0.25">
      <c r="A2063" t="s">
        <v>4326</v>
      </c>
      <c r="B2063">
        <v>234</v>
      </c>
      <c r="C2063" t="s">
        <v>245</v>
      </c>
      <c r="D2063" t="s">
        <v>423</v>
      </c>
      <c r="E2063">
        <v>2</v>
      </c>
      <c r="F2063" t="s">
        <v>6007</v>
      </c>
    </row>
    <row r="2064" spans="1:6" hidden="1" x14ac:dyDescent="0.25">
      <c r="A2064" t="s">
        <v>4331</v>
      </c>
      <c r="B2064">
        <v>245</v>
      </c>
      <c r="C2064" t="s">
        <v>23</v>
      </c>
      <c r="D2064" t="s">
        <v>50</v>
      </c>
      <c r="E2064">
        <v>2</v>
      </c>
      <c r="F2064" t="s">
        <v>51</v>
      </c>
    </row>
    <row r="2065" spans="1:6" x14ac:dyDescent="0.25">
      <c r="A2065" t="s">
        <v>4332</v>
      </c>
      <c r="B2065">
        <v>1329</v>
      </c>
      <c r="C2065" t="s">
        <v>9</v>
      </c>
      <c r="D2065" t="s">
        <v>28</v>
      </c>
      <c r="E2065">
        <v>2</v>
      </c>
      <c r="F2065" t="s">
        <v>6008</v>
      </c>
    </row>
    <row r="2066" spans="1:6" hidden="1" x14ac:dyDescent="0.25">
      <c r="A2066" t="s">
        <v>4336</v>
      </c>
      <c r="B2066">
        <v>524</v>
      </c>
      <c r="C2066" t="s">
        <v>23</v>
      </c>
      <c r="D2066" t="s">
        <v>237</v>
      </c>
      <c r="E2066">
        <v>2</v>
      </c>
      <c r="F2066" t="s">
        <v>1252</v>
      </c>
    </row>
    <row r="2067" spans="1:6" hidden="1" x14ac:dyDescent="0.25">
      <c r="A2067" t="s">
        <v>4338</v>
      </c>
      <c r="B2067">
        <v>390</v>
      </c>
      <c r="C2067" t="s">
        <v>23</v>
      </c>
      <c r="D2067" t="s">
        <v>24</v>
      </c>
      <c r="E2067">
        <v>2</v>
      </c>
      <c r="F2067" t="s">
        <v>213</v>
      </c>
    </row>
    <row r="2068" spans="1:6" hidden="1" x14ac:dyDescent="0.25">
      <c r="A2068" t="s">
        <v>4339</v>
      </c>
      <c r="B2068">
        <v>847</v>
      </c>
      <c r="C2068" t="s">
        <v>14</v>
      </c>
      <c r="D2068" t="s">
        <v>3111</v>
      </c>
      <c r="E2068">
        <v>2</v>
      </c>
      <c r="F2068" t="s">
        <v>6251</v>
      </c>
    </row>
    <row r="2069" spans="1:6" hidden="1" x14ac:dyDescent="0.25">
      <c r="A2069" t="s">
        <v>4340</v>
      </c>
      <c r="B2069">
        <v>236</v>
      </c>
      <c r="C2069" t="s">
        <v>245</v>
      </c>
      <c r="D2069" t="s">
        <v>423</v>
      </c>
      <c r="E2069">
        <v>2</v>
      </c>
      <c r="F2069" t="s">
        <v>6009</v>
      </c>
    </row>
    <row r="2070" spans="1:6" x14ac:dyDescent="0.25">
      <c r="A2070" t="s">
        <v>4343</v>
      </c>
      <c r="B2070">
        <v>1259</v>
      </c>
      <c r="C2070" t="s">
        <v>9</v>
      </c>
      <c r="D2070" t="s">
        <v>28</v>
      </c>
      <c r="E2070">
        <v>2</v>
      </c>
      <c r="F2070" t="s">
        <v>6010</v>
      </c>
    </row>
    <row r="2071" spans="1:6" hidden="1" x14ac:dyDescent="0.25">
      <c r="A2071" t="s">
        <v>4346</v>
      </c>
      <c r="B2071">
        <v>464</v>
      </c>
      <c r="C2071" t="s">
        <v>23</v>
      </c>
      <c r="D2071" t="s">
        <v>24</v>
      </c>
      <c r="E2071">
        <v>2</v>
      </c>
      <c r="F2071" t="s">
        <v>268</v>
      </c>
    </row>
    <row r="2072" spans="1:6" hidden="1" x14ac:dyDescent="0.25">
      <c r="A2072" t="s">
        <v>4372</v>
      </c>
      <c r="B2072">
        <v>230</v>
      </c>
      <c r="C2072" t="s">
        <v>245</v>
      </c>
      <c r="D2072" t="s">
        <v>516</v>
      </c>
      <c r="E2072">
        <v>2</v>
      </c>
      <c r="F2072" t="s">
        <v>5865</v>
      </c>
    </row>
    <row r="2073" spans="1:6" x14ac:dyDescent="0.25">
      <c r="A2073" t="s">
        <v>4373</v>
      </c>
      <c r="B2073">
        <v>985</v>
      </c>
      <c r="C2073" t="s">
        <v>9</v>
      </c>
      <c r="D2073" t="s">
        <v>10</v>
      </c>
      <c r="E2073">
        <v>2</v>
      </c>
      <c r="F2073" t="s">
        <v>6011</v>
      </c>
    </row>
    <row r="2074" spans="1:6" hidden="1" x14ac:dyDescent="0.25">
      <c r="A2074" t="s">
        <v>4377</v>
      </c>
      <c r="B2074">
        <v>245</v>
      </c>
      <c r="C2074" t="s">
        <v>23</v>
      </c>
      <c r="D2074" t="s">
        <v>50</v>
      </c>
      <c r="E2074">
        <v>2</v>
      </c>
      <c r="F2074" t="s">
        <v>51</v>
      </c>
    </row>
    <row r="2075" spans="1:6" hidden="1" x14ac:dyDescent="0.25">
      <c r="A2075" t="s">
        <v>4385</v>
      </c>
      <c r="B2075">
        <v>257</v>
      </c>
      <c r="C2075" t="s">
        <v>23</v>
      </c>
      <c r="D2075" t="s">
        <v>223</v>
      </c>
      <c r="E2075">
        <v>2</v>
      </c>
      <c r="F2075" t="s">
        <v>227</v>
      </c>
    </row>
    <row r="2076" spans="1:6" hidden="1" x14ac:dyDescent="0.25">
      <c r="A2076" t="s">
        <v>4386</v>
      </c>
      <c r="B2076">
        <v>245</v>
      </c>
      <c r="C2076" t="s">
        <v>23</v>
      </c>
      <c r="D2076" t="s">
        <v>50</v>
      </c>
      <c r="E2076">
        <v>2</v>
      </c>
      <c r="F2076" t="s">
        <v>51</v>
      </c>
    </row>
    <row r="2077" spans="1:6" hidden="1" x14ac:dyDescent="0.25">
      <c r="A2077" t="s">
        <v>4391</v>
      </c>
      <c r="B2077">
        <v>376</v>
      </c>
      <c r="C2077" t="s">
        <v>23</v>
      </c>
      <c r="D2077" t="s">
        <v>24</v>
      </c>
      <c r="E2077">
        <v>2</v>
      </c>
      <c r="F2077" t="s">
        <v>4392</v>
      </c>
    </row>
    <row r="2078" spans="1:6" hidden="1" x14ac:dyDescent="0.25">
      <c r="A2078" t="s">
        <v>4395</v>
      </c>
      <c r="B2078">
        <v>245</v>
      </c>
      <c r="C2078" t="s">
        <v>23</v>
      </c>
      <c r="D2078" t="s">
        <v>24</v>
      </c>
      <c r="E2078">
        <v>2</v>
      </c>
      <c r="F2078" t="s">
        <v>51</v>
      </c>
    </row>
    <row r="2079" spans="1:6" hidden="1" x14ac:dyDescent="0.25">
      <c r="A2079" t="s">
        <v>4399</v>
      </c>
      <c r="B2079">
        <v>390</v>
      </c>
      <c r="C2079" t="s">
        <v>23</v>
      </c>
      <c r="D2079" t="s">
        <v>24</v>
      </c>
      <c r="E2079">
        <v>2</v>
      </c>
      <c r="F2079" t="s">
        <v>213</v>
      </c>
    </row>
    <row r="2080" spans="1:6" hidden="1" x14ac:dyDescent="0.25">
      <c r="A2080" t="s">
        <v>4403</v>
      </c>
      <c r="B2080">
        <v>395</v>
      </c>
      <c r="C2080" t="s">
        <v>23</v>
      </c>
      <c r="D2080" t="s">
        <v>24</v>
      </c>
      <c r="E2080">
        <v>2</v>
      </c>
      <c r="F2080" t="s">
        <v>79</v>
      </c>
    </row>
    <row r="2081" spans="1:6" x14ac:dyDescent="0.25">
      <c r="A2081" t="s">
        <v>4404</v>
      </c>
      <c r="B2081">
        <v>1286</v>
      </c>
      <c r="C2081" t="s">
        <v>9</v>
      </c>
      <c r="D2081" t="s">
        <v>28</v>
      </c>
      <c r="E2081">
        <v>2</v>
      </c>
      <c r="F2081" t="s">
        <v>6012</v>
      </c>
    </row>
    <row r="2082" spans="1:6" x14ac:dyDescent="0.25">
      <c r="A2082" t="s">
        <v>4407</v>
      </c>
      <c r="B2082">
        <v>1071</v>
      </c>
      <c r="C2082" t="s">
        <v>9</v>
      </c>
      <c r="D2082" t="s">
        <v>28</v>
      </c>
      <c r="E2082">
        <v>2</v>
      </c>
      <c r="F2082" t="s">
        <v>6013</v>
      </c>
    </row>
    <row r="2083" spans="1:6" hidden="1" x14ac:dyDescent="0.25">
      <c r="A2083" t="s">
        <v>4412</v>
      </c>
      <c r="B2083">
        <v>328</v>
      </c>
      <c r="C2083" t="s">
        <v>14</v>
      </c>
      <c r="D2083" t="s">
        <v>341</v>
      </c>
      <c r="E2083">
        <v>2</v>
      </c>
      <c r="F2083" t="s">
        <v>6319</v>
      </c>
    </row>
    <row r="2084" spans="1:6" hidden="1" x14ac:dyDescent="0.25">
      <c r="A2084" t="s">
        <v>4416</v>
      </c>
      <c r="B2084">
        <v>245</v>
      </c>
      <c r="C2084" t="s">
        <v>23</v>
      </c>
      <c r="D2084" t="s">
        <v>50</v>
      </c>
      <c r="E2084">
        <v>2</v>
      </c>
      <c r="F2084" t="s">
        <v>51</v>
      </c>
    </row>
    <row r="2085" spans="1:6" x14ac:dyDescent="0.25">
      <c r="A2085" t="s">
        <v>4417</v>
      </c>
      <c r="B2085">
        <v>1198</v>
      </c>
      <c r="C2085" t="s">
        <v>9</v>
      </c>
      <c r="D2085" t="s">
        <v>10</v>
      </c>
      <c r="E2085">
        <v>2</v>
      </c>
      <c r="F2085" t="s">
        <v>5751</v>
      </c>
    </row>
    <row r="2086" spans="1:6" hidden="1" x14ac:dyDescent="0.25">
      <c r="A2086" t="s">
        <v>4418</v>
      </c>
      <c r="B2086">
        <v>245</v>
      </c>
      <c r="C2086" t="s">
        <v>23</v>
      </c>
      <c r="D2086" t="s">
        <v>50</v>
      </c>
      <c r="E2086">
        <v>2</v>
      </c>
      <c r="F2086" t="s">
        <v>51</v>
      </c>
    </row>
    <row r="2087" spans="1:6" hidden="1" x14ac:dyDescent="0.25">
      <c r="A2087" t="s">
        <v>4419</v>
      </c>
      <c r="B2087">
        <v>1667</v>
      </c>
      <c r="C2087" t="s">
        <v>14</v>
      </c>
      <c r="D2087" t="s">
        <v>198</v>
      </c>
      <c r="E2087">
        <v>2</v>
      </c>
      <c r="F2087" t="s">
        <v>107</v>
      </c>
    </row>
    <row r="2088" spans="1:6" x14ac:dyDescent="0.25">
      <c r="A2088" t="s">
        <v>4424</v>
      </c>
      <c r="B2088">
        <v>1169</v>
      </c>
      <c r="C2088" t="s">
        <v>9</v>
      </c>
      <c r="D2088" t="s">
        <v>28</v>
      </c>
      <c r="E2088">
        <v>2</v>
      </c>
      <c r="F2088" t="s">
        <v>6014</v>
      </c>
    </row>
    <row r="2089" spans="1:6" x14ac:dyDescent="0.25">
      <c r="A2089" t="s">
        <v>4432</v>
      </c>
      <c r="B2089">
        <v>1270</v>
      </c>
      <c r="C2089" t="s">
        <v>9</v>
      </c>
      <c r="D2089" t="s">
        <v>32</v>
      </c>
      <c r="E2089">
        <v>2</v>
      </c>
      <c r="F2089" t="s">
        <v>6015</v>
      </c>
    </row>
    <row r="2090" spans="1:6" hidden="1" x14ac:dyDescent="0.25">
      <c r="A2090" t="s">
        <v>4435</v>
      </c>
      <c r="B2090">
        <v>528</v>
      </c>
      <c r="C2090" t="s">
        <v>23</v>
      </c>
      <c r="D2090" t="s">
        <v>237</v>
      </c>
      <c r="E2090">
        <v>2</v>
      </c>
      <c r="F2090" t="s">
        <v>914</v>
      </c>
    </row>
    <row r="2091" spans="1:6" hidden="1" x14ac:dyDescent="0.25">
      <c r="A2091" t="s">
        <v>4436</v>
      </c>
      <c r="B2091">
        <v>245</v>
      </c>
      <c r="C2091" t="s">
        <v>23</v>
      </c>
      <c r="D2091" t="s">
        <v>50</v>
      </c>
      <c r="E2091">
        <v>2</v>
      </c>
      <c r="F2091" t="s">
        <v>51</v>
      </c>
    </row>
    <row r="2092" spans="1:6" x14ac:dyDescent="0.25">
      <c r="A2092" t="s">
        <v>4438</v>
      </c>
      <c r="B2092">
        <v>934</v>
      </c>
      <c r="C2092" t="s">
        <v>9</v>
      </c>
      <c r="D2092" t="s">
        <v>28</v>
      </c>
      <c r="E2092">
        <v>2</v>
      </c>
      <c r="F2092" t="s">
        <v>4439</v>
      </c>
    </row>
    <row r="2093" spans="1:6" hidden="1" x14ac:dyDescent="0.25">
      <c r="A2093" t="s">
        <v>4445</v>
      </c>
      <c r="B2093">
        <v>395</v>
      </c>
      <c r="C2093" t="s">
        <v>23</v>
      </c>
      <c r="D2093" t="s">
        <v>24</v>
      </c>
      <c r="E2093">
        <v>2</v>
      </c>
      <c r="F2093" t="s">
        <v>79</v>
      </c>
    </row>
    <row r="2094" spans="1:6" hidden="1" x14ac:dyDescent="0.25">
      <c r="A2094" t="s">
        <v>4460</v>
      </c>
      <c r="B2094">
        <v>245</v>
      </c>
      <c r="C2094" t="s">
        <v>23</v>
      </c>
      <c r="D2094" t="s">
        <v>50</v>
      </c>
      <c r="E2094">
        <v>2</v>
      </c>
      <c r="F2094" t="s">
        <v>51</v>
      </c>
    </row>
    <row r="2095" spans="1:6" hidden="1" x14ac:dyDescent="0.25">
      <c r="A2095" t="s">
        <v>4461</v>
      </c>
      <c r="B2095">
        <v>245</v>
      </c>
      <c r="C2095" t="s">
        <v>23</v>
      </c>
      <c r="D2095" t="s">
        <v>50</v>
      </c>
      <c r="E2095">
        <v>2</v>
      </c>
      <c r="F2095" t="s">
        <v>51</v>
      </c>
    </row>
    <row r="2096" spans="1:6" x14ac:dyDescent="0.25">
      <c r="A2096" t="s">
        <v>4463</v>
      </c>
      <c r="B2096">
        <v>1284</v>
      </c>
      <c r="C2096" t="s">
        <v>9</v>
      </c>
      <c r="D2096" t="s">
        <v>32</v>
      </c>
      <c r="E2096">
        <v>2</v>
      </c>
      <c r="F2096" t="s">
        <v>6012</v>
      </c>
    </row>
    <row r="2097" spans="1:6" hidden="1" x14ac:dyDescent="0.25">
      <c r="A2097" t="s">
        <v>4465</v>
      </c>
      <c r="B2097">
        <v>391</v>
      </c>
      <c r="C2097" t="s">
        <v>23</v>
      </c>
      <c r="D2097" t="s">
        <v>434</v>
      </c>
      <c r="E2097">
        <v>2</v>
      </c>
      <c r="F2097" t="s">
        <v>546</v>
      </c>
    </row>
    <row r="2098" spans="1:6" x14ac:dyDescent="0.25">
      <c r="A2098" t="s">
        <v>4474</v>
      </c>
      <c r="B2098">
        <v>1261</v>
      </c>
      <c r="C2098" t="s">
        <v>9</v>
      </c>
      <c r="D2098" t="s">
        <v>32</v>
      </c>
      <c r="E2098">
        <v>2</v>
      </c>
      <c r="F2098" t="s">
        <v>6016</v>
      </c>
    </row>
    <row r="2099" spans="1:6" x14ac:dyDescent="0.25">
      <c r="A2099" t="s">
        <v>4478</v>
      </c>
      <c r="B2099">
        <v>1033</v>
      </c>
      <c r="C2099" t="s">
        <v>9</v>
      </c>
      <c r="D2099" t="s">
        <v>164</v>
      </c>
      <c r="E2099">
        <v>2</v>
      </c>
      <c r="F2099" t="s">
        <v>6017</v>
      </c>
    </row>
    <row r="2100" spans="1:6" x14ac:dyDescent="0.25">
      <c r="A2100" t="s">
        <v>4483</v>
      </c>
      <c r="B2100">
        <v>944</v>
      </c>
      <c r="C2100" t="s">
        <v>9</v>
      </c>
      <c r="D2100" t="s">
        <v>32</v>
      </c>
      <c r="E2100">
        <v>2</v>
      </c>
      <c r="F2100" t="s">
        <v>6018</v>
      </c>
    </row>
    <row r="2101" spans="1:6" hidden="1" x14ac:dyDescent="0.25">
      <c r="A2101" t="s">
        <v>4486</v>
      </c>
      <c r="B2101">
        <v>478</v>
      </c>
      <c r="C2101" t="s">
        <v>23</v>
      </c>
      <c r="D2101" t="s">
        <v>24</v>
      </c>
      <c r="E2101">
        <v>2</v>
      </c>
      <c r="F2101" t="s">
        <v>265</v>
      </c>
    </row>
    <row r="2102" spans="1:6" hidden="1" x14ac:dyDescent="0.25">
      <c r="A2102" t="s">
        <v>4490</v>
      </c>
      <c r="B2102">
        <v>462</v>
      </c>
      <c r="C2102" t="s">
        <v>23</v>
      </c>
      <c r="D2102" t="s">
        <v>237</v>
      </c>
      <c r="E2102">
        <v>2</v>
      </c>
      <c r="F2102" t="s">
        <v>4491</v>
      </c>
    </row>
    <row r="2103" spans="1:6" x14ac:dyDescent="0.25">
      <c r="A2103" t="s">
        <v>4493</v>
      </c>
      <c r="B2103">
        <v>996</v>
      </c>
      <c r="C2103" t="s">
        <v>9</v>
      </c>
      <c r="D2103" t="s">
        <v>164</v>
      </c>
      <c r="E2103">
        <v>2</v>
      </c>
      <c r="F2103" t="s">
        <v>5757</v>
      </c>
    </row>
    <row r="2104" spans="1:6" x14ac:dyDescent="0.25">
      <c r="A2104" t="s">
        <v>4494</v>
      </c>
      <c r="B2104">
        <v>1059</v>
      </c>
      <c r="C2104" t="s">
        <v>9</v>
      </c>
      <c r="D2104" t="s">
        <v>10</v>
      </c>
      <c r="E2104">
        <v>2</v>
      </c>
      <c r="F2104" t="s">
        <v>6019</v>
      </c>
    </row>
    <row r="2105" spans="1:6" hidden="1" x14ac:dyDescent="0.25">
      <c r="A2105" t="s">
        <v>4498</v>
      </c>
      <c r="B2105">
        <v>346</v>
      </c>
      <c r="C2105" t="s">
        <v>23</v>
      </c>
      <c r="D2105" t="s">
        <v>1402</v>
      </c>
      <c r="E2105">
        <v>2</v>
      </c>
      <c r="F2105" t="s">
        <v>6320</v>
      </c>
    </row>
    <row r="2106" spans="1:6" hidden="1" x14ac:dyDescent="0.25">
      <c r="A2106" t="s">
        <v>4501</v>
      </c>
      <c r="B2106">
        <v>245</v>
      </c>
      <c r="C2106" t="s">
        <v>23</v>
      </c>
      <c r="D2106" t="s">
        <v>50</v>
      </c>
      <c r="E2106">
        <v>2</v>
      </c>
      <c r="F2106" t="s">
        <v>51</v>
      </c>
    </row>
    <row r="2107" spans="1:6" hidden="1" x14ac:dyDescent="0.25">
      <c r="A2107" t="s">
        <v>4502</v>
      </c>
      <c r="B2107">
        <v>1667</v>
      </c>
      <c r="C2107" t="s">
        <v>14</v>
      </c>
      <c r="D2107" t="s">
        <v>562</v>
      </c>
      <c r="E2107">
        <v>2</v>
      </c>
      <c r="F2107" t="s">
        <v>107</v>
      </c>
    </row>
    <row r="2108" spans="1:6" hidden="1" x14ac:dyDescent="0.25">
      <c r="A2108" t="s">
        <v>4504</v>
      </c>
      <c r="B2108">
        <v>242</v>
      </c>
      <c r="C2108" t="s">
        <v>14</v>
      </c>
      <c r="D2108" t="s">
        <v>4505</v>
      </c>
      <c r="E2108">
        <v>2</v>
      </c>
      <c r="F2108" t="s">
        <v>6020</v>
      </c>
    </row>
    <row r="2109" spans="1:6" hidden="1" x14ac:dyDescent="0.25">
      <c r="A2109" t="s">
        <v>4508</v>
      </c>
      <c r="B2109">
        <v>391</v>
      </c>
      <c r="C2109" t="s">
        <v>23</v>
      </c>
      <c r="D2109" t="s">
        <v>434</v>
      </c>
      <c r="E2109">
        <v>2</v>
      </c>
      <c r="F2109" t="s">
        <v>546</v>
      </c>
    </row>
    <row r="2110" spans="1:6" hidden="1" x14ac:dyDescent="0.25">
      <c r="A2110" t="s">
        <v>4512</v>
      </c>
      <c r="B2110">
        <v>198</v>
      </c>
      <c r="C2110" t="s">
        <v>14</v>
      </c>
      <c r="D2110" t="s">
        <v>2220</v>
      </c>
      <c r="E2110">
        <v>2</v>
      </c>
      <c r="F2110" t="s">
        <v>6150</v>
      </c>
    </row>
    <row r="2111" spans="1:6" hidden="1" x14ac:dyDescent="0.25">
      <c r="A2111" t="s">
        <v>4513</v>
      </c>
      <c r="B2111">
        <v>478</v>
      </c>
      <c r="C2111" t="s">
        <v>23</v>
      </c>
      <c r="D2111" t="s">
        <v>24</v>
      </c>
      <c r="E2111">
        <v>2</v>
      </c>
      <c r="F2111" t="s">
        <v>265</v>
      </c>
    </row>
    <row r="2112" spans="1:6" hidden="1" x14ac:dyDescent="0.25">
      <c r="A2112" t="s">
        <v>4517</v>
      </c>
      <c r="B2112">
        <v>512</v>
      </c>
      <c r="C2112" t="s">
        <v>23</v>
      </c>
      <c r="D2112" t="s">
        <v>24</v>
      </c>
      <c r="E2112">
        <v>2</v>
      </c>
      <c r="F2112" t="s">
        <v>3047</v>
      </c>
    </row>
    <row r="2113" spans="1:6" hidden="1" x14ac:dyDescent="0.25">
      <c r="A2113" t="s">
        <v>4522</v>
      </c>
      <c r="B2113">
        <v>245</v>
      </c>
      <c r="C2113" t="s">
        <v>23</v>
      </c>
      <c r="D2113" t="s">
        <v>50</v>
      </c>
      <c r="E2113">
        <v>2</v>
      </c>
      <c r="F2113" t="s">
        <v>51</v>
      </c>
    </row>
    <row r="2114" spans="1:6" x14ac:dyDescent="0.25">
      <c r="A2114" t="s">
        <v>4525</v>
      </c>
      <c r="B2114">
        <v>944</v>
      </c>
      <c r="C2114" t="s">
        <v>9</v>
      </c>
      <c r="D2114" t="s">
        <v>650</v>
      </c>
      <c r="E2114">
        <v>2</v>
      </c>
      <c r="F2114" t="s">
        <v>6021</v>
      </c>
    </row>
    <row r="2115" spans="1:6" hidden="1" x14ac:dyDescent="0.25">
      <c r="A2115" t="s">
        <v>4528</v>
      </c>
      <c r="B2115">
        <v>391</v>
      </c>
      <c r="C2115" t="s">
        <v>23</v>
      </c>
      <c r="D2115" t="s">
        <v>50</v>
      </c>
      <c r="E2115">
        <v>2</v>
      </c>
      <c r="F2115" t="s">
        <v>546</v>
      </c>
    </row>
    <row r="2116" spans="1:6" x14ac:dyDescent="0.25">
      <c r="A2116" t="s">
        <v>4530</v>
      </c>
      <c r="B2116">
        <v>1445</v>
      </c>
      <c r="C2116" t="s">
        <v>9</v>
      </c>
      <c r="D2116" t="s">
        <v>164</v>
      </c>
      <c r="E2116">
        <v>2</v>
      </c>
      <c r="F2116" t="s">
        <v>4531</v>
      </c>
    </row>
    <row r="2117" spans="1:6" hidden="1" x14ac:dyDescent="0.25">
      <c r="A2117" t="s">
        <v>4534</v>
      </c>
      <c r="B2117">
        <v>228</v>
      </c>
      <c r="C2117" t="s">
        <v>245</v>
      </c>
      <c r="D2117" t="s">
        <v>516</v>
      </c>
      <c r="E2117">
        <v>2</v>
      </c>
      <c r="F2117" t="s">
        <v>5765</v>
      </c>
    </row>
    <row r="2118" spans="1:6" hidden="1" x14ac:dyDescent="0.25">
      <c r="A2118" t="s">
        <v>4535</v>
      </c>
      <c r="B2118">
        <v>257</v>
      </c>
      <c r="C2118" t="s">
        <v>23</v>
      </c>
      <c r="D2118" t="s">
        <v>223</v>
      </c>
      <c r="E2118">
        <v>2</v>
      </c>
      <c r="F2118" t="s">
        <v>227</v>
      </c>
    </row>
    <row r="2119" spans="1:6" hidden="1" x14ac:dyDescent="0.25">
      <c r="A2119" t="s">
        <v>4540</v>
      </c>
      <c r="B2119">
        <v>226</v>
      </c>
      <c r="C2119" t="s">
        <v>133</v>
      </c>
      <c r="D2119" t="s">
        <v>134</v>
      </c>
      <c r="E2119">
        <v>2</v>
      </c>
      <c r="F2119" t="s">
        <v>5758</v>
      </c>
    </row>
    <row r="2120" spans="1:6" x14ac:dyDescent="0.25">
      <c r="A2120" t="s">
        <v>4551</v>
      </c>
      <c r="B2120">
        <v>409</v>
      </c>
      <c r="C2120" t="s">
        <v>9</v>
      </c>
      <c r="D2120" t="s">
        <v>28</v>
      </c>
      <c r="E2120">
        <v>2</v>
      </c>
      <c r="F2120" t="s">
        <v>6022</v>
      </c>
    </row>
    <row r="2121" spans="1:6" hidden="1" x14ac:dyDescent="0.25">
      <c r="A2121" t="s">
        <v>4554</v>
      </c>
      <c r="B2121">
        <v>492</v>
      </c>
      <c r="C2121" t="s">
        <v>23</v>
      </c>
      <c r="D2121" t="s">
        <v>24</v>
      </c>
      <c r="E2121">
        <v>2</v>
      </c>
      <c r="F2121" t="s">
        <v>288</v>
      </c>
    </row>
    <row r="2122" spans="1:6" hidden="1" x14ac:dyDescent="0.25">
      <c r="A2122" t="s">
        <v>4556</v>
      </c>
      <c r="B2122">
        <v>245</v>
      </c>
      <c r="C2122" t="s">
        <v>133</v>
      </c>
      <c r="D2122" t="s">
        <v>134</v>
      </c>
      <c r="E2122">
        <v>2</v>
      </c>
      <c r="F2122" t="s">
        <v>5933</v>
      </c>
    </row>
    <row r="2123" spans="1:6" hidden="1" x14ac:dyDescent="0.25">
      <c r="A2123" t="s">
        <v>4562</v>
      </c>
      <c r="B2123">
        <v>398</v>
      </c>
      <c r="C2123" t="s">
        <v>133</v>
      </c>
      <c r="D2123" t="s">
        <v>134</v>
      </c>
      <c r="E2123">
        <v>2</v>
      </c>
      <c r="F2123" t="s">
        <v>6023</v>
      </c>
    </row>
    <row r="2124" spans="1:6" x14ac:dyDescent="0.25">
      <c r="A2124" t="s">
        <v>4565</v>
      </c>
      <c r="B2124">
        <v>568</v>
      </c>
      <c r="C2124" t="s">
        <v>9</v>
      </c>
      <c r="D2124" t="s">
        <v>10</v>
      </c>
      <c r="E2124">
        <v>2</v>
      </c>
      <c r="F2124" t="s">
        <v>6329</v>
      </c>
    </row>
    <row r="2125" spans="1:6" x14ac:dyDescent="0.25">
      <c r="A2125" t="s">
        <v>4568</v>
      </c>
      <c r="B2125">
        <v>831</v>
      </c>
      <c r="C2125" t="s">
        <v>9</v>
      </c>
      <c r="D2125" t="s">
        <v>10</v>
      </c>
      <c r="E2125">
        <v>2</v>
      </c>
      <c r="F2125" t="s">
        <v>6024</v>
      </c>
    </row>
    <row r="2126" spans="1:6" hidden="1" x14ac:dyDescent="0.25">
      <c r="A2126" t="s">
        <v>4580</v>
      </c>
      <c r="B2126">
        <v>245</v>
      </c>
      <c r="C2126" t="s">
        <v>23</v>
      </c>
      <c r="D2126" t="s">
        <v>50</v>
      </c>
      <c r="E2126">
        <v>2</v>
      </c>
      <c r="F2126" t="s">
        <v>51</v>
      </c>
    </row>
    <row r="2127" spans="1:6" hidden="1" x14ac:dyDescent="0.25">
      <c r="A2127" t="s">
        <v>4584</v>
      </c>
      <c r="B2127">
        <v>428</v>
      </c>
      <c r="C2127" t="s">
        <v>23</v>
      </c>
      <c r="D2127" t="s">
        <v>1402</v>
      </c>
      <c r="E2127">
        <v>2</v>
      </c>
      <c r="F2127" t="s">
        <v>6321</v>
      </c>
    </row>
    <row r="2128" spans="1:6" hidden="1" x14ac:dyDescent="0.25">
      <c r="A2128" t="s">
        <v>4591</v>
      </c>
      <c r="B2128">
        <v>497</v>
      </c>
      <c r="C2128" t="s">
        <v>23</v>
      </c>
      <c r="D2128" t="s">
        <v>237</v>
      </c>
      <c r="E2128">
        <v>2</v>
      </c>
      <c r="F2128" t="s">
        <v>1103</v>
      </c>
    </row>
    <row r="2129" spans="1:6" hidden="1" x14ac:dyDescent="0.25">
      <c r="A2129" t="s">
        <v>4594</v>
      </c>
      <c r="B2129">
        <v>245</v>
      </c>
      <c r="C2129" t="s">
        <v>23</v>
      </c>
      <c r="D2129" t="s">
        <v>50</v>
      </c>
      <c r="E2129">
        <v>2</v>
      </c>
      <c r="F2129" t="s">
        <v>51</v>
      </c>
    </row>
    <row r="2130" spans="1:6" hidden="1" x14ac:dyDescent="0.25">
      <c r="A2130" t="s">
        <v>4603</v>
      </c>
      <c r="B2130">
        <v>245</v>
      </c>
      <c r="C2130" t="s">
        <v>23</v>
      </c>
      <c r="D2130" t="s">
        <v>50</v>
      </c>
      <c r="E2130">
        <v>2</v>
      </c>
      <c r="F2130" t="s">
        <v>51</v>
      </c>
    </row>
    <row r="2131" spans="1:6" hidden="1" x14ac:dyDescent="0.25">
      <c r="A2131" t="s">
        <v>4608</v>
      </c>
      <c r="B2131">
        <v>648</v>
      </c>
      <c r="C2131" t="s">
        <v>14</v>
      </c>
      <c r="D2131" t="s">
        <v>898</v>
      </c>
      <c r="E2131">
        <v>2</v>
      </c>
      <c r="F2131" t="s">
        <v>6145</v>
      </c>
    </row>
    <row r="2132" spans="1:6" hidden="1" x14ac:dyDescent="0.25">
      <c r="A2132" t="s">
        <v>4609</v>
      </c>
      <c r="B2132">
        <v>396</v>
      </c>
      <c r="C2132" t="s">
        <v>23</v>
      </c>
      <c r="D2132" t="s">
        <v>223</v>
      </c>
      <c r="E2132">
        <v>2</v>
      </c>
      <c r="F2132" t="s">
        <v>323</v>
      </c>
    </row>
    <row r="2133" spans="1:6" hidden="1" x14ac:dyDescent="0.25">
      <c r="A2133" t="s">
        <v>4611</v>
      </c>
      <c r="B2133">
        <v>352</v>
      </c>
      <c r="C2133" t="s">
        <v>23</v>
      </c>
      <c r="D2133" t="s">
        <v>1402</v>
      </c>
      <c r="E2133">
        <v>2</v>
      </c>
      <c r="F2133" t="s">
        <v>6322</v>
      </c>
    </row>
    <row r="2134" spans="1:6" hidden="1" x14ac:dyDescent="0.25">
      <c r="A2134" t="s">
        <v>4621</v>
      </c>
      <c r="B2134">
        <v>257</v>
      </c>
      <c r="C2134" t="s">
        <v>23</v>
      </c>
      <c r="D2134" t="s">
        <v>223</v>
      </c>
      <c r="E2134">
        <v>2</v>
      </c>
      <c r="F2134" t="s">
        <v>227</v>
      </c>
    </row>
    <row r="2135" spans="1:6" hidden="1" x14ac:dyDescent="0.25">
      <c r="A2135" t="s">
        <v>4627</v>
      </c>
      <c r="B2135">
        <v>585</v>
      </c>
      <c r="C2135" t="s">
        <v>14</v>
      </c>
      <c r="D2135" t="s">
        <v>2738</v>
      </c>
      <c r="E2135">
        <v>2</v>
      </c>
      <c r="F2135" t="s">
        <v>6255</v>
      </c>
    </row>
    <row r="2136" spans="1:6" x14ac:dyDescent="0.25">
      <c r="A2136" t="s">
        <v>4628</v>
      </c>
      <c r="B2136">
        <v>224</v>
      </c>
      <c r="C2136" t="s">
        <v>9</v>
      </c>
      <c r="D2136" t="s">
        <v>650</v>
      </c>
      <c r="E2136">
        <v>2</v>
      </c>
      <c r="F2136" t="s">
        <v>6025</v>
      </c>
    </row>
    <row r="2137" spans="1:6" x14ac:dyDescent="0.25">
      <c r="A2137" t="s">
        <v>4631</v>
      </c>
      <c r="B2137">
        <v>1216</v>
      </c>
      <c r="C2137" t="s">
        <v>9</v>
      </c>
      <c r="D2137" t="s">
        <v>32</v>
      </c>
      <c r="E2137">
        <v>2</v>
      </c>
      <c r="F2137" t="s">
        <v>6026</v>
      </c>
    </row>
    <row r="2138" spans="1:6" hidden="1" x14ac:dyDescent="0.25">
      <c r="A2138" t="s">
        <v>4639</v>
      </c>
      <c r="B2138">
        <v>380</v>
      </c>
      <c r="C2138" t="s">
        <v>14</v>
      </c>
      <c r="D2138" t="s">
        <v>86</v>
      </c>
      <c r="E2138">
        <v>2</v>
      </c>
      <c r="F2138" t="s">
        <v>6027</v>
      </c>
    </row>
    <row r="2139" spans="1:6" hidden="1" x14ac:dyDescent="0.25">
      <c r="A2139" t="s">
        <v>4642</v>
      </c>
      <c r="B2139">
        <v>245</v>
      </c>
      <c r="C2139" t="s">
        <v>23</v>
      </c>
      <c r="D2139" t="s">
        <v>50</v>
      </c>
      <c r="E2139">
        <v>2</v>
      </c>
      <c r="F2139" t="s">
        <v>51</v>
      </c>
    </row>
    <row r="2140" spans="1:6" x14ac:dyDescent="0.25">
      <c r="A2140" t="s">
        <v>4643</v>
      </c>
      <c r="B2140">
        <v>1263</v>
      </c>
      <c r="C2140" t="s">
        <v>9</v>
      </c>
      <c r="D2140" t="s">
        <v>28</v>
      </c>
      <c r="E2140">
        <v>2</v>
      </c>
      <c r="F2140" t="s">
        <v>5842</v>
      </c>
    </row>
    <row r="2141" spans="1:6" hidden="1" x14ac:dyDescent="0.25">
      <c r="A2141" t="s">
        <v>4645</v>
      </c>
      <c r="B2141">
        <v>390</v>
      </c>
      <c r="C2141" t="s">
        <v>23</v>
      </c>
      <c r="D2141" t="s">
        <v>24</v>
      </c>
      <c r="E2141">
        <v>2</v>
      </c>
      <c r="F2141" t="s">
        <v>213</v>
      </c>
    </row>
    <row r="2142" spans="1:6" x14ac:dyDescent="0.25">
      <c r="A2142" t="s">
        <v>4655</v>
      </c>
      <c r="B2142">
        <v>1149</v>
      </c>
      <c r="C2142" t="s">
        <v>9</v>
      </c>
      <c r="D2142" t="s">
        <v>10</v>
      </c>
      <c r="E2142">
        <v>2</v>
      </c>
      <c r="F2142" t="s">
        <v>6028</v>
      </c>
    </row>
    <row r="2143" spans="1:6" hidden="1" x14ac:dyDescent="0.25">
      <c r="A2143" t="s">
        <v>4658</v>
      </c>
      <c r="B2143">
        <v>395</v>
      </c>
      <c r="C2143" t="s">
        <v>14</v>
      </c>
      <c r="D2143" t="s">
        <v>616</v>
      </c>
      <c r="E2143">
        <v>2</v>
      </c>
      <c r="F2143" t="s">
        <v>4659</v>
      </c>
    </row>
    <row r="2144" spans="1:6" x14ac:dyDescent="0.25">
      <c r="A2144" t="s">
        <v>4663</v>
      </c>
      <c r="B2144">
        <v>231</v>
      </c>
      <c r="C2144" t="s">
        <v>9</v>
      </c>
      <c r="D2144" t="s">
        <v>702</v>
      </c>
      <c r="E2144">
        <v>2</v>
      </c>
      <c r="F2144" t="s">
        <v>6029</v>
      </c>
    </row>
    <row r="2145" spans="1:6" hidden="1" x14ac:dyDescent="0.25">
      <c r="A2145" t="s">
        <v>4674</v>
      </c>
      <c r="B2145">
        <v>245</v>
      </c>
      <c r="C2145" t="s">
        <v>23</v>
      </c>
      <c r="D2145" t="s">
        <v>50</v>
      </c>
      <c r="E2145">
        <v>2</v>
      </c>
      <c r="F2145" t="s">
        <v>51</v>
      </c>
    </row>
    <row r="2146" spans="1:6" x14ac:dyDescent="0.25">
      <c r="A2146" t="s">
        <v>4675</v>
      </c>
      <c r="B2146">
        <v>230</v>
      </c>
      <c r="C2146" t="s">
        <v>9</v>
      </c>
      <c r="D2146" t="s">
        <v>650</v>
      </c>
      <c r="E2146">
        <v>2</v>
      </c>
      <c r="F2146" t="s">
        <v>6030</v>
      </c>
    </row>
    <row r="2147" spans="1:6" x14ac:dyDescent="0.25">
      <c r="A2147" t="s">
        <v>4678</v>
      </c>
      <c r="B2147">
        <v>864</v>
      </c>
      <c r="C2147" t="s">
        <v>9</v>
      </c>
      <c r="D2147" t="s">
        <v>10</v>
      </c>
      <c r="E2147">
        <v>2</v>
      </c>
      <c r="F2147" t="s">
        <v>6031</v>
      </c>
    </row>
    <row r="2148" spans="1:6" hidden="1" x14ac:dyDescent="0.25">
      <c r="A2148" t="s">
        <v>4687</v>
      </c>
      <c r="B2148">
        <v>585</v>
      </c>
      <c r="C2148" t="s">
        <v>14</v>
      </c>
      <c r="D2148" t="s">
        <v>718</v>
      </c>
      <c r="E2148">
        <v>2</v>
      </c>
      <c r="F2148" t="s">
        <v>6255</v>
      </c>
    </row>
    <row r="2149" spans="1:6" x14ac:dyDescent="0.25">
      <c r="A2149" t="s">
        <v>4693</v>
      </c>
      <c r="B2149">
        <v>994</v>
      </c>
      <c r="C2149" t="s">
        <v>9</v>
      </c>
      <c r="D2149" t="s">
        <v>32</v>
      </c>
      <c r="E2149">
        <v>2</v>
      </c>
      <c r="F2149" t="s">
        <v>6032</v>
      </c>
    </row>
    <row r="2150" spans="1:6" hidden="1" x14ac:dyDescent="0.25">
      <c r="A2150" t="s">
        <v>4696</v>
      </c>
      <c r="B2150">
        <v>257</v>
      </c>
      <c r="C2150" t="s">
        <v>23</v>
      </c>
      <c r="D2150" t="s">
        <v>223</v>
      </c>
      <c r="E2150">
        <v>2</v>
      </c>
      <c r="F2150" t="s">
        <v>227</v>
      </c>
    </row>
    <row r="2151" spans="1:6" x14ac:dyDescent="0.25">
      <c r="A2151" t="s">
        <v>4702</v>
      </c>
      <c r="B2151">
        <v>959</v>
      </c>
      <c r="C2151" t="s">
        <v>9</v>
      </c>
      <c r="D2151" t="s">
        <v>164</v>
      </c>
      <c r="E2151">
        <v>2</v>
      </c>
      <c r="F2151" t="s">
        <v>6033</v>
      </c>
    </row>
    <row r="2152" spans="1:6" hidden="1" x14ac:dyDescent="0.25">
      <c r="A2152" t="s">
        <v>4705</v>
      </c>
      <c r="B2152">
        <v>245</v>
      </c>
      <c r="C2152" t="s">
        <v>23</v>
      </c>
      <c r="D2152" t="s">
        <v>50</v>
      </c>
      <c r="E2152">
        <v>2</v>
      </c>
      <c r="F2152" t="s">
        <v>51</v>
      </c>
    </row>
    <row r="2153" spans="1:6" x14ac:dyDescent="0.25">
      <c r="A2153" t="s">
        <v>4707</v>
      </c>
      <c r="B2153">
        <v>941</v>
      </c>
      <c r="C2153" t="s">
        <v>9</v>
      </c>
      <c r="D2153" t="s">
        <v>872</v>
      </c>
      <c r="E2153">
        <v>2</v>
      </c>
      <c r="F2153" t="s">
        <v>6034</v>
      </c>
    </row>
    <row r="2154" spans="1:6" hidden="1" x14ac:dyDescent="0.25">
      <c r="A2154" t="s">
        <v>4716</v>
      </c>
      <c r="B2154">
        <v>478</v>
      </c>
      <c r="C2154" t="s">
        <v>23</v>
      </c>
      <c r="D2154" t="s">
        <v>24</v>
      </c>
      <c r="E2154">
        <v>2</v>
      </c>
      <c r="F2154" t="s">
        <v>265</v>
      </c>
    </row>
    <row r="2155" spans="1:6" hidden="1" x14ac:dyDescent="0.25">
      <c r="A2155" t="s">
        <v>4718</v>
      </c>
      <c r="B2155">
        <v>245</v>
      </c>
      <c r="C2155" t="s">
        <v>23</v>
      </c>
      <c r="D2155" t="s">
        <v>50</v>
      </c>
      <c r="E2155">
        <v>2</v>
      </c>
      <c r="F2155" t="s">
        <v>51</v>
      </c>
    </row>
    <row r="2156" spans="1:6" x14ac:dyDescent="0.25">
      <c r="A2156" t="s">
        <v>4724</v>
      </c>
      <c r="B2156">
        <v>474</v>
      </c>
      <c r="C2156" t="s">
        <v>9</v>
      </c>
      <c r="D2156" t="s">
        <v>10</v>
      </c>
      <c r="E2156">
        <v>2</v>
      </c>
      <c r="F2156" t="s">
        <v>6004</v>
      </c>
    </row>
    <row r="2157" spans="1:6" hidden="1" x14ac:dyDescent="0.25">
      <c r="A2157" t="s">
        <v>4726</v>
      </c>
      <c r="B2157">
        <v>245</v>
      </c>
      <c r="C2157" t="s">
        <v>23</v>
      </c>
      <c r="D2157" t="s">
        <v>50</v>
      </c>
      <c r="E2157">
        <v>2</v>
      </c>
      <c r="F2157" t="s">
        <v>51</v>
      </c>
    </row>
    <row r="2158" spans="1:6" x14ac:dyDescent="0.25">
      <c r="A2158" t="s">
        <v>4727</v>
      </c>
      <c r="B2158">
        <v>1212</v>
      </c>
      <c r="C2158" t="s">
        <v>9</v>
      </c>
      <c r="D2158" t="s">
        <v>28</v>
      </c>
      <c r="E2158">
        <v>2</v>
      </c>
      <c r="F2158" t="s">
        <v>6035</v>
      </c>
    </row>
    <row r="2159" spans="1:6" hidden="1" x14ac:dyDescent="0.25">
      <c r="A2159" t="s">
        <v>4734</v>
      </c>
      <c r="B2159">
        <v>245</v>
      </c>
      <c r="C2159" t="s">
        <v>23</v>
      </c>
      <c r="D2159" t="s">
        <v>50</v>
      </c>
      <c r="E2159">
        <v>2</v>
      </c>
      <c r="F2159" t="s">
        <v>51</v>
      </c>
    </row>
    <row r="2160" spans="1:6" hidden="1" x14ac:dyDescent="0.25">
      <c r="A2160" t="s">
        <v>4735</v>
      </c>
      <c r="B2160">
        <v>257</v>
      </c>
      <c r="C2160" t="s">
        <v>23</v>
      </c>
      <c r="D2160" t="s">
        <v>223</v>
      </c>
      <c r="E2160">
        <v>2</v>
      </c>
      <c r="F2160" t="s">
        <v>227</v>
      </c>
    </row>
    <row r="2161" spans="1:6" hidden="1" x14ac:dyDescent="0.25">
      <c r="A2161" t="s">
        <v>4738</v>
      </c>
      <c r="B2161">
        <v>226</v>
      </c>
      <c r="C2161" t="s">
        <v>133</v>
      </c>
      <c r="D2161" t="s">
        <v>134</v>
      </c>
      <c r="E2161">
        <v>2</v>
      </c>
      <c r="F2161" t="s">
        <v>5954</v>
      </c>
    </row>
    <row r="2162" spans="1:6" hidden="1" x14ac:dyDescent="0.25">
      <c r="A2162" t="s">
        <v>4739</v>
      </c>
      <c r="B2162">
        <v>392</v>
      </c>
      <c r="C2162" t="s">
        <v>23</v>
      </c>
      <c r="D2162" t="s">
        <v>24</v>
      </c>
      <c r="E2162">
        <v>2</v>
      </c>
      <c r="F2162" t="s">
        <v>1081</v>
      </c>
    </row>
    <row r="2163" spans="1:6" hidden="1" x14ac:dyDescent="0.25">
      <c r="A2163" t="s">
        <v>4746</v>
      </c>
      <c r="B2163">
        <v>464</v>
      </c>
      <c r="C2163" t="s">
        <v>23</v>
      </c>
      <c r="D2163" t="s">
        <v>24</v>
      </c>
      <c r="E2163">
        <v>2</v>
      </c>
      <c r="F2163" t="s">
        <v>613</v>
      </c>
    </row>
    <row r="2164" spans="1:6" hidden="1" x14ac:dyDescent="0.25">
      <c r="A2164" t="s">
        <v>4751</v>
      </c>
      <c r="B2164">
        <v>392</v>
      </c>
      <c r="C2164" t="s">
        <v>23</v>
      </c>
      <c r="D2164" t="s">
        <v>223</v>
      </c>
      <c r="E2164">
        <v>2</v>
      </c>
      <c r="F2164" t="s">
        <v>1081</v>
      </c>
    </row>
    <row r="2165" spans="1:6" x14ac:dyDescent="0.25">
      <c r="A2165" t="s">
        <v>4753</v>
      </c>
      <c r="B2165">
        <v>1013</v>
      </c>
      <c r="C2165" t="s">
        <v>9</v>
      </c>
      <c r="D2165" t="s">
        <v>164</v>
      </c>
      <c r="E2165">
        <v>2</v>
      </c>
      <c r="F2165" t="s">
        <v>6036</v>
      </c>
    </row>
    <row r="2166" spans="1:6" hidden="1" x14ac:dyDescent="0.25">
      <c r="A2166" t="s">
        <v>4756</v>
      </c>
      <c r="B2166">
        <v>464</v>
      </c>
      <c r="C2166" t="s">
        <v>23</v>
      </c>
      <c r="D2166" t="s">
        <v>24</v>
      </c>
      <c r="E2166">
        <v>2</v>
      </c>
      <c r="F2166" t="s">
        <v>613</v>
      </c>
    </row>
    <row r="2167" spans="1:6" hidden="1" x14ac:dyDescent="0.25">
      <c r="A2167" t="s">
        <v>4757</v>
      </c>
      <c r="B2167">
        <v>390</v>
      </c>
      <c r="C2167" t="s">
        <v>23</v>
      </c>
      <c r="D2167" t="s">
        <v>24</v>
      </c>
      <c r="E2167">
        <v>2</v>
      </c>
      <c r="F2167" t="s">
        <v>213</v>
      </c>
    </row>
    <row r="2168" spans="1:6" hidden="1" x14ac:dyDescent="0.25">
      <c r="A2168" t="s">
        <v>4758</v>
      </c>
      <c r="B2168">
        <v>464</v>
      </c>
      <c r="C2168" t="s">
        <v>23</v>
      </c>
      <c r="D2168" t="s">
        <v>24</v>
      </c>
      <c r="E2168">
        <v>2</v>
      </c>
      <c r="F2168" t="s">
        <v>613</v>
      </c>
    </row>
    <row r="2169" spans="1:6" hidden="1" x14ac:dyDescent="0.25">
      <c r="A2169" t="s">
        <v>4761</v>
      </c>
      <c r="B2169">
        <v>528</v>
      </c>
      <c r="C2169" t="s">
        <v>23</v>
      </c>
      <c r="D2169" t="s">
        <v>24</v>
      </c>
      <c r="E2169">
        <v>2</v>
      </c>
      <c r="F2169" t="s">
        <v>1006</v>
      </c>
    </row>
    <row r="2170" spans="1:6" hidden="1" x14ac:dyDescent="0.25">
      <c r="A2170" t="s">
        <v>4762</v>
      </c>
      <c r="B2170">
        <v>367</v>
      </c>
      <c r="C2170" t="s">
        <v>23</v>
      </c>
      <c r="D2170" t="s">
        <v>1337</v>
      </c>
      <c r="E2170">
        <v>2</v>
      </c>
      <c r="F2170" t="s">
        <v>505</v>
      </c>
    </row>
    <row r="2171" spans="1:6" x14ac:dyDescent="0.25">
      <c r="A2171" t="s">
        <v>4763</v>
      </c>
      <c r="B2171">
        <v>833</v>
      </c>
      <c r="C2171" t="s">
        <v>9</v>
      </c>
      <c r="D2171" t="s">
        <v>164</v>
      </c>
      <c r="E2171">
        <v>2</v>
      </c>
      <c r="F2171" t="s">
        <v>6037</v>
      </c>
    </row>
    <row r="2172" spans="1:6" x14ac:dyDescent="0.25">
      <c r="A2172" t="s">
        <v>4768</v>
      </c>
      <c r="B2172">
        <v>1273</v>
      </c>
      <c r="C2172" t="s">
        <v>9</v>
      </c>
      <c r="D2172" t="s">
        <v>28</v>
      </c>
      <c r="E2172">
        <v>2</v>
      </c>
      <c r="F2172" t="s">
        <v>6038</v>
      </c>
    </row>
    <row r="2173" spans="1:6" hidden="1" x14ac:dyDescent="0.25">
      <c r="A2173" t="s">
        <v>4774</v>
      </c>
      <c r="B2173">
        <v>245</v>
      </c>
      <c r="C2173" t="s">
        <v>23</v>
      </c>
      <c r="D2173" t="s">
        <v>50</v>
      </c>
      <c r="E2173">
        <v>2</v>
      </c>
      <c r="F2173" t="s">
        <v>51</v>
      </c>
    </row>
    <row r="2174" spans="1:6" hidden="1" x14ac:dyDescent="0.25">
      <c r="A2174" t="s">
        <v>4779</v>
      </c>
      <c r="B2174">
        <v>512</v>
      </c>
      <c r="C2174" t="s">
        <v>23</v>
      </c>
      <c r="D2174" t="s">
        <v>24</v>
      </c>
      <c r="E2174">
        <v>2</v>
      </c>
      <c r="F2174" t="s">
        <v>3047</v>
      </c>
    </row>
    <row r="2175" spans="1:6" hidden="1" x14ac:dyDescent="0.25">
      <c r="A2175" t="s">
        <v>4780</v>
      </c>
      <c r="B2175">
        <v>396</v>
      </c>
      <c r="C2175" t="s">
        <v>23</v>
      </c>
      <c r="D2175" t="s">
        <v>237</v>
      </c>
      <c r="E2175">
        <v>2</v>
      </c>
      <c r="F2175" t="s">
        <v>323</v>
      </c>
    </row>
    <row r="2176" spans="1:6" hidden="1" x14ac:dyDescent="0.25">
      <c r="A2176" t="s">
        <v>4781</v>
      </c>
      <c r="B2176">
        <v>245</v>
      </c>
      <c r="C2176" t="s">
        <v>23</v>
      </c>
      <c r="D2176" t="s">
        <v>50</v>
      </c>
      <c r="E2176">
        <v>2</v>
      </c>
      <c r="F2176" t="s">
        <v>51</v>
      </c>
    </row>
    <row r="2177" spans="1:6" x14ac:dyDescent="0.25">
      <c r="A2177" t="s">
        <v>4786</v>
      </c>
      <c r="B2177">
        <v>1284</v>
      </c>
      <c r="C2177" t="s">
        <v>9</v>
      </c>
      <c r="D2177" t="s">
        <v>32</v>
      </c>
      <c r="E2177">
        <v>2</v>
      </c>
      <c r="F2177" t="s">
        <v>6039</v>
      </c>
    </row>
    <row r="2178" spans="1:6" x14ac:dyDescent="0.25">
      <c r="A2178" t="s">
        <v>4789</v>
      </c>
      <c r="B2178">
        <v>317</v>
      </c>
      <c r="C2178" t="s">
        <v>9</v>
      </c>
      <c r="D2178" t="s">
        <v>32</v>
      </c>
      <c r="E2178">
        <v>2</v>
      </c>
      <c r="F2178" t="s">
        <v>6155</v>
      </c>
    </row>
    <row r="2179" spans="1:6" hidden="1" x14ac:dyDescent="0.25">
      <c r="A2179" t="s">
        <v>4792</v>
      </c>
      <c r="B2179">
        <v>297</v>
      </c>
      <c r="C2179" t="s">
        <v>245</v>
      </c>
      <c r="D2179" t="s">
        <v>516</v>
      </c>
      <c r="E2179">
        <v>2</v>
      </c>
      <c r="F2179" t="s">
        <v>6040</v>
      </c>
    </row>
    <row r="2180" spans="1:6" hidden="1" x14ac:dyDescent="0.25">
      <c r="A2180" t="s">
        <v>4797</v>
      </c>
      <c r="B2180">
        <v>297</v>
      </c>
      <c r="C2180" t="s">
        <v>245</v>
      </c>
      <c r="D2180" t="s">
        <v>516</v>
      </c>
      <c r="E2180">
        <v>2</v>
      </c>
      <c r="F2180" t="s">
        <v>6040</v>
      </c>
    </row>
    <row r="2181" spans="1:6" hidden="1" x14ac:dyDescent="0.25">
      <c r="A2181" t="s">
        <v>4799</v>
      </c>
      <c r="B2181">
        <v>398</v>
      </c>
      <c r="C2181" t="s">
        <v>133</v>
      </c>
      <c r="D2181" t="s">
        <v>134</v>
      </c>
      <c r="E2181">
        <v>2</v>
      </c>
      <c r="F2181" t="s">
        <v>6023</v>
      </c>
    </row>
    <row r="2182" spans="1:6" hidden="1" x14ac:dyDescent="0.25">
      <c r="A2182" t="s">
        <v>4800</v>
      </c>
      <c r="B2182">
        <v>585</v>
      </c>
      <c r="C2182" t="s">
        <v>14</v>
      </c>
      <c r="D2182" t="s">
        <v>155</v>
      </c>
      <c r="E2182">
        <v>2</v>
      </c>
      <c r="F2182" t="s">
        <v>6255</v>
      </c>
    </row>
    <row r="2183" spans="1:6" hidden="1" x14ac:dyDescent="0.25">
      <c r="A2183" t="s">
        <v>4805</v>
      </c>
      <c r="B2183">
        <v>493</v>
      </c>
      <c r="C2183" t="s">
        <v>23</v>
      </c>
      <c r="D2183" t="s">
        <v>24</v>
      </c>
      <c r="E2183">
        <v>2</v>
      </c>
      <c r="F2183" t="s">
        <v>2552</v>
      </c>
    </row>
    <row r="2184" spans="1:6" hidden="1" x14ac:dyDescent="0.25">
      <c r="A2184" t="s">
        <v>4806</v>
      </c>
      <c r="B2184">
        <v>523</v>
      </c>
      <c r="C2184" t="s">
        <v>23</v>
      </c>
      <c r="D2184" t="s">
        <v>24</v>
      </c>
      <c r="E2184">
        <v>2</v>
      </c>
      <c r="F2184" t="s">
        <v>4807</v>
      </c>
    </row>
    <row r="2185" spans="1:6" hidden="1" x14ac:dyDescent="0.25">
      <c r="A2185" t="s">
        <v>4810</v>
      </c>
      <c r="B2185">
        <v>395</v>
      </c>
      <c r="C2185" t="s">
        <v>23</v>
      </c>
      <c r="D2185" t="s">
        <v>4811</v>
      </c>
      <c r="E2185">
        <v>2</v>
      </c>
      <c r="F2185" t="s">
        <v>79</v>
      </c>
    </row>
    <row r="2186" spans="1:6" hidden="1" x14ac:dyDescent="0.25">
      <c r="A2186" t="s">
        <v>4818</v>
      </c>
      <c r="B2186">
        <v>1667</v>
      </c>
      <c r="C2186" t="s">
        <v>14</v>
      </c>
      <c r="D2186" t="s">
        <v>509</v>
      </c>
      <c r="E2186">
        <v>2</v>
      </c>
      <c r="F2186" t="s">
        <v>107</v>
      </c>
    </row>
    <row r="2187" spans="1:6" hidden="1" x14ac:dyDescent="0.25">
      <c r="A2187" t="s">
        <v>4819</v>
      </c>
      <c r="B2187">
        <v>240</v>
      </c>
      <c r="C2187" t="s">
        <v>133</v>
      </c>
      <c r="D2187" t="s">
        <v>134</v>
      </c>
      <c r="E2187">
        <v>2</v>
      </c>
      <c r="F2187" t="s">
        <v>5975</v>
      </c>
    </row>
    <row r="2188" spans="1:6" hidden="1" x14ac:dyDescent="0.25">
      <c r="A2188" t="s">
        <v>4828</v>
      </c>
      <c r="B2188">
        <v>847</v>
      </c>
      <c r="C2188" t="s">
        <v>14</v>
      </c>
      <c r="D2188" t="s">
        <v>1651</v>
      </c>
      <c r="E2188">
        <v>2</v>
      </c>
      <c r="F2188" t="s">
        <v>6251</v>
      </c>
    </row>
    <row r="2189" spans="1:6" hidden="1" x14ac:dyDescent="0.25">
      <c r="A2189" t="s">
        <v>4831</v>
      </c>
      <c r="B2189">
        <v>492</v>
      </c>
      <c r="C2189" t="s">
        <v>23</v>
      </c>
      <c r="D2189" t="s">
        <v>24</v>
      </c>
      <c r="E2189">
        <v>2</v>
      </c>
      <c r="F2189" t="s">
        <v>288</v>
      </c>
    </row>
    <row r="2190" spans="1:6" hidden="1" x14ac:dyDescent="0.25">
      <c r="A2190" t="s">
        <v>4833</v>
      </c>
      <c r="B2190">
        <v>1011</v>
      </c>
      <c r="C2190" t="s">
        <v>14</v>
      </c>
      <c r="D2190" t="s">
        <v>19</v>
      </c>
      <c r="E2190">
        <v>2</v>
      </c>
      <c r="F2190" t="s">
        <v>6179</v>
      </c>
    </row>
    <row r="2191" spans="1:6" hidden="1" x14ac:dyDescent="0.25">
      <c r="A2191" t="s">
        <v>4836</v>
      </c>
      <c r="B2191">
        <v>245</v>
      </c>
      <c r="C2191" t="s">
        <v>23</v>
      </c>
      <c r="D2191" t="s">
        <v>50</v>
      </c>
      <c r="E2191">
        <v>2</v>
      </c>
      <c r="F2191" t="s">
        <v>51</v>
      </c>
    </row>
    <row r="2192" spans="1:6" x14ac:dyDescent="0.25">
      <c r="A2192" t="s">
        <v>4841</v>
      </c>
      <c r="B2192">
        <v>1041</v>
      </c>
      <c r="C2192" t="s">
        <v>9</v>
      </c>
      <c r="D2192" t="s">
        <v>28</v>
      </c>
      <c r="E2192">
        <v>2</v>
      </c>
      <c r="F2192" t="s">
        <v>6041</v>
      </c>
    </row>
    <row r="2193" spans="1:6" x14ac:dyDescent="0.25">
      <c r="A2193" t="s">
        <v>4844</v>
      </c>
      <c r="B2193">
        <v>232</v>
      </c>
      <c r="C2193" t="s">
        <v>9</v>
      </c>
      <c r="D2193" t="s">
        <v>650</v>
      </c>
      <c r="E2193">
        <v>2</v>
      </c>
      <c r="F2193" t="s">
        <v>6042</v>
      </c>
    </row>
    <row r="2194" spans="1:6" x14ac:dyDescent="0.25">
      <c r="A2194" t="s">
        <v>4847</v>
      </c>
      <c r="B2194">
        <v>943</v>
      </c>
      <c r="C2194" t="s">
        <v>9</v>
      </c>
      <c r="D2194" t="s">
        <v>10</v>
      </c>
      <c r="E2194">
        <v>2</v>
      </c>
      <c r="F2194" t="s">
        <v>4848</v>
      </c>
    </row>
    <row r="2195" spans="1:6" hidden="1" x14ac:dyDescent="0.25">
      <c r="A2195" t="s">
        <v>4850</v>
      </c>
      <c r="B2195">
        <v>847</v>
      </c>
      <c r="C2195" t="s">
        <v>14</v>
      </c>
      <c r="D2195" t="s">
        <v>878</v>
      </c>
      <c r="E2195">
        <v>2</v>
      </c>
      <c r="F2195" t="s">
        <v>6251</v>
      </c>
    </row>
    <row r="2196" spans="1:6" hidden="1" x14ac:dyDescent="0.25">
      <c r="A2196" t="s">
        <v>4851</v>
      </c>
      <c r="B2196">
        <v>450</v>
      </c>
      <c r="C2196" t="s">
        <v>14</v>
      </c>
      <c r="D2196" t="s">
        <v>1483</v>
      </c>
      <c r="E2196">
        <v>2</v>
      </c>
      <c r="F2196" t="s">
        <v>5747</v>
      </c>
    </row>
    <row r="2197" spans="1:6" hidden="1" x14ac:dyDescent="0.25">
      <c r="A2197" t="s">
        <v>4853</v>
      </c>
      <c r="B2197">
        <v>245</v>
      </c>
      <c r="C2197" t="s">
        <v>23</v>
      </c>
      <c r="D2197" t="s">
        <v>50</v>
      </c>
      <c r="E2197">
        <v>2</v>
      </c>
      <c r="F2197" t="s">
        <v>51</v>
      </c>
    </row>
    <row r="2198" spans="1:6" hidden="1" x14ac:dyDescent="0.25">
      <c r="A2198" t="s">
        <v>4862</v>
      </c>
      <c r="B2198">
        <v>390</v>
      </c>
      <c r="C2198" t="s">
        <v>23</v>
      </c>
      <c r="D2198" t="s">
        <v>24</v>
      </c>
      <c r="E2198">
        <v>2</v>
      </c>
      <c r="F2198" t="s">
        <v>213</v>
      </c>
    </row>
    <row r="2199" spans="1:6" hidden="1" x14ac:dyDescent="0.25">
      <c r="A2199" t="s">
        <v>4863</v>
      </c>
      <c r="B2199">
        <v>455</v>
      </c>
      <c r="C2199" t="s">
        <v>14</v>
      </c>
      <c r="D2199" t="s">
        <v>722</v>
      </c>
      <c r="E2199">
        <v>2</v>
      </c>
      <c r="F2199" t="s">
        <v>5850</v>
      </c>
    </row>
    <row r="2200" spans="1:6" hidden="1" x14ac:dyDescent="0.25">
      <c r="A2200" t="s">
        <v>4865</v>
      </c>
      <c r="B2200">
        <v>245</v>
      </c>
      <c r="C2200" t="s">
        <v>23</v>
      </c>
      <c r="D2200" t="s">
        <v>50</v>
      </c>
      <c r="E2200">
        <v>2</v>
      </c>
      <c r="F2200" t="s">
        <v>51</v>
      </c>
    </row>
    <row r="2201" spans="1:6" hidden="1" x14ac:dyDescent="0.25">
      <c r="A2201" t="s">
        <v>4869</v>
      </c>
      <c r="B2201">
        <v>367</v>
      </c>
      <c r="C2201" t="s">
        <v>23</v>
      </c>
      <c r="D2201" t="s">
        <v>4186</v>
      </c>
      <c r="E2201">
        <v>2</v>
      </c>
      <c r="F2201" t="s">
        <v>505</v>
      </c>
    </row>
    <row r="2202" spans="1:6" hidden="1" x14ac:dyDescent="0.25">
      <c r="A2202" t="s">
        <v>4870</v>
      </c>
      <c r="B2202">
        <v>417</v>
      </c>
      <c r="C2202" t="s">
        <v>14</v>
      </c>
      <c r="D2202" t="s">
        <v>341</v>
      </c>
      <c r="E2202">
        <v>2</v>
      </c>
      <c r="F2202" t="s">
        <v>6043</v>
      </c>
    </row>
    <row r="2203" spans="1:6" hidden="1" x14ac:dyDescent="0.25">
      <c r="A2203" t="s">
        <v>4873</v>
      </c>
      <c r="B2203">
        <v>257</v>
      </c>
      <c r="C2203" t="s">
        <v>23</v>
      </c>
      <c r="D2203" t="s">
        <v>223</v>
      </c>
      <c r="E2203">
        <v>2</v>
      </c>
      <c r="F2203" t="s">
        <v>227</v>
      </c>
    </row>
    <row r="2204" spans="1:6" x14ac:dyDescent="0.25">
      <c r="A2204" t="s">
        <v>4874</v>
      </c>
      <c r="B2204">
        <v>1298</v>
      </c>
      <c r="C2204" t="s">
        <v>9</v>
      </c>
      <c r="D2204" t="s">
        <v>164</v>
      </c>
      <c r="E2204">
        <v>2</v>
      </c>
      <c r="F2204" t="s">
        <v>6044</v>
      </c>
    </row>
    <row r="2205" spans="1:6" hidden="1" x14ac:dyDescent="0.25">
      <c r="A2205" t="s">
        <v>4877</v>
      </c>
      <c r="B2205">
        <v>245</v>
      </c>
      <c r="C2205" t="s">
        <v>23</v>
      </c>
      <c r="D2205" t="s">
        <v>50</v>
      </c>
      <c r="E2205">
        <v>2</v>
      </c>
      <c r="F2205" t="s">
        <v>51</v>
      </c>
    </row>
    <row r="2206" spans="1:6" hidden="1" x14ac:dyDescent="0.25">
      <c r="A2206" t="s">
        <v>4880</v>
      </c>
      <c r="B2206">
        <v>918</v>
      </c>
      <c r="C2206" t="s">
        <v>14</v>
      </c>
      <c r="D2206" t="s">
        <v>86</v>
      </c>
      <c r="E2206">
        <v>2</v>
      </c>
      <c r="F2206" t="s">
        <v>5750</v>
      </c>
    </row>
    <row r="2207" spans="1:6" hidden="1" x14ac:dyDescent="0.25">
      <c r="A2207" t="s">
        <v>4884</v>
      </c>
      <c r="B2207">
        <v>390</v>
      </c>
      <c r="C2207" t="s">
        <v>23</v>
      </c>
      <c r="D2207" t="s">
        <v>24</v>
      </c>
      <c r="E2207">
        <v>2</v>
      </c>
      <c r="F2207" t="s">
        <v>213</v>
      </c>
    </row>
    <row r="2208" spans="1:6" hidden="1" x14ac:dyDescent="0.25">
      <c r="A2208" t="s">
        <v>4893</v>
      </c>
      <c r="B2208">
        <v>358</v>
      </c>
      <c r="C2208" t="s">
        <v>14</v>
      </c>
      <c r="D2208" t="s">
        <v>457</v>
      </c>
      <c r="E2208">
        <v>2</v>
      </c>
      <c r="F2208" t="s">
        <v>6156</v>
      </c>
    </row>
    <row r="2209" spans="1:6" x14ac:dyDescent="0.25">
      <c r="A2209" t="s">
        <v>4901</v>
      </c>
      <c r="B2209">
        <v>963</v>
      </c>
      <c r="C2209" t="s">
        <v>9</v>
      </c>
      <c r="D2209" t="s">
        <v>10</v>
      </c>
      <c r="E2209">
        <v>2</v>
      </c>
      <c r="F2209" t="s">
        <v>6045</v>
      </c>
    </row>
    <row r="2210" spans="1:6" hidden="1" x14ac:dyDescent="0.25">
      <c r="A2210" t="s">
        <v>4909</v>
      </c>
      <c r="B2210">
        <v>1667</v>
      </c>
      <c r="C2210" t="s">
        <v>14</v>
      </c>
      <c r="D2210" t="s">
        <v>19</v>
      </c>
      <c r="E2210">
        <v>2</v>
      </c>
      <c r="F2210" t="s">
        <v>107</v>
      </c>
    </row>
    <row r="2211" spans="1:6" hidden="1" x14ac:dyDescent="0.25">
      <c r="A2211" t="s">
        <v>4911</v>
      </c>
      <c r="B2211">
        <v>391</v>
      </c>
      <c r="C2211" t="s">
        <v>23</v>
      </c>
      <c r="D2211" t="s">
        <v>50</v>
      </c>
      <c r="E2211">
        <v>2</v>
      </c>
      <c r="F2211" t="s">
        <v>546</v>
      </c>
    </row>
    <row r="2212" spans="1:6" x14ac:dyDescent="0.25">
      <c r="A2212" t="s">
        <v>4918</v>
      </c>
      <c r="B2212">
        <v>787</v>
      </c>
      <c r="C2212" t="s">
        <v>9</v>
      </c>
      <c r="D2212" t="s">
        <v>164</v>
      </c>
      <c r="E2212">
        <v>2</v>
      </c>
      <c r="F2212" t="s">
        <v>6046</v>
      </c>
    </row>
    <row r="2213" spans="1:6" hidden="1" x14ac:dyDescent="0.25">
      <c r="A2213" t="s">
        <v>4924</v>
      </c>
      <c r="B2213">
        <v>315</v>
      </c>
      <c r="C2213" t="s">
        <v>14</v>
      </c>
      <c r="D2213" t="s">
        <v>341</v>
      </c>
      <c r="E2213">
        <v>2</v>
      </c>
      <c r="F2213" t="s">
        <v>4925</v>
      </c>
    </row>
    <row r="2214" spans="1:6" x14ac:dyDescent="0.25">
      <c r="A2214" t="s">
        <v>4927</v>
      </c>
      <c r="B2214">
        <v>947</v>
      </c>
      <c r="C2214" t="s">
        <v>9</v>
      </c>
      <c r="D2214" t="s">
        <v>32</v>
      </c>
      <c r="E2214">
        <v>2</v>
      </c>
      <c r="F2214" t="s">
        <v>6047</v>
      </c>
    </row>
    <row r="2215" spans="1:6" hidden="1" x14ac:dyDescent="0.25">
      <c r="A2215" t="s">
        <v>4930</v>
      </c>
      <c r="B2215">
        <v>245</v>
      </c>
      <c r="C2215" t="s">
        <v>23</v>
      </c>
      <c r="D2215" t="s">
        <v>50</v>
      </c>
      <c r="E2215">
        <v>2</v>
      </c>
      <c r="F2215" t="s">
        <v>51</v>
      </c>
    </row>
    <row r="2216" spans="1:6" hidden="1" x14ac:dyDescent="0.25">
      <c r="A2216" t="s">
        <v>4932</v>
      </c>
      <c r="B2216">
        <v>389</v>
      </c>
      <c r="C2216" t="s">
        <v>23</v>
      </c>
      <c r="D2216" t="s">
        <v>223</v>
      </c>
      <c r="E2216">
        <v>2</v>
      </c>
      <c r="F2216" t="s">
        <v>238</v>
      </c>
    </row>
    <row r="2217" spans="1:6" hidden="1" x14ac:dyDescent="0.25">
      <c r="A2217" t="s">
        <v>4933</v>
      </c>
      <c r="B2217">
        <v>245</v>
      </c>
      <c r="C2217" t="s">
        <v>23</v>
      </c>
      <c r="D2217" t="s">
        <v>50</v>
      </c>
      <c r="E2217">
        <v>2</v>
      </c>
      <c r="F2217" t="s">
        <v>51</v>
      </c>
    </row>
    <row r="2218" spans="1:6" hidden="1" x14ac:dyDescent="0.25">
      <c r="A2218" t="s">
        <v>4935</v>
      </c>
      <c r="B2218">
        <v>585</v>
      </c>
      <c r="C2218" t="s">
        <v>14</v>
      </c>
      <c r="D2218" t="s">
        <v>75</v>
      </c>
      <c r="E2218">
        <v>2</v>
      </c>
      <c r="F2218" t="s">
        <v>6255</v>
      </c>
    </row>
    <row r="2219" spans="1:6" x14ac:dyDescent="0.25">
      <c r="A2219" t="s">
        <v>4937</v>
      </c>
      <c r="B2219">
        <v>1009</v>
      </c>
      <c r="C2219" t="s">
        <v>9</v>
      </c>
      <c r="D2219" t="s">
        <v>28</v>
      </c>
      <c r="E2219">
        <v>2</v>
      </c>
      <c r="F2219" t="s">
        <v>6048</v>
      </c>
    </row>
    <row r="2220" spans="1:6" x14ac:dyDescent="0.25">
      <c r="A2220" t="s">
        <v>4940</v>
      </c>
      <c r="B2220">
        <v>1297</v>
      </c>
      <c r="C2220" t="s">
        <v>9</v>
      </c>
      <c r="D2220" t="s">
        <v>32</v>
      </c>
      <c r="E2220">
        <v>2</v>
      </c>
      <c r="F2220" t="s">
        <v>6049</v>
      </c>
    </row>
    <row r="2221" spans="1:6" hidden="1" x14ac:dyDescent="0.25">
      <c r="A2221" t="s">
        <v>4943</v>
      </c>
      <c r="B2221">
        <v>464</v>
      </c>
      <c r="C2221" t="s">
        <v>23</v>
      </c>
      <c r="D2221" t="s">
        <v>24</v>
      </c>
      <c r="E2221">
        <v>2</v>
      </c>
      <c r="F2221" t="s">
        <v>268</v>
      </c>
    </row>
    <row r="2222" spans="1:6" hidden="1" x14ac:dyDescent="0.25">
      <c r="A2222" t="s">
        <v>4944</v>
      </c>
      <c r="B2222">
        <v>257</v>
      </c>
      <c r="C2222" t="s">
        <v>23</v>
      </c>
      <c r="D2222" t="s">
        <v>223</v>
      </c>
      <c r="E2222">
        <v>2</v>
      </c>
      <c r="F2222" t="s">
        <v>227</v>
      </c>
    </row>
    <row r="2223" spans="1:6" hidden="1" x14ac:dyDescent="0.25">
      <c r="A2223" t="s">
        <v>4945</v>
      </c>
      <c r="B2223">
        <v>257</v>
      </c>
      <c r="C2223" t="s">
        <v>23</v>
      </c>
      <c r="D2223" t="s">
        <v>223</v>
      </c>
      <c r="E2223">
        <v>2</v>
      </c>
      <c r="F2223" t="s">
        <v>227</v>
      </c>
    </row>
    <row r="2224" spans="1:6" hidden="1" x14ac:dyDescent="0.25">
      <c r="A2224" t="s">
        <v>4947</v>
      </c>
      <c r="B2224">
        <v>585</v>
      </c>
      <c r="C2224" t="s">
        <v>14</v>
      </c>
      <c r="D2224" t="s">
        <v>198</v>
      </c>
      <c r="E2224">
        <v>2</v>
      </c>
      <c r="F2224" t="s">
        <v>6255</v>
      </c>
    </row>
    <row r="2225" spans="1:6" x14ac:dyDescent="0.25">
      <c r="A2225" t="s">
        <v>4954</v>
      </c>
      <c r="B2225">
        <v>1034</v>
      </c>
      <c r="C2225" t="s">
        <v>9</v>
      </c>
      <c r="D2225" t="s">
        <v>28</v>
      </c>
      <c r="E2225">
        <v>2</v>
      </c>
      <c r="F2225" t="s">
        <v>6050</v>
      </c>
    </row>
    <row r="2226" spans="1:6" hidden="1" x14ac:dyDescent="0.25">
      <c r="A2226" t="s">
        <v>4960</v>
      </c>
      <c r="B2226">
        <v>245</v>
      </c>
      <c r="C2226" t="s">
        <v>23</v>
      </c>
      <c r="D2226" t="s">
        <v>50</v>
      </c>
      <c r="E2226">
        <v>2</v>
      </c>
      <c r="F2226" t="s">
        <v>51</v>
      </c>
    </row>
    <row r="2227" spans="1:6" hidden="1" x14ac:dyDescent="0.25">
      <c r="A2227" t="s">
        <v>4963</v>
      </c>
      <c r="B2227">
        <v>245</v>
      </c>
      <c r="C2227" t="s">
        <v>23</v>
      </c>
      <c r="D2227" t="s">
        <v>50</v>
      </c>
      <c r="E2227">
        <v>2</v>
      </c>
      <c r="F2227" t="s">
        <v>51</v>
      </c>
    </row>
    <row r="2228" spans="1:6" x14ac:dyDescent="0.25">
      <c r="A2228" t="s">
        <v>4964</v>
      </c>
      <c r="B2228">
        <v>946</v>
      </c>
      <c r="C2228" t="s">
        <v>9</v>
      </c>
      <c r="D2228" t="s">
        <v>492</v>
      </c>
      <c r="E2228">
        <v>2</v>
      </c>
      <c r="F2228" t="s">
        <v>6051</v>
      </c>
    </row>
    <row r="2229" spans="1:6" hidden="1" x14ac:dyDescent="0.25">
      <c r="A2229" t="s">
        <v>4968</v>
      </c>
      <c r="B2229">
        <v>245</v>
      </c>
      <c r="C2229" t="s">
        <v>23</v>
      </c>
      <c r="D2229" t="s">
        <v>50</v>
      </c>
      <c r="E2229">
        <v>2</v>
      </c>
      <c r="F2229" t="s">
        <v>51</v>
      </c>
    </row>
    <row r="2230" spans="1:6" hidden="1" x14ac:dyDescent="0.25">
      <c r="A2230" t="s">
        <v>4969</v>
      </c>
      <c r="B2230">
        <v>393</v>
      </c>
      <c r="C2230" t="s">
        <v>23</v>
      </c>
      <c r="D2230" t="s">
        <v>24</v>
      </c>
      <c r="E2230">
        <v>2</v>
      </c>
      <c r="F2230" t="s">
        <v>1097</v>
      </c>
    </row>
    <row r="2231" spans="1:6" hidden="1" x14ac:dyDescent="0.25">
      <c r="A2231" t="s">
        <v>4970</v>
      </c>
      <c r="B2231">
        <v>392</v>
      </c>
      <c r="C2231" t="s">
        <v>23</v>
      </c>
      <c r="D2231" t="s">
        <v>24</v>
      </c>
      <c r="E2231">
        <v>2</v>
      </c>
      <c r="F2231" t="s">
        <v>1081</v>
      </c>
    </row>
    <row r="2232" spans="1:6" hidden="1" x14ac:dyDescent="0.25">
      <c r="A2232" t="s">
        <v>4975</v>
      </c>
      <c r="B2232">
        <v>245</v>
      </c>
      <c r="C2232" t="s">
        <v>23</v>
      </c>
      <c r="D2232" t="s">
        <v>50</v>
      </c>
      <c r="E2232">
        <v>2</v>
      </c>
      <c r="F2232" t="s">
        <v>51</v>
      </c>
    </row>
    <row r="2233" spans="1:6" hidden="1" x14ac:dyDescent="0.25">
      <c r="A2233" t="s">
        <v>4976</v>
      </c>
      <c r="B2233">
        <v>451</v>
      </c>
      <c r="C2233" t="s">
        <v>23</v>
      </c>
      <c r="D2233" t="s">
        <v>24</v>
      </c>
      <c r="E2233">
        <v>2</v>
      </c>
      <c r="F2233" t="s">
        <v>1833</v>
      </c>
    </row>
    <row r="2234" spans="1:6" hidden="1" x14ac:dyDescent="0.25">
      <c r="A2234" t="s">
        <v>4985</v>
      </c>
      <c r="B2234">
        <v>245</v>
      </c>
      <c r="C2234" t="s">
        <v>23</v>
      </c>
      <c r="D2234" t="s">
        <v>50</v>
      </c>
      <c r="E2234">
        <v>2</v>
      </c>
      <c r="F2234" t="s">
        <v>51</v>
      </c>
    </row>
    <row r="2235" spans="1:6" hidden="1" x14ac:dyDescent="0.25">
      <c r="A2235" t="s">
        <v>4987</v>
      </c>
      <c r="B2235">
        <v>460</v>
      </c>
      <c r="C2235" t="s">
        <v>23</v>
      </c>
      <c r="D2235" t="s">
        <v>24</v>
      </c>
      <c r="E2235">
        <v>2</v>
      </c>
      <c r="F2235" t="s">
        <v>1795</v>
      </c>
    </row>
    <row r="2236" spans="1:6" hidden="1" x14ac:dyDescent="0.25">
      <c r="A2236" t="s">
        <v>4989</v>
      </c>
      <c r="B2236">
        <v>245</v>
      </c>
      <c r="C2236" t="s">
        <v>23</v>
      </c>
      <c r="D2236" t="s">
        <v>24</v>
      </c>
      <c r="E2236">
        <v>2</v>
      </c>
      <c r="F2236" t="s">
        <v>51</v>
      </c>
    </row>
    <row r="2237" spans="1:6" hidden="1" x14ac:dyDescent="0.25">
      <c r="A2237" t="s">
        <v>4990</v>
      </c>
      <c r="B2237">
        <v>375</v>
      </c>
      <c r="C2237" t="s">
        <v>23</v>
      </c>
      <c r="D2237" t="s">
        <v>821</v>
      </c>
      <c r="E2237">
        <v>2</v>
      </c>
      <c r="F2237" t="s">
        <v>6308</v>
      </c>
    </row>
    <row r="2238" spans="1:6" hidden="1" x14ac:dyDescent="0.25">
      <c r="A2238" t="s">
        <v>4991</v>
      </c>
      <c r="B2238">
        <v>367</v>
      </c>
      <c r="C2238" t="s">
        <v>23</v>
      </c>
      <c r="D2238" t="s">
        <v>1337</v>
      </c>
      <c r="E2238">
        <v>2</v>
      </c>
      <c r="F2238" t="s">
        <v>505</v>
      </c>
    </row>
    <row r="2239" spans="1:6" x14ac:dyDescent="0.25">
      <c r="A2239" t="s">
        <v>4996</v>
      </c>
      <c r="B2239">
        <v>1221</v>
      </c>
      <c r="C2239" t="s">
        <v>9</v>
      </c>
      <c r="D2239" t="s">
        <v>32</v>
      </c>
      <c r="E2239">
        <v>2</v>
      </c>
      <c r="F2239" t="s">
        <v>6052</v>
      </c>
    </row>
    <row r="2240" spans="1:6" hidden="1" x14ac:dyDescent="0.25">
      <c r="A2240" t="s">
        <v>4999</v>
      </c>
      <c r="B2240">
        <v>245</v>
      </c>
      <c r="C2240" t="s">
        <v>23</v>
      </c>
      <c r="D2240" t="s">
        <v>50</v>
      </c>
      <c r="E2240">
        <v>2</v>
      </c>
      <c r="F2240" t="s">
        <v>51</v>
      </c>
    </row>
    <row r="2241" spans="1:6" hidden="1" x14ac:dyDescent="0.25">
      <c r="A2241" t="s">
        <v>5000</v>
      </c>
      <c r="B2241">
        <v>245</v>
      </c>
      <c r="C2241" t="s">
        <v>23</v>
      </c>
      <c r="D2241" t="s">
        <v>50</v>
      </c>
      <c r="E2241">
        <v>2</v>
      </c>
      <c r="F2241" t="s">
        <v>51</v>
      </c>
    </row>
    <row r="2242" spans="1:6" hidden="1" x14ac:dyDescent="0.25">
      <c r="A2242" t="s">
        <v>5001</v>
      </c>
      <c r="B2242">
        <v>297</v>
      </c>
      <c r="C2242" t="s">
        <v>23</v>
      </c>
      <c r="D2242" t="s">
        <v>909</v>
      </c>
      <c r="E2242">
        <v>2</v>
      </c>
      <c r="F2242" t="s">
        <v>173</v>
      </c>
    </row>
    <row r="2243" spans="1:6" x14ac:dyDescent="0.25">
      <c r="A2243" t="s">
        <v>5003</v>
      </c>
      <c r="B2243">
        <v>235</v>
      </c>
      <c r="C2243" t="s">
        <v>9</v>
      </c>
      <c r="D2243" t="s">
        <v>702</v>
      </c>
      <c r="E2243">
        <v>2</v>
      </c>
      <c r="F2243" t="s">
        <v>6053</v>
      </c>
    </row>
    <row r="2244" spans="1:6" x14ac:dyDescent="0.25">
      <c r="A2244" t="s">
        <v>5006</v>
      </c>
      <c r="B2244">
        <v>224</v>
      </c>
      <c r="C2244" t="s">
        <v>9</v>
      </c>
      <c r="D2244" t="s">
        <v>650</v>
      </c>
      <c r="E2244">
        <v>2</v>
      </c>
      <c r="F2244" t="s">
        <v>6025</v>
      </c>
    </row>
    <row r="2245" spans="1:6" hidden="1" x14ac:dyDescent="0.25">
      <c r="A2245" t="s">
        <v>5008</v>
      </c>
      <c r="B2245">
        <v>493</v>
      </c>
      <c r="C2245" t="s">
        <v>23</v>
      </c>
      <c r="D2245" t="s">
        <v>24</v>
      </c>
      <c r="E2245">
        <v>2</v>
      </c>
      <c r="F2245" t="s">
        <v>2552</v>
      </c>
    </row>
    <row r="2246" spans="1:6" hidden="1" x14ac:dyDescent="0.25">
      <c r="A2246" t="s">
        <v>5009</v>
      </c>
      <c r="B2246">
        <v>390</v>
      </c>
      <c r="C2246" t="s">
        <v>23</v>
      </c>
      <c r="D2246" t="s">
        <v>24</v>
      </c>
      <c r="E2246">
        <v>2</v>
      </c>
      <c r="F2246" t="s">
        <v>213</v>
      </c>
    </row>
    <row r="2247" spans="1:6" x14ac:dyDescent="0.25">
      <c r="A2247" t="s">
        <v>5015</v>
      </c>
      <c r="B2247">
        <v>964</v>
      </c>
      <c r="C2247" t="s">
        <v>9</v>
      </c>
      <c r="D2247" t="s">
        <v>32</v>
      </c>
      <c r="E2247">
        <v>2</v>
      </c>
      <c r="F2247" t="s">
        <v>6054</v>
      </c>
    </row>
    <row r="2248" spans="1:6" x14ac:dyDescent="0.25">
      <c r="A2248" t="s">
        <v>5018</v>
      </c>
      <c r="B2248">
        <v>942</v>
      </c>
      <c r="C2248" t="s">
        <v>9</v>
      </c>
      <c r="D2248" t="s">
        <v>872</v>
      </c>
      <c r="E2248">
        <v>2</v>
      </c>
      <c r="F2248" t="s">
        <v>6055</v>
      </c>
    </row>
    <row r="2249" spans="1:6" hidden="1" x14ac:dyDescent="0.25">
      <c r="A2249" t="s">
        <v>5025</v>
      </c>
      <c r="B2249">
        <v>585</v>
      </c>
      <c r="C2249" t="s">
        <v>14</v>
      </c>
      <c r="D2249" t="s">
        <v>562</v>
      </c>
      <c r="E2249">
        <v>2</v>
      </c>
      <c r="F2249" t="s">
        <v>6255</v>
      </c>
    </row>
    <row r="2250" spans="1:6" hidden="1" x14ac:dyDescent="0.25">
      <c r="A2250" t="s">
        <v>5028</v>
      </c>
      <c r="B2250">
        <v>367</v>
      </c>
      <c r="C2250" t="s">
        <v>23</v>
      </c>
      <c r="D2250" t="s">
        <v>1337</v>
      </c>
      <c r="E2250">
        <v>2</v>
      </c>
      <c r="F2250" t="s">
        <v>505</v>
      </c>
    </row>
    <row r="2251" spans="1:6" x14ac:dyDescent="0.25">
      <c r="A2251" t="s">
        <v>5029</v>
      </c>
      <c r="B2251">
        <v>1139</v>
      </c>
      <c r="C2251" t="s">
        <v>9</v>
      </c>
      <c r="D2251" t="s">
        <v>10</v>
      </c>
      <c r="E2251">
        <v>2</v>
      </c>
      <c r="F2251" t="s">
        <v>6056</v>
      </c>
    </row>
    <row r="2252" spans="1:6" hidden="1" x14ac:dyDescent="0.25">
      <c r="A2252" t="s">
        <v>5033</v>
      </c>
      <c r="B2252">
        <v>847</v>
      </c>
      <c r="C2252" t="s">
        <v>14</v>
      </c>
      <c r="D2252" t="s">
        <v>470</v>
      </c>
      <c r="E2252">
        <v>2</v>
      </c>
      <c r="F2252" t="s">
        <v>6251</v>
      </c>
    </row>
    <row r="2253" spans="1:6" hidden="1" x14ac:dyDescent="0.25">
      <c r="A2253" t="s">
        <v>5034</v>
      </c>
      <c r="B2253">
        <v>355</v>
      </c>
      <c r="C2253" t="s">
        <v>23</v>
      </c>
      <c r="D2253" t="s">
        <v>821</v>
      </c>
      <c r="E2253">
        <v>2</v>
      </c>
      <c r="F2253" t="s">
        <v>6323</v>
      </c>
    </row>
    <row r="2254" spans="1:6" x14ac:dyDescent="0.25">
      <c r="A2254" t="s">
        <v>5037</v>
      </c>
      <c r="B2254">
        <v>1151</v>
      </c>
      <c r="C2254" t="s">
        <v>9</v>
      </c>
      <c r="D2254" t="s">
        <v>10</v>
      </c>
      <c r="E2254">
        <v>2</v>
      </c>
      <c r="F2254" t="s">
        <v>6057</v>
      </c>
    </row>
    <row r="2255" spans="1:6" x14ac:dyDescent="0.25">
      <c r="A2255" t="s">
        <v>5040</v>
      </c>
      <c r="B2255">
        <v>1219</v>
      </c>
      <c r="C2255" t="s">
        <v>9</v>
      </c>
      <c r="D2255" t="s">
        <v>32</v>
      </c>
      <c r="E2255">
        <v>2</v>
      </c>
      <c r="F2255" t="s">
        <v>6058</v>
      </c>
    </row>
    <row r="2256" spans="1:6" x14ac:dyDescent="0.25">
      <c r="A2256" t="s">
        <v>5045</v>
      </c>
      <c r="B2256">
        <v>1206</v>
      </c>
      <c r="C2256" t="s">
        <v>9</v>
      </c>
      <c r="D2256" t="s">
        <v>164</v>
      </c>
      <c r="E2256">
        <v>2</v>
      </c>
      <c r="F2256" t="s">
        <v>6059</v>
      </c>
    </row>
    <row r="2257" spans="1:6" hidden="1" x14ac:dyDescent="0.25">
      <c r="A2257" t="s">
        <v>5048</v>
      </c>
      <c r="B2257">
        <v>400</v>
      </c>
      <c r="C2257" t="s">
        <v>133</v>
      </c>
      <c r="D2257" t="s">
        <v>134</v>
      </c>
      <c r="E2257">
        <v>2</v>
      </c>
      <c r="F2257" t="s">
        <v>5831</v>
      </c>
    </row>
    <row r="2258" spans="1:6" hidden="1" x14ac:dyDescent="0.25">
      <c r="A2258" t="s">
        <v>5049</v>
      </c>
      <c r="B2258">
        <v>847</v>
      </c>
      <c r="C2258" t="s">
        <v>14</v>
      </c>
      <c r="D2258" t="s">
        <v>329</v>
      </c>
      <c r="E2258">
        <v>2</v>
      </c>
      <c r="F2258" t="s">
        <v>6251</v>
      </c>
    </row>
    <row r="2259" spans="1:6" hidden="1" x14ac:dyDescent="0.25">
      <c r="A2259" t="s">
        <v>5051</v>
      </c>
      <c r="B2259">
        <v>198</v>
      </c>
      <c r="C2259" t="s">
        <v>14</v>
      </c>
      <c r="D2259" t="s">
        <v>4017</v>
      </c>
      <c r="E2259">
        <v>2</v>
      </c>
      <c r="F2259" t="s">
        <v>6150</v>
      </c>
    </row>
    <row r="2260" spans="1:6" x14ac:dyDescent="0.25">
      <c r="A2260" t="s">
        <v>5071</v>
      </c>
      <c r="B2260">
        <v>960</v>
      </c>
      <c r="C2260" t="s">
        <v>9</v>
      </c>
      <c r="D2260" t="s">
        <v>32</v>
      </c>
      <c r="E2260">
        <v>2</v>
      </c>
      <c r="F2260" t="s">
        <v>6060</v>
      </c>
    </row>
    <row r="2261" spans="1:6" hidden="1" x14ac:dyDescent="0.25">
      <c r="A2261" t="s">
        <v>5074</v>
      </c>
      <c r="B2261">
        <v>524</v>
      </c>
      <c r="C2261" t="s">
        <v>14</v>
      </c>
      <c r="D2261" t="s">
        <v>407</v>
      </c>
      <c r="E2261">
        <v>2</v>
      </c>
      <c r="F2261" t="s">
        <v>3075</v>
      </c>
    </row>
    <row r="2262" spans="1:6" hidden="1" x14ac:dyDescent="0.25">
      <c r="A2262" t="s">
        <v>5079</v>
      </c>
      <c r="B2262">
        <v>221</v>
      </c>
      <c r="C2262" t="s">
        <v>133</v>
      </c>
      <c r="D2262" t="s">
        <v>134</v>
      </c>
      <c r="E2262">
        <v>2</v>
      </c>
      <c r="F2262" t="s">
        <v>5868</v>
      </c>
    </row>
    <row r="2263" spans="1:6" x14ac:dyDescent="0.25">
      <c r="A2263" t="s">
        <v>5080</v>
      </c>
      <c r="B2263">
        <v>1228</v>
      </c>
      <c r="C2263" t="s">
        <v>9</v>
      </c>
      <c r="D2263" t="s">
        <v>164</v>
      </c>
      <c r="E2263">
        <v>2</v>
      </c>
      <c r="F2263" t="s">
        <v>6061</v>
      </c>
    </row>
    <row r="2264" spans="1:6" hidden="1" x14ac:dyDescent="0.25">
      <c r="A2264" t="s">
        <v>5087</v>
      </c>
      <c r="B2264">
        <v>242</v>
      </c>
      <c r="C2264" t="s">
        <v>133</v>
      </c>
      <c r="D2264" t="s">
        <v>134</v>
      </c>
      <c r="E2264">
        <v>2</v>
      </c>
      <c r="F2264" t="s">
        <v>5888</v>
      </c>
    </row>
    <row r="2265" spans="1:6" hidden="1" x14ac:dyDescent="0.25">
      <c r="A2265" t="s">
        <v>5088</v>
      </c>
      <c r="B2265">
        <v>245</v>
      </c>
      <c r="C2265" t="s">
        <v>23</v>
      </c>
      <c r="D2265" t="s">
        <v>50</v>
      </c>
      <c r="E2265">
        <v>2</v>
      </c>
      <c r="F2265" t="s">
        <v>51</v>
      </c>
    </row>
    <row r="2266" spans="1:6" x14ac:dyDescent="0.25">
      <c r="A2266" t="s">
        <v>5089</v>
      </c>
      <c r="B2266">
        <v>1266</v>
      </c>
      <c r="C2266" t="s">
        <v>9</v>
      </c>
      <c r="D2266" t="s">
        <v>28</v>
      </c>
      <c r="E2266">
        <v>2</v>
      </c>
      <c r="F2266" t="s">
        <v>6062</v>
      </c>
    </row>
    <row r="2267" spans="1:6" hidden="1" x14ac:dyDescent="0.25">
      <c r="A2267" t="s">
        <v>5093</v>
      </c>
      <c r="B2267">
        <v>245</v>
      </c>
      <c r="C2267" t="s">
        <v>23</v>
      </c>
      <c r="D2267" t="s">
        <v>50</v>
      </c>
      <c r="E2267">
        <v>2</v>
      </c>
      <c r="F2267" t="s">
        <v>51</v>
      </c>
    </row>
    <row r="2268" spans="1:6" hidden="1" x14ac:dyDescent="0.25">
      <c r="A2268" t="s">
        <v>5094</v>
      </c>
      <c r="B2268">
        <v>245</v>
      </c>
      <c r="C2268" t="s">
        <v>23</v>
      </c>
      <c r="D2268" t="s">
        <v>50</v>
      </c>
      <c r="E2268">
        <v>2</v>
      </c>
      <c r="F2268" t="s">
        <v>51</v>
      </c>
    </row>
    <row r="2269" spans="1:6" x14ac:dyDescent="0.25">
      <c r="A2269" t="s">
        <v>5097</v>
      </c>
      <c r="B2269">
        <v>1195</v>
      </c>
      <c r="C2269" t="s">
        <v>9</v>
      </c>
      <c r="D2269" t="s">
        <v>32</v>
      </c>
      <c r="E2269">
        <v>2</v>
      </c>
      <c r="F2269" t="s">
        <v>6063</v>
      </c>
    </row>
    <row r="2270" spans="1:6" hidden="1" x14ac:dyDescent="0.25">
      <c r="A2270" t="s">
        <v>5102</v>
      </c>
      <c r="B2270">
        <v>487</v>
      </c>
      <c r="C2270" t="s">
        <v>23</v>
      </c>
      <c r="D2270" t="s">
        <v>24</v>
      </c>
      <c r="E2270">
        <v>2</v>
      </c>
      <c r="F2270" t="s">
        <v>954</v>
      </c>
    </row>
    <row r="2271" spans="1:6" x14ac:dyDescent="0.25">
      <c r="A2271" t="s">
        <v>5103</v>
      </c>
      <c r="B2271">
        <v>1269</v>
      </c>
      <c r="C2271" t="s">
        <v>9</v>
      </c>
      <c r="D2271" t="s">
        <v>32</v>
      </c>
      <c r="E2271">
        <v>2</v>
      </c>
      <c r="F2271" t="s">
        <v>6062</v>
      </c>
    </row>
    <row r="2272" spans="1:6" hidden="1" x14ac:dyDescent="0.25">
      <c r="A2272" t="s">
        <v>5106</v>
      </c>
      <c r="B2272">
        <v>245</v>
      </c>
      <c r="C2272" t="s">
        <v>23</v>
      </c>
      <c r="D2272" t="s">
        <v>50</v>
      </c>
      <c r="E2272">
        <v>2</v>
      </c>
      <c r="F2272" t="s">
        <v>51</v>
      </c>
    </row>
    <row r="2273" spans="1:6" hidden="1" x14ac:dyDescent="0.25">
      <c r="A2273" t="s">
        <v>5107</v>
      </c>
      <c r="B2273">
        <v>550</v>
      </c>
      <c r="C2273" t="s">
        <v>23</v>
      </c>
      <c r="D2273" t="s">
        <v>237</v>
      </c>
      <c r="E2273">
        <v>2</v>
      </c>
      <c r="F2273" t="s">
        <v>632</v>
      </c>
    </row>
    <row r="2274" spans="1:6" hidden="1" x14ac:dyDescent="0.25">
      <c r="A2274" t="s">
        <v>5108</v>
      </c>
      <c r="B2274">
        <v>367</v>
      </c>
      <c r="C2274" t="s">
        <v>23</v>
      </c>
      <c r="D2274" t="s">
        <v>50</v>
      </c>
      <c r="E2274">
        <v>2</v>
      </c>
      <c r="F2274" t="s">
        <v>505</v>
      </c>
    </row>
    <row r="2275" spans="1:6" x14ac:dyDescent="0.25">
      <c r="A2275" t="s">
        <v>5109</v>
      </c>
      <c r="B2275">
        <v>1008</v>
      </c>
      <c r="C2275" t="s">
        <v>9</v>
      </c>
      <c r="D2275" t="s">
        <v>10</v>
      </c>
      <c r="E2275">
        <v>2</v>
      </c>
      <c r="F2275" t="s">
        <v>6064</v>
      </c>
    </row>
    <row r="2276" spans="1:6" x14ac:dyDescent="0.25">
      <c r="A2276" t="s">
        <v>5112</v>
      </c>
      <c r="B2276">
        <v>230</v>
      </c>
      <c r="C2276" t="s">
        <v>9</v>
      </c>
      <c r="D2276" t="s">
        <v>650</v>
      </c>
      <c r="E2276">
        <v>2</v>
      </c>
      <c r="F2276" t="s">
        <v>6030</v>
      </c>
    </row>
    <row r="2277" spans="1:6" hidden="1" x14ac:dyDescent="0.25">
      <c r="A2277" t="s">
        <v>5114</v>
      </c>
      <c r="B2277">
        <v>367</v>
      </c>
      <c r="C2277" t="s">
        <v>23</v>
      </c>
      <c r="D2277" t="s">
        <v>1337</v>
      </c>
      <c r="E2277">
        <v>2</v>
      </c>
      <c r="F2277" t="s">
        <v>505</v>
      </c>
    </row>
    <row r="2278" spans="1:6" x14ac:dyDescent="0.25">
      <c r="A2278" t="s">
        <v>5115</v>
      </c>
      <c r="B2278">
        <v>947</v>
      </c>
      <c r="C2278" t="s">
        <v>9</v>
      </c>
      <c r="D2278" t="s">
        <v>10</v>
      </c>
      <c r="E2278">
        <v>2</v>
      </c>
      <c r="F2278" t="s">
        <v>6065</v>
      </c>
    </row>
    <row r="2279" spans="1:6" hidden="1" x14ac:dyDescent="0.25">
      <c r="A2279" t="s">
        <v>5118</v>
      </c>
      <c r="B2279">
        <v>585</v>
      </c>
      <c r="C2279" t="s">
        <v>14</v>
      </c>
      <c r="D2279" t="s">
        <v>19</v>
      </c>
      <c r="E2279">
        <v>2</v>
      </c>
      <c r="F2279" t="s">
        <v>6255</v>
      </c>
    </row>
    <row r="2280" spans="1:6" x14ac:dyDescent="0.25">
      <c r="A2280" t="s">
        <v>5125</v>
      </c>
      <c r="B2280">
        <v>1183</v>
      </c>
      <c r="C2280" t="s">
        <v>9</v>
      </c>
      <c r="D2280" t="s">
        <v>180</v>
      </c>
      <c r="E2280">
        <v>2</v>
      </c>
      <c r="F2280" t="s">
        <v>6066</v>
      </c>
    </row>
    <row r="2281" spans="1:6" hidden="1" x14ac:dyDescent="0.25">
      <c r="A2281" t="s">
        <v>5128</v>
      </c>
      <c r="B2281">
        <v>245</v>
      </c>
      <c r="C2281" t="s">
        <v>23</v>
      </c>
      <c r="D2281" t="s">
        <v>50</v>
      </c>
      <c r="E2281">
        <v>2</v>
      </c>
      <c r="F2281" t="s">
        <v>51</v>
      </c>
    </row>
    <row r="2282" spans="1:6" hidden="1" x14ac:dyDescent="0.25">
      <c r="A2282" t="s">
        <v>5131</v>
      </c>
      <c r="B2282">
        <v>464</v>
      </c>
      <c r="C2282" t="s">
        <v>23</v>
      </c>
      <c r="D2282" t="s">
        <v>237</v>
      </c>
      <c r="E2282">
        <v>2</v>
      </c>
      <c r="F2282" t="s">
        <v>3159</v>
      </c>
    </row>
    <row r="2283" spans="1:6" hidden="1" x14ac:dyDescent="0.25">
      <c r="A2283" t="s">
        <v>5133</v>
      </c>
      <c r="B2283">
        <v>497</v>
      </c>
      <c r="C2283" t="s">
        <v>23</v>
      </c>
      <c r="D2283" t="s">
        <v>24</v>
      </c>
      <c r="E2283">
        <v>2</v>
      </c>
      <c r="F2283" t="s">
        <v>1103</v>
      </c>
    </row>
    <row r="2284" spans="1:6" hidden="1" x14ac:dyDescent="0.25">
      <c r="A2284" t="s">
        <v>5134</v>
      </c>
      <c r="B2284">
        <v>245</v>
      </c>
      <c r="C2284" t="s">
        <v>23</v>
      </c>
      <c r="D2284" t="s">
        <v>50</v>
      </c>
      <c r="E2284">
        <v>2</v>
      </c>
      <c r="F2284" t="s">
        <v>51</v>
      </c>
    </row>
    <row r="2285" spans="1:6" x14ac:dyDescent="0.25">
      <c r="A2285" t="s">
        <v>5139</v>
      </c>
      <c r="B2285">
        <v>1152</v>
      </c>
      <c r="C2285" t="s">
        <v>9</v>
      </c>
      <c r="D2285" t="s">
        <v>28</v>
      </c>
      <c r="E2285">
        <v>2</v>
      </c>
      <c r="F2285" t="s">
        <v>6067</v>
      </c>
    </row>
    <row r="2286" spans="1:6" hidden="1" x14ac:dyDescent="0.25">
      <c r="A2286" t="s">
        <v>5142</v>
      </c>
      <c r="B2286">
        <v>245</v>
      </c>
      <c r="C2286" t="s">
        <v>23</v>
      </c>
      <c r="D2286" t="s">
        <v>50</v>
      </c>
      <c r="E2286">
        <v>2</v>
      </c>
      <c r="F2286" t="s">
        <v>51</v>
      </c>
    </row>
    <row r="2287" spans="1:6" hidden="1" x14ac:dyDescent="0.25">
      <c r="A2287" t="s">
        <v>5146</v>
      </c>
      <c r="B2287">
        <v>245</v>
      </c>
      <c r="C2287" t="s">
        <v>23</v>
      </c>
      <c r="D2287" t="s">
        <v>50</v>
      </c>
      <c r="E2287">
        <v>2</v>
      </c>
      <c r="F2287" t="s">
        <v>51</v>
      </c>
    </row>
    <row r="2288" spans="1:6" hidden="1" x14ac:dyDescent="0.25">
      <c r="A2288" t="s">
        <v>5147</v>
      </c>
      <c r="B2288">
        <v>245</v>
      </c>
      <c r="C2288" t="s">
        <v>23</v>
      </c>
      <c r="D2288" t="s">
        <v>50</v>
      </c>
      <c r="E2288">
        <v>2</v>
      </c>
      <c r="F2288" t="s">
        <v>51</v>
      </c>
    </row>
    <row r="2289" spans="1:6" hidden="1" x14ac:dyDescent="0.25">
      <c r="A2289" t="s">
        <v>5148</v>
      </c>
      <c r="B2289">
        <v>245</v>
      </c>
      <c r="C2289" t="s">
        <v>23</v>
      </c>
      <c r="D2289" t="s">
        <v>50</v>
      </c>
      <c r="E2289">
        <v>2</v>
      </c>
      <c r="F2289" t="s">
        <v>51</v>
      </c>
    </row>
    <row r="2290" spans="1:6" x14ac:dyDescent="0.25">
      <c r="A2290" t="s">
        <v>5149</v>
      </c>
      <c r="B2290">
        <v>1259</v>
      </c>
      <c r="C2290" t="s">
        <v>9</v>
      </c>
      <c r="D2290" t="s">
        <v>10</v>
      </c>
      <c r="E2290">
        <v>2</v>
      </c>
      <c r="F2290" t="s">
        <v>6068</v>
      </c>
    </row>
    <row r="2291" spans="1:6" hidden="1" x14ac:dyDescent="0.25">
      <c r="A2291" t="s">
        <v>5156</v>
      </c>
      <c r="B2291">
        <v>497</v>
      </c>
      <c r="C2291" t="s">
        <v>23</v>
      </c>
      <c r="D2291" t="s">
        <v>24</v>
      </c>
      <c r="E2291">
        <v>2</v>
      </c>
      <c r="F2291" t="s">
        <v>1103</v>
      </c>
    </row>
    <row r="2292" spans="1:6" x14ac:dyDescent="0.25">
      <c r="A2292" t="s">
        <v>5161</v>
      </c>
      <c r="B2292">
        <v>857</v>
      </c>
      <c r="C2292" t="s">
        <v>9</v>
      </c>
      <c r="D2292" t="s">
        <v>650</v>
      </c>
      <c r="E2292">
        <v>2</v>
      </c>
      <c r="F2292" t="s">
        <v>6069</v>
      </c>
    </row>
    <row r="2293" spans="1:6" x14ac:dyDescent="0.25">
      <c r="A2293" t="s">
        <v>5164</v>
      </c>
      <c r="B2293">
        <v>506</v>
      </c>
      <c r="C2293" t="s">
        <v>9</v>
      </c>
      <c r="D2293" t="s">
        <v>2766</v>
      </c>
      <c r="E2293">
        <v>2</v>
      </c>
      <c r="F2293" t="s">
        <v>5786</v>
      </c>
    </row>
    <row r="2294" spans="1:6" hidden="1" x14ac:dyDescent="0.25">
      <c r="A2294" t="s">
        <v>5168</v>
      </c>
      <c r="B2294">
        <v>395</v>
      </c>
      <c r="C2294" t="s">
        <v>14</v>
      </c>
      <c r="D2294" t="s">
        <v>19</v>
      </c>
      <c r="E2294">
        <v>2</v>
      </c>
      <c r="F2294" t="s">
        <v>76</v>
      </c>
    </row>
    <row r="2295" spans="1:6" hidden="1" x14ac:dyDescent="0.25">
      <c r="A2295" t="s">
        <v>5171</v>
      </c>
      <c r="B2295">
        <v>236</v>
      </c>
      <c r="C2295" t="s">
        <v>245</v>
      </c>
      <c r="D2295" t="s">
        <v>423</v>
      </c>
      <c r="E2295">
        <v>2</v>
      </c>
      <c r="F2295" t="s">
        <v>6009</v>
      </c>
    </row>
    <row r="2296" spans="1:6" hidden="1" x14ac:dyDescent="0.25">
      <c r="A2296" t="s">
        <v>5172</v>
      </c>
      <c r="B2296">
        <v>245</v>
      </c>
      <c r="C2296" t="s">
        <v>23</v>
      </c>
      <c r="D2296" t="s">
        <v>50</v>
      </c>
      <c r="E2296">
        <v>2</v>
      </c>
      <c r="F2296" t="s">
        <v>51</v>
      </c>
    </row>
    <row r="2297" spans="1:6" x14ac:dyDescent="0.25">
      <c r="A2297" t="s">
        <v>5177</v>
      </c>
      <c r="B2297">
        <v>955</v>
      </c>
      <c r="C2297" t="s">
        <v>9</v>
      </c>
      <c r="D2297" t="s">
        <v>32</v>
      </c>
      <c r="E2297">
        <v>2</v>
      </c>
      <c r="F2297" t="s">
        <v>5893</v>
      </c>
    </row>
    <row r="2298" spans="1:6" hidden="1" x14ac:dyDescent="0.25">
      <c r="A2298" t="s">
        <v>5180</v>
      </c>
      <c r="B2298">
        <v>390</v>
      </c>
      <c r="C2298" t="s">
        <v>23</v>
      </c>
      <c r="D2298" t="s">
        <v>24</v>
      </c>
      <c r="E2298">
        <v>2</v>
      </c>
      <c r="F2298" t="s">
        <v>213</v>
      </c>
    </row>
    <row r="2299" spans="1:6" x14ac:dyDescent="0.25">
      <c r="A2299" t="s">
        <v>5184</v>
      </c>
      <c r="B2299">
        <v>232</v>
      </c>
      <c r="C2299" t="s">
        <v>9</v>
      </c>
      <c r="D2299" t="s">
        <v>10</v>
      </c>
      <c r="E2299">
        <v>2</v>
      </c>
      <c r="F2299" t="s">
        <v>6070</v>
      </c>
    </row>
    <row r="2300" spans="1:6" hidden="1" x14ac:dyDescent="0.25">
      <c r="A2300" t="s">
        <v>5192</v>
      </c>
      <c r="B2300">
        <v>194</v>
      </c>
      <c r="C2300" t="s">
        <v>14</v>
      </c>
      <c r="D2300" t="s">
        <v>5193</v>
      </c>
      <c r="E2300">
        <v>2</v>
      </c>
      <c r="F2300" t="s">
        <v>6157</v>
      </c>
    </row>
    <row r="2301" spans="1:6" hidden="1" x14ac:dyDescent="0.25">
      <c r="A2301" t="s">
        <v>5197</v>
      </c>
      <c r="B2301">
        <v>245</v>
      </c>
      <c r="C2301" t="s">
        <v>23</v>
      </c>
      <c r="D2301" t="s">
        <v>50</v>
      </c>
      <c r="E2301">
        <v>2</v>
      </c>
      <c r="F2301" t="s">
        <v>51</v>
      </c>
    </row>
    <row r="2302" spans="1:6" hidden="1" x14ac:dyDescent="0.25">
      <c r="A2302" t="s">
        <v>5198</v>
      </c>
      <c r="B2302">
        <v>251</v>
      </c>
      <c r="C2302" t="s">
        <v>245</v>
      </c>
      <c r="D2302" t="s">
        <v>423</v>
      </c>
      <c r="E2302">
        <v>2</v>
      </c>
      <c r="F2302" t="s">
        <v>5941</v>
      </c>
    </row>
    <row r="2303" spans="1:6" x14ac:dyDescent="0.25">
      <c r="A2303" t="s">
        <v>5201</v>
      </c>
      <c r="B2303">
        <v>1264</v>
      </c>
      <c r="C2303" t="s">
        <v>9</v>
      </c>
      <c r="D2303" t="s">
        <v>10</v>
      </c>
      <c r="E2303">
        <v>2</v>
      </c>
      <c r="F2303" t="s">
        <v>6071</v>
      </c>
    </row>
    <row r="2304" spans="1:6" hidden="1" x14ac:dyDescent="0.25">
      <c r="A2304" t="s">
        <v>5206</v>
      </c>
      <c r="B2304">
        <v>245</v>
      </c>
      <c r="C2304" t="s">
        <v>23</v>
      </c>
      <c r="D2304" t="s">
        <v>50</v>
      </c>
      <c r="E2304">
        <v>2</v>
      </c>
      <c r="F2304" t="s">
        <v>51</v>
      </c>
    </row>
    <row r="2305" spans="1:6" x14ac:dyDescent="0.25">
      <c r="A2305" t="s">
        <v>5207</v>
      </c>
      <c r="B2305">
        <v>1161</v>
      </c>
      <c r="C2305" t="s">
        <v>9</v>
      </c>
      <c r="D2305" t="s">
        <v>164</v>
      </c>
      <c r="E2305">
        <v>2</v>
      </c>
      <c r="F2305" t="s">
        <v>6072</v>
      </c>
    </row>
    <row r="2306" spans="1:6" hidden="1" x14ac:dyDescent="0.25">
      <c r="A2306" t="s">
        <v>5210</v>
      </c>
      <c r="B2306">
        <v>245</v>
      </c>
      <c r="C2306" t="s">
        <v>23</v>
      </c>
      <c r="D2306" t="s">
        <v>50</v>
      </c>
      <c r="E2306">
        <v>2</v>
      </c>
      <c r="F2306" t="s">
        <v>51</v>
      </c>
    </row>
    <row r="2307" spans="1:6" x14ac:dyDescent="0.25">
      <c r="A2307" t="s">
        <v>5212</v>
      </c>
      <c r="B2307">
        <v>880</v>
      </c>
      <c r="C2307" t="s">
        <v>9</v>
      </c>
      <c r="D2307" t="s">
        <v>980</v>
      </c>
      <c r="E2307">
        <v>2</v>
      </c>
      <c r="F2307" t="s">
        <v>6073</v>
      </c>
    </row>
    <row r="2308" spans="1:6" hidden="1" x14ac:dyDescent="0.25">
      <c r="A2308" t="s">
        <v>5215</v>
      </c>
      <c r="B2308">
        <v>392</v>
      </c>
      <c r="C2308" t="s">
        <v>23</v>
      </c>
      <c r="D2308" t="s">
        <v>223</v>
      </c>
      <c r="E2308">
        <v>2</v>
      </c>
      <c r="F2308" t="s">
        <v>1081</v>
      </c>
    </row>
    <row r="2309" spans="1:6" x14ac:dyDescent="0.25">
      <c r="A2309" t="s">
        <v>5216</v>
      </c>
      <c r="B2309">
        <v>216</v>
      </c>
      <c r="C2309" t="s">
        <v>9</v>
      </c>
      <c r="D2309" t="s">
        <v>5217</v>
      </c>
      <c r="E2309">
        <v>2</v>
      </c>
      <c r="F2309" t="s">
        <v>6074</v>
      </c>
    </row>
    <row r="2310" spans="1:6" hidden="1" x14ac:dyDescent="0.25">
      <c r="A2310" t="s">
        <v>5221</v>
      </c>
      <c r="B2310">
        <v>245</v>
      </c>
      <c r="C2310" t="s">
        <v>23</v>
      </c>
      <c r="D2310" t="s">
        <v>50</v>
      </c>
      <c r="E2310">
        <v>2</v>
      </c>
      <c r="F2310" t="s">
        <v>51</v>
      </c>
    </row>
    <row r="2311" spans="1:6" hidden="1" x14ac:dyDescent="0.25">
      <c r="A2311" t="s">
        <v>5222</v>
      </c>
      <c r="B2311">
        <v>506</v>
      </c>
      <c r="C2311" t="s">
        <v>23</v>
      </c>
      <c r="D2311" t="s">
        <v>24</v>
      </c>
      <c r="E2311">
        <v>2</v>
      </c>
      <c r="F2311" t="s">
        <v>3501</v>
      </c>
    </row>
    <row r="2312" spans="1:6" hidden="1" x14ac:dyDescent="0.25">
      <c r="A2312" t="s">
        <v>5228</v>
      </c>
      <c r="B2312">
        <v>476</v>
      </c>
      <c r="C2312" t="s">
        <v>23</v>
      </c>
      <c r="D2312" t="s">
        <v>24</v>
      </c>
      <c r="E2312">
        <v>2</v>
      </c>
      <c r="F2312" t="s">
        <v>190</v>
      </c>
    </row>
    <row r="2313" spans="1:6" hidden="1" x14ac:dyDescent="0.25">
      <c r="A2313" t="s">
        <v>5229</v>
      </c>
      <c r="B2313">
        <v>245</v>
      </c>
      <c r="C2313" t="s">
        <v>23</v>
      </c>
      <c r="D2313" t="s">
        <v>50</v>
      </c>
      <c r="E2313">
        <v>2</v>
      </c>
      <c r="F2313" t="s">
        <v>51</v>
      </c>
    </row>
    <row r="2314" spans="1:6" hidden="1" x14ac:dyDescent="0.25">
      <c r="A2314" t="s">
        <v>5230</v>
      </c>
      <c r="B2314">
        <v>350</v>
      </c>
      <c r="C2314" t="s">
        <v>23</v>
      </c>
      <c r="D2314" t="s">
        <v>821</v>
      </c>
      <c r="E2314">
        <v>2</v>
      </c>
      <c r="F2314" t="s">
        <v>6324</v>
      </c>
    </row>
    <row r="2315" spans="1:6" hidden="1" x14ac:dyDescent="0.25">
      <c r="A2315" t="s">
        <v>5233</v>
      </c>
      <c r="B2315">
        <v>481</v>
      </c>
      <c r="C2315" t="s">
        <v>23</v>
      </c>
      <c r="D2315" t="s">
        <v>24</v>
      </c>
      <c r="E2315">
        <v>2</v>
      </c>
      <c r="F2315" t="s">
        <v>991</v>
      </c>
    </row>
    <row r="2316" spans="1:6" hidden="1" x14ac:dyDescent="0.25">
      <c r="A2316" t="s">
        <v>5236</v>
      </c>
      <c r="B2316">
        <v>245</v>
      </c>
      <c r="C2316" t="s">
        <v>23</v>
      </c>
      <c r="D2316" t="s">
        <v>50</v>
      </c>
      <c r="E2316">
        <v>2</v>
      </c>
      <c r="F2316" t="s">
        <v>51</v>
      </c>
    </row>
    <row r="2317" spans="1:6" hidden="1" x14ac:dyDescent="0.25">
      <c r="A2317" t="s">
        <v>5238</v>
      </c>
      <c r="B2317">
        <v>396</v>
      </c>
      <c r="C2317" t="s">
        <v>23</v>
      </c>
      <c r="D2317" t="s">
        <v>223</v>
      </c>
      <c r="E2317">
        <v>2</v>
      </c>
      <c r="F2317" t="s">
        <v>323</v>
      </c>
    </row>
    <row r="2318" spans="1:6" x14ac:dyDescent="0.25">
      <c r="A2318" t="s">
        <v>5240</v>
      </c>
      <c r="B2318">
        <v>1037</v>
      </c>
      <c r="C2318" t="s">
        <v>9</v>
      </c>
      <c r="D2318" t="s">
        <v>164</v>
      </c>
      <c r="E2318">
        <v>2</v>
      </c>
      <c r="F2318" t="s">
        <v>6075</v>
      </c>
    </row>
    <row r="2319" spans="1:6" hidden="1" x14ac:dyDescent="0.25">
      <c r="A2319" t="s">
        <v>5243</v>
      </c>
      <c r="B2319">
        <v>476</v>
      </c>
      <c r="C2319" t="s">
        <v>23</v>
      </c>
      <c r="D2319" t="s">
        <v>24</v>
      </c>
      <c r="E2319">
        <v>2</v>
      </c>
      <c r="F2319" t="s">
        <v>190</v>
      </c>
    </row>
    <row r="2320" spans="1:6" hidden="1" x14ac:dyDescent="0.25">
      <c r="A2320" t="s">
        <v>5249</v>
      </c>
      <c r="B2320">
        <v>245</v>
      </c>
      <c r="C2320" t="s">
        <v>23</v>
      </c>
      <c r="D2320" t="s">
        <v>50</v>
      </c>
      <c r="E2320">
        <v>2</v>
      </c>
      <c r="F2320" t="s">
        <v>51</v>
      </c>
    </row>
    <row r="2321" spans="1:6" x14ac:dyDescent="0.25">
      <c r="A2321" t="s">
        <v>5250</v>
      </c>
      <c r="B2321">
        <v>1024</v>
      </c>
      <c r="C2321" t="s">
        <v>9</v>
      </c>
      <c r="D2321" t="s">
        <v>164</v>
      </c>
      <c r="E2321">
        <v>2</v>
      </c>
      <c r="F2321" t="s">
        <v>6076</v>
      </c>
    </row>
    <row r="2322" spans="1:6" x14ac:dyDescent="0.25">
      <c r="A2322" t="s">
        <v>5266</v>
      </c>
      <c r="B2322">
        <v>1263</v>
      </c>
      <c r="C2322" t="s">
        <v>9</v>
      </c>
      <c r="D2322" t="s">
        <v>164</v>
      </c>
      <c r="E2322">
        <v>2</v>
      </c>
      <c r="F2322" t="s">
        <v>6077</v>
      </c>
    </row>
    <row r="2323" spans="1:6" hidden="1" x14ac:dyDescent="0.25">
      <c r="A2323" t="s">
        <v>5271</v>
      </c>
      <c r="B2323">
        <v>493</v>
      </c>
      <c r="C2323" t="s">
        <v>23</v>
      </c>
      <c r="D2323" t="s">
        <v>24</v>
      </c>
      <c r="E2323">
        <v>2</v>
      </c>
      <c r="F2323" t="s">
        <v>2552</v>
      </c>
    </row>
    <row r="2324" spans="1:6" hidden="1" x14ac:dyDescent="0.25">
      <c r="A2324" t="s">
        <v>5274</v>
      </c>
      <c r="B2324">
        <v>245</v>
      </c>
      <c r="C2324" t="s">
        <v>23</v>
      </c>
      <c r="D2324" t="s">
        <v>50</v>
      </c>
      <c r="E2324">
        <v>2</v>
      </c>
      <c r="F2324" t="s">
        <v>51</v>
      </c>
    </row>
    <row r="2325" spans="1:6" hidden="1" x14ac:dyDescent="0.25">
      <c r="A2325" t="s">
        <v>5278</v>
      </c>
      <c r="B2325">
        <v>396</v>
      </c>
      <c r="C2325" t="s">
        <v>23</v>
      </c>
      <c r="D2325" t="s">
        <v>223</v>
      </c>
      <c r="E2325">
        <v>2</v>
      </c>
      <c r="F2325" t="s">
        <v>323</v>
      </c>
    </row>
    <row r="2326" spans="1:6" hidden="1" x14ac:dyDescent="0.25">
      <c r="A2326" t="s">
        <v>5279</v>
      </c>
      <c r="B2326">
        <v>576</v>
      </c>
      <c r="C2326" t="s">
        <v>14</v>
      </c>
      <c r="D2326" t="s">
        <v>39</v>
      </c>
      <c r="E2326">
        <v>2</v>
      </c>
      <c r="F2326" t="s">
        <v>6258</v>
      </c>
    </row>
    <row r="2327" spans="1:6" x14ac:dyDescent="0.25">
      <c r="A2327" t="s">
        <v>5281</v>
      </c>
      <c r="B2327">
        <v>1320</v>
      </c>
      <c r="C2327" t="s">
        <v>9</v>
      </c>
      <c r="D2327" t="s">
        <v>32</v>
      </c>
      <c r="E2327">
        <v>2</v>
      </c>
      <c r="F2327" t="s">
        <v>6078</v>
      </c>
    </row>
    <row r="2328" spans="1:6" hidden="1" x14ac:dyDescent="0.25">
      <c r="A2328" t="s">
        <v>5287</v>
      </c>
      <c r="B2328">
        <v>395</v>
      </c>
      <c r="C2328" t="s">
        <v>23</v>
      </c>
      <c r="D2328" t="s">
        <v>24</v>
      </c>
      <c r="E2328">
        <v>2</v>
      </c>
      <c r="F2328" t="s">
        <v>79</v>
      </c>
    </row>
    <row r="2329" spans="1:6" hidden="1" x14ac:dyDescent="0.25">
      <c r="A2329" t="s">
        <v>5292</v>
      </c>
      <c r="B2329">
        <v>1667</v>
      </c>
      <c r="C2329" t="s">
        <v>14</v>
      </c>
      <c r="D2329" t="s">
        <v>718</v>
      </c>
      <c r="E2329">
        <v>2</v>
      </c>
      <c r="F2329" t="s">
        <v>107</v>
      </c>
    </row>
    <row r="2330" spans="1:6" x14ac:dyDescent="0.25">
      <c r="A2330" t="s">
        <v>5294</v>
      </c>
      <c r="B2330">
        <v>1312</v>
      </c>
      <c r="C2330" t="s">
        <v>9</v>
      </c>
      <c r="D2330" t="s">
        <v>28</v>
      </c>
      <c r="E2330">
        <v>2</v>
      </c>
      <c r="F2330" t="s">
        <v>6079</v>
      </c>
    </row>
    <row r="2331" spans="1:6" hidden="1" x14ac:dyDescent="0.25">
      <c r="A2331" t="s">
        <v>5297</v>
      </c>
      <c r="B2331">
        <v>396</v>
      </c>
      <c r="C2331" t="s">
        <v>23</v>
      </c>
      <c r="D2331" t="s">
        <v>223</v>
      </c>
      <c r="E2331">
        <v>2</v>
      </c>
      <c r="F2331" t="s">
        <v>323</v>
      </c>
    </row>
    <row r="2332" spans="1:6" hidden="1" x14ac:dyDescent="0.25">
      <c r="A2332" t="s">
        <v>5302</v>
      </c>
      <c r="B2332">
        <v>245</v>
      </c>
      <c r="C2332" t="s">
        <v>23</v>
      </c>
      <c r="D2332" t="s">
        <v>50</v>
      </c>
      <c r="E2332">
        <v>2</v>
      </c>
      <c r="F2332" t="s">
        <v>51</v>
      </c>
    </row>
    <row r="2333" spans="1:6" hidden="1" x14ac:dyDescent="0.25">
      <c r="A2333" t="s">
        <v>5303</v>
      </c>
      <c r="B2333">
        <v>390</v>
      </c>
      <c r="C2333" t="s">
        <v>23</v>
      </c>
      <c r="D2333" t="s">
        <v>24</v>
      </c>
      <c r="E2333">
        <v>2</v>
      </c>
      <c r="F2333" t="s">
        <v>1883</v>
      </c>
    </row>
    <row r="2334" spans="1:6" x14ac:dyDescent="0.25">
      <c r="A2334" t="s">
        <v>5304</v>
      </c>
      <c r="B2334">
        <v>922</v>
      </c>
      <c r="C2334" t="s">
        <v>9</v>
      </c>
      <c r="D2334" t="s">
        <v>32</v>
      </c>
      <c r="E2334">
        <v>2</v>
      </c>
      <c r="F2334" t="s">
        <v>6080</v>
      </c>
    </row>
    <row r="2335" spans="1:6" hidden="1" x14ac:dyDescent="0.25">
      <c r="A2335" t="s">
        <v>5313</v>
      </c>
      <c r="B2335">
        <v>245</v>
      </c>
      <c r="C2335" t="s">
        <v>23</v>
      </c>
      <c r="D2335" t="s">
        <v>50</v>
      </c>
      <c r="E2335">
        <v>2</v>
      </c>
      <c r="F2335" t="s">
        <v>51</v>
      </c>
    </row>
    <row r="2336" spans="1:6" x14ac:dyDescent="0.25">
      <c r="A2336" t="s">
        <v>5315</v>
      </c>
      <c r="B2336">
        <v>228</v>
      </c>
      <c r="C2336" t="s">
        <v>9</v>
      </c>
      <c r="D2336" t="s">
        <v>650</v>
      </c>
      <c r="E2336">
        <v>2</v>
      </c>
      <c r="F2336" t="s">
        <v>5776</v>
      </c>
    </row>
    <row r="2337" spans="1:6" hidden="1" x14ac:dyDescent="0.25">
      <c r="A2337" t="s">
        <v>5325</v>
      </c>
      <c r="B2337">
        <v>297</v>
      </c>
      <c r="C2337" t="s">
        <v>133</v>
      </c>
      <c r="D2337" t="s">
        <v>134</v>
      </c>
      <c r="E2337">
        <v>2</v>
      </c>
      <c r="F2337" t="s">
        <v>5326</v>
      </c>
    </row>
    <row r="2338" spans="1:6" hidden="1" x14ac:dyDescent="0.25">
      <c r="A2338" t="s">
        <v>5330</v>
      </c>
      <c r="B2338">
        <v>245</v>
      </c>
      <c r="C2338" t="s">
        <v>23</v>
      </c>
      <c r="D2338" t="s">
        <v>50</v>
      </c>
      <c r="E2338">
        <v>2</v>
      </c>
      <c r="F2338" t="s">
        <v>51</v>
      </c>
    </row>
    <row r="2339" spans="1:6" hidden="1" x14ac:dyDescent="0.25">
      <c r="A2339" t="s">
        <v>5340</v>
      </c>
      <c r="B2339">
        <v>576</v>
      </c>
      <c r="C2339" t="s">
        <v>14</v>
      </c>
      <c r="D2339" t="s">
        <v>1483</v>
      </c>
      <c r="E2339">
        <v>2</v>
      </c>
      <c r="F2339" t="s">
        <v>6250</v>
      </c>
    </row>
    <row r="2340" spans="1:6" hidden="1" x14ac:dyDescent="0.25">
      <c r="A2340" t="s">
        <v>5342</v>
      </c>
      <c r="B2340">
        <v>245</v>
      </c>
      <c r="C2340" t="s">
        <v>23</v>
      </c>
      <c r="D2340" t="s">
        <v>50</v>
      </c>
      <c r="E2340">
        <v>2</v>
      </c>
      <c r="F2340" t="s">
        <v>51</v>
      </c>
    </row>
    <row r="2341" spans="1:6" x14ac:dyDescent="0.25">
      <c r="A2341" t="s">
        <v>5346</v>
      </c>
      <c r="B2341">
        <v>1148</v>
      </c>
      <c r="C2341" t="s">
        <v>9</v>
      </c>
      <c r="D2341" t="s">
        <v>10</v>
      </c>
      <c r="E2341">
        <v>2</v>
      </c>
      <c r="F2341" t="s">
        <v>6081</v>
      </c>
    </row>
    <row r="2342" spans="1:6" hidden="1" x14ac:dyDescent="0.25">
      <c r="A2342" t="s">
        <v>5349</v>
      </c>
      <c r="B2342">
        <v>366</v>
      </c>
      <c r="C2342" t="s">
        <v>23</v>
      </c>
      <c r="D2342" t="s">
        <v>821</v>
      </c>
      <c r="E2342">
        <v>2</v>
      </c>
      <c r="F2342" t="s">
        <v>5350</v>
      </c>
    </row>
    <row r="2343" spans="1:6" x14ac:dyDescent="0.25">
      <c r="A2343" t="s">
        <v>5356</v>
      </c>
      <c r="B2343">
        <v>1806</v>
      </c>
      <c r="C2343" t="s">
        <v>9</v>
      </c>
      <c r="D2343" t="s">
        <v>10</v>
      </c>
      <c r="E2343">
        <v>2</v>
      </c>
      <c r="F2343" t="s">
        <v>6267</v>
      </c>
    </row>
    <row r="2344" spans="1:6" x14ac:dyDescent="0.25">
      <c r="A2344" t="s">
        <v>5360</v>
      </c>
      <c r="B2344">
        <v>572</v>
      </c>
      <c r="C2344" t="s">
        <v>9</v>
      </c>
      <c r="D2344" t="s">
        <v>3768</v>
      </c>
      <c r="E2344">
        <v>2</v>
      </c>
      <c r="F2344" t="s">
        <v>6082</v>
      </c>
    </row>
    <row r="2345" spans="1:6" hidden="1" x14ac:dyDescent="0.25">
      <c r="A2345" t="s">
        <v>5363</v>
      </c>
      <c r="B2345">
        <v>460</v>
      </c>
      <c r="C2345" t="s">
        <v>23</v>
      </c>
      <c r="D2345" t="s">
        <v>24</v>
      </c>
      <c r="E2345">
        <v>2</v>
      </c>
      <c r="F2345" t="s">
        <v>1795</v>
      </c>
    </row>
    <row r="2346" spans="1:6" hidden="1" x14ac:dyDescent="0.25">
      <c r="A2346" t="s">
        <v>5365</v>
      </c>
      <c r="B2346">
        <v>245</v>
      </c>
      <c r="C2346" t="s">
        <v>23</v>
      </c>
      <c r="D2346" t="s">
        <v>50</v>
      </c>
      <c r="E2346">
        <v>2</v>
      </c>
      <c r="F2346" t="s">
        <v>51</v>
      </c>
    </row>
    <row r="2347" spans="1:6" hidden="1" x14ac:dyDescent="0.25">
      <c r="A2347" t="s">
        <v>5366</v>
      </c>
      <c r="B2347">
        <v>395</v>
      </c>
      <c r="C2347" t="s">
        <v>23</v>
      </c>
      <c r="D2347" t="s">
        <v>24</v>
      </c>
      <c r="E2347">
        <v>2</v>
      </c>
      <c r="F2347" t="s">
        <v>79</v>
      </c>
    </row>
    <row r="2348" spans="1:6" hidden="1" x14ac:dyDescent="0.25">
      <c r="A2348" t="s">
        <v>5369</v>
      </c>
      <c r="B2348">
        <v>245</v>
      </c>
      <c r="C2348" t="s">
        <v>23</v>
      </c>
      <c r="D2348" t="s">
        <v>50</v>
      </c>
      <c r="E2348">
        <v>2</v>
      </c>
      <c r="F2348" t="s">
        <v>51</v>
      </c>
    </row>
    <row r="2349" spans="1:6" x14ac:dyDescent="0.25">
      <c r="A2349" t="s">
        <v>5371</v>
      </c>
      <c r="B2349">
        <v>236</v>
      </c>
      <c r="C2349" t="s">
        <v>9</v>
      </c>
      <c r="D2349" t="s">
        <v>650</v>
      </c>
      <c r="E2349">
        <v>2</v>
      </c>
      <c r="F2349" t="s">
        <v>6083</v>
      </c>
    </row>
    <row r="2350" spans="1:6" hidden="1" x14ac:dyDescent="0.25">
      <c r="A2350" t="s">
        <v>5376</v>
      </c>
      <c r="B2350">
        <v>847</v>
      </c>
      <c r="C2350" t="s">
        <v>14</v>
      </c>
      <c r="D2350" t="s">
        <v>19</v>
      </c>
      <c r="E2350">
        <v>2</v>
      </c>
      <c r="F2350" t="s">
        <v>6251</v>
      </c>
    </row>
    <row r="2351" spans="1:6" hidden="1" x14ac:dyDescent="0.25">
      <c r="A2351" t="s">
        <v>5381</v>
      </c>
      <c r="B2351">
        <v>246</v>
      </c>
      <c r="C2351" t="s">
        <v>14</v>
      </c>
      <c r="D2351" t="s">
        <v>834</v>
      </c>
      <c r="E2351">
        <v>2</v>
      </c>
      <c r="F2351" t="s">
        <v>5791</v>
      </c>
    </row>
    <row r="2352" spans="1:6" hidden="1" x14ac:dyDescent="0.25">
      <c r="A2352" t="s">
        <v>5386</v>
      </c>
      <c r="B2352">
        <v>529</v>
      </c>
      <c r="C2352" t="s">
        <v>23</v>
      </c>
      <c r="D2352" t="s">
        <v>24</v>
      </c>
      <c r="E2352">
        <v>2</v>
      </c>
      <c r="F2352" t="s">
        <v>2435</v>
      </c>
    </row>
    <row r="2353" spans="1:6" hidden="1" x14ac:dyDescent="0.25">
      <c r="A2353" t="s">
        <v>5387</v>
      </c>
      <c r="B2353">
        <v>245</v>
      </c>
      <c r="C2353" t="s">
        <v>23</v>
      </c>
      <c r="D2353" t="s">
        <v>50</v>
      </c>
      <c r="E2353">
        <v>2</v>
      </c>
      <c r="F2353" t="s">
        <v>51</v>
      </c>
    </row>
    <row r="2354" spans="1:6" x14ac:dyDescent="0.25">
      <c r="A2354" t="s">
        <v>5388</v>
      </c>
      <c r="B2354">
        <v>1941</v>
      </c>
      <c r="C2354" t="s">
        <v>9</v>
      </c>
      <c r="D2354" t="s">
        <v>32</v>
      </c>
      <c r="E2354">
        <v>2</v>
      </c>
      <c r="F2354" t="s">
        <v>6268</v>
      </c>
    </row>
    <row r="2355" spans="1:6" x14ac:dyDescent="0.25">
      <c r="A2355" t="s">
        <v>5391</v>
      </c>
      <c r="B2355">
        <v>1182</v>
      </c>
      <c r="C2355" t="s">
        <v>9</v>
      </c>
      <c r="D2355" t="s">
        <v>32</v>
      </c>
      <c r="E2355">
        <v>2</v>
      </c>
      <c r="F2355" t="s">
        <v>6084</v>
      </c>
    </row>
    <row r="2356" spans="1:6" hidden="1" x14ac:dyDescent="0.25">
      <c r="A2356" t="s">
        <v>5397</v>
      </c>
      <c r="B2356">
        <v>245</v>
      </c>
      <c r="C2356" t="s">
        <v>23</v>
      </c>
      <c r="D2356" t="s">
        <v>50</v>
      </c>
      <c r="E2356">
        <v>2</v>
      </c>
      <c r="F2356" t="s">
        <v>51</v>
      </c>
    </row>
    <row r="2357" spans="1:6" hidden="1" x14ac:dyDescent="0.25">
      <c r="A2357" t="s">
        <v>5399</v>
      </c>
      <c r="B2357">
        <v>385</v>
      </c>
      <c r="C2357" t="s">
        <v>23</v>
      </c>
      <c r="D2357" t="s">
        <v>24</v>
      </c>
      <c r="E2357">
        <v>2</v>
      </c>
      <c r="F2357" t="s">
        <v>1115</v>
      </c>
    </row>
    <row r="2358" spans="1:6" x14ac:dyDescent="0.25">
      <c r="A2358" t="s">
        <v>5400</v>
      </c>
      <c r="B2358">
        <v>1170</v>
      </c>
      <c r="C2358" t="s">
        <v>9</v>
      </c>
      <c r="D2358" t="s">
        <v>28</v>
      </c>
      <c r="E2358">
        <v>2</v>
      </c>
      <c r="F2358" t="s">
        <v>6085</v>
      </c>
    </row>
    <row r="2359" spans="1:6" hidden="1" x14ac:dyDescent="0.25">
      <c r="A2359" t="s">
        <v>5409</v>
      </c>
      <c r="B2359">
        <v>492</v>
      </c>
      <c r="C2359" t="s">
        <v>23</v>
      </c>
      <c r="D2359" t="s">
        <v>24</v>
      </c>
      <c r="E2359">
        <v>2</v>
      </c>
      <c r="F2359" t="s">
        <v>288</v>
      </c>
    </row>
    <row r="2360" spans="1:6" hidden="1" x14ac:dyDescent="0.25">
      <c r="A2360" t="s">
        <v>5410</v>
      </c>
      <c r="B2360">
        <v>257</v>
      </c>
      <c r="C2360" t="s">
        <v>23</v>
      </c>
      <c r="D2360" t="s">
        <v>223</v>
      </c>
      <c r="E2360">
        <v>2</v>
      </c>
      <c r="F2360" t="s">
        <v>227</v>
      </c>
    </row>
    <row r="2361" spans="1:6" hidden="1" x14ac:dyDescent="0.25">
      <c r="A2361" t="s">
        <v>5411</v>
      </c>
      <c r="B2361">
        <v>245</v>
      </c>
      <c r="C2361" t="s">
        <v>23</v>
      </c>
      <c r="D2361" t="s">
        <v>50</v>
      </c>
      <c r="E2361">
        <v>2</v>
      </c>
      <c r="F2361" t="s">
        <v>51</v>
      </c>
    </row>
    <row r="2362" spans="1:6" hidden="1" x14ac:dyDescent="0.25">
      <c r="A2362" t="s">
        <v>5415</v>
      </c>
      <c r="B2362">
        <v>297</v>
      </c>
      <c r="C2362" t="s">
        <v>133</v>
      </c>
      <c r="D2362" t="s">
        <v>134</v>
      </c>
      <c r="E2362">
        <v>2</v>
      </c>
      <c r="F2362" t="s">
        <v>5326</v>
      </c>
    </row>
    <row r="2363" spans="1:6" hidden="1" x14ac:dyDescent="0.25">
      <c r="A2363" t="s">
        <v>5416</v>
      </c>
      <c r="B2363">
        <v>245</v>
      </c>
      <c r="C2363" t="s">
        <v>23</v>
      </c>
      <c r="D2363" t="s">
        <v>50</v>
      </c>
      <c r="E2363">
        <v>2</v>
      </c>
      <c r="F2363" t="s">
        <v>51</v>
      </c>
    </row>
    <row r="2364" spans="1:6" x14ac:dyDescent="0.25">
      <c r="A2364" t="s">
        <v>5417</v>
      </c>
      <c r="B2364">
        <v>990</v>
      </c>
      <c r="C2364" t="s">
        <v>9</v>
      </c>
      <c r="D2364" t="s">
        <v>180</v>
      </c>
      <c r="E2364">
        <v>2</v>
      </c>
      <c r="F2364" t="s">
        <v>6086</v>
      </c>
    </row>
    <row r="2365" spans="1:6" hidden="1" x14ac:dyDescent="0.25">
      <c r="A2365" t="s">
        <v>5423</v>
      </c>
      <c r="B2365">
        <v>537</v>
      </c>
      <c r="C2365" t="s">
        <v>14</v>
      </c>
      <c r="D2365" t="s">
        <v>36</v>
      </c>
      <c r="E2365">
        <v>2</v>
      </c>
      <c r="F2365" t="s">
        <v>6158</v>
      </c>
    </row>
    <row r="2366" spans="1:6" x14ac:dyDescent="0.25">
      <c r="A2366" t="s">
        <v>5426</v>
      </c>
      <c r="B2366">
        <v>1035</v>
      </c>
      <c r="C2366" t="s">
        <v>9</v>
      </c>
      <c r="D2366" t="s">
        <v>32</v>
      </c>
      <c r="E2366">
        <v>2</v>
      </c>
      <c r="F2366" t="s">
        <v>6087</v>
      </c>
    </row>
    <row r="2367" spans="1:6" hidden="1" x14ac:dyDescent="0.25">
      <c r="A2367" t="s">
        <v>5430</v>
      </c>
      <c r="B2367">
        <v>476</v>
      </c>
      <c r="C2367" t="s">
        <v>23</v>
      </c>
      <c r="D2367" t="s">
        <v>24</v>
      </c>
      <c r="E2367">
        <v>2</v>
      </c>
      <c r="F2367" t="s">
        <v>552</v>
      </c>
    </row>
    <row r="2368" spans="1:6" x14ac:dyDescent="0.25">
      <c r="A2368" t="s">
        <v>5439</v>
      </c>
      <c r="B2368">
        <v>1553</v>
      </c>
      <c r="C2368" t="s">
        <v>9</v>
      </c>
      <c r="D2368" t="s">
        <v>180</v>
      </c>
      <c r="E2368">
        <v>2</v>
      </c>
      <c r="F2368" t="s">
        <v>6088</v>
      </c>
    </row>
    <row r="2369" spans="1:6" hidden="1" x14ac:dyDescent="0.25">
      <c r="A2369" t="s">
        <v>5443</v>
      </c>
      <c r="B2369">
        <v>245</v>
      </c>
      <c r="C2369" t="s">
        <v>23</v>
      </c>
      <c r="D2369" t="s">
        <v>50</v>
      </c>
      <c r="E2369">
        <v>2</v>
      </c>
      <c r="F2369" t="s">
        <v>51</v>
      </c>
    </row>
    <row r="2370" spans="1:6" hidden="1" x14ac:dyDescent="0.25">
      <c r="A2370" t="s">
        <v>5444</v>
      </c>
      <c r="B2370">
        <v>466</v>
      </c>
      <c r="C2370" t="s">
        <v>23</v>
      </c>
      <c r="D2370" t="s">
        <v>24</v>
      </c>
      <c r="E2370">
        <v>2</v>
      </c>
      <c r="F2370" t="s">
        <v>1664</v>
      </c>
    </row>
    <row r="2371" spans="1:6" hidden="1" x14ac:dyDescent="0.25">
      <c r="A2371" t="s">
        <v>5445</v>
      </c>
      <c r="B2371">
        <v>257</v>
      </c>
      <c r="C2371" t="s">
        <v>23</v>
      </c>
      <c r="D2371" t="s">
        <v>223</v>
      </c>
      <c r="E2371">
        <v>2</v>
      </c>
      <c r="F2371" t="s">
        <v>227</v>
      </c>
    </row>
    <row r="2372" spans="1:6" hidden="1" x14ac:dyDescent="0.25">
      <c r="A2372" t="s">
        <v>5453</v>
      </c>
      <c r="B2372">
        <v>460</v>
      </c>
      <c r="C2372" t="s">
        <v>23</v>
      </c>
      <c r="D2372" t="s">
        <v>24</v>
      </c>
      <c r="E2372">
        <v>2</v>
      </c>
      <c r="F2372" t="s">
        <v>1795</v>
      </c>
    </row>
    <row r="2373" spans="1:6" hidden="1" x14ac:dyDescent="0.25">
      <c r="A2373" t="s">
        <v>5455</v>
      </c>
      <c r="B2373">
        <v>245</v>
      </c>
      <c r="C2373" t="s">
        <v>23</v>
      </c>
      <c r="D2373" t="s">
        <v>50</v>
      </c>
      <c r="E2373">
        <v>2</v>
      </c>
      <c r="F2373" t="s">
        <v>51</v>
      </c>
    </row>
    <row r="2374" spans="1:6" x14ac:dyDescent="0.25">
      <c r="A2374" t="s">
        <v>5456</v>
      </c>
      <c r="B2374">
        <v>900</v>
      </c>
      <c r="C2374" t="s">
        <v>9</v>
      </c>
      <c r="D2374" t="s">
        <v>164</v>
      </c>
      <c r="E2374">
        <v>2</v>
      </c>
      <c r="F2374" t="s">
        <v>6089</v>
      </c>
    </row>
    <row r="2375" spans="1:6" hidden="1" x14ac:dyDescent="0.25">
      <c r="A2375" t="s">
        <v>5459</v>
      </c>
      <c r="B2375">
        <v>392</v>
      </c>
      <c r="C2375" t="s">
        <v>23</v>
      </c>
      <c r="D2375" t="s">
        <v>24</v>
      </c>
      <c r="E2375">
        <v>2</v>
      </c>
      <c r="F2375" t="s">
        <v>1081</v>
      </c>
    </row>
    <row r="2376" spans="1:6" x14ac:dyDescent="0.25">
      <c r="A2376" t="s">
        <v>5462</v>
      </c>
      <c r="B2376">
        <v>1029</v>
      </c>
      <c r="C2376" t="s">
        <v>9</v>
      </c>
      <c r="D2376" t="s">
        <v>164</v>
      </c>
      <c r="E2376">
        <v>2</v>
      </c>
      <c r="F2376" t="s">
        <v>5766</v>
      </c>
    </row>
    <row r="2377" spans="1:6" x14ac:dyDescent="0.25">
      <c r="A2377" t="s">
        <v>5464</v>
      </c>
      <c r="B2377">
        <v>951</v>
      </c>
      <c r="C2377" t="s">
        <v>9</v>
      </c>
      <c r="D2377" t="s">
        <v>10</v>
      </c>
      <c r="E2377">
        <v>2</v>
      </c>
      <c r="F2377" t="s">
        <v>6090</v>
      </c>
    </row>
    <row r="2378" spans="1:6" hidden="1" x14ac:dyDescent="0.25">
      <c r="A2378" t="s">
        <v>5467</v>
      </c>
      <c r="B2378">
        <v>257</v>
      </c>
      <c r="C2378" t="s">
        <v>23</v>
      </c>
      <c r="D2378" t="s">
        <v>223</v>
      </c>
      <c r="E2378">
        <v>2</v>
      </c>
      <c r="F2378" t="s">
        <v>227</v>
      </c>
    </row>
    <row r="2379" spans="1:6" hidden="1" x14ac:dyDescent="0.25">
      <c r="A2379" t="s">
        <v>5468</v>
      </c>
      <c r="B2379">
        <v>258</v>
      </c>
      <c r="C2379" t="s">
        <v>245</v>
      </c>
      <c r="D2379" t="s">
        <v>423</v>
      </c>
      <c r="E2379">
        <v>2</v>
      </c>
      <c r="F2379" t="s">
        <v>5856</v>
      </c>
    </row>
    <row r="2380" spans="1:6" hidden="1" x14ac:dyDescent="0.25">
      <c r="A2380" t="s">
        <v>5469</v>
      </c>
      <c r="B2380">
        <v>245</v>
      </c>
      <c r="C2380" t="s">
        <v>23</v>
      </c>
      <c r="D2380" t="s">
        <v>50</v>
      </c>
      <c r="E2380">
        <v>2</v>
      </c>
      <c r="F2380" t="s">
        <v>51</v>
      </c>
    </row>
    <row r="2381" spans="1:6" hidden="1" x14ac:dyDescent="0.25">
      <c r="A2381" t="s">
        <v>5476</v>
      </c>
      <c r="B2381">
        <v>367</v>
      </c>
      <c r="C2381" t="s">
        <v>23</v>
      </c>
      <c r="D2381" t="s">
        <v>1337</v>
      </c>
      <c r="E2381">
        <v>2</v>
      </c>
      <c r="F2381" t="s">
        <v>505</v>
      </c>
    </row>
    <row r="2382" spans="1:6" x14ac:dyDescent="0.25">
      <c r="A2382" t="s">
        <v>5481</v>
      </c>
      <c r="B2382">
        <v>792</v>
      </c>
      <c r="C2382" t="s">
        <v>9</v>
      </c>
      <c r="D2382" t="s">
        <v>980</v>
      </c>
      <c r="E2382">
        <v>2</v>
      </c>
      <c r="F2382" t="s">
        <v>6091</v>
      </c>
    </row>
    <row r="2383" spans="1:6" hidden="1" x14ac:dyDescent="0.25">
      <c r="A2383" t="s">
        <v>5484</v>
      </c>
      <c r="B2383">
        <v>395</v>
      </c>
      <c r="C2383" t="s">
        <v>23</v>
      </c>
      <c r="D2383" t="s">
        <v>24</v>
      </c>
      <c r="E2383">
        <v>2</v>
      </c>
      <c r="F2383" t="s">
        <v>79</v>
      </c>
    </row>
    <row r="2384" spans="1:6" hidden="1" x14ac:dyDescent="0.25">
      <c r="A2384" t="s">
        <v>5489</v>
      </c>
      <c r="B2384">
        <v>245</v>
      </c>
      <c r="C2384" t="s">
        <v>23</v>
      </c>
      <c r="D2384" t="s">
        <v>50</v>
      </c>
      <c r="E2384">
        <v>2</v>
      </c>
      <c r="F2384" t="s">
        <v>51</v>
      </c>
    </row>
    <row r="2385" spans="1:6" hidden="1" x14ac:dyDescent="0.25">
      <c r="A2385" t="s">
        <v>5493</v>
      </c>
      <c r="B2385">
        <v>1077</v>
      </c>
      <c r="C2385" t="s">
        <v>14</v>
      </c>
      <c r="D2385" t="s">
        <v>376</v>
      </c>
      <c r="E2385">
        <v>2</v>
      </c>
      <c r="F2385" t="s">
        <v>6092</v>
      </c>
    </row>
    <row r="2386" spans="1:6" hidden="1" x14ac:dyDescent="0.25">
      <c r="A2386" t="s">
        <v>5496</v>
      </c>
      <c r="B2386">
        <v>240</v>
      </c>
      <c r="C2386" t="s">
        <v>14</v>
      </c>
      <c r="D2386" t="s">
        <v>5497</v>
      </c>
      <c r="E2386">
        <v>2</v>
      </c>
      <c r="F2386" t="s">
        <v>6093</v>
      </c>
    </row>
    <row r="2387" spans="1:6" x14ac:dyDescent="0.25">
      <c r="A2387" t="s">
        <v>5504</v>
      </c>
      <c r="B2387">
        <v>950</v>
      </c>
      <c r="C2387" t="s">
        <v>9</v>
      </c>
      <c r="D2387" t="s">
        <v>10</v>
      </c>
      <c r="E2387">
        <v>2</v>
      </c>
      <c r="F2387" t="s">
        <v>6094</v>
      </c>
    </row>
    <row r="2388" spans="1:6" hidden="1" x14ac:dyDescent="0.25">
      <c r="A2388" t="s">
        <v>5507</v>
      </c>
      <c r="B2388">
        <v>367</v>
      </c>
      <c r="C2388" t="s">
        <v>23</v>
      </c>
      <c r="D2388" t="s">
        <v>1337</v>
      </c>
      <c r="E2388">
        <v>2</v>
      </c>
      <c r="F2388" t="s">
        <v>505</v>
      </c>
    </row>
    <row r="2389" spans="1:6" hidden="1" x14ac:dyDescent="0.25">
      <c r="A2389" t="s">
        <v>5509</v>
      </c>
      <c r="B2389">
        <v>245</v>
      </c>
      <c r="C2389" t="s">
        <v>23</v>
      </c>
      <c r="D2389" t="s">
        <v>50</v>
      </c>
      <c r="E2389">
        <v>2</v>
      </c>
      <c r="F2389" t="s">
        <v>51</v>
      </c>
    </row>
    <row r="2390" spans="1:6" x14ac:dyDescent="0.25">
      <c r="A2390" t="s">
        <v>5511</v>
      </c>
      <c r="B2390">
        <v>1196</v>
      </c>
      <c r="C2390" t="s">
        <v>9</v>
      </c>
      <c r="D2390" t="s">
        <v>10</v>
      </c>
      <c r="E2390">
        <v>2</v>
      </c>
      <c r="F2390" t="s">
        <v>5847</v>
      </c>
    </row>
    <row r="2391" spans="1:6" hidden="1" x14ac:dyDescent="0.25">
      <c r="A2391" t="s">
        <v>5516</v>
      </c>
      <c r="B2391">
        <v>473</v>
      </c>
      <c r="C2391" t="s">
        <v>23</v>
      </c>
      <c r="D2391" t="s">
        <v>1402</v>
      </c>
      <c r="E2391">
        <v>2</v>
      </c>
      <c r="F2391" t="s">
        <v>5807</v>
      </c>
    </row>
    <row r="2392" spans="1:6" hidden="1" x14ac:dyDescent="0.25">
      <c r="A2392" t="s">
        <v>5521</v>
      </c>
      <c r="B2392">
        <v>245</v>
      </c>
      <c r="C2392" t="s">
        <v>23</v>
      </c>
      <c r="D2392" t="s">
        <v>50</v>
      </c>
      <c r="E2392">
        <v>2</v>
      </c>
      <c r="F2392" t="s">
        <v>51</v>
      </c>
    </row>
    <row r="2393" spans="1:6" hidden="1" x14ac:dyDescent="0.25">
      <c r="A2393" t="s">
        <v>5528</v>
      </c>
      <c r="B2393">
        <v>245</v>
      </c>
      <c r="C2393" t="s">
        <v>23</v>
      </c>
      <c r="D2393" t="s">
        <v>24</v>
      </c>
      <c r="E2393">
        <v>2</v>
      </c>
      <c r="F2393" t="s">
        <v>51</v>
      </c>
    </row>
    <row r="2394" spans="1:6" x14ac:dyDescent="0.25">
      <c r="A2394" t="s">
        <v>5532</v>
      </c>
      <c r="B2394">
        <v>1258</v>
      </c>
      <c r="C2394" t="s">
        <v>9</v>
      </c>
      <c r="D2394" t="s">
        <v>32</v>
      </c>
      <c r="E2394">
        <v>2</v>
      </c>
      <c r="F2394" t="s">
        <v>6095</v>
      </c>
    </row>
    <row r="2395" spans="1:6" x14ac:dyDescent="0.25">
      <c r="A2395" t="s">
        <v>5540</v>
      </c>
      <c r="B2395">
        <v>1162</v>
      </c>
      <c r="C2395" t="s">
        <v>9</v>
      </c>
      <c r="D2395" t="s">
        <v>28</v>
      </c>
      <c r="E2395">
        <v>2</v>
      </c>
      <c r="F2395" t="s">
        <v>6096</v>
      </c>
    </row>
    <row r="2396" spans="1:6" x14ac:dyDescent="0.25">
      <c r="A2396" t="s">
        <v>5543</v>
      </c>
      <c r="B2396">
        <v>752</v>
      </c>
      <c r="C2396" t="s">
        <v>9</v>
      </c>
      <c r="D2396" t="s">
        <v>10</v>
      </c>
      <c r="E2396">
        <v>2</v>
      </c>
      <c r="F2396" t="s">
        <v>6215</v>
      </c>
    </row>
    <row r="2397" spans="1:6" hidden="1" x14ac:dyDescent="0.25">
      <c r="A2397" t="s">
        <v>5546</v>
      </c>
      <c r="B2397">
        <v>1667</v>
      </c>
      <c r="C2397" t="s">
        <v>14</v>
      </c>
      <c r="D2397" t="s">
        <v>562</v>
      </c>
      <c r="E2397">
        <v>2</v>
      </c>
      <c r="F2397" t="s">
        <v>107</v>
      </c>
    </row>
    <row r="2398" spans="1:6" hidden="1" x14ac:dyDescent="0.25">
      <c r="A2398" t="s">
        <v>5548</v>
      </c>
      <c r="B2398">
        <v>466</v>
      </c>
      <c r="C2398" t="s">
        <v>23</v>
      </c>
      <c r="D2398" t="s">
        <v>24</v>
      </c>
      <c r="E2398">
        <v>2</v>
      </c>
      <c r="F2398" t="s">
        <v>1664</v>
      </c>
    </row>
    <row r="2399" spans="1:6" hidden="1" x14ac:dyDescent="0.25">
      <c r="A2399" t="s">
        <v>5551</v>
      </c>
      <c r="B2399">
        <v>234</v>
      </c>
      <c r="C2399" t="s">
        <v>245</v>
      </c>
      <c r="D2399" t="s">
        <v>423</v>
      </c>
      <c r="E2399">
        <v>2</v>
      </c>
      <c r="F2399" t="s">
        <v>6007</v>
      </c>
    </row>
    <row r="2400" spans="1:6" hidden="1" x14ac:dyDescent="0.25">
      <c r="A2400" t="s">
        <v>5555</v>
      </c>
      <c r="B2400">
        <v>257</v>
      </c>
      <c r="C2400" t="s">
        <v>23</v>
      </c>
      <c r="D2400" t="s">
        <v>223</v>
      </c>
      <c r="E2400">
        <v>2</v>
      </c>
      <c r="F2400" t="s">
        <v>227</v>
      </c>
    </row>
    <row r="2401" spans="1:6" x14ac:dyDescent="0.25">
      <c r="A2401" t="s">
        <v>5560</v>
      </c>
      <c r="B2401">
        <v>1213</v>
      </c>
      <c r="C2401" t="s">
        <v>9</v>
      </c>
      <c r="D2401" t="s">
        <v>164</v>
      </c>
      <c r="E2401">
        <v>2</v>
      </c>
      <c r="F2401" t="s">
        <v>6097</v>
      </c>
    </row>
    <row r="2402" spans="1:6" x14ac:dyDescent="0.25">
      <c r="A2402" t="s">
        <v>5564</v>
      </c>
      <c r="B2402">
        <v>1163</v>
      </c>
      <c r="C2402" t="s">
        <v>9</v>
      </c>
      <c r="D2402" t="s">
        <v>32</v>
      </c>
      <c r="E2402">
        <v>2</v>
      </c>
      <c r="F2402" t="s">
        <v>6098</v>
      </c>
    </row>
    <row r="2403" spans="1:6" hidden="1" x14ac:dyDescent="0.25">
      <c r="A2403" t="s">
        <v>5567</v>
      </c>
      <c r="B2403">
        <v>334</v>
      </c>
      <c r="C2403" t="s">
        <v>23</v>
      </c>
      <c r="D2403" t="s">
        <v>821</v>
      </c>
      <c r="E2403">
        <v>2</v>
      </c>
      <c r="F2403" t="s">
        <v>6325</v>
      </c>
    </row>
    <row r="2404" spans="1:6" hidden="1" x14ac:dyDescent="0.25">
      <c r="A2404" t="s">
        <v>5570</v>
      </c>
      <c r="B2404">
        <v>453</v>
      </c>
      <c r="C2404" t="s">
        <v>14</v>
      </c>
      <c r="D2404" t="s">
        <v>64</v>
      </c>
      <c r="E2404">
        <v>2</v>
      </c>
      <c r="F2404" t="s">
        <v>5747</v>
      </c>
    </row>
    <row r="2405" spans="1:6" hidden="1" x14ac:dyDescent="0.25">
      <c r="A2405" t="s">
        <v>5576</v>
      </c>
      <c r="B2405">
        <v>245</v>
      </c>
      <c r="C2405" t="s">
        <v>23</v>
      </c>
      <c r="D2405" t="s">
        <v>50</v>
      </c>
      <c r="E2405">
        <v>2</v>
      </c>
      <c r="F2405" t="s">
        <v>51</v>
      </c>
    </row>
    <row r="2406" spans="1:6" hidden="1" x14ac:dyDescent="0.25">
      <c r="A2406" t="s">
        <v>5577</v>
      </c>
      <c r="B2406">
        <v>508</v>
      </c>
      <c r="C2406" t="s">
        <v>23</v>
      </c>
      <c r="D2406" t="s">
        <v>24</v>
      </c>
      <c r="E2406">
        <v>2</v>
      </c>
      <c r="F2406" t="s">
        <v>5578</v>
      </c>
    </row>
    <row r="2407" spans="1:6" hidden="1" x14ac:dyDescent="0.25">
      <c r="A2407" t="s">
        <v>5582</v>
      </c>
      <c r="B2407">
        <v>257</v>
      </c>
      <c r="C2407" t="s">
        <v>23</v>
      </c>
      <c r="D2407" t="s">
        <v>223</v>
      </c>
      <c r="E2407">
        <v>2</v>
      </c>
      <c r="F2407" t="s">
        <v>227</v>
      </c>
    </row>
    <row r="2408" spans="1:6" hidden="1" x14ac:dyDescent="0.25">
      <c r="A2408" t="s">
        <v>5588</v>
      </c>
      <c r="B2408">
        <v>245</v>
      </c>
      <c r="C2408" t="s">
        <v>23</v>
      </c>
      <c r="D2408" t="s">
        <v>50</v>
      </c>
      <c r="E2408">
        <v>2</v>
      </c>
      <c r="F2408" t="s">
        <v>51</v>
      </c>
    </row>
    <row r="2409" spans="1:6" hidden="1" x14ac:dyDescent="0.25">
      <c r="A2409" t="s">
        <v>5594</v>
      </c>
      <c r="B2409">
        <v>390</v>
      </c>
      <c r="C2409" t="s">
        <v>23</v>
      </c>
      <c r="D2409" t="s">
        <v>24</v>
      </c>
      <c r="E2409">
        <v>2</v>
      </c>
      <c r="F2409" t="s">
        <v>213</v>
      </c>
    </row>
    <row r="2410" spans="1:6" hidden="1" x14ac:dyDescent="0.25">
      <c r="A2410" t="s">
        <v>5595</v>
      </c>
      <c r="B2410">
        <v>466</v>
      </c>
      <c r="C2410" t="s">
        <v>23</v>
      </c>
      <c r="D2410" t="s">
        <v>24</v>
      </c>
      <c r="E2410">
        <v>2</v>
      </c>
      <c r="F2410" t="s">
        <v>1664</v>
      </c>
    </row>
    <row r="2411" spans="1:6" hidden="1" x14ac:dyDescent="0.25">
      <c r="A2411" t="s">
        <v>5599</v>
      </c>
      <c r="B2411">
        <v>449</v>
      </c>
      <c r="C2411" t="s">
        <v>14</v>
      </c>
      <c r="D2411" t="s">
        <v>3623</v>
      </c>
      <c r="E2411">
        <v>2</v>
      </c>
      <c r="F2411" t="s">
        <v>5747</v>
      </c>
    </row>
    <row r="2412" spans="1:6" x14ac:dyDescent="0.25">
      <c r="A2412" t="s">
        <v>5602</v>
      </c>
      <c r="B2412">
        <v>1067</v>
      </c>
      <c r="C2412" t="s">
        <v>9</v>
      </c>
      <c r="D2412" t="s">
        <v>28</v>
      </c>
      <c r="E2412">
        <v>2</v>
      </c>
      <c r="F2412" t="s">
        <v>6099</v>
      </c>
    </row>
    <row r="2413" spans="1:6" hidden="1" x14ac:dyDescent="0.25">
      <c r="A2413" t="s">
        <v>5605</v>
      </c>
      <c r="B2413">
        <v>242</v>
      </c>
      <c r="C2413" t="s">
        <v>14</v>
      </c>
      <c r="D2413" t="s">
        <v>558</v>
      </c>
      <c r="E2413">
        <v>2</v>
      </c>
      <c r="F2413" t="s">
        <v>6020</v>
      </c>
    </row>
    <row r="2414" spans="1:6" hidden="1" x14ac:dyDescent="0.25">
      <c r="A2414" t="s">
        <v>5607</v>
      </c>
      <c r="B2414">
        <v>257</v>
      </c>
      <c r="C2414" t="s">
        <v>23</v>
      </c>
      <c r="D2414" t="s">
        <v>223</v>
      </c>
      <c r="E2414">
        <v>2</v>
      </c>
      <c r="F2414" t="s">
        <v>227</v>
      </c>
    </row>
    <row r="2415" spans="1:6" hidden="1" x14ac:dyDescent="0.25">
      <c r="A2415" t="s">
        <v>5608</v>
      </c>
      <c r="B2415">
        <v>245</v>
      </c>
      <c r="C2415" t="s">
        <v>23</v>
      </c>
      <c r="D2415" t="s">
        <v>50</v>
      </c>
      <c r="E2415">
        <v>2</v>
      </c>
      <c r="F2415" t="s">
        <v>51</v>
      </c>
    </row>
    <row r="2416" spans="1:6" x14ac:dyDescent="0.25">
      <c r="A2416" t="s">
        <v>5609</v>
      </c>
      <c r="B2416">
        <v>1136</v>
      </c>
      <c r="C2416" t="s">
        <v>9</v>
      </c>
      <c r="D2416" t="s">
        <v>32</v>
      </c>
      <c r="E2416">
        <v>2</v>
      </c>
      <c r="F2416" t="s">
        <v>6100</v>
      </c>
    </row>
    <row r="2417" spans="1:6" hidden="1" x14ac:dyDescent="0.25">
      <c r="A2417" t="s">
        <v>5612</v>
      </c>
      <c r="B2417">
        <v>169</v>
      </c>
      <c r="C2417" t="s">
        <v>352</v>
      </c>
      <c r="D2417" t="s">
        <v>353</v>
      </c>
      <c r="E2417">
        <v>2</v>
      </c>
      <c r="F2417" t="s">
        <v>5833</v>
      </c>
    </row>
    <row r="2418" spans="1:6" hidden="1" x14ac:dyDescent="0.25">
      <c r="A2418" t="s">
        <v>5613</v>
      </c>
      <c r="B2418">
        <v>476</v>
      </c>
      <c r="C2418" t="s">
        <v>23</v>
      </c>
      <c r="D2418" t="s">
        <v>24</v>
      </c>
      <c r="E2418">
        <v>2</v>
      </c>
      <c r="F2418" t="s">
        <v>190</v>
      </c>
    </row>
    <row r="2419" spans="1:6" hidden="1" x14ac:dyDescent="0.25">
      <c r="A2419" t="s">
        <v>5616</v>
      </c>
      <c r="B2419">
        <v>476</v>
      </c>
      <c r="C2419" t="s">
        <v>23</v>
      </c>
      <c r="D2419" t="s">
        <v>24</v>
      </c>
      <c r="E2419">
        <v>2</v>
      </c>
      <c r="F2419" t="s">
        <v>552</v>
      </c>
    </row>
    <row r="2420" spans="1:6" hidden="1" x14ac:dyDescent="0.25">
      <c r="A2420" t="s">
        <v>5620</v>
      </c>
      <c r="B2420">
        <v>245</v>
      </c>
      <c r="C2420" t="s">
        <v>23</v>
      </c>
      <c r="D2420" t="s">
        <v>50</v>
      </c>
      <c r="E2420">
        <v>2</v>
      </c>
      <c r="F2420" t="s">
        <v>51</v>
      </c>
    </row>
    <row r="2421" spans="1:6" hidden="1" x14ac:dyDescent="0.25">
      <c r="A2421" t="s">
        <v>5621</v>
      </c>
      <c r="B2421">
        <v>585</v>
      </c>
      <c r="C2421" t="s">
        <v>14</v>
      </c>
      <c r="D2421" t="s">
        <v>1827</v>
      </c>
      <c r="E2421">
        <v>2</v>
      </c>
      <c r="F2421" t="s">
        <v>6255</v>
      </c>
    </row>
    <row r="2422" spans="1:6" hidden="1" x14ac:dyDescent="0.25">
      <c r="A2422" t="s">
        <v>5626</v>
      </c>
      <c r="B2422">
        <v>245</v>
      </c>
      <c r="C2422" t="s">
        <v>23</v>
      </c>
      <c r="D2422" t="s">
        <v>50</v>
      </c>
      <c r="E2422">
        <v>2</v>
      </c>
      <c r="F2422" t="s">
        <v>51</v>
      </c>
    </row>
    <row r="2423" spans="1:6" x14ac:dyDescent="0.25">
      <c r="A2423" t="s">
        <v>5628</v>
      </c>
      <c r="B2423">
        <v>230</v>
      </c>
      <c r="C2423" t="s">
        <v>9</v>
      </c>
      <c r="D2423" t="s">
        <v>650</v>
      </c>
      <c r="E2423">
        <v>2</v>
      </c>
      <c r="F2423" t="s">
        <v>6030</v>
      </c>
    </row>
    <row r="2424" spans="1:6" x14ac:dyDescent="0.25">
      <c r="A2424" t="s">
        <v>5630</v>
      </c>
      <c r="B2424">
        <v>1261</v>
      </c>
      <c r="C2424" t="s">
        <v>9</v>
      </c>
      <c r="D2424" t="s">
        <v>10</v>
      </c>
      <c r="E2424">
        <v>2</v>
      </c>
      <c r="F2424" t="s">
        <v>6068</v>
      </c>
    </row>
    <row r="2425" spans="1:6" hidden="1" x14ac:dyDescent="0.25">
      <c r="A2425" t="s">
        <v>5632</v>
      </c>
      <c r="B2425">
        <v>390</v>
      </c>
      <c r="C2425" t="s">
        <v>23</v>
      </c>
      <c r="D2425" t="s">
        <v>24</v>
      </c>
      <c r="E2425">
        <v>2</v>
      </c>
      <c r="F2425" t="s">
        <v>213</v>
      </c>
    </row>
    <row r="2426" spans="1:6" hidden="1" x14ac:dyDescent="0.25">
      <c r="A2426" t="s">
        <v>5634</v>
      </c>
      <c r="B2426">
        <v>460</v>
      </c>
      <c r="C2426" t="s">
        <v>23</v>
      </c>
      <c r="D2426" t="s">
        <v>24</v>
      </c>
      <c r="E2426">
        <v>2</v>
      </c>
      <c r="F2426" t="s">
        <v>1795</v>
      </c>
    </row>
    <row r="2427" spans="1:6" hidden="1" x14ac:dyDescent="0.25">
      <c r="A2427" t="s">
        <v>5636</v>
      </c>
      <c r="B2427">
        <v>436</v>
      </c>
      <c r="C2427" t="s">
        <v>5637</v>
      </c>
      <c r="D2427" t="s">
        <v>5638</v>
      </c>
      <c r="E2427">
        <v>2</v>
      </c>
      <c r="F2427" t="s">
        <v>5639</v>
      </c>
    </row>
    <row r="2428" spans="1:6" hidden="1" x14ac:dyDescent="0.25">
      <c r="A2428" t="s">
        <v>5641</v>
      </c>
      <c r="B2428">
        <v>450</v>
      </c>
      <c r="C2428" t="s">
        <v>14</v>
      </c>
      <c r="D2428" t="s">
        <v>1596</v>
      </c>
      <c r="E2428">
        <v>2</v>
      </c>
      <c r="F2428" t="s">
        <v>5747</v>
      </c>
    </row>
    <row r="2429" spans="1:6" x14ac:dyDescent="0.25">
      <c r="A2429" t="s">
        <v>5652</v>
      </c>
      <c r="B2429">
        <v>1095</v>
      </c>
      <c r="C2429" t="s">
        <v>9</v>
      </c>
      <c r="D2429" t="s">
        <v>164</v>
      </c>
      <c r="E2429">
        <v>2</v>
      </c>
      <c r="F2429" t="s">
        <v>6101</v>
      </c>
    </row>
    <row r="2430" spans="1:6" hidden="1" x14ac:dyDescent="0.25">
      <c r="A2430" t="s">
        <v>5655</v>
      </c>
      <c r="B2430">
        <v>542</v>
      </c>
      <c r="C2430" t="s">
        <v>23</v>
      </c>
      <c r="D2430" t="s">
        <v>1402</v>
      </c>
      <c r="E2430">
        <v>2</v>
      </c>
      <c r="F2430" t="s">
        <v>5916</v>
      </c>
    </row>
    <row r="2431" spans="1:6" x14ac:dyDescent="0.25">
      <c r="A2431" t="s">
        <v>5656</v>
      </c>
      <c r="B2431">
        <v>1255</v>
      </c>
      <c r="C2431" t="s">
        <v>9</v>
      </c>
      <c r="D2431" t="s">
        <v>10</v>
      </c>
      <c r="E2431">
        <v>2</v>
      </c>
      <c r="F2431" t="s">
        <v>5927</v>
      </c>
    </row>
    <row r="2432" spans="1:6" hidden="1" x14ac:dyDescent="0.25">
      <c r="A2432" t="s">
        <v>5657</v>
      </c>
      <c r="B2432">
        <v>504</v>
      </c>
      <c r="C2432" t="s">
        <v>14</v>
      </c>
      <c r="D2432" t="s">
        <v>863</v>
      </c>
      <c r="E2432">
        <v>2</v>
      </c>
      <c r="F2432" t="s">
        <v>6149</v>
      </c>
    </row>
    <row r="2433" spans="1:6" hidden="1" x14ac:dyDescent="0.25">
      <c r="A2433" t="s">
        <v>5664</v>
      </c>
      <c r="B2433">
        <v>257</v>
      </c>
      <c r="C2433" t="s">
        <v>23</v>
      </c>
      <c r="D2433" t="s">
        <v>223</v>
      </c>
      <c r="E2433">
        <v>2</v>
      </c>
      <c r="F2433" t="s">
        <v>227</v>
      </c>
    </row>
    <row r="2434" spans="1:6" hidden="1" x14ac:dyDescent="0.25">
      <c r="A2434" t="s">
        <v>5671</v>
      </c>
      <c r="B2434">
        <v>245</v>
      </c>
      <c r="C2434" t="s">
        <v>23</v>
      </c>
      <c r="D2434" t="s">
        <v>50</v>
      </c>
      <c r="E2434">
        <v>2</v>
      </c>
      <c r="F2434" t="s">
        <v>51</v>
      </c>
    </row>
    <row r="2435" spans="1:6" hidden="1" x14ac:dyDescent="0.25">
      <c r="A2435" t="s">
        <v>5676</v>
      </c>
      <c r="B2435">
        <v>459</v>
      </c>
      <c r="C2435" t="s">
        <v>23</v>
      </c>
      <c r="D2435" t="s">
        <v>24</v>
      </c>
      <c r="E2435">
        <v>2</v>
      </c>
      <c r="F2435" t="s">
        <v>25</v>
      </c>
    </row>
    <row r="2436" spans="1:6" hidden="1" x14ac:dyDescent="0.25">
      <c r="A2436" t="s">
        <v>5677</v>
      </c>
      <c r="B2436">
        <v>245</v>
      </c>
      <c r="C2436" t="s">
        <v>23</v>
      </c>
      <c r="D2436" t="s">
        <v>50</v>
      </c>
      <c r="E2436">
        <v>2</v>
      </c>
      <c r="F2436" t="s">
        <v>51</v>
      </c>
    </row>
    <row r="2437" spans="1:6" hidden="1" x14ac:dyDescent="0.25">
      <c r="A2437" t="s">
        <v>5678</v>
      </c>
      <c r="B2437">
        <v>585</v>
      </c>
      <c r="C2437" t="s">
        <v>14</v>
      </c>
      <c r="D2437" t="s">
        <v>19</v>
      </c>
      <c r="E2437">
        <v>2</v>
      </c>
      <c r="F2437" t="s">
        <v>6255</v>
      </c>
    </row>
    <row r="2438" spans="1:6" hidden="1" x14ac:dyDescent="0.25">
      <c r="A2438" t="s">
        <v>5686</v>
      </c>
      <c r="B2438">
        <v>926</v>
      </c>
      <c r="C2438" t="s">
        <v>14</v>
      </c>
      <c r="D2438" t="s">
        <v>129</v>
      </c>
      <c r="E2438">
        <v>2</v>
      </c>
      <c r="F2438" t="s">
        <v>6102</v>
      </c>
    </row>
    <row r="2439" spans="1:6" x14ac:dyDescent="0.25">
      <c r="A2439" t="s">
        <v>5698</v>
      </c>
      <c r="B2439">
        <v>948</v>
      </c>
      <c r="C2439" t="s">
        <v>9</v>
      </c>
      <c r="D2439" t="s">
        <v>10</v>
      </c>
      <c r="E2439">
        <v>2</v>
      </c>
      <c r="F2439" t="s">
        <v>6103</v>
      </c>
    </row>
    <row r="2440" spans="1:6" x14ac:dyDescent="0.25">
      <c r="A2440" t="s">
        <v>5702</v>
      </c>
      <c r="B2440">
        <v>228</v>
      </c>
      <c r="C2440" t="s">
        <v>9</v>
      </c>
      <c r="D2440" t="s">
        <v>650</v>
      </c>
      <c r="E2440">
        <v>2</v>
      </c>
      <c r="F2440" t="s">
        <v>5776</v>
      </c>
    </row>
    <row r="2441" spans="1:6" hidden="1" x14ac:dyDescent="0.25">
      <c r="A2441" t="s">
        <v>5709</v>
      </c>
      <c r="B2441">
        <v>245</v>
      </c>
      <c r="C2441" t="s">
        <v>23</v>
      </c>
      <c r="D2441" t="s">
        <v>50</v>
      </c>
      <c r="E2441">
        <v>2</v>
      </c>
      <c r="F2441" t="s">
        <v>51</v>
      </c>
    </row>
    <row r="2442" spans="1:6" hidden="1" x14ac:dyDescent="0.25">
      <c r="A2442" t="s">
        <v>5710</v>
      </c>
      <c r="B2442">
        <v>391</v>
      </c>
      <c r="C2442" t="s">
        <v>23</v>
      </c>
      <c r="D2442" t="s">
        <v>434</v>
      </c>
      <c r="E2442">
        <v>2</v>
      </c>
      <c r="F2442" t="s">
        <v>546</v>
      </c>
    </row>
    <row r="2443" spans="1:6" hidden="1" x14ac:dyDescent="0.25">
      <c r="A2443" t="s">
        <v>5712</v>
      </c>
      <c r="B2443">
        <v>395</v>
      </c>
      <c r="C2443" t="s">
        <v>14</v>
      </c>
      <c r="D2443" t="s">
        <v>19</v>
      </c>
      <c r="E2443">
        <v>2</v>
      </c>
      <c r="F2443" t="s">
        <v>4659</v>
      </c>
    </row>
    <row r="2444" spans="1:6" x14ac:dyDescent="0.25">
      <c r="A2444" t="s">
        <v>31</v>
      </c>
      <c r="B2444">
        <v>934</v>
      </c>
      <c r="C2444" t="s">
        <v>9</v>
      </c>
      <c r="D2444" t="s">
        <v>32</v>
      </c>
      <c r="E2444">
        <v>1</v>
      </c>
      <c r="F2444" t="s">
        <v>6184</v>
      </c>
    </row>
    <row r="2445" spans="1:6" x14ac:dyDescent="0.25">
      <c r="A2445" t="s">
        <v>71</v>
      </c>
      <c r="B2445">
        <v>632</v>
      </c>
      <c r="C2445" t="s">
        <v>9</v>
      </c>
      <c r="D2445" t="s">
        <v>10</v>
      </c>
      <c r="E2445">
        <v>1</v>
      </c>
      <c r="F2445" t="s">
        <v>6269</v>
      </c>
    </row>
    <row r="2446" spans="1:6" hidden="1" x14ac:dyDescent="0.25">
      <c r="A2446" t="s">
        <v>81</v>
      </c>
      <c r="B2446">
        <v>262</v>
      </c>
      <c r="C2446" t="s">
        <v>14</v>
      </c>
      <c r="D2446" t="s">
        <v>82</v>
      </c>
      <c r="E2446">
        <v>1</v>
      </c>
      <c r="F2446" t="s">
        <v>83</v>
      </c>
    </row>
    <row r="2447" spans="1:6" x14ac:dyDescent="0.25">
      <c r="A2447" t="s">
        <v>90</v>
      </c>
      <c r="B2447">
        <v>619</v>
      </c>
      <c r="C2447" t="s">
        <v>9</v>
      </c>
      <c r="D2447" t="s">
        <v>28</v>
      </c>
      <c r="E2447">
        <v>1</v>
      </c>
      <c r="F2447" t="s">
        <v>6270</v>
      </c>
    </row>
    <row r="2448" spans="1:6" hidden="1" x14ac:dyDescent="0.25">
      <c r="A2448" t="s">
        <v>96</v>
      </c>
      <c r="B2448">
        <v>934</v>
      </c>
      <c r="C2448" t="s">
        <v>14</v>
      </c>
      <c r="D2448" t="s">
        <v>97</v>
      </c>
      <c r="E2448">
        <v>1</v>
      </c>
      <c r="F2448" t="s">
        <v>6104</v>
      </c>
    </row>
    <row r="2449" spans="1:6" hidden="1" x14ac:dyDescent="0.25">
      <c r="A2449" t="s">
        <v>109</v>
      </c>
      <c r="B2449">
        <v>259</v>
      </c>
      <c r="C2449" t="s">
        <v>23</v>
      </c>
      <c r="D2449" t="s">
        <v>24</v>
      </c>
      <c r="E2449">
        <v>1</v>
      </c>
      <c r="F2449" t="s">
        <v>110</v>
      </c>
    </row>
    <row r="2450" spans="1:6" hidden="1" x14ac:dyDescent="0.25">
      <c r="A2450" t="s">
        <v>116</v>
      </c>
      <c r="B2450">
        <v>400</v>
      </c>
      <c r="C2450" t="s">
        <v>14</v>
      </c>
      <c r="D2450" t="s">
        <v>117</v>
      </c>
      <c r="E2450">
        <v>1</v>
      </c>
      <c r="F2450" t="s">
        <v>118</v>
      </c>
    </row>
    <row r="2451" spans="1:6" hidden="1" x14ac:dyDescent="0.25">
      <c r="A2451" t="s">
        <v>132</v>
      </c>
      <c r="B2451">
        <v>210</v>
      </c>
      <c r="C2451" t="s">
        <v>133</v>
      </c>
      <c r="D2451" t="s">
        <v>134</v>
      </c>
      <c r="E2451">
        <v>1</v>
      </c>
      <c r="F2451" t="s">
        <v>5717</v>
      </c>
    </row>
    <row r="2452" spans="1:6" hidden="1" x14ac:dyDescent="0.25">
      <c r="A2452" t="s">
        <v>137</v>
      </c>
      <c r="B2452">
        <v>166</v>
      </c>
      <c r="C2452" t="s">
        <v>14</v>
      </c>
      <c r="D2452" t="s">
        <v>86</v>
      </c>
      <c r="E2452">
        <v>1</v>
      </c>
      <c r="F2452" t="s">
        <v>6105</v>
      </c>
    </row>
    <row r="2453" spans="1:6" hidden="1" x14ac:dyDescent="0.25">
      <c r="A2453" t="s">
        <v>158</v>
      </c>
      <c r="B2453">
        <v>262</v>
      </c>
      <c r="C2453" t="s">
        <v>14</v>
      </c>
      <c r="D2453" t="s">
        <v>19</v>
      </c>
      <c r="E2453">
        <v>1</v>
      </c>
      <c r="F2453" t="s">
        <v>83</v>
      </c>
    </row>
    <row r="2454" spans="1:6" hidden="1" x14ac:dyDescent="0.25">
      <c r="A2454" t="s">
        <v>160</v>
      </c>
      <c r="B2454">
        <v>308</v>
      </c>
      <c r="C2454" t="s">
        <v>14</v>
      </c>
      <c r="D2454" t="s">
        <v>19</v>
      </c>
      <c r="E2454">
        <v>1</v>
      </c>
      <c r="F2454" t="s">
        <v>6127</v>
      </c>
    </row>
    <row r="2455" spans="1:6" hidden="1" x14ac:dyDescent="0.25">
      <c r="A2455" t="s">
        <v>200</v>
      </c>
      <c r="B2455">
        <v>261</v>
      </c>
      <c r="C2455" t="s">
        <v>23</v>
      </c>
      <c r="D2455" t="s">
        <v>24</v>
      </c>
      <c r="E2455">
        <v>1</v>
      </c>
      <c r="F2455" t="s">
        <v>201</v>
      </c>
    </row>
    <row r="2456" spans="1:6" hidden="1" x14ac:dyDescent="0.25">
      <c r="A2456" t="s">
        <v>206</v>
      </c>
      <c r="B2456">
        <v>262</v>
      </c>
      <c r="C2456" t="s">
        <v>14</v>
      </c>
      <c r="D2456" t="s">
        <v>19</v>
      </c>
      <c r="E2456">
        <v>1</v>
      </c>
      <c r="F2456" t="s">
        <v>83</v>
      </c>
    </row>
    <row r="2457" spans="1:6" hidden="1" x14ac:dyDescent="0.25">
      <c r="A2457" t="s">
        <v>208</v>
      </c>
      <c r="B2457">
        <v>339</v>
      </c>
      <c r="C2457" t="s">
        <v>14</v>
      </c>
      <c r="D2457" t="s">
        <v>209</v>
      </c>
      <c r="E2457">
        <v>1</v>
      </c>
      <c r="F2457" t="s">
        <v>6185</v>
      </c>
    </row>
    <row r="2458" spans="1:6" hidden="1" x14ac:dyDescent="0.25">
      <c r="A2458" t="s">
        <v>260</v>
      </c>
      <c r="B2458">
        <v>132</v>
      </c>
      <c r="C2458" t="s">
        <v>14</v>
      </c>
      <c r="D2458" t="s">
        <v>261</v>
      </c>
      <c r="E2458">
        <v>1</v>
      </c>
      <c r="F2458" t="s">
        <v>6271</v>
      </c>
    </row>
    <row r="2459" spans="1:6" x14ac:dyDescent="0.25">
      <c r="A2459" t="s">
        <v>277</v>
      </c>
      <c r="B2459">
        <v>607</v>
      </c>
      <c r="C2459" t="s">
        <v>9</v>
      </c>
      <c r="D2459" t="s">
        <v>32</v>
      </c>
      <c r="E2459">
        <v>1</v>
      </c>
      <c r="F2459" t="s">
        <v>6106</v>
      </c>
    </row>
    <row r="2460" spans="1:6" hidden="1" x14ac:dyDescent="0.25">
      <c r="A2460" t="s">
        <v>293</v>
      </c>
      <c r="B2460">
        <v>120</v>
      </c>
      <c r="C2460" t="s">
        <v>14</v>
      </c>
      <c r="D2460" t="s">
        <v>294</v>
      </c>
      <c r="E2460">
        <v>1</v>
      </c>
      <c r="F2460" t="s">
        <v>6159</v>
      </c>
    </row>
    <row r="2461" spans="1:6" hidden="1" x14ac:dyDescent="0.25">
      <c r="A2461" t="s">
        <v>328</v>
      </c>
      <c r="B2461">
        <v>262</v>
      </c>
      <c r="C2461" t="s">
        <v>14</v>
      </c>
      <c r="D2461" t="s">
        <v>329</v>
      </c>
      <c r="E2461">
        <v>1</v>
      </c>
      <c r="F2461" t="s">
        <v>83</v>
      </c>
    </row>
    <row r="2462" spans="1:6" hidden="1" x14ac:dyDescent="0.25">
      <c r="A2462" t="s">
        <v>344</v>
      </c>
      <c r="B2462">
        <v>97</v>
      </c>
      <c r="C2462" t="s">
        <v>14</v>
      </c>
      <c r="D2462" t="s">
        <v>345</v>
      </c>
      <c r="E2462">
        <v>1</v>
      </c>
      <c r="F2462" t="s">
        <v>6272</v>
      </c>
    </row>
    <row r="2463" spans="1:6" hidden="1" x14ac:dyDescent="0.25">
      <c r="A2463" t="s">
        <v>371</v>
      </c>
      <c r="B2463">
        <v>120</v>
      </c>
      <c r="C2463" t="s">
        <v>14</v>
      </c>
      <c r="D2463" t="s">
        <v>372</v>
      </c>
      <c r="E2463">
        <v>1</v>
      </c>
      <c r="F2463" t="s">
        <v>6159</v>
      </c>
    </row>
    <row r="2464" spans="1:6" hidden="1" x14ac:dyDescent="0.25">
      <c r="A2464" t="s">
        <v>441</v>
      </c>
      <c r="B2464">
        <v>81</v>
      </c>
      <c r="C2464" t="s">
        <v>14</v>
      </c>
      <c r="D2464" t="s">
        <v>442</v>
      </c>
      <c r="E2464">
        <v>1</v>
      </c>
      <c r="F2464" t="s">
        <v>6160</v>
      </c>
    </row>
    <row r="2465" spans="1:6" hidden="1" x14ac:dyDescent="0.25">
      <c r="A2465" t="s">
        <v>460</v>
      </c>
      <c r="B2465">
        <v>120</v>
      </c>
      <c r="C2465" t="s">
        <v>14</v>
      </c>
      <c r="D2465" t="s">
        <v>461</v>
      </c>
      <c r="E2465">
        <v>1</v>
      </c>
      <c r="F2465" t="s">
        <v>6159</v>
      </c>
    </row>
    <row r="2466" spans="1:6" hidden="1" x14ac:dyDescent="0.25">
      <c r="A2466" t="s">
        <v>466</v>
      </c>
      <c r="B2466">
        <v>120</v>
      </c>
      <c r="C2466" t="s">
        <v>14</v>
      </c>
      <c r="D2466" t="s">
        <v>467</v>
      </c>
      <c r="E2466">
        <v>1</v>
      </c>
      <c r="F2466" t="s">
        <v>6159</v>
      </c>
    </row>
    <row r="2467" spans="1:6" hidden="1" x14ac:dyDescent="0.25">
      <c r="A2467" t="s">
        <v>469</v>
      </c>
      <c r="B2467">
        <v>120</v>
      </c>
      <c r="C2467" t="s">
        <v>14</v>
      </c>
      <c r="D2467" t="s">
        <v>470</v>
      </c>
      <c r="E2467">
        <v>1</v>
      </c>
      <c r="F2467" t="s">
        <v>6159</v>
      </c>
    </row>
    <row r="2468" spans="1:6" hidden="1" x14ac:dyDescent="0.25">
      <c r="A2468" t="s">
        <v>477</v>
      </c>
      <c r="B2468">
        <v>120</v>
      </c>
      <c r="C2468" t="s">
        <v>14</v>
      </c>
      <c r="D2468" t="s">
        <v>209</v>
      </c>
      <c r="E2468">
        <v>1</v>
      </c>
      <c r="F2468" t="s">
        <v>6159</v>
      </c>
    </row>
    <row r="2469" spans="1:6" hidden="1" x14ac:dyDescent="0.25">
      <c r="A2469" t="s">
        <v>529</v>
      </c>
      <c r="B2469">
        <v>120</v>
      </c>
      <c r="C2469" t="s">
        <v>14</v>
      </c>
      <c r="D2469" t="s">
        <v>75</v>
      </c>
      <c r="E2469">
        <v>1</v>
      </c>
      <c r="F2469" t="s">
        <v>6159</v>
      </c>
    </row>
    <row r="2470" spans="1:6" hidden="1" x14ac:dyDescent="0.25">
      <c r="A2470" t="s">
        <v>561</v>
      </c>
      <c r="B2470">
        <v>86</v>
      </c>
      <c r="C2470" t="s">
        <v>14</v>
      </c>
      <c r="D2470" t="s">
        <v>562</v>
      </c>
      <c r="E2470">
        <v>1</v>
      </c>
      <c r="F2470" t="s">
        <v>6161</v>
      </c>
    </row>
    <row r="2471" spans="1:6" hidden="1" x14ac:dyDescent="0.25">
      <c r="A2471" t="s">
        <v>581</v>
      </c>
      <c r="B2471">
        <v>317</v>
      </c>
      <c r="C2471" t="s">
        <v>23</v>
      </c>
      <c r="D2471" t="s">
        <v>24</v>
      </c>
      <c r="E2471">
        <v>1</v>
      </c>
      <c r="F2471" t="s">
        <v>582</v>
      </c>
    </row>
    <row r="2472" spans="1:6" hidden="1" x14ac:dyDescent="0.25">
      <c r="A2472" t="s">
        <v>587</v>
      </c>
      <c r="B2472">
        <v>245</v>
      </c>
      <c r="C2472" t="s">
        <v>14</v>
      </c>
      <c r="D2472" t="s">
        <v>341</v>
      </c>
      <c r="E2472">
        <v>1</v>
      </c>
      <c r="F2472" t="s">
        <v>588</v>
      </c>
    </row>
    <row r="2473" spans="1:6" x14ac:dyDescent="0.25">
      <c r="A2473" t="s">
        <v>619</v>
      </c>
      <c r="B2473">
        <v>332</v>
      </c>
      <c r="C2473" t="s">
        <v>9</v>
      </c>
      <c r="D2473" t="s">
        <v>32</v>
      </c>
      <c r="E2473">
        <v>1</v>
      </c>
      <c r="F2473" t="s">
        <v>620</v>
      </c>
    </row>
    <row r="2474" spans="1:6" hidden="1" x14ac:dyDescent="0.25">
      <c r="A2474" t="s">
        <v>663</v>
      </c>
      <c r="B2474">
        <v>101</v>
      </c>
      <c r="C2474" t="s">
        <v>14</v>
      </c>
      <c r="D2474" t="s">
        <v>39</v>
      </c>
      <c r="E2474">
        <v>1</v>
      </c>
      <c r="F2474" t="s">
        <v>6162</v>
      </c>
    </row>
    <row r="2475" spans="1:6" hidden="1" x14ac:dyDescent="0.25">
      <c r="A2475" t="s">
        <v>669</v>
      </c>
      <c r="B2475">
        <v>120</v>
      </c>
      <c r="C2475" t="s">
        <v>14</v>
      </c>
      <c r="D2475" t="s">
        <v>305</v>
      </c>
      <c r="E2475">
        <v>1</v>
      </c>
      <c r="F2475" t="s">
        <v>6159</v>
      </c>
    </row>
    <row r="2476" spans="1:6" hidden="1" x14ac:dyDescent="0.25">
      <c r="A2476" t="s">
        <v>692</v>
      </c>
      <c r="B2476">
        <v>120</v>
      </c>
      <c r="C2476" t="s">
        <v>14</v>
      </c>
      <c r="D2476" t="s">
        <v>198</v>
      </c>
      <c r="E2476">
        <v>1</v>
      </c>
      <c r="F2476" t="s">
        <v>6159</v>
      </c>
    </row>
    <row r="2477" spans="1:6" hidden="1" x14ac:dyDescent="0.25">
      <c r="A2477" t="s">
        <v>735</v>
      </c>
      <c r="B2477">
        <v>87</v>
      </c>
      <c r="C2477" t="s">
        <v>14</v>
      </c>
      <c r="D2477" t="s">
        <v>332</v>
      </c>
      <c r="E2477">
        <v>1</v>
      </c>
      <c r="F2477" t="s">
        <v>6163</v>
      </c>
    </row>
    <row r="2478" spans="1:6" hidden="1" x14ac:dyDescent="0.25">
      <c r="A2478" t="s">
        <v>744</v>
      </c>
      <c r="B2478">
        <v>186</v>
      </c>
      <c r="C2478" t="s">
        <v>133</v>
      </c>
      <c r="D2478" t="s">
        <v>134</v>
      </c>
      <c r="E2478">
        <v>1</v>
      </c>
      <c r="F2478" t="s">
        <v>5718</v>
      </c>
    </row>
    <row r="2479" spans="1:6" hidden="1" x14ac:dyDescent="0.25">
      <c r="A2479" t="s">
        <v>758</v>
      </c>
      <c r="B2479">
        <v>99</v>
      </c>
      <c r="C2479" t="s">
        <v>14</v>
      </c>
      <c r="D2479" t="s">
        <v>759</v>
      </c>
      <c r="E2479">
        <v>1</v>
      </c>
      <c r="F2479" t="s">
        <v>6273</v>
      </c>
    </row>
    <row r="2480" spans="1:6" x14ac:dyDescent="0.25">
      <c r="A2480" t="s">
        <v>773</v>
      </c>
      <c r="B2480">
        <v>623</v>
      </c>
      <c r="C2480" t="s">
        <v>9</v>
      </c>
      <c r="D2480" t="s">
        <v>32</v>
      </c>
      <c r="E2480">
        <v>1</v>
      </c>
      <c r="F2480" t="s">
        <v>6274</v>
      </c>
    </row>
    <row r="2481" spans="1:6" hidden="1" x14ac:dyDescent="0.25">
      <c r="A2481" t="s">
        <v>792</v>
      </c>
      <c r="B2481">
        <v>120</v>
      </c>
      <c r="C2481" t="s">
        <v>14</v>
      </c>
      <c r="D2481" t="s">
        <v>793</v>
      </c>
      <c r="E2481">
        <v>1</v>
      </c>
      <c r="F2481" t="s">
        <v>6159</v>
      </c>
    </row>
    <row r="2482" spans="1:6" x14ac:dyDescent="0.25">
      <c r="A2482" t="s">
        <v>805</v>
      </c>
      <c r="B2482">
        <v>1955</v>
      </c>
      <c r="C2482" t="s">
        <v>9</v>
      </c>
      <c r="D2482" t="s">
        <v>10</v>
      </c>
      <c r="E2482">
        <v>1</v>
      </c>
      <c r="F2482" t="s">
        <v>6275</v>
      </c>
    </row>
    <row r="2483" spans="1:6" hidden="1" x14ac:dyDescent="0.25">
      <c r="A2483" t="s">
        <v>813</v>
      </c>
      <c r="B2483">
        <v>87</v>
      </c>
      <c r="C2483" t="s">
        <v>14</v>
      </c>
      <c r="D2483" t="s">
        <v>814</v>
      </c>
      <c r="E2483">
        <v>1</v>
      </c>
      <c r="F2483" t="s">
        <v>6163</v>
      </c>
    </row>
    <row r="2484" spans="1:6" x14ac:dyDescent="0.25">
      <c r="A2484" t="s">
        <v>817</v>
      </c>
      <c r="B2484">
        <v>664</v>
      </c>
      <c r="C2484" t="s">
        <v>9</v>
      </c>
      <c r="D2484" t="s">
        <v>32</v>
      </c>
      <c r="E2484">
        <v>1</v>
      </c>
      <c r="F2484" t="s">
        <v>6107</v>
      </c>
    </row>
    <row r="2485" spans="1:6" hidden="1" x14ac:dyDescent="0.25">
      <c r="A2485" t="s">
        <v>1034</v>
      </c>
      <c r="B2485">
        <v>144</v>
      </c>
      <c r="C2485" t="s">
        <v>14</v>
      </c>
      <c r="D2485" t="s">
        <v>86</v>
      </c>
      <c r="E2485">
        <v>1</v>
      </c>
      <c r="F2485" t="s">
        <v>6164</v>
      </c>
    </row>
    <row r="2486" spans="1:6" hidden="1" x14ac:dyDescent="0.25">
      <c r="A2486" t="s">
        <v>1040</v>
      </c>
      <c r="B2486">
        <v>101</v>
      </c>
      <c r="C2486" t="s">
        <v>14</v>
      </c>
      <c r="D2486" t="s">
        <v>86</v>
      </c>
      <c r="E2486">
        <v>1</v>
      </c>
      <c r="F2486" t="s">
        <v>6165</v>
      </c>
    </row>
    <row r="2487" spans="1:6" x14ac:dyDescent="0.25">
      <c r="A2487" t="s">
        <v>1054</v>
      </c>
      <c r="B2487">
        <v>1021</v>
      </c>
      <c r="C2487" t="s">
        <v>9</v>
      </c>
      <c r="D2487" t="s">
        <v>10</v>
      </c>
      <c r="E2487">
        <v>1</v>
      </c>
      <c r="F2487" t="s">
        <v>6166</v>
      </c>
    </row>
    <row r="2488" spans="1:6" hidden="1" x14ac:dyDescent="0.25">
      <c r="A2488" t="s">
        <v>1077</v>
      </c>
      <c r="B2488">
        <v>120</v>
      </c>
      <c r="C2488" t="s">
        <v>14</v>
      </c>
      <c r="D2488" t="s">
        <v>616</v>
      </c>
      <c r="E2488">
        <v>1</v>
      </c>
      <c r="F2488" t="s">
        <v>6159</v>
      </c>
    </row>
    <row r="2489" spans="1:6" hidden="1" x14ac:dyDescent="0.25">
      <c r="A2489" t="s">
        <v>1163</v>
      </c>
      <c r="B2489">
        <v>101</v>
      </c>
      <c r="C2489" t="s">
        <v>14</v>
      </c>
      <c r="D2489" t="s">
        <v>36</v>
      </c>
      <c r="E2489">
        <v>1</v>
      </c>
      <c r="F2489" t="s">
        <v>6167</v>
      </c>
    </row>
    <row r="2490" spans="1:6" hidden="1" x14ac:dyDescent="0.25">
      <c r="A2490" t="s">
        <v>1180</v>
      </c>
      <c r="B2490">
        <v>243</v>
      </c>
      <c r="C2490" t="s">
        <v>14</v>
      </c>
      <c r="D2490" t="s">
        <v>341</v>
      </c>
      <c r="E2490">
        <v>1</v>
      </c>
      <c r="F2490" t="s">
        <v>1181</v>
      </c>
    </row>
    <row r="2491" spans="1:6" hidden="1" x14ac:dyDescent="0.25">
      <c r="A2491" t="s">
        <v>1186</v>
      </c>
      <c r="B2491">
        <v>251</v>
      </c>
      <c r="C2491" t="s">
        <v>14</v>
      </c>
      <c r="D2491" t="s">
        <v>86</v>
      </c>
      <c r="E2491">
        <v>1</v>
      </c>
      <c r="F2491" t="s">
        <v>1187</v>
      </c>
    </row>
    <row r="2492" spans="1:6" hidden="1" x14ac:dyDescent="0.25">
      <c r="A2492" t="s">
        <v>1234</v>
      </c>
      <c r="B2492">
        <v>120</v>
      </c>
      <c r="C2492" t="s">
        <v>14</v>
      </c>
      <c r="D2492" t="s">
        <v>1235</v>
      </c>
      <c r="E2492">
        <v>1</v>
      </c>
      <c r="F2492" t="s">
        <v>6159</v>
      </c>
    </row>
    <row r="2493" spans="1:6" hidden="1" x14ac:dyDescent="0.25">
      <c r="A2493" t="s">
        <v>1258</v>
      </c>
      <c r="B2493">
        <v>87</v>
      </c>
      <c r="C2493" t="s">
        <v>14</v>
      </c>
      <c r="D2493" t="s">
        <v>1259</v>
      </c>
      <c r="E2493">
        <v>1</v>
      </c>
      <c r="F2493" t="s">
        <v>6163</v>
      </c>
    </row>
    <row r="2494" spans="1:6" hidden="1" x14ac:dyDescent="0.25">
      <c r="A2494" t="s">
        <v>1296</v>
      </c>
      <c r="B2494">
        <v>120</v>
      </c>
      <c r="C2494" t="s">
        <v>14</v>
      </c>
      <c r="D2494" t="s">
        <v>1297</v>
      </c>
      <c r="E2494">
        <v>1</v>
      </c>
      <c r="F2494" t="s">
        <v>6159</v>
      </c>
    </row>
    <row r="2495" spans="1:6" x14ac:dyDescent="0.25">
      <c r="A2495" t="s">
        <v>1326</v>
      </c>
      <c r="B2495">
        <v>940</v>
      </c>
      <c r="C2495" t="s">
        <v>9</v>
      </c>
      <c r="D2495" t="s">
        <v>10</v>
      </c>
      <c r="E2495">
        <v>1</v>
      </c>
      <c r="F2495" t="s">
        <v>1327</v>
      </c>
    </row>
    <row r="2496" spans="1:6" hidden="1" x14ac:dyDescent="0.25">
      <c r="A2496" t="s">
        <v>1329</v>
      </c>
      <c r="B2496">
        <v>120</v>
      </c>
      <c r="C2496" t="s">
        <v>14</v>
      </c>
      <c r="D2496" t="s">
        <v>1150</v>
      </c>
      <c r="E2496">
        <v>1</v>
      </c>
      <c r="F2496" t="s">
        <v>6159</v>
      </c>
    </row>
    <row r="2497" spans="1:6" hidden="1" x14ac:dyDescent="0.25">
      <c r="A2497" t="s">
        <v>1362</v>
      </c>
      <c r="B2497">
        <v>293</v>
      </c>
      <c r="C2497" t="s">
        <v>14</v>
      </c>
      <c r="D2497" t="s">
        <v>1363</v>
      </c>
      <c r="E2497">
        <v>1</v>
      </c>
      <c r="F2497" t="s">
        <v>6128</v>
      </c>
    </row>
    <row r="2498" spans="1:6" hidden="1" x14ac:dyDescent="0.25">
      <c r="A2498" t="s">
        <v>1374</v>
      </c>
      <c r="B2498">
        <v>1023</v>
      </c>
      <c r="C2498" t="s">
        <v>14</v>
      </c>
      <c r="D2498" t="s">
        <v>442</v>
      </c>
      <c r="E2498">
        <v>1</v>
      </c>
      <c r="F2498" t="s">
        <v>6186</v>
      </c>
    </row>
    <row r="2499" spans="1:6" hidden="1" x14ac:dyDescent="0.25">
      <c r="A2499" t="s">
        <v>1392</v>
      </c>
      <c r="B2499">
        <v>160</v>
      </c>
      <c r="C2499" t="s">
        <v>14</v>
      </c>
      <c r="D2499" t="s">
        <v>674</v>
      </c>
      <c r="E2499">
        <v>1</v>
      </c>
      <c r="F2499" t="s">
        <v>6330</v>
      </c>
    </row>
    <row r="2500" spans="1:6" x14ac:dyDescent="0.25">
      <c r="A2500" t="s">
        <v>1404</v>
      </c>
      <c r="B2500">
        <v>206</v>
      </c>
      <c r="C2500" t="s">
        <v>9</v>
      </c>
      <c r="D2500" t="s">
        <v>32</v>
      </c>
      <c r="E2500">
        <v>1</v>
      </c>
      <c r="F2500" t="s">
        <v>1405</v>
      </c>
    </row>
    <row r="2501" spans="1:6" hidden="1" x14ac:dyDescent="0.25">
      <c r="A2501" t="s">
        <v>1445</v>
      </c>
      <c r="B2501">
        <v>88</v>
      </c>
      <c r="C2501" t="s">
        <v>14</v>
      </c>
      <c r="D2501" t="s">
        <v>261</v>
      </c>
      <c r="E2501">
        <v>1</v>
      </c>
      <c r="F2501" t="s">
        <v>6168</v>
      </c>
    </row>
    <row r="2502" spans="1:6" hidden="1" x14ac:dyDescent="0.25">
      <c r="A2502" t="s">
        <v>1461</v>
      </c>
      <c r="B2502">
        <v>246</v>
      </c>
      <c r="C2502" t="s">
        <v>14</v>
      </c>
      <c r="D2502" t="s">
        <v>86</v>
      </c>
      <c r="E2502">
        <v>1</v>
      </c>
      <c r="F2502" t="s">
        <v>1462</v>
      </c>
    </row>
    <row r="2503" spans="1:6" x14ac:dyDescent="0.25">
      <c r="A2503" t="s">
        <v>1467</v>
      </c>
      <c r="B2503">
        <v>330</v>
      </c>
      <c r="C2503" t="s">
        <v>9</v>
      </c>
      <c r="D2503" t="s">
        <v>32</v>
      </c>
      <c r="E2503">
        <v>1</v>
      </c>
      <c r="F2503" t="s">
        <v>1468</v>
      </c>
    </row>
    <row r="2504" spans="1:6" hidden="1" x14ac:dyDescent="0.25">
      <c r="A2504" t="s">
        <v>1482</v>
      </c>
      <c r="B2504">
        <v>101</v>
      </c>
      <c r="C2504" t="s">
        <v>14</v>
      </c>
      <c r="D2504" t="s">
        <v>1483</v>
      </c>
      <c r="E2504">
        <v>1</v>
      </c>
      <c r="F2504" t="s">
        <v>6167</v>
      </c>
    </row>
    <row r="2505" spans="1:6" hidden="1" x14ac:dyDescent="0.25">
      <c r="A2505" t="s">
        <v>1492</v>
      </c>
      <c r="B2505">
        <v>400</v>
      </c>
      <c r="C2505" t="s">
        <v>14</v>
      </c>
      <c r="D2505" t="s">
        <v>1493</v>
      </c>
      <c r="E2505">
        <v>1</v>
      </c>
      <c r="F2505" t="s">
        <v>118</v>
      </c>
    </row>
    <row r="2506" spans="1:6" hidden="1" x14ac:dyDescent="0.25">
      <c r="A2506" t="s">
        <v>1495</v>
      </c>
      <c r="B2506">
        <v>120</v>
      </c>
      <c r="C2506" t="s">
        <v>14</v>
      </c>
      <c r="D2506" t="s">
        <v>176</v>
      </c>
      <c r="E2506">
        <v>1</v>
      </c>
      <c r="F2506" t="s">
        <v>6159</v>
      </c>
    </row>
    <row r="2507" spans="1:6" hidden="1" x14ac:dyDescent="0.25">
      <c r="A2507" t="s">
        <v>1539</v>
      </c>
      <c r="B2507">
        <v>120</v>
      </c>
      <c r="C2507" t="s">
        <v>14</v>
      </c>
      <c r="D2507" t="s">
        <v>474</v>
      </c>
      <c r="E2507">
        <v>1</v>
      </c>
      <c r="F2507" t="s">
        <v>6159</v>
      </c>
    </row>
    <row r="2508" spans="1:6" hidden="1" x14ac:dyDescent="0.25">
      <c r="A2508" t="s">
        <v>1547</v>
      </c>
      <c r="B2508">
        <v>87</v>
      </c>
      <c r="C2508" t="s">
        <v>14</v>
      </c>
      <c r="D2508" t="s">
        <v>75</v>
      </c>
      <c r="E2508">
        <v>1</v>
      </c>
      <c r="F2508" t="s">
        <v>6163</v>
      </c>
    </row>
    <row r="2509" spans="1:6" hidden="1" x14ac:dyDescent="0.25">
      <c r="A2509" t="s">
        <v>1592</v>
      </c>
      <c r="B2509">
        <v>87</v>
      </c>
      <c r="C2509" t="s">
        <v>14</v>
      </c>
      <c r="D2509" t="s">
        <v>781</v>
      </c>
      <c r="E2509">
        <v>1</v>
      </c>
      <c r="F2509" t="s">
        <v>6163</v>
      </c>
    </row>
    <row r="2510" spans="1:6" hidden="1" x14ac:dyDescent="0.25">
      <c r="A2510" t="s">
        <v>1595</v>
      </c>
      <c r="B2510">
        <v>101</v>
      </c>
      <c r="C2510" t="s">
        <v>14</v>
      </c>
      <c r="D2510" t="s">
        <v>1596</v>
      </c>
      <c r="E2510">
        <v>1</v>
      </c>
      <c r="F2510" t="s">
        <v>6167</v>
      </c>
    </row>
    <row r="2511" spans="1:6" hidden="1" x14ac:dyDescent="0.25">
      <c r="A2511" t="s">
        <v>1598</v>
      </c>
      <c r="B2511">
        <v>262</v>
      </c>
      <c r="C2511" t="s">
        <v>14</v>
      </c>
      <c r="D2511" t="s">
        <v>19</v>
      </c>
      <c r="E2511">
        <v>1</v>
      </c>
      <c r="F2511" t="s">
        <v>83</v>
      </c>
    </row>
    <row r="2512" spans="1:6" hidden="1" x14ac:dyDescent="0.25">
      <c r="A2512" t="s">
        <v>1604</v>
      </c>
      <c r="B2512">
        <v>141</v>
      </c>
      <c r="C2512" t="s">
        <v>14</v>
      </c>
      <c r="D2512" t="s">
        <v>1605</v>
      </c>
      <c r="E2512">
        <v>1</v>
      </c>
      <c r="F2512" t="s">
        <v>6331</v>
      </c>
    </row>
    <row r="2513" spans="1:6" hidden="1" x14ac:dyDescent="0.25">
      <c r="A2513" t="s">
        <v>1657</v>
      </c>
      <c r="B2513">
        <v>264</v>
      </c>
      <c r="C2513" t="s">
        <v>23</v>
      </c>
      <c r="D2513" t="s">
        <v>1402</v>
      </c>
      <c r="E2513">
        <v>1</v>
      </c>
      <c r="F2513" t="s">
        <v>6326</v>
      </c>
    </row>
    <row r="2514" spans="1:6" hidden="1" x14ac:dyDescent="0.25">
      <c r="A2514" t="s">
        <v>1698</v>
      </c>
      <c r="B2514">
        <v>221</v>
      </c>
      <c r="C2514" t="s">
        <v>245</v>
      </c>
      <c r="D2514" t="s">
        <v>1699</v>
      </c>
      <c r="E2514">
        <v>1</v>
      </c>
      <c r="F2514" t="s">
        <v>5719</v>
      </c>
    </row>
    <row r="2515" spans="1:6" hidden="1" x14ac:dyDescent="0.25">
      <c r="A2515" t="s">
        <v>1702</v>
      </c>
      <c r="B2515">
        <v>262</v>
      </c>
      <c r="C2515" t="s">
        <v>14</v>
      </c>
      <c r="D2515" t="s">
        <v>336</v>
      </c>
      <c r="E2515">
        <v>1</v>
      </c>
      <c r="F2515" t="s">
        <v>83</v>
      </c>
    </row>
    <row r="2516" spans="1:6" x14ac:dyDescent="0.25">
      <c r="A2516" t="s">
        <v>1706</v>
      </c>
      <c r="B2516">
        <v>658</v>
      </c>
      <c r="C2516" t="s">
        <v>9</v>
      </c>
      <c r="D2516" t="s">
        <v>180</v>
      </c>
      <c r="E2516">
        <v>1</v>
      </c>
      <c r="F2516" t="s">
        <v>6108</v>
      </c>
    </row>
    <row r="2517" spans="1:6" hidden="1" x14ac:dyDescent="0.25">
      <c r="A2517" t="s">
        <v>1729</v>
      </c>
      <c r="B2517">
        <v>262</v>
      </c>
      <c r="C2517" t="s">
        <v>14</v>
      </c>
      <c r="D2517" t="s">
        <v>474</v>
      </c>
      <c r="E2517">
        <v>1</v>
      </c>
      <c r="F2517" t="s">
        <v>83</v>
      </c>
    </row>
    <row r="2518" spans="1:6" hidden="1" x14ac:dyDescent="0.25">
      <c r="A2518" t="s">
        <v>1737</v>
      </c>
      <c r="B2518">
        <v>262</v>
      </c>
      <c r="C2518" t="s">
        <v>14</v>
      </c>
      <c r="D2518" t="s">
        <v>19</v>
      </c>
      <c r="E2518">
        <v>1</v>
      </c>
      <c r="F2518" t="s">
        <v>83</v>
      </c>
    </row>
    <row r="2519" spans="1:6" hidden="1" x14ac:dyDescent="0.25">
      <c r="A2519" t="s">
        <v>1747</v>
      </c>
      <c r="B2519">
        <v>262</v>
      </c>
      <c r="C2519" t="s">
        <v>14</v>
      </c>
      <c r="D2519" t="s">
        <v>305</v>
      </c>
      <c r="E2519">
        <v>1</v>
      </c>
      <c r="F2519" t="s">
        <v>83</v>
      </c>
    </row>
    <row r="2520" spans="1:6" x14ac:dyDescent="0.25">
      <c r="A2520" t="s">
        <v>1766</v>
      </c>
      <c r="B2520">
        <v>424</v>
      </c>
      <c r="C2520" t="s">
        <v>9</v>
      </c>
      <c r="D2520" t="s">
        <v>32</v>
      </c>
      <c r="E2520">
        <v>1</v>
      </c>
      <c r="F2520" t="s">
        <v>1767</v>
      </c>
    </row>
    <row r="2521" spans="1:6" hidden="1" x14ac:dyDescent="0.25">
      <c r="A2521" t="s">
        <v>1780</v>
      </c>
      <c r="B2521">
        <v>262</v>
      </c>
      <c r="C2521" t="s">
        <v>14</v>
      </c>
      <c r="D2521" t="s">
        <v>959</v>
      </c>
      <c r="E2521">
        <v>1</v>
      </c>
      <c r="F2521" t="s">
        <v>83</v>
      </c>
    </row>
    <row r="2522" spans="1:6" hidden="1" x14ac:dyDescent="0.25">
      <c r="A2522" t="s">
        <v>1876</v>
      </c>
      <c r="B2522">
        <v>120</v>
      </c>
      <c r="C2522" t="s">
        <v>14</v>
      </c>
      <c r="D2522" t="s">
        <v>1877</v>
      </c>
      <c r="E2522">
        <v>1</v>
      </c>
      <c r="F2522" t="s">
        <v>6159</v>
      </c>
    </row>
    <row r="2523" spans="1:6" x14ac:dyDescent="0.25">
      <c r="A2523" t="s">
        <v>1887</v>
      </c>
      <c r="B2523">
        <v>405</v>
      </c>
      <c r="C2523" t="s">
        <v>9</v>
      </c>
      <c r="D2523" t="s">
        <v>180</v>
      </c>
      <c r="E2523">
        <v>1</v>
      </c>
      <c r="F2523" t="s">
        <v>5720</v>
      </c>
    </row>
    <row r="2524" spans="1:6" hidden="1" x14ac:dyDescent="0.25">
      <c r="A2524" t="s">
        <v>1903</v>
      </c>
      <c r="B2524">
        <v>120</v>
      </c>
      <c r="C2524" t="s">
        <v>14</v>
      </c>
      <c r="D2524" t="s">
        <v>216</v>
      </c>
      <c r="E2524">
        <v>1</v>
      </c>
      <c r="F2524" t="s">
        <v>6159</v>
      </c>
    </row>
    <row r="2525" spans="1:6" hidden="1" x14ac:dyDescent="0.25">
      <c r="A2525" t="s">
        <v>1916</v>
      </c>
      <c r="B2525">
        <v>146</v>
      </c>
      <c r="C2525" t="s">
        <v>14</v>
      </c>
      <c r="D2525" t="s">
        <v>1917</v>
      </c>
      <c r="E2525">
        <v>1</v>
      </c>
      <c r="F2525" t="s">
        <v>1918</v>
      </c>
    </row>
    <row r="2526" spans="1:6" hidden="1" x14ac:dyDescent="0.25">
      <c r="A2526" t="s">
        <v>1950</v>
      </c>
      <c r="B2526">
        <v>97</v>
      </c>
      <c r="C2526" t="s">
        <v>14</v>
      </c>
      <c r="D2526" t="s">
        <v>1917</v>
      </c>
      <c r="E2526">
        <v>1</v>
      </c>
      <c r="F2526" t="s">
        <v>6276</v>
      </c>
    </row>
    <row r="2527" spans="1:6" hidden="1" x14ac:dyDescent="0.25">
      <c r="A2527" t="s">
        <v>1982</v>
      </c>
      <c r="B2527">
        <v>120</v>
      </c>
      <c r="C2527" t="s">
        <v>14</v>
      </c>
      <c r="D2527" t="s">
        <v>261</v>
      </c>
      <c r="E2527">
        <v>1</v>
      </c>
      <c r="F2527" t="s">
        <v>6159</v>
      </c>
    </row>
    <row r="2528" spans="1:6" x14ac:dyDescent="0.25">
      <c r="A2528" t="s">
        <v>2051</v>
      </c>
      <c r="B2528">
        <v>638</v>
      </c>
      <c r="C2528" t="s">
        <v>9</v>
      </c>
      <c r="D2528" t="s">
        <v>28</v>
      </c>
      <c r="E2528">
        <v>1</v>
      </c>
      <c r="F2528" t="s">
        <v>6277</v>
      </c>
    </row>
    <row r="2529" spans="1:6" hidden="1" x14ac:dyDescent="0.25">
      <c r="A2529" t="s">
        <v>2068</v>
      </c>
      <c r="B2529">
        <v>74</v>
      </c>
      <c r="C2529" t="s">
        <v>14</v>
      </c>
      <c r="D2529" t="s">
        <v>457</v>
      </c>
      <c r="E2529">
        <v>1</v>
      </c>
      <c r="F2529" t="s">
        <v>6169</v>
      </c>
    </row>
    <row r="2530" spans="1:6" hidden="1" x14ac:dyDescent="0.25">
      <c r="A2530" t="s">
        <v>2088</v>
      </c>
      <c r="B2530">
        <v>262</v>
      </c>
      <c r="C2530" t="s">
        <v>14</v>
      </c>
      <c r="D2530" t="s">
        <v>1476</v>
      </c>
      <c r="E2530">
        <v>1</v>
      </c>
      <c r="F2530" t="s">
        <v>83</v>
      </c>
    </row>
    <row r="2531" spans="1:6" hidden="1" x14ac:dyDescent="0.25">
      <c r="A2531" t="s">
        <v>2090</v>
      </c>
      <c r="B2531">
        <v>120</v>
      </c>
      <c r="C2531" t="s">
        <v>14</v>
      </c>
      <c r="D2531" t="s">
        <v>401</v>
      </c>
      <c r="E2531">
        <v>1</v>
      </c>
      <c r="F2531" t="s">
        <v>6159</v>
      </c>
    </row>
    <row r="2532" spans="1:6" hidden="1" x14ac:dyDescent="0.25">
      <c r="A2532" t="s">
        <v>2107</v>
      </c>
      <c r="B2532">
        <v>404</v>
      </c>
      <c r="C2532" t="s">
        <v>14</v>
      </c>
      <c r="D2532" t="s">
        <v>2108</v>
      </c>
      <c r="E2532">
        <v>1</v>
      </c>
      <c r="F2532" t="s">
        <v>2109</v>
      </c>
    </row>
    <row r="2533" spans="1:6" hidden="1" x14ac:dyDescent="0.25">
      <c r="A2533" t="s">
        <v>2111</v>
      </c>
      <c r="B2533">
        <v>241</v>
      </c>
      <c r="C2533" t="s">
        <v>14</v>
      </c>
      <c r="D2533" t="s">
        <v>86</v>
      </c>
      <c r="E2533">
        <v>1</v>
      </c>
      <c r="F2533" t="s">
        <v>2112</v>
      </c>
    </row>
    <row r="2534" spans="1:6" hidden="1" x14ac:dyDescent="0.25">
      <c r="A2534" t="s">
        <v>2117</v>
      </c>
      <c r="B2534">
        <v>246</v>
      </c>
      <c r="C2534" t="s">
        <v>14</v>
      </c>
      <c r="D2534" t="s">
        <v>341</v>
      </c>
      <c r="E2534">
        <v>1</v>
      </c>
      <c r="F2534" t="s">
        <v>2118</v>
      </c>
    </row>
    <row r="2535" spans="1:6" hidden="1" x14ac:dyDescent="0.25">
      <c r="A2535" t="s">
        <v>2136</v>
      </c>
      <c r="B2535">
        <v>362</v>
      </c>
      <c r="C2535" t="s">
        <v>245</v>
      </c>
      <c r="D2535" t="s">
        <v>2137</v>
      </c>
      <c r="E2535">
        <v>1</v>
      </c>
      <c r="F2535" t="s">
        <v>2138</v>
      </c>
    </row>
    <row r="2536" spans="1:6" hidden="1" x14ac:dyDescent="0.25">
      <c r="A2536" t="s">
        <v>2145</v>
      </c>
      <c r="B2536">
        <v>894</v>
      </c>
      <c r="C2536" t="s">
        <v>14</v>
      </c>
      <c r="D2536" t="s">
        <v>571</v>
      </c>
      <c r="E2536">
        <v>1</v>
      </c>
      <c r="F2536" t="s">
        <v>6109</v>
      </c>
    </row>
    <row r="2537" spans="1:6" x14ac:dyDescent="0.25">
      <c r="A2537" t="s">
        <v>2153</v>
      </c>
      <c r="B2537">
        <v>614</v>
      </c>
      <c r="C2537" t="s">
        <v>9</v>
      </c>
      <c r="D2537" t="s">
        <v>28</v>
      </c>
      <c r="E2537">
        <v>1</v>
      </c>
      <c r="F2537" t="s">
        <v>6278</v>
      </c>
    </row>
    <row r="2538" spans="1:6" hidden="1" x14ac:dyDescent="0.25">
      <c r="A2538" t="s">
        <v>2215</v>
      </c>
      <c r="B2538">
        <v>132</v>
      </c>
      <c r="C2538" t="s">
        <v>14</v>
      </c>
      <c r="D2538" t="s">
        <v>86</v>
      </c>
      <c r="E2538">
        <v>1</v>
      </c>
      <c r="F2538" t="s">
        <v>6170</v>
      </c>
    </row>
    <row r="2539" spans="1:6" hidden="1" x14ac:dyDescent="0.25">
      <c r="A2539" t="s">
        <v>2219</v>
      </c>
      <c r="B2539">
        <v>141</v>
      </c>
      <c r="C2539" t="s">
        <v>14</v>
      </c>
      <c r="D2539" t="s">
        <v>2220</v>
      </c>
      <c r="E2539">
        <v>1</v>
      </c>
      <c r="F2539" t="s">
        <v>6331</v>
      </c>
    </row>
    <row r="2540" spans="1:6" hidden="1" x14ac:dyDescent="0.25">
      <c r="A2540" t="s">
        <v>2277</v>
      </c>
      <c r="B2540">
        <v>89</v>
      </c>
      <c r="C2540" t="s">
        <v>14</v>
      </c>
      <c r="D2540" t="s">
        <v>2278</v>
      </c>
      <c r="E2540">
        <v>1</v>
      </c>
      <c r="F2540" t="s">
        <v>6279</v>
      </c>
    </row>
    <row r="2541" spans="1:6" hidden="1" x14ac:dyDescent="0.25">
      <c r="A2541" t="s">
        <v>2284</v>
      </c>
      <c r="B2541">
        <v>894</v>
      </c>
      <c r="C2541" t="s">
        <v>14</v>
      </c>
      <c r="D2541" t="s">
        <v>457</v>
      </c>
      <c r="E2541">
        <v>1</v>
      </c>
      <c r="F2541" t="s">
        <v>6109</v>
      </c>
    </row>
    <row r="2542" spans="1:6" hidden="1" x14ac:dyDescent="0.25">
      <c r="A2542" t="s">
        <v>2331</v>
      </c>
      <c r="B2542">
        <v>246</v>
      </c>
      <c r="C2542" t="s">
        <v>14</v>
      </c>
      <c r="D2542" t="s">
        <v>86</v>
      </c>
      <c r="E2542">
        <v>1</v>
      </c>
      <c r="F2542" t="s">
        <v>2332</v>
      </c>
    </row>
    <row r="2543" spans="1:6" hidden="1" x14ac:dyDescent="0.25">
      <c r="A2543" t="s">
        <v>2373</v>
      </c>
      <c r="B2543">
        <v>262</v>
      </c>
      <c r="C2543" t="s">
        <v>14</v>
      </c>
      <c r="D2543" t="s">
        <v>718</v>
      </c>
      <c r="E2543">
        <v>1</v>
      </c>
      <c r="F2543" t="s">
        <v>83</v>
      </c>
    </row>
    <row r="2544" spans="1:6" hidden="1" x14ac:dyDescent="0.25">
      <c r="A2544" t="s">
        <v>2417</v>
      </c>
      <c r="B2544">
        <v>446</v>
      </c>
      <c r="C2544" t="s">
        <v>14</v>
      </c>
      <c r="D2544" t="s">
        <v>209</v>
      </c>
      <c r="E2544">
        <v>1</v>
      </c>
      <c r="F2544" t="s">
        <v>6280</v>
      </c>
    </row>
    <row r="2545" spans="1:6" hidden="1" x14ac:dyDescent="0.25">
      <c r="A2545" t="s">
        <v>2426</v>
      </c>
      <c r="B2545">
        <v>282</v>
      </c>
      <c r="C2545" t="s">
        <v>23</v>
      </c>
      <c r="D2545" t="s">
        <v>24</v>
      </c>
      <c r="E2545">
        <v>1</v>
      </c>
      <c r="F2545" t="s">
        <v>2427</v>
      </c>
    </row>
    <row r="2546" spans="1:6" hidden="1" x14ac:dyDescent="0.25">
      <c r="A2546" t="s">
        <v>2454</v>
      </c>
      <c r="B2546">
        <v>660</v>
      </c>
      <c r="C2546" t="s">
        <v>14</v>
      </c>
      <c r="D2546" t="s">
        <v>863</v>
      </c>
      <c r="E2546">
        <v>1</v>
      </c>
      <c r="F2546" t="s">
        <v>6110</v>
      </c>
    </row>
    <row r="2547" spans="1:6" hidden="1" x14ac:dyDescent="0.25">
      <c r="A2547" t="s">
        <v>2471</v>
      </c>
      <c r="B2547">
        <v>210</v>
      </c>
      <c r="C2547" t="s">
        <v>133</v>
      </c>
      <c r="D2547" t="s">
        <v>134</v>
      </c>
      <c r="E2547">
        <v>1</v>
      </c>
      <c r="F2547" t="s">
        <v>5717</v>
      </c>
    </row>
    <row r="2548" spans="1:6" x14ac:dyDescent="0.25">
      <c r="A2548" t="s">
        <v>2476</v>
      </c>
      <c r="B2548">
        <v>566</v>
      </c>
      <c r="C2548" t="s">
        <v>9</v>
      </c>
      <c r="D2548" t="s">
        <v>32</v>
      </c>
      <c r="E2548">
        <v>1</v>
      </c>
      <c r="F2548" t="s">
        <v>6111</v>
      </c>
    </row>
    <row r="2549" spans="1:6" x14ac:dyDescent="0.25">
      <c r="A2549" t="s">
        <v>2488</v>
      </c>
      <c r="B2549">
        <v>626</v>
      </c>
      <c r="C2549" t="s">
        <v>9</v>
      </c>
      <c r="D2549" t="s">
        <v>10</v>
      </c>
      <c r="E2549">
        <v>1</v>
      </c>
      <c r="F2549" t="s">
        <v>6281</v>
      </c>
    </row>
    <row r="2550" spans="1:6" hidden="1" x14ac:dyDescent="0.25">
      <c r="A2550" t="s">
        <v>2491</v>
      </c>
      <c r="B2550">
        <v>216</v>
      </c>
      <c r="C2550" t="s">
        <v>133</v>
      </c>
      <c r="D2550" t="s">
        <v>134</v>
      </c>
      <c r="E2550">
        <v>1</v>
      </c>
      <c r="F2550" t="s">
        <v>5721</v>
      </c>
    </row>
    <row r="2551" spans="1:6" x14ac:dyDescent="0.25">
      <c r="A2551" t="s">
        <v>2521</v>
      </c>
      <c r="B2551">
        <v>635</v>
      </c>
      <c r="C2551" t="s">
        <v>9</v>
      </c>
      <c r="D2551" t="s">
        <v>28</v>
      </c>
      <c r="E2551">
        <v>1</v>
      </c>
      <c r="F2551" t="s">
        <v>6282</v>
      </c>
    </row>
    <row r="2552" spans="1:6" hidden="1" x14ac:dyDescent="0.25">
      <c r="A2552" t="s">
        <v>2556</v>
      </c>
      <c r="B2552">
        <v>120</v>
      </c>
      <c r="C2552" t="s">
        <v>14</v>
      </c>
      <c r="D2552" t="s">
        <v>603</v>
      </c>
      <c r="E2552">
        <v>1</v>
      </c>
      <c r="F2552" t="s">
        <v>6159</v>
      </c>
    </row>
    <row r="2553" spans="1:6" hidden="1" x14ac:dyDescent="0.25">
      <c r="A2553" t="s">
        <v>2576</v>
      </c>
      <c r="B2553">
        <v>120</v>
      </c>
      <c r="C2553" t="s">
        <v>14</v>
      </c>
      <c r="D2553" t="s">
        <v>1655</v>
      </c>
      <c r="E2553">
        <v>1</v>
      </c>
      <c r="F2553" t="s">
        <v>6159</v>
      </c>
    </row>
    <row r="2554" spans="1:6" hidden="1" x14ac:dyDescent="0.25">
      <c r="A2554" t="s">
        <v>2586</v>
      </c>
      <c r="B2554">
        <v>404</v>
      </c>
      <c r="C2554" t="s">
        <v>14</v>
      </c>
      <c r="D2554" t="s">
        <v>125</v>
      </c>
      <c r="E2554">
        <v>1</v>
      </c>
      <c r="F2554" t="s">
        <v>2109</v>
      </c>
    </row>
    <row r="2555" spans="1:6" hidden="1" x14ac:dyDescent="0.25">
      <c r="A2555" t="s">
        <v>2588</v>
      </c>
      <c r="B2555">
        <v>162</v>
      </c>
      <c r="C2555" t="s">
        <v>14</v>
      </c>
      <c r="D2555" t="s">
        <v>457</v>
      </c>
      <c r="E2555">
        <v>1</v>
      </c>
      <c r="F2555" t="s">
        <v>6180</v>
      </c>
    </row>
    <row r="2556" spans="1:6" hidden="1" x14ac:dyDescent="0.25">
      <c r="A2556" t="s">
        <v>2595</v>
      </c>
      <c r="B2556">
        <v>261</v>
      </c>
      <c r="C2556" t="s">
        <v>23</v>
      </c>
      <c r="D2556" t="s">
        <v>24</v>
      </c>
      <c r="E2556">
        <v>1</v>
      </c>
      <c r="F2556" t="s">
        <v>201</v>
      </c>
    </row>
    <row r="2557" spans="1:6" hidden="1" x14ac:dyDescent="0.25">
      <c r="A2557" t="s">
        <v>2606</v>
      </c>
      <c r="B2557">
        <v>141</v>
      </c>
      <c r="C2557" t="s">
        <v>14</v>
      </c>
      <c r="D2557" t="s">
        <v>2607</v>
      </c>
      <c r="E2557">
        <v>1</v>
      </c>
      <c r="F2557" t="s">
        <v>6331</v>
      </c>
    </row>
    <row r="2558" spans="1:6" x14ac:dyDescent="0.25">
      <c r="A2558" t="s">
        <v>2609</v>
      </c>
      <c r="B2558">
        <v>319</v>
      </c>
      <c r="C2558" t="s">
        <v>9</v>
      </c>
      <c r="D2558" t="s">
        <v>32</v>
      </c>
      <c r="E2558">
        <v>1</v>
      </c>
      <c r="F2558" t="s">
        <v>2610</v>
      </c>
    </row>
    <row r="2559" spans="1:6" hidden="1" x14ac:dyDescent="0.25">
      <c r="A2559" t="s">
        <v>2625</v>
      </c>
      <c r="B2559">
        <v>262</v>
      </c>
      <c r="C2559" t="s">
        <v>14</v>
      </c>
      <c r="D2559" t="s">
        <v>1297</v>
      </c>
      <c r="E2559">
        <v>1</v>
      </c>
      <c r="F2559" t="s">
        <v>83</v>
      </c>
    </row>
    <row r="2560" spans="1:6" x14ac:dyDescent="0.25">
      <c r="A2560" t="s">
        <v>2667</v>
      </c>
      <c r="B2560">
        <v>515</v>
      </c>
      <c r="C2560" t="s">
        <v>9</v>
      </c>
      <c r="D2560" t="s">
        <v>980</v>
      </c>
      <c r="E2560">
        <v>1</v>
      </c>
      <c r="F2560" t="s">
        <v>6283</v>
      </c>
    </row>
    <row r="2561" spans="1:6" hidden="1" x14ac:dyDescent="0.25">
      <c r="A2561" t="s">
        <v>2683</v>
      </c>
      <c r="B2561">
        <v>262</v>
      </c>
      <c r="C2561" t="s">
        <v>14</v>
      </c>
      <c r="D2561" t="s">
        <v>930</v>
      </c>
      <c r="E2561">
        <v>1</v>
      </c>
      <c r="F2561" t="s">
        <v>83</v>
      </c>
    </row>
    <row r="2562" spans="1:6" hidden="1" x14ac:dyDescent="0.25">
      <c r="A2562" t="s">
        <v>2696</v>
      </c>
      <c r="B2562">
        <v>120</v>
      </c>
      <c r="C2562" t="s">
        <v>14</v>
      </c>
      <c r="D2562" t="s">
        <v>121</v>
      </c>
      <c r="E2562">
        <v>1</v>
      </c>
      <c r="F2562" t="s">
        <v>6159</v>
      </c>
    </row>
    <row r="2563" spans="1:6" hidden="1" x14ac:dyDescent="0.25">
      <c r="A2563" t="s">
        <v>2707</v>
      </c>
      <c r="B2563">
        <v>120</v>
      </c>
      <c r="C2563" t="s">
        <v>14</v>
      </c>
      <c r="D2563" t="s">
        <v>781</v>
      </c>
      <c r="E2563">
        <v>1</v>
      </c>
      <c r="F2563" t="s">
        <v>6159</v>
      </c>
    </row>
    <row r="2564" spans="1:6" hidden="1" x14ac:dyDescent="0.25">
      <c r="A2564" t="s">
        <v>2708</v>
      </c>
      <c r="B2564">
        <v>120</v>
      </c>
      <c r="C2564" t="s">
        <v>14</v>
      </c>
      <c r="D2564" t="s">
        <v>538</v>
      </c>
      <c r="E2564">
        <v>1</v>
      </c>
      <c r="F2564" t="s">
        <v>6159</v>
      </c>
    </row>
    <row r="2565" spans="1:6" hidden="1" x14ac:dyDescent="0.25">
      <c r="A2565" t="s">
        <v>2729</v>
      </c>
      <c r="B2565">
        <v>317</v>
      </c>
      <c r="C2565" t="s">
        <v>23</v>
      </c>
      <c r="D2565" t="s">
        <v>24</v>
      </c>
      <c r="E2565">
        <v>1</v>
      </c>
      <c r="F2565" t="s">
        <v>582</v>
      </c>
    </row>
    <row r="2566" spans="1:6" hidden="1" x14ac:dyDescent="0.25">
      <c r="A2566" t="s">
        <v>2773</v>
      </c>
      <c r="B2566">
        <v>270</v>
      </c>
      <c r="C2566" t="s">
        <v>14</v>
      </c>
      <c r="D2566" t="s">
        <v>341</v>
      </c>
      <c r="E2566">
        <v>1</v>
      </c>
      <c r="F2566" t="s">
        <v>2774</v>
      </c>
    </row>
    <row r="2567" spans="1:6" x14ac:dyDescent="0.25">
      <c r="A2567" t="s">
        <v>2788</v>
      </c>
      <c r="B2567">
        <v>254</v>
      </c>
      <c r="C2567" t="s">
        <v>9</v>
      </c>
      <c r="D2567" t="s">
        <v>650</v>
      </c>
      <c r="E2567">
        <v>1</v>
      </c>
      <c r="F2567" t="s">
        <v>6673</v>
      </c>
    </row>
    <row r="2568" spans="1:6" hidden="1" x14ac:dyDescent="0.25">
      <c r="A2568" t="s">
        <v>2793</v>
      </c>
      <c r="B2568">
        <v>262</v>
      </c>
      <c r="C2568" t="s">
        <v>14</v>
      </c>
      <c r="D2568" t="s">
        <v>198</v>
      </c>
      <c r="E2568">
        <v>1</v>
      </c>
      <c r="F2568" t="s">
        <v>83</v>
      </c>
    </row>
    <row r="2569" spans="1:6" hidden="1" x14ac:dyDescent="0.25">
      <c r="A2569" t="s">
        <v>2794</v>
      </c>
      <c r="B2569">
        <v>216</v>
      </c>
      <c r="C2569" t="s">
        <v>133</v>
      </c>
      <c r="D2569" t="s">
        <v>134</v>
      </c>
      <c r="E2569">
        <v>1</v>
      </c>
      <c r="F2569" t="s">
        <v>5721</v>
      </c>
    </row>
    <row r="2570" spans="1:6" hidden="1" x14ac:dyDescent="0.25">
      <c r="A2570" t="s">
        <v>2856</v>
      </c>
      <c r="B2570">
        <v>362</v>
      </c>
      <c r="C2570" t="s">
        <v>245</v>
      </c>
      <c r="D2570" t="s">
        <v>2137</v>
      </c>
      <c r="E2570">
        <v>1</v>
      </c>
      <c r="F2570" t="s">
        <v>2138</v>
      </c>
    </row>
    <row r="2571" spans="1:6" hidden="1" x14ac:dyDescent="0.25">
      <c r="A2571" t="s">
        <v>2864</v>
      </c>
      <c r="B2571">
        <v>216</v>
      </c>
      <c r="C2571" t="s">
        <v>133</v>
      </c>
      <c r="D2571" t="s">
        <v>134</v>
      </c>
      <c r="E2571">
        <v>1</v>
      </c>
      <c r="F2571" t="s">
        <v>5721</v>
      </c>
    </row>
    <row r="2572" spans="1:6" hidden="1" x14ac:dyDescent="0.25">
      <c r="A2572" t="s">
        <v>2865</v>
      </c>
      <c r="B2572">
        <v>382</v>
      </c>
      <c r="C2572" t="s">
        <v>352</v>
      </c>
      <c r="D2572" t="s">
        <v>353</v>
      </c>
      <c r="E2572">
        <v>1</v>
      </c>
      <c r="F2572" t="s">
        <v>6327</v>
      </c>
    </row>
    <row r="2573" spans="1:6" hidden="1" x14ac:dyDescent="0.25">
      <c r="A2573" t="s">
        <v>2904</v>
      </c>
      <c r="B2573">
        <v>400</v>
      </c>
      <c r="C2573" t="s">
        <v>14</v>
      </c>
      <c r="D2573" t="s">
        <v>2905</v>
      </c>
      <c r="E2573">
        <v>1</v>
      </c>
      <c r="F2573" t="s">
        <v>118</v>
      </c>
    </row>
    <row r="2574" spans="1:6" x14ac:dyDescent="0.25">
      <c r="A2574" t="s">
        <v>2907</v>
      </c>
      <c r="B2574">
        <v>274</v>
      </c>
      <c r="C2574" t="s">
        <v>9</v>
      </c>
      <c r="D2574" t="s">
        <v>10</v>
      </c>
      <c r="E2574">
        <v>1</v>
      </c>
      <c r="F2574" t="s">
        <v>6112</v>
      </c>
    </row>
    <row r="2575" spans="1:6" hidden="1" x14ac:dyDescent="0.25">
      <c r="A2575" t="s">
        <v>2970</v>
      </c>
      <c r="B2575">
        <v>120</v>
      </c>
      <c r="C2575" t="s">
        <v>14</v>
      </c>
      <c r="D2575" t="s">
        <v>193</v>
      </c>
      <c r="E2575">
        <v>1</v>
      </c>
      <c r="F2575" t="s">
        <v>6159</v>
      </c>
    </row>
    <row r="2576" spans="1:6" hidden="1" x14ac:dyDescent="0.25">
      <c r="A2576" t="s">
        <v>2988</v>
      </c>
      <c r="B2576">
        <v>138</v>
      </c>
      <c r="C2576" t="s">
        <v>14</v>
      </c>
      <c r="D2576" t="s">
        <v>2989</v>
      </c>
      <c r="E2576">
        <v>1</v>
      </c>
      <c r="F2576" t="s">
        <v>2990</v>
      </c>
    </row>
    <row r="2577" spans="1:6" hidden="1" x14ac:dyDescent="0.25">
      <c r="A2577" t="s">
        <v>2998</v>
      </c>
      <c r="B2577">
        <v>400</v>
      </c>
      <c r="C2577" t="s">
        <v>14</v>
      </c>
      <c r="D2577" t="s">
        <v>562</v>
      </c>
      <c r="E2577">
        <v>1</v>
      </c>
      <c r="F2577" t="s">
        <v>118</v>
      </c>
    </row>
    <row r="2578" spans="1:6" hidden="1" x14ac:dyDescent="0.25">
      <c r="A2578" t="s">
        <v>3000</v>
      </c>
      <c r="B2578">
        <v>120</v>
      </c>
      <c r="C2578" t="s">
        <v>14</v>
      </c>
      <c r="D2578" t="s">
        <v>878</v>
      </c>
      <c r="E2578">
        <v>1</v>
      </c>
      <c r="F2578" t="s">
        <v>6159</v>
      </c>
    </row>
    <row r="2579" spans="1:6" hidden="1" x14ac:dyDescent="0.25">
      <c r="A2579" t="s">
        <v>3009</v>
      </c>
      <c r="B2579">
        <v>293</v>
      </c>
      <c r="C2579" t="s">
        <v>14</v>
      </c>
      <c r="D2579" t="s">
        <v>15</v>
      </c>
      <c r="E2579">
        <v>1</v>
      </c>
      <c r="F2579" t="s">
        <v>6128</v>
      </c>
    </row>
    <row r="2580" spans="1:6" hidden="1" x14ac:dyDescent="0.25">
      <c r="A2580" t="s">
        <v>3015</v>
      </c>
      <c r="B2580">
        <v>120</v>
      </c>
      <c r="C2580" t="s">
        <v>14</v>
      </c>
      <c r="D2580" t="s">
        <v>509</v>
      </c>
      <c r="E2580">
        <v>1</v>
      </c>
      <c r="F2580" t="s">
        <v>6159</v>
      </c>
    </row>
    <row r="2581" spans="1:6" hidden="1" x14ac:dyDescent="0.25">
      <c r="A2581" t="s">
        <v>3059</v>
      </c>
      <c r="B2581">
        <v>235</v>
      </c>
      <c r="C2581" t="s">
        <v>14</v>
      </c>
      <c r="D2581" t="s">
        <v>341</v>
      </c>
      <c r="E2581">
        <v>1</v>
      </c>
      <c r="F2581" t="s">
        <v>3060</v>
      </c>
    </row>
    <row r="2582" spans="1:6" hidden="1" x14ac:dyDescent="0.25">
      <c r="A2582" t="s">
        <v>3063</v>
      </c>
      <c r="B2582">
        <v>120</v>
      </c>
      <c r="C2582" t="s">
        <v>14</v>
      </c>
      <c r="D2582" t="s">
        <v>1214</v>
      </c>
      <c r="E2582">
        <v>1</v>
      </c>
      <c r="F2582" t="s">
        <v>6159</v>
      </c>
    </row>
    <row r="2583" spans="1:6" x14ac:dyDescent="0.25">
      <c r="A2583" t="s">
        <v>3097</v>
      </c>
      <c r="B2583">
        <v>602</v>
      </c>
      <c r="C2583" t="s">
        <v>9</v>
      </c>
      <c r="D2583" t="s">
        <v>32</v>
      </c>
      <c r="E2583">
        <v>1</v>
      </c>
      <c r="F2583" t="s">
        <v>6284</v>
      </c>
    </row>
    <row r="2584" spans="1:6" hidden="1" x14ac:dyDescent="0.25">
      <c r="A2584" t="s">
        <v>3100</v>
      </c>
      <c r="B2584">
        <v>120</v>
      </c>
      <c r="C2584" t="s">
        <v>14</v>
      </c>
      <c r="D2584" t="s">
        <v>2648</v>
      </c>
      <c r="E2584">
        <v>1</v>
      </c>
      <c r="F2584" t="s">
        <v>6159</v>
      </c>
    </row>
    <row r="2585" spans="1:6" hidden="1" x14ac:dyDescent="0.25">
      <c r="A2585" t="s">
        <v>3103</v>
      </c>
      <c r="B2585">
        <v>404</v>
      </c>
      <c r="C2585" t="s">
        <v>14</v>
      </c>
      <c r="D2585" t="s">
        <v>2905</v>
      </c>
      <c r="E2585">
        <v>1</v>
      </c>
      <c r="F2585" t="s">
        <v>2109</v>
      </c>
    </row>
    <row r="2586" spans="1:6" hidden="1" x14ac:dyDescent="0.25">
      <c r="A2586" t="s">
        <v>3114</v>
      </c>
      <c r="B2586">
        <v>262</v>
      </c>
      <c r="C2586" t="s">
        <v>14</v>
      </c>
      <c r="D2586" t="s">
        <v>19</v>
      </c>
      <c r="E2586">
        <v>1</v>
      </c>
      <c r="F2586" t="s">
        <v>83</v>
      </c>
    </row>
    <row r="2587" spans="1:6" hidden="1" x14ac:dyDescent="0.25">
      <c r="A2587" t="s">
        <v>3131</v>
      </c>
      <c r="B2587">
        <v>120</v>
      </c>
      <c r="C2587" t="s">
        <v>14</v>
      </c>
      <c r="D2587" t="s">
        <v>336</v>
      </c>
      <c r="E2587">
        <v>1</v>
      </c>
      <c r="F2587" t="s">
        <v>6159</v>
      </c>
    </row>
    <row r="2588" spans="1:6" x14ac:dyDescent="0.25">
      <c r="A2588" t="s">
        <v>3139</v>
      </c>
      <c r="B2588">
        <v>604</v>
      </c>
      <c r="C2588" t="s">
        <v>9</v>
      </c>
      <c r="D2588" t="s">
        <v>10</v>
      </c>
      <c r="E2588">
        <v>1</v>
      </c>
      <c r="F2588" t="s">
        <v>6285</v>
      </c>
    </row>
    <row r="2589" spans="1:6" x14ac:dyDescent="0.25">
      <c r="A2589" t="s">
        <v>3150</v>
      </c>
      <c r="B2589">
        <v>833</v>
      </c>
      <c r="C2589" t="s">
        <v>9</v>
      </c>
      <c r="D2589" t="s">
        <v>10</v>
      </c>
      <c r="E2589">
        <v>1</v>
      </c>
      <c r="F2589" t="s">
        <v>6187</v>
      </c>
    </row>
    <row r="2590" spans="1:6" hidden="1" x14ac:dyDescent="0.25">
      <c r="A2590" t="s">
        <v>3167</v>
      </c>
      <c r="B2590">
        <v>573</v>
      </c>
      <c r="C2590" t="s">
        <v>14</v>
      </c>
      <c r="D2590" t="s">
        <v>457</v>
      </c>
      <c r="E2590">
        <v>1</v>
      </c>
      <c r="F2590" t="s">
        <v>6129</v>
      </c>
    </row>
    <row r="2591" spans="1:6" hidden="1" x14ac:dyDescent="0.25">
      <c r="A2591" t="s">
        <v>3215</v>
      </c>
      <c r="B2591">
        <v>404</v>
      </c>
      <c r="C2591" t="s">
        <v>14</v>
      </c>
      <c r="D2591" t="s">
        <v>2108</v>
      </c>
      <c r="E2591">
        <v>1</v>
      </c>
      <c r="F2591" t="s">
        <v>2109</v>
      </c>
    </row>
    <row r="2592" spans="1:6" x14ac:dyDescent="0.25">
      <c r="A2592" t="s">
        <v>3218</v>
      </c>
      <c r="B2592">
        <v>610</v>
      </c>
      <c r="C2592" t="s">
        <v>9</v>
      </c>
      <c r="D2592" t="s">
        <v>32</v>
      </c>
      <c r="E2592">
        <v>1</v>
      </c>
      <c r="F2592" t="s">
        <v>6286</v>
      </c>
    </row>
    <row r="2593" spans="1:6" hidden="1" x14ac:dyDescent="0.25">
      <c r="A2593" t="s">
        <v>3276</v>
      </c>
      <c r="B2593">
        <v>120</v>
      </c>
      <c r="C2593" t="s">
        <v>14</v>
      </c>
      <c r="D2593" t="s">
        <v>1306</v>
      </c>
      <c r="E2593">
        <v>1</v>
      </c>
      <c r="F2593" t="s">
        <v>6159</v>
      </c>
    </row>
    <row r="2594" spans="1:6" x14ac:dyDescent="0.25">
      <c r="A2594" t="s">
        <v>3284</v>
      </c>
      <c r="B2594">
        <v>652</v>
      </c>
      <c r="C2594" t="s">
        <v>9</v>
      </c>
      <c r="D2594" t="s">
        <v>164</v>
      </c>
      <c r="E2594">
        <v>1</v>
      </c>
      <c r="F2594" t="s">
        <v>6287</v>
      </c>
    </row>
    <row r="2595" spans="1:6" hidden="1" x14ac:dyDescent="0.25">
      <c r="A2595" t="s">
        <v>3295</v>
      </c>
      <c r="B2595">
        <v>120</v>
      </c>
      <c r="C2595" t="s">
        <v>14</v>
      </c>
      <c r="D2595" t="s">
        <v>1564</v>
      </c>
      <c r="E2595">
        <v>1</v>
      </c>
      <c r="F2595" t="s">
        <v>6159</v>
      </c>
    </row>
    <row r="2596" spans="1:6" x14ac:dyDescent="0.25">
      <c r="A2596" t="s">
        <v>3358</v>
      </c>
      <c r="B2596">
        <v>636</v>
      </c>
      <c r="C2596" t="s">
        <v>9</v>
      </c>
      <c r="D2596" t="s">
        <v>164</v>
      </c>
      <c r="E2596">
        <v>1</v>
      </c>
      <c r="F2596" t="s">
        <v>6288</v>
      </c>
    </row>
    <row r="2597" spans="1:6" x14ac:dyDescent="0.25">
      <c r="A2597" t="s">
        <v>3384</v>
      </c>
      <c r="B2597">
        <v>555</v>
      </c>
      <c r="C2597" t="s">
        <v>9</v>
      </c>
      <c r="D2597" t="s">
        <v>32</v>
      </c>
      <c r="E2597">
        <v>1</v>
      </c>
      <c r="F2597" t="s">
        <v>3385</v>
      </c>
    </row>
    <row r="2598" spans="1:6" hidden="1" x14ac:dyDescent="0.25">
      <c r="A2598" t="s">
        <v>3392</v>
      </c>
      <c r="B2598">
        <v>120</v>
      </c>
      <c r="C2598" t="s">
        <v>14</v>
      </c>
      <c r="D2598" t="s">
        <v>3393</v>
      </c>
      <c r="E2598">
        <v>1</v>
      </c>
      <c r="F2598" t="s">
        <v>6159</v>
      </c>
    </row>
    <row r="2599" spans="1:6" hidden="1" x14ac:dyDescent="0.25">
      <c r="A2599" t="s">
        <v>3404</v>
      </c>
      <c r="B2599">
        <v>120</v>
      </c>
      <c r="C2599" t="s">
        <v>14</v>
      </c>
      <c r="D2599" t="s">
        <v>959</v>
      </c>
      <c r="E2599">
        <v>1</v>
      </c>
      <c r="F2599" t="s">
        <v>6159</v>
      </c>
    </row>
    <row r="2600" spans="1:6" x14ac:dyDescent="0.25">
      <c r="A2600" t="s">
        <v>3420</v>
      </c>
      <c r="B2600">
        <v>377</v>
      </c>
      <c r="C2600" t="s">
        <v>9</v>
      </c>
      <c r="D2600" t="s">
        <v>10</v>
      </c>
      <c r="E2600">
        <v>1</v>
      </c>
      <c r="F2600" t="s">
        <v>6674</v>
      </c>
    </row>
    <row r="2601" spans="1:6" hidden="1" x14ac:dyDescent="0.25">
      <c r="A2601" t="s">
        <v>3423</v>
      </c>
      <c r="B2601">
        <v>262</v>
      </c>
      <c r="C2601" t="s">
        <v>14</v>
      </c>
      <c r="D2601" t="s">
        <v>970</v>
      </c>
      <c r="E2601">
        <v>1</v>
      </c>
      <c r="F2601" t="s">
        <v>83</v>
      </c>
    </row>
    <row r="2602" spans="1:6" x14ac:dyDescent="0.25">
      <c r="A2602" t="s">
        <v>3447</v>
      </c>
      <c r="B2602">
        <v>798</v>
      </c>
      <c r="C2602" t="s">
        <v>9</v>
      </c>
      <c r="D2602" t="s">
        <v>10</v>
      </c>
      <c r="E2602">
        <v>1</v>
      </c>
      <c r="F2602" t="s">
        <v>6171</v>
      </c>
    </row>
    <row r="2603" spans="1:6" x14ac:dyDescent="0.25">
      <c r="A2603" t="s">
        <v>3453</v>
      </c>
      <c r="B2603">
        <v>631</v>
      </c>
      <c r="C2603" t="s">
        <v>9</v>
      </c>
      <c r="D2603" t="s">
        <v>180</v>
      </c>
      <c r="E2603">
        <v>1</v>
      </c>
      <c r="F2603" t="s">
        <v>3454</v>
      </c>
    </row>
    <row r="2604" spans="1:6" hidden="1" x14ac:dyDescent="0.25">
      <c r="A2604" t="s">
        <v>3470</v>
      </c>
      <c r="B2604">
        <v>141</v>
      </c>
      <c r="C2604" t="s">
        <v>14</v>
      </c>
      <c r="D2604" t="s">
        <v>3017</v>
      </c>
      <c r="E2604">
        <v>1</v>
      </c>
      <c r="F2604" t="s">
        <v>6331</v>
      </c>
    </row>
    <row r="2605" spans="1:6" x14ac:dyDescent="0.25">
      <c r="A2605" t="s">
        <v>3472</v>
      </c>
      <c r="B2605">
        <v>635</v>
      </c>
      <c r="C2605" t="s">
        <v>9</v>
      </c>
      <c r="D2605" t="s">
        <v>28</v>
      </c>
      <c r="E2605">
        <v>1</v>
      </c>
      <c r="F2605" t="s">
        <v>6289</v>
      </c>
    </row>
    <row r="2606" spans="1:6" hidden="1" x14ac:dyDescent="0.25">
      <c r="A2606" t="s">
        <v>3534</v>
      </c>
      <c r="B2606">
        <v>262</v>
      </c>
      <c r="C2606" t="s">
        <v>14</v>
      </c>
      <c r="D2606" t="s">
        <v>1150</v>
      </c>
      <c r="E2606">
        <v>1</v>
      </c>
      <c r="F2606" t="s">
        <v>83</v>
      </c>
    </row>
    <row r="2607" spans="1:6" hidden="1" x14ac:dyDescent="0.25">
      <c r="A2607" t="s">
        <v>3538</v>
      </c>
      <c r="B2607">
        <v>98</v>
      </c>
      <c r="C2607" t="s">
        <v>14</v>
      </c>
      <c r="D2607" t="s">
        <v>3539</v>
      </c>
      <c r="E2607">
        <v>1</v>
      </c>
      <c r="F2607" t="s">
        <v>6273</v>
      </c>
    </row>
    <row r="2608" spans="1:6" hidden="1" x14ac:dyDescent="0.25">
      <c r="A2608" t="s">
        <v>3551</v>
      </c>
      <c r="B2608">
        <v>262</v>
      </c>
      <c r="C2608" t="s">
        <v>14</v>
      </c>
      <c r="D2608" t="s">
        <v>19</v>
      </c>
      <c r="E2608">
        <v>1</v>
      </c>
      <c r="F2608" t="s">
        <v>83</v>
      </c>
    </row>
    <row r="2609" spans="1:6" hidden="1" x14ac:dyDescent="0.25">
      <c r="A2609" t="s">
        <v>3581</v>
      </c>
      <c r="B2609">
        <v>120</v>
      </c>
      <c r="C2609" t="s">
        <v>14</v>
      </c>
      <c r="D2609" t="s">
        <v>68</v>
      </c>
      <c r="E2609">
        <v>1</v>
      </c>
      <c r="F2609" t="s">
        <v>6159</v>
      </c>
    </row>
    <row r="2610" spans="1:6" x14ac:dyDescent="0.25">
      <c r="A2610" t="s">
        <v>3587</v>
      </c>
      <c r="B2610">
        <v>622</v>
      </c>
      <c r="C2610" t="s">
        <v>9</v>
      </c>
      <c r="D2610" t="s">
        <v>164</v>
      </c>
      <c r="E2610">
        <v>1</v>
      </c>
      <c r="F2610" t="s">
        <v>6290</v>
      </c>
    </row>
    <row r="2611" spans="1:6" hidden="1" x14ac:dyDescent="0.25">
      <c r="A2611" t="s">
        <v>3592</v>
      </c>
      <c r="B2611">
        <v>216</v>
      </c>
      <c r="C2611" t="s">
        <v>133</v>
      </c>
      <c r="D2611" t="s">
        <v>134</v>
      </c>
      <c r="E2611">
        <v>1</v>
      </c>
      <c r="F2611" t="s">
        <v>5721</v>
      </c>
    </row>
    <row r="2612" spans="1:6" hidden="1" x14ac:dyDescent="0.25">
      <c r="A2612" t="s">
        <v>3599</v>
      </c>
      <c r="B2612">
        <v>120</v>
      </c>
      <c r="C2612" t="s">
        <v>14</v>
      </c>
      <c r="D2612" t="s">
        <v>894</v>
      </c>
      <c r="E2612">
        <v>1</v>
      </c>
      <c r="F2612" t="s">
        <v>6159</v>
      </c>
    </row>
    <row r="2613" spans="1:6" hidden="1" x14ac:dyDescent="0.25">
      <c r="A2613" t="s">
        <v>3621</v>
      </c>
      <c r="B2613">
        <v>120</v>
      </c>
      <c r="C2613" t="s">
        <v>14</v>
      </c>
      <c r="D2613" t="s">
        <v>2770</v>
      </c>
      <c r="E2613">
        <v>1</v>
      </c>
      <c r="F2613" t="s">
        <v>6159</v>
      </c>
    </row>
    <row r="2614" spans="1:6" hidden="1" x14ac:dyDescent="0.25">
      <c r="A2614" t="s">
        <v>3626</v>
      </c>
      <c r="B2614">
        <v>400</v>
      </c>
      <c r="C2614" t="s">
        <v>14</v>
      </c>
      <c r="D2614" t="s">
        <v>3627</v>
      </c>
      <c r="E2614">
        <v>1</v>
      </c>
      <c r="F2614" t="s">
        <v>118</v>
      </c>
    </row>
    <row r="2615" spans="1:6" hidden="1" x14ac:dyDescent="0.25">
      <c r="A2615" t="s">
        <v>3673</v>
      </c>
      <c r="B2615">
        <v>101</v>
      </c>
      <c r="C2615" t="s">
        <v>14</v>
      </c>
      <c r="D2615" t="s">
        <v>571</v>
      </c>
      <c r="E2615">
        <v>1</v>
      </c>
      <c r="F2615" t="s">
        <v>6167</v>
      </c>
    </row>
    <row r="2616" spans="1:6" hidden="1" x14ac:dyDescent="0.25">
      <c r="A2616" t="s">
        <v>3709</v>
      </c>
      <c r="B2616">
        <v>377</v>
      </c>
      <c r="C2616" t="s">
        <v>23</v>
      </c>
      <c r="D2616" t="s">
        <v>24</v>
      </c>
      <c r="E2616">
        <v>1</v>
      </c>
      <c r="F2616" t="s">
        <v>3710</v>
      </c>
    </row>
    <row r="2617" spans="1:6" hidden="1" x14ac:dyDescent="0.25">
      <c r="A2617" t="s">
        <v>3723</v>
      </c>
      <c r="B2617">
        <v>120</v>
      </c>
      <c r="C2617" t="s">
        <v>14</v>
      </c>
      <c r="D2617" t="s">
        <v>3724</v>
      </c>
      <c r="E2617">
        <v>1</v>
      </c>
      <c r="F2617" t="s">
        <v>6159</v>
      </c>
    </row>
    <row r="2618" spans="1:6" hidden="1" x14ac:dyDescent="0.25">
      <c r="A2618" t="s">
        <v>3733</v>
      </c>
      <c r="B2618">
        <v>262</v>
      </c>
      <c r="C2618" t="s">
        <v>14</v>
      </c>
      <c r="D2618" t="s">
        <v>121</v>
      </c>
      <c r="E2618">
        <v>1</v>
      </c>
      <c r="F2618" t="s">
        <v>83</v>
      </c>
    </row>
    <row r="2619" spans="1:6" hidden="1" x14ac:dyDescent="0.25">
      <c r="A2619" t="s">
        <v>3738</v>
      </c>
      <c r="B2619">
        <v>262</v>
      </c>
      <c r="C2619" t="s">
        <v>14</v>
      </c>
      <c r="D2619" t="s">
        <v>19</v>
      </c>
      <c r="E2619">
        <v>1</v>
      </c>
      <c r="F2619" t="s">
        <v>83</v>
      </c>
    </row>
    <row r="2620" spans="1:6" x14ac:dyDescent="0.25">
      <c r="A2620" t="s">
        <v>3756</v>
      </c>
      <c r="B2620">
        <v>357</v>
      </c>
      <c r="C2620" t="s">
        <v>9</v>
      </c>
      <c r="D2620" t="s">
        <v>180</v>
      </c>
      <c r="E2620">
        <v>1</v>
      </c>
      <c r="F2620" t="s">
        <v>6172</v>
      </c>
    </row>
    <row r="2621" spans="1:6" hidden="1" x14ac:dyDescent="0.25">
      <c r="A2621" t="s">
        <v>3762</v>
      </c>
      <c r="B2621">
        <v>120</v>
      </c>
      <c r="C2621" t="s">
        <v>14</v>
      </c>
      <c r="D2621" t="s">
        <v>2370</v>
      </c>
      <c r="E2621">
        <v>1</v>
      </c>
      <c r="F2621" t="s">
        <v>6159</v>
      </c>
    </row>
    <row r="2622" spans="1:6" hidden="1" x14ac:dyDescent="0.25">
      <c r="A2622" t="s">
        <v>3801</v>
      </c>
      <c r="B2622">
        <v>120</v>
      </c>
      <c r="C2622" t="s">
        <v>14</v>
      </c>
      <c r="D2622" t="s">
        <v>890</v>
      </c>
      <c r="E2622">
        <v>1</v>
      </c>
      <c r="F2622" t="s">
        <v>6159</v>
      </c>
    </row>
    <row r="2623" spans="1:6" x14ac:dyDescent="0.25">
      <c r="A2623" t="s">
        <v>3830</v>
      </c>
      <c r="B2623">
        <v>612</v>
      </c>
      <c r="C2623" t="s">
        <v>9</v>
      </c>
      <c r="D2623" t="s">
        <v>164</v>
      </c>
      <c r="E2623">
        <v>1</v>
      </c>
      <c r="F2623" t="s">
        <v>6291</v>
      </c>
    </row>
    <row r="2624" spans="1:6" hidden="1" x14ac:dyDescent="0.25">
      <c r="A2624" t="s">
        <v>3839</v>
      </c>
      <c r="B2624">
        <v>400</v>
      </c>
      <c r="C2624" t="s">
        <v>14</v>
      </c>
      <c r="D2624" t="s">
        <v>3840</v>
      </c>
      <c r="E2624">
        <v>1</v>
      </c>
      <c r="F2624" t="s">
        <v>118</v>
      </c>
    </row>
    <row r="2625" spans="1:6" x14ac:dyDescent="0.25">
      <c r="A2625" t="s">
        <v>3875</v>
      </c>
      <c r="B2625">
        <v>886</v>
      </c>
      <c r="C2625" t="s">
        <v>9</v>
      </c>
      <c r="D2625" t="s">
        <v>32</v>
      </c>
      <c r="E2625">
        <v>1</v>
      </c>
      <c r="F2625" t="s">
        <v>3876</v>
      </c>
    </row>
    <row r="2626" spans="1:6" hidden="1" x14ac:dyDescent="0.25">
      <c r="A2626" t="s">
        <v>3886</v>
      </c>
      <c r="B2626">
        <v>120</v>
      </c>
      <c r="C2626" t="s">
        <v>14</v>
      </c>
      <c r="D2626" t="s">
        <v>411</v>
      </c>
      <c r="E2626">
        <v>1</v>
      </c>
      <c r="F2626" t="s">
        <v>6159</v>
      </c>
    </row>
    <row r="2627" spans="1:6" hidden="1" x14ac:dyDescent="0.25">
      <c r="A2627" t="s">
        <v>3890</v>
      </c>
      <c r="B2627">
        <v>120</v>
      </c>
      <c r="C2627" t="s">
        <v>14</v>
      </c>
      <c r="D2627" t="s">
        <v>3111</v>
      </c>
      <c r="E2627">
        <v>1</v>
      </c>
      <c r="F2627" t="s">
        <v>6159</v>
      </c>
    </row>
    <row r="2628" spans="1:6" hidden="1" x14ac:dyDescent="0.25">
      <c r="A2628" t="s">
        <v>3896</v>
      </c>
      <c r="B2628">
        <v>162</v>
      </c>
      <c r="C2628" t="s">
        <v>23</v>
      </c>
      <c r="D2628" t="s">
        <v>821</v>
      </c>
      <c r="E2628">
        <v>1</v>
      </c>
      <c r="F2628" t="s">
        <v>3897</v>
      </c>
    </row>
    <row r="2629" spans="1:6" x14ac:dyDescent="0.25">
      <c r="A2629" t="s">
        <v>3900</v>
      </c>
      <c r="B2629">
        <v>1665</v>
      </c>
      <c r="C2629" t="s">
        <v>9</v>
      </c>
      <c r="D2629" t="s">
        <v>32</v>
      </c>
      <c r="E2629">
        <v>1</v>
      </c>
      <c r="F2629" t="s">
        <v>6292</v>
      </c>
    </row>
    <row r="2630" spans="1:6" x14ac:dyDescent="0.25">
      <c r="A2630" t="s">
        <v>3916</v>
      </c>
      <c r="B2630">
        <v>476</v>
      </c>
      <c r="C2630" t="s">
        <v>9</v>
      </c>
      <c r="D2630" t="s">
        <v>180</v>
      </c>
      <c r="E2630">
        <v>1</v>
      </c>
      <c r="F2630" t="s">
        <v>3917</v>
      </c>
    </row>
    <row r="2631" spans="1:6" hidden="1" x14ac:dyDescent="0.25">
      <c r="A2631" t="s">
        <v>3930</v>
      </c>
      <c r="B2631">
        <v>120</v>
      </c>
      <c r="C2631" t="s">
        <v>14</v>
      </c>
      <c r="D2631" t="s">
        <v>1418</v>
      </c>
      <c r="E2631">
        <v>1</v>
      </c>
      <c r="F2631" t="s">
        <v>6159</v>
      </c>
    </row>
    <row r="2632" spans="1:6" hidden="1" x14ac:dyDescent="0.25">
      <c r="A2632" t="s">
        <v>3933</v>
      </c>
      <c r="B2632">
        <v>262</v>
      </c>
      <c r="C2632" t="s">
        <v>14</v>
      </c>
      <c r="D2632" t="s">
        <v>216</v>
      </c>
      <c r="E2632">
        <v>1</v>
      </c>
      <c r="F2632" t="s">
        <v>83</v>
      </c>
    </row>
    <row r="2633" spans="1:6" hidden="1" x14ac:dyDescent="0.25">
      <c r="A2633" t="s">
        <v>3937</v>
      </c>
      <c r="B2633">
        <v>120</v>
      </c>
      <c r="C2633" t="s">
        <v>14</v>
      </c>
      <c r="D2633" t="s">
        <v>930</v>
      </c>
      <c r="E2633">
        <v>1</v>
      </c>
      <c r="F2633" t="s">
        <v>6159</v>
      </c>
    </row>
    <row r="2634" spans="1:6" hidden="1" x14ac:dyDescent="0.25">
      <c r="A2634" t="s">
        <v>3962</v>
      </c>
      <c r="B2634">
        <v>120</v>
      </c>
      <c r="C2634" t="s">
        <v>14</v>
      </c>
      <c r="D2634" t="s">
        <v>442</v>
      </c>
      <c r="E2634">
        <v>1</v>
      </c>
      <c r="F2634" t="s">
        <v>6159</v>
      </c>
    </row>
    <row r="2635" spans="1:6" hidden="1" x14ac:dyDescent="0.25">
      <c r="A2635" t="s">
        <v>3963</v>
      </c>
      <c r="B2635">
        <v>161</v>
      </c>
      <c r="C2635" t="s">
        <v>14</v>
      </c>
      <c r="D2635" t="s">
        <v>1126</v>
      </c>
      <c r="E2635">
        <v>1</v>
      </c>
      <c r="F2635" t="s">
        <v>6332</v>
      </c>
    </row>
    <row r="2636" spans="1:6" hidden="1" x14ac:dyDescent="0.25">
      <c r="A2636" t="s">
        <v>3997</v>
      </c>
      <c r="B2636">
        <v>262</v>
      </c>
      <c r="C2636" t="s">
        <v>14</v>
      </c>
      <c r="D2636" t="s">
        <v>1418</v>
      </c>
      <c r="E2636">
        <v>1</v>
      </c>
      <c r="F2636" t="s">
        <v>83</v>
      </c>
    </row>
    <row r="2637" spans="1:6" hidden="1" x14ac:dyDescent="0.25">
      <c r="A2637" t="s">
        <v>4016</v>
      </c>
      <c r="B2637">
        <v>141</v>
      </c>
      <c r="C2637" t="s">
        <v>14</v>
      </c>
      <c r="D2637" t="s">
        <v>4017</v>
      </c>
      <c r="E2637">
        <v>1</v>
      </c>
      <c r="F2637" t="s">
        <v>6331</v>
      </c>
    </row>
    <row r="2638" spans="1:6" x14ac:dyDescent="0.25">
      <c r="A2638" t="s">
        <v>4043</v>
      </c>
      <c r="B2638">
        <v>652</v>
      </c>
      <c r="C2638" t="s">
        <v>9</v>
      </c>
      <c r="D2638" t="s">
        <v>180</v>
      </c>
      <c r="E2638">
        <v>1</v>
      </c>
      <c r="F2638" t="s">
        <v>6293</v>
      </c>
    </row>
    <row r="2639" spans="1:6" x14ac:dyDescent="0.25">
      <c r="A2639" t="s">
        <v>4076</v>
      </c>
      <c r="B2639">
        <v>297</v>
      </c>
      <c r="C2639" t="s">
        <v>9</v>
      </c>
      <c r="D2639" t="s">
        <v>32</v>
      </c>
      <c r="E2639">
        <v>1</v>
      </c>
      <c r="F2639" t="s">
        <v>4077</v>
      </c>
    </row>
    <row r="2640" spans="1:6" hidden="1" x14ac:dyDescent="0.25">
      <c r="A2640" t="s">
        <v>4106</v>
      </c>
      <c r="B2640">
        <v>287</v>
      </c>
      <c r="C2640" t="s">
        <v>23</v>
      </c>
      <c r="D2640" t="s">
        <v>24</v>
      </c>
      <c r="E2640">
        <v>1</v>
      </c>
      <c r="F2640" t="s">
        <v>4107</v>
      </c>
    </row>
    <row r="2641" spans="1:6" hidden="1" x14ac:dyDescent="0.25">
      <c r="A2641" t="s">
        <v>4130</v>
      </c>
      <c r="B2641">
        <v>120</v>
      </c>
      <c r="C2641" t="s">
        <v>14</v>
      </c>
      <c r="D2641" t="s">
        <v>4131</v>
      </c>
      <c r="E2641">
        <v>1</v>
      </c>
      <c r="F2641" t="s">
        <v>6159</v>
      </c>
    </row>
    <row r="2642" spans="1:6" x14ac:dyDescent="0.25">
      <c r="A2642" t="s">
        <v>4151</v>
      </c>
      <c r="B2642">
        <v>618</v>
      </c>
      <c r="C2642" t="s">
        <v>9</v>
      </c>
      <c r="D2642" t="s">
        <v>32</v>
      </c>
      <c r="E2642">
        <v>1</v>
      </c>
      <c r="F2642" t="s">
        <v>4152</v>
      </c>
    </row>
    <row r="2643" spans="1:6" hidden="1" x14ac:dyDescent="0.25">
      <c r="A2643" t="s">
        <v>4159</v>
      </c>
      <c r="B2643">
        <v>282</v>
      </c>
      <c r="C2643" t="s">
        <v>23</v>
      </c>
      <c r="D2643" t="s">
        <v>24</v>
      </c>
      <c r="E2643">
        <v>1</v>
      </c>
      <c r="F2643" t="s">
        <v>2427</v>
      </c>
    </row>
    <row r="2644" spans="1:6" hidden="1" x14ac:dyDescent="0.25">
      <c r="A2644" t="s">
        <v>4173</v>
      </c>
      <c r="B2644">
        <v>120</v>
      </c>
      <c r="C2644" t="s">
        <v>14</v>
      </c>
      <c r="D2644" t="s">
        <v>329</v>
      </c>
      <c r="E2644">
        <v>1</v>
      </c>
      <c r="F2644" t="s">
        <v>6159</v>
      </c>
    </row>
    <row r="2645" spans="1:6" hidden="1" x14ac:dyDescent="0.25">
      <c r="A2645" t="s">
        <v>4187</v>
      </c>
      <c r="B2645">
        <v>120</v>
      </c>
      <c r="C2645" t="s">
        <v>14</v>
      </c>
      <c r="D2645" t="s">
        <v>718</v>
      </c>
      <c r="E2645">
        <v>1</v>
      </c>
      <c r="F2645" t="s">
        <v>6159</v>
      </c>
    </row>
    <row r="2646" spans="1:6" hidden="1" x14ac:dyDescent="0.25">
      <c r="A2646" t="s">
        <v>4199</v>
      </c>
      <c r="B2646">
        <v>259</v>
      </c>
      <c r="C2646" t="s">
        <v>23</v>
      </c>
      <c r="D2646" t="s">
        <v>24</v>
      </c>
      <c r="E2646">
        <v>1</v>
      </c>
      <c r="F2646" t="s">
        <v>110</v>
      </c>
    </row>
    <row r="2647" spans="1:6" hidden="1" x14ac:dyDescent="0.25">
      <c r="A2647" t="s">
        <v>4203</v>
      </c>
      <c r="B2647">
        <v>120</v>
      </c>
      <c r="C2647" t="s">
        <v>14</v>
      </c>
      <c r="D2647" t="s">
        <v>848</v>
      </c>
      <c r="E2647">
        <v>1</v>
      </c>
      <c r="F2647" t="s">
        <v>6159</v>
      </c>
    </row>
    <row r="2648" spans="1:6" hidden="1" x14ac:dyDescent="0.25">
      <c r="A2648" t="s">
        <v>4228</v>
      </c>
      <c r="B2648">
        <v>93</v>
      </c>
      <c r="C2648" t="s">
        <v>14</v>
      </c>
      <c r="D2648" t="s">
        <v>4229</v>
      </c>
      <c r="E2648">
        <v>1</v>
      </c>
      <c r="F2648" t="s">
        <v>6294</v>
      </c>
    </row>
    <row r="2649" spans="1:6" hidden="1" x14ac:dyDescent="0.25">
      <c r="A2649" t="s">
        <v>4233</v>
      </c>
      <c r="B2649">
        <v>262</v>
      </c>
      <c r="C2649" t="s">
        <v>14</v>
      </c>
      <c r="D2649" t="s">
        <v>19</v>
      </c>
      <c r="E2649">
        <v>1</v>
      </c>
      <c r="F2649" t="s">
        <v>83</v>
      </c>
    </row>
    <row r="2650" spans="1:6" hidden="1" x14ac:dyDescent="0.25">
      <c r="A2650" t="s">
        <v>4298</v>
      </c>
      <c r="B2650">
        <v>122</v>
      </c>
      <c r="C2650" t="s">
        <v>14</v>
      </c>
      <c r="D2650" t="s">
        <v>1637</v>
      </c>
      <c r="E2650">
        <v>1</v>
      </c>
      <c r="F2650" t="s">
        <v>6333</v>
      </c>
    </row>
    <row r="2651" spans="1:6" hidden="1" x14ac:dyDescent="0.25">
      <c r="A2651" t="s">
        <v>4314</v>
      </c>
      <c r="B2651">
        <v>120</v>
      </c>
      <c r="C2651" t="s">
        <v>14</v>
      </c>
      <c r="D2651" t="s">
        <v>155</v>
      </c>
      <c r="E2651">
        <v>1</v>
      </c>
      <c r="F2651" t="s">
        <v>6173</v>
      </c>
    </row>
    <row r="2652" spans="1:6" hidden="1" x14ac:dyDescent="0.25">
      <c r="A2652" t="s">
        <v>4318</v>
      </c>
      <c r="B2652">
        <v>262</v>
      </c>
      <c r="C2652" t="s">
        <v>14</v>
      </c>
      <c r="D2652" t="s">
        <v>19</v>
      </c>
      <c r="E2652">
        <v>1</v>
      </c>
      <c r="F2652" t="s">
        <v>83</v>
      </c>
    </row>
    <row r="2653" spans="1:6" hidden="1" x14ac:dyDescent="0.25">
      <c r="A2653" t="s">
        <v>4320</v>
      </c>
      <c r="B2653">
        <v>293</v>
      </c>
      <c r="C2653" t="s">
        <v>14</v>
      </c>
      <c r="D2653" t="s">
        <v>86</v>
      </c>
      <c r="E2653">
        <v>1</v>
      </c>
      <c r="F2653" t="s">
        <v>6130</v>
      </c>
    </row>
    <row r="2654" spans="1:6" hidden="1" x14ac:dyDescent="0.25">
      <c r="A2654" t="s">
        <v>4335</v>
      </c>
      <c r="B2654">
        <v>120</v>
      </c>
      <c r="C2654" t="s">
        <v>14</v>
      </c>
      <c r="D2654" t="s">
        <v>357</v>
      </c>
      <c r="E2654">
        <v>1</v>
      </c>
      <c r="F2654" t="s">
        <v>6159</v>
      </c>
    </row>
    <row r="2655" spans="1:6" hidden="1" x14ac:dyDescent="0.25">
      <c r="A2655" t="s">
        <v>4356</v>
      </c>
      <c r="B2655">
        <v>883</v>
      </c>
      <c r="C2655" t="s">
        <v>14</v>
      </c>
      <c r="D2655" t="s">
        <v>36</v>
      </c>
      <c r="E2655">
        <v>1</v>
      </c>
      <c r="F2655" t="s">
        <v>6113</v>
      </c>
    </row>
    <row r="2656" spans="1:6" hidden="1" x14ac:dyDescent="0.25">
      <c r="A2656" t="s">
        <v>4369</v>
      </c>
      <c r="B2656">
        <v>560</v>
      </c>
      <c r="C2656" t="s">
        <v>23</v>
      </c>
      <c r="D2656" t="s">
        <v>237</v>
      </c>
      <c r="E2656">
        <v>1</v>
      </c>
      <c r="F2656" t="s">
        <v>4370</v>
      </c>
    </row>
    <row r="2657" spans="1:6" hidden="1" x14ac:dyDescent="0.25">
      <c r="A2657" t="s">
        <v>4381</v>
      </c>
      <c r="B2657">
        <v>894</v>
      </c>
      <c r="C2657" t="s">
        <v>14</v>
      </c>
      <c r="D2657" t="s">
        <v>1596</v>
      </c>
      <c r="E2657">
        <v>1</v>
      </c>
      <c r="F2657" t="s">
        <v>6109</v>
      </c>
    </row>
    <row r="2658" spans="1:6" x14ac:dyDescent="0.25">
      <c r="A2658" t="s">
        <v>4396</v>
      </c>
      <c r="B2658">
        <v>571</v>
      </c>
      <c r="C2658" t="s">
        <v>9</v>
      </c>
      <c r="D2658" t="s">
        <v>180</v>
      </c>
      <c r="E2658">
        <v>1</v>
      </c>
      <c r="F2658" t="s">
        <v>5722</v>
      </c>
    </row>
    <row r="2659" spans="1:6" hidden="1" x14ac:dyDescent="0.25">
      <c r="A2659" t="s">
        <v>4441</v>
      </c>
      <c r="B2659">
        <v>262</v>
      </c>
      <c r="C2659" t="s">
        <v>14</v>
      </c>
      <c r="D2659" t="s">
        <v>19</v>
      </c>
      <c r="E2659">
        <v>1</v>
      </c>
      <c r="F2659" t="s">
        <v>83</v>
      </c>
    </row>
    <row r="2660" spans="1:6" hidden="1" x14ac:dyDescent="0.25">
      <c r="A2660" t="s">
        <v>4456</v>
      </c>
      <c r="B2660">
        <v>120</v>
      </c>
      <c r="C2660" t="s">
        <v>14</v>
      </c>
      <c r="D2660" t="s">
        <v>256</v>
      </c>
      <c r="E2660">
        <v>1</v>
      </c>
      <c r="F2660" t="s">
        <v>6159</v>
      </c>
    </row>
    <row r="2661" spans="1:6" x14ac:dyDescent="0.25">
      <c r="A2661" t="s">
        <v>4468</v>
      </c>
      <c r="B2661">
        <v>604</v>
      </c>
      <c r="C2661" t="s">
        <v>9</v>
      </c>
      <c r="D2661" t="s">
        <v>10</v>
      </c>
      <c r="E2661">
        <v>1</v>
      </c>
      <c r="F2661" t="s">
        <v>6295</v>
      </c>
    </row>
    <row r="2662" spans="1:6" hidden="1" x14ac:dyDescent="0.25">
      <c r="A2662" t="s">
        <v>4497</v>
      </c>
      <c r="B2662">
        <v>262</v>
      </c>
      <c r="C2662" t="s">
        <v>14</v>
      </c>
      <c r="D2662" t="s">
        <v>538</v>
      </c>
      <c r="E2662">
        <v>1</v>
      </c>
      <c r="F2662" t="s">
        <v>83</v>
      </c>
    </row>
    <row r="2663" spans="1:6" x14ac:dyDescent="0.25">
      <c r="A2663" t="s">
        <v>4544</v>
      </c>
      <c r="B2663">
        <v>638</v>
      </c>
      <c r="C2663" t="s">
        <v>9</v>
      </c>
      <c r="D2663" t="s">
        <v>180</v>
      </c>
      <c r="E2663">
        <v>1</v>
      </c>
      <c r="F2663" t="s">
        <v>4545</v>
      </c>
    </row>
    <row r="2664" spans="1:6" x14ac:dyDescent="0.25">
      <c r="A2664" t="s">
        <v>4559</v>
      </c>
      <c r="B2664">
        <v>639</v>
      </c>
      <c r="C2664" t="s">
        <v>9</v>
      </c>
      <c r="D2664" t="s">
        <v>10</v>
      </c>
      <c r="E2664">
        <v>1</v>
      </c>
      <c r="F2664" t="s">
        <v>6296</v>
      </c>
    </row>
    <row r="2665" spans="1:6" hidden="1" x14ac:dyDescent="0.25">
      <c r="A2665" t="s">
        <v>4571</v>
      </c>
      <c r="B2665">
        <v>658</v>
      </c>
      <c r="C2665" t="s">
        <v>23</v>
      </c>
      <c r="D2665" t="s">
        <v>24</v>
      </c>
      <c r="E2665">
        <v>1</v>
      </c>
      <c r="F2665" t="s">
        <v>4572</v>
      </c>
    </row>
    <row r="2666" spans="1:6" hidden="1" x14ac:dyDescent="0.25">
      <c r="A2666" t="s">
        <v>4576</v>
      </c>
      <c r="B2666">
        <v>120</v>
      </c>
      <c r="C2666" t="s">
        <v>14</v>
      </c>
      <c r="D2666" t="s">
        <v>1800</v>
      </c>
      <c r="E2666">
        <v>1</v>
      </c>
      <c r="F2666" t="s">
        <v>6159</v>
      </c>
    </row>
    <row r="2667" spans="1:6" hidden="1" x14ac:dyDescent="0.25">
      <c r="A2667" t="s">
        <v>4606</v>
      </c>
      <c r="B2667">
        <v>81</v>
      </c>
      <c r="C2667" t="s">
        <v>14</v>
      </c>
      <c r="D2667" t="s">
        <v>616</v>
      </c>
      <c r="E2667">
        <v>1</v>
      </c>
      <c r="F2667" t="s">
        <v>6160</v>
      </c>
    </row>
    <row r="2668" spans="1:6" hidden="1" x14ac:dyDescent="0.25">
      <c r="A2668" t="s">
        <v>4618</v>
      </c>
      <c r="B2668">
        <v>266</v>
      </c>
      <c r="C2668" t="s">
        <v>14</v>
      </c>
      <c r="D2668" t="s">
        <v>75</v>
      </c>
      <c r="E2668">
        <v>1</v>
      </c>
      <c r="F2668" t="s">
        <v>4619</v>
      </c>
    </row>
    <row r="2669" spans="1:6" hidden="1" x14ac:dyDescent="0.25">
      <c r="A2669" t="s">
        <v>4653</v>
      </c>
      <c r="B2669">
        <v>262</v>
      </c>
      <c r="C2669" t="s">
        <v>14</v>
      </c>
      <c r="D2669" t="s">
        <v>4654</v>
      </c>
      <c r="E2669">
        <v>1</v>
      </c>
      <c r="F2669" t="s">
        <v>83</v>
      </c>
    </row>
    <row r="2670" spans="1:6" hidden="1" x14ac:dyDescent="0.25">
      <c r="A2670" t="s">
        <v>4706</v>
      </c>
      <c r="B2670">
        <v>120</v>
      </c>
      <c r="C2670" t="s">
        <v>14</v>
      </c>
      <c r="D2670" t="s">
        <v>498</v>
      </c>
      <c r="E2670">
        <v>1</v>
      </c>
      <c r="F2670" t="s">
        <v>6159</v>
      </c>
    </row>
    <row r="2671" spans="1:6" hidden="1" x14ac:dyDescent="0.25">
      <c r="A2671" t="s">
        <v>4710</v>
      </c>
      <c r="B2671">
        <v>405</v>
      </c>
      <c r="C2671" t="s">
        <v>14</v>
      </c>
      <c r="D2671" t="s">
        <v>1483</v>
      </c>
      <c r="E2671">
        <v>1</v>
      </c>
      <c r="F2671" t="s">
        <v>2109</v>
      </c>
    </row>
    <row r="2672" spans="1:6" hidden="1" x14ac:dyDescent="0.25">
      <c r="A2672" t="s">
        <v>4719</v>
      </c>
      <c r="B2672">
        <v>98</v>
      </c>
      <c r="C2672" t="s">
        <v>14</v>
      </c>
      <c r="D2672" t="s">
        <v>4720</v>
      </c>
      <c r="E2672">
        <v>1</v>
      </c>
      <c r="F2672" t="s">
        <v>6272</v>
      </c>
    </row>
    <row r="2673" spans="1:6" hidden="1" x14ac:dyDescent="0.25">
      <c r="A2673" t="s">
        <v>4730</v>
      </c>
      <c r="B2673">
        <v>400</v>
      </c>
      <c r="C2673" t="s">
        <v>14</v>
      </c>
      <c r="D2673" t="s">
        <v>2541</v>
      </c>
      <c r="E2673">
        <v>1</v>
      </c>
      <c r="F2673" t="s">
        <v>118</v>
      </c>
    </row>
    <row r="2674" spans="1:6" hidden="1" x14ac:dyDescent="0.25">
      <c r="A2674" t="s">
        <v>4736</v>
      </c>
      <c r="B2674">
        <v>262</v>
      </c>
      <c r="C2674" t="s">
        <v>14</v>
      </c>
      <c r="D2674" t="s">
        <v>1538</v>
      </c>
      <c r="E2674">
        <v>1</v>
      </c>
      <c r="F2674" t="s">
        <v>83</v>
      </c>
    </row>
    <row r="2675" spans="1:6" hidden="1" x14ac:dyDescent="0.25">
      <c r="A2675" t="s">
        <v>4759</v>
      </c>
      <c r="B2675">
        <v>400</v>
      </c>
      <c r="C2675" t="s">
        <v>14</v>
      </c>
      <c r="D2675" t="s">
        <v>2108</v>
      </c>
      <c r="E2675">
        <v>1</v>
      </c>
      <c r="F2675" t="s">
        <v>118</v>
      </c>
    </row>
    <row r="2676" spans="1:6" hidden="1" x14ac:dyDescent="0.25">
      <c r="A2676" t="s">
        <v>4785</v>
      </c>
      <c r="B2676">
        <v>293</v>
      </c>
      <c r="C2676" t="s">
        <v>14</v>
      </c>
      <c r="D2676" t="s">
        <v>341</v>
      </c>
      <c r="E2676">
        <v>1</v>
      </c>
      <c r="F2676" t="s">
        <v>6128</v>
      </c>
    </row>
    <row r="2677" spans="1:6" hidden="1" x14ac:dyDescent="0.25">
      <c r="A2677" t="s">
        <v>4796</v>
      </c>
      <c r="B2677">
        <v>262</v>
      </c>
      <c r="C2677" t="s">
        <v>14</v>
      </c>
      <c r="D2677" t="s">
        <v>2648</v>
      </c>
      <c r="E2677">
        <v>1</v>
      </c>
      <c r="F2677" t="s">
        <v>83</v>
      </c>
    </row>
    <row r="2678" spans="1:6" x14ac:dyDescent="0.25">
      <c r="A2678" t="s">
        <v>4814</v>
      </c>
      <c r="B2678">
        <v>377</v>
      </c>
      <c r="C2678" t="s">
        <v>9</v>
      </c>
      <c r="D2678" t="s">
        <v>10</v>
      </c>
      <c r="E2678">
        <v>1</v>
      </c>
      <c r="F2678" t="s">
        <v>6674</v>
      </c>
    </row>
    <row r="2679" spans="1:6" hidden="1" x14ac:dyDescent="0.25">
      <c r="A2679" t="s">
        <v>4822</v>
      </c>
      <c r="B2679">
        <v>896</v>
      </c>
      <c r="C2679" t="s">
        <v>14</v>
      </c>
      <c r="D2679" t="s">
        <v>39</v>
      </c>
      <c r="E2679">
        <v>1</v>
      </c>
      <c r="F2679" t="s">
        <v>6114</v>
      </c>
    </row>
    <row r="2680" spans="1:6" x14ac:dyDescent="0.25">
      <c r="A2680" t="s">
        <v>4825</v>
      </c>
      <c r="B2680">
        <v>609</v>
      </c>
      <c r="C2680" t="s">
        <v>9</v>
      </c>
      <c r="D2680" t="s">
        <v>10</v>
      </c>
      <c r="E2680">
        <v>1</v>
      </c>
      <c r="F2680" t="s">
        <v>6297</v>
      </c>
    </row>
    <row r="2681" spans="1:6" x14ac:dyDescent="0.25">
      <c r="A2681" t="s">
        <v>4837</v>
      </c>
      <c r="B2681">
        <v>546</v>
      </c>
      <c r="C2681" t="s">
        <v>9</v>
      </c>
      <c r="D2681" t="s">
        <v>32</v>
      </c>
      <c r="E2681">
        <v>1</v>
      </c>
      <c r="F2681" t="s">
        <v>5723</v>
      </c>
    </row>
    <row r="2682" spans="1:6" x14ac:dyDescent="0.25">
      <c r="A2682" t="s">
        <v>4858</v>
      </c>
      <c r="B2682">
        <v>1052</v>
      </c>
      <c r="C2682" t="s">
        <v>9</v>
      </c>
      <c r="D2682" t="s">
        <v>180</v>
      </c>
      <c r="E2682">
        <v>1</v>
      </c>
      <c r="F2682" t="s">
        <v>6188</v>
      </c>
    </row>
    <row r="2683" spans="1:6" x14ac:dyDescent="0.25">
      <c r="A2683" t="s">
        <v>4866</v>
      </c>
      <c r="B2683">
        <v>635</v>
      </c>
      <c r="C2683" t="s">
        <v>9</v>
      </c>
      <c r="D2683" t="s">
        <v>32</v>
      </c>
      <c r="E2683">
        <v>1</v>
      </c>
      <c r="F2683" t="s">
        <v>6289</v>
      </c>
    </row>
    <row r="2684" spans="1:6" hidden="1" x14ac:dyDescent="0.25">
      <c r="A2684" t="s">
        <v>4885</v>
      </c>
      <c r="B2684">
        <v>120</v>
      </c>
      <c r="C2684" t="s">
        <v>14</v>
      </c>
      <c r="D2684" t="s">
        <v>1538</v>
      </c>
      <c r="E2684">
        <v>1</v>
      </c>
      <c r="F2684" t="s">
        <v>6159</v>
      </c>
    </row>
    <row r="2685" spans="1:6" hidden="1" x14ac:dyDescent="0.25">
      <c r="A2685" t="s">
        <v>4900</v>
      </c>
      <c r="B2685">
        <v>120</v>
      </c>
      <c r="C2685" t="s">
        <v>14</v>
      </c>
      <c r="D2685" t="s">
        <v>1688</v>
      </c>
      <c r="E2685">
        <v>1</v>
      </c>
      <c r="F2685" t="s">
        <v>6159</v>
      </c>
    </row>
    <row r="2686" spans="1:6" hidden="1" x14ac:dyDescent="0.25">
      <c r="A2686" t="s">
        <v>4917</v>
      </c>
      <c r="B2686">
        <v>120</v>
      </c>
      <c r="C2686" t="s">
        <v>14</v>
      </c>
      <c r="D2686" t="s">
        <v>1476</v>
      </c>
      <c r="E2686">
        <v>1</v>
      </c>
      <c r="F2686" t="s">
        <v>6159</v>
      </c>
    </row>
    <row r="2687" spans="1:6" hidden="1" x14ac:dyDescent="0.25">
      <c r="A2687" t="s">
        <v>4931</v>
      </c>
      <c r="B2687">
        <v>120</v>
      </c>
      <c r="C2687" t="s">
        <v>14</v>
      </c>
      <c r="D2687" t="s">
        <v>2143</v>
      </c>
      <c r="E2687">
        <v>1</v>
      </c>
      <c r="F2687" t="s">
        <v>6159</v>
      </c>
    </row>
    <row r="2688" spans="1:6" hidden="1" x14ac:dyDescent="0.25">
      <c r="A2688" t="s">
        <v>4946</v>
      </c>
      <c r="B2688">
        <v>186</v>
      </c>
      <c r="C2688" t="s">
        <v>133</v>
      </c>
      <c r="D2688" t="s">
        <v>134</v>
      </c>
      <c r="E2688">
        <v>1</v>
      </c>
      <c r="F2688" t="s">
        <v>5718</v>
      </c>
    </row>
    <row r="2689" spans="1:6" hidden="1" x14ac:dyDescent="0.25">
      <c r="A2689" t="s">
        <v>4952</v>
      </c>
      <c r="B2689">
        <v>120</v>
      </c>
      <c r="C2689" t="s">
        <v>14</v>
      </c>
      <c r="D2689" t="s">
        <v>1651</v>
      </c>
      <c r="E2689">
        <v>1</v>
      </c>
      <c r="F2689" t="s">
        <v>6159</v>
      </c>
    </row>
    <row r="2690" spans="1:6" x14ac:dyDescent="0.25">
      <c r="A2690" t="s">
        <v>4993</v>
      </c>
      <c r="B2690">
        <v>232</v>
      </c>
      <c r="C2690" t="s">
        <v>9</v>
      </c>
      <c r="D2690" t="s">
        <v>180</v>
      </c>
      <c r="E2690">
        <v>1</v>
      </c>
      <c r="F2690" t="s">
        <v>4994</v>
      </c>
    </row>
    <row r="2691" spans="1:6" hidden="1" x14ac:dyDescent="0.25">
      <c r="A2691" t="s">
        <v>5014</v>
      </c>
      <c r="B2691">
        <v>262</v>
      </c>
      <c r="C2691" t="s">
        <v>14</v>
      </c>
      <c r="D2691" t="s">
        <v>848</v>
      </c>
      <c r="E2691">
        <v>1</v>
      </c>
      <c r="F2691" t="s">
        <v>83</v>
      </c>
    </row>
    <row r="2692" spans="1:6" hidden="1" x14ac:dyDescent="0.25">
      <c r="A2692" t="s">
        <v>5021</v>
      </c>
      <c r="B2692">
        <v>382</v>
      </c>
      <c r="C2692" t="s">
        <v>352</v>
      </c>
      <c r="D2692" t="s">
        <v>353</v>
      </c>
      <c r="E2692">
        <v>1</v>
      </c>
      <c r="F2692" t="s">
        <v>6327</v>
      </c>
    </row>
    <row r="2693" spans="1:6" hidden="1" x14ac:dyDescent="0.25">
      <c r="A2693" t="s">
        <v>5032</v>
      </c>
      <c r="B2693">
        <v>262</v>
      </c>
      <c r="C2693" t="s">
        <v>14</v>
      </c>
      <c r="D2693" t="s">
        <v>19</v>
      </c>
      <c r="E2693">
        <v>1</v>
      </c>
      <c r="F2693" t="s">
        <v>83</v>
      </c>
    </row>
    <row r="2694" spans="1:6" hidden="1" x14ac:dyDescent="0.25">
      <c r="A2694" t="s">
        <v>5052</v>
      </c>
      <c r="B2694">
        <v>120</v>
      </c>
      <c r="C2694" t="s">
        <v>14</v>
      </c>
      <c r="D2694" t="s">
        <v>274</v>
      </c>
      <c r="E2694">
        <v>1</v>
      </c>
      <c r="F2694" t="s">
        <v>6159</v>
      </c>
    </row>
    <row r="2695" spans="1:6" hidden="1" x14ac:dyDescent="0.25">
      <c r="A2695" t="s">
        <v>5056</v>
      </c>
      <c r="B2695">
        <v>120</v>
      </c>
      <c r="C2695" t="s">
        <v>14</v>
      </c>
      <c r="D2695" t="s">
        <v>4654</v>
      </c>
      <c r="E2695">
        <v>1</v>
      </c>
      <c r="F2695" t="s">
        <v>6159</v>
      </c>
    </row>
    <row r="2696" spans="1:6" hidden="1" x14ac:dyDescent="0.25">
      <c r="A2696" t="s">
        <v>5060</v>
      </c>
      <c r="B2696">
        <v>274</v>
      </c>
      <c r="C2696" t="s">
        <v>14</v>
      </c>
      <c r="D2696" t="s">
        <v>86</v>
      </c>
      <c r="E2696">
        <v>1</v>
      </c>
      <c r="F2696" t="s">
        <v>5061</v>
      </c>
    </row>
    <row r="2697" spans="1:6" x14ac:dyDescent="0.25">
      <c r="A2697" t="s">
        <v>5066</v>
      </c>
      <c r="B2697">
        <v>228</v>
      </c>
      <c r="C2697" t="s">
        <v>9</v>
      </c>
      <c r="D2697" t="s">
        <v>10</v>
      </c>
      <c r="E2697">
        <v>1</v>
      </c>
      <c r="F2697" t="s">
        <v>6132</v>
      </c>
    </row>
    <row r="2698" spans="1:6" hidden="1" x14ac:dyDescent="0.25">
      <c r="A2698" t="s">
        <v>5069</v>
      </c>
      <c r="B2698">
        <v>120</v>
      </c>
      <c r="C2698" t="s">
        <v>14</v>
      </c>
      <c r="D2698" t="s">
        <v>221</v>
      </c>
      <c r="E2698">
        <v>1</v>
      </c>
      <c r="F2698" t="s">
        <v>6159</v>
      </c>
    </row>
    <row r="2699" spans="1:6" hidden="1" x14ac:dyDescent="0.25">
      <c r="A2699" t="s">
        <v>5086</v>
      </c>
      <c r="B2699">
        <v>262</v>
      </c>
      <c r="C2699" t="s">
        <v>14</v>
      </c>
      <c r="D2699" t="s">
        <v>793</v>
      </c>
      <c r="E2699">
        <v>1</v>
      </c>
      <c r="F2699" t="s">
        <v>83</v>
      </c>
    </row>
    <row r="2700" spans="1:6" hidden="1" x14ac:dyDescent="0.25">
      <c r="A2700" t="s">
        <v>5095</v>
      </c>
      <c r="B2700">
        <v>138</v>
      </c>
      <c r="C2700" t="s">
        <v>14</v>
      </c>
      <c r="D2700" t="s">
        <v>5096</v>
      </c>
      <c r="E2700">
        <v>1</v>
      </c>
      <c r="F2700" t="s">
        <v>2990</v>
      </c>
    </row>
    <row r="2701" spans="1:6" hidden="1" x14ac:dyDescent="0.25">
      <c r="A2701" t="s">
        <v>5123</v>
      </c>
      <c r="B2701">
        <v>883</v>
      </c>
      <c r="C2701" t="s">
        <v>14</v>
      </c>
      <c r="D2701" t="s">
        <v>1483</v>
      </c>
      <c r="E2701">
        <v>1</v>
      </c>
      <c r="F2701" t="s">
        <v>6113</v>
      </c>
    </row>
    <row r="2702" spans="1:6" hidden="1" x14ac:dyDescent="0.25">
      <c r="A2702" t="s">
        <v>5144</v>
      </c>
      <c r="B2702">
        <v>308</v>
      </c>
      <c r="C2702" t="s">
        <v>14</v>
      </c>
      <c r="D2702" t="s">
        <v>19</v>
      </c>
      <c r="E2702">
        <v>1</v>
      </c>
      <c r="F2702" t="s">
        <v>6127</v>
      </c>
    </row>
    <row r="2703" spans="1:6" hidden="1" x14ac:dyDescent="0.25">
      <c r="A2703" t="s">
        <v>5166</v>
      </c>
      <c r="B2703">
        <v>262</v>
      </c>
      <c r="C2703" t="s">
        <v>14</v>
      </c>
      <c r="D2703" t="s">
        <v>878</v>
      </c>
      <c r="E2703">
        <v>1</v>
      </c>
      <c r="F2703" t="s">
        <v>83</v>
      </c>
    </row>
    <row r="2704" spans="1:6" hidden="1" x14ac:dyDescent="0.25">
      <c r="A2704" t="s">
        <v>5169</v>
      </c>
      <c r="B2704">
        <v>120</v>
      </c>
      <c r="C2704" t="s">
        <v>14</v>
      </c>
      <c r="D2704" t="s">
        <v>1621</v>
      </c>
      <c r="E2704">
        <v>1</v>
      </c>
      <c r="F2704" t="s">
        <v>6159</v>
      </c>
    </row>
    <row r="2705" spans="1:6" x14ac:dyDescent="0.25">
      <c r="A2705" t="s">
        <v>5187</v>
      </c>
      <c r="B2705">
        <v>1555</v>
      </c>
      <c r="C2705" t="s">
        <v>9</v>
      </c>
      <c r="D2705" t="s">
        <v>10</v>
      </c>
      <c r="E2705">
        <v>1</v>
      </c>
      <c r="F2705" t="s">
        <v>6189</v>
      </c>
    </row>
    <row r="2706" spans="1:6" hidden="1" x14ac:dyDescent="0.25">
      <c r="A2706" t="s">
        <v>5190</v>
      </c>
      <c r="B2706">
        <v>120</v>
      </c>
      <c r="C2706" t="s">
        <v>14</v>
      </c>
      <c r="D2706" t="s">
        <v>82</v>
      </c>
      <c r="E2706">
        <v>1</v>
      </c>
      <c r="F2706" t="s">
        <v>6173</v>
      </c>
    </row>
    <row r="2707" spans="1:6" hidden="1" x14ac:dyDescent="0.25">
      <c r="A2707" t="s">
        <v>5196</v>
      </c>
      <c r="B2707">
        <v>262</v>
      </c>
      <c r="C2707" t="s">
        <v>14</v>
      </c>
      <c r="D2707" t="s">
        <v>19</v>
      </c>
      <c r="E2707">
        <v>1</v>
      </c>
      <c r="F2707" t="s">
        <v>83</v>
      </c>
    </row>
    <row r="2708" spans="1:6" hidden="1" x14ac:dyDescent="0.25">
      <c r="A2708" t="s">
        <v>5223</v>
      </c>
      <c r="B2708">
        <v>249</v>
      </c>
      <c r="C2708" t="s">
        <v>14</v>
      </c>
      <c r="D2708" t="s">
        <v>1917</v>
      </c>
      <c r="E2708">
        <v>1</v>
      </c>
      <c r="F2708" t="s">
        <v>6190</v>
      </c>
    </row>
    <row r="2709" spans="1:6" x14ac:dyDescent="0.25">
      <c r="A2709" t="s">
        <v>5245</v>
      </c>
      <c r="B2709">
        <v>391</v>
      </c>
      <c r="C2709" t="s">
        <v>9</v>
      </c>
      <c r="D2709" t="s">
        <v>180</v>
      </c>
      <c r="E2709">
        <v>1</v>
      </c>
      <c r="F2709" t="s">
        <v>6191</v>
      </c>
    </row>
    <row r="2710" spans="1:6" hidden="1" x14ac:dyDescent="0.25">
      <c r="A2710" t="s">
        <v>5248</v>
      </c>
      <c r="B2710">
        <v>262</v>
      </c>
      <c r="C2710" t="s">
        <v>14</v>
      </c>
      <c r="D2710" t="s">
        <v>1564</v>
      </c>
      <c r="E2710">
        <v>1</v>
      </c>
      <c r="F2710" t="s">
        <v>83</v>
      </c>
    </row>
    <row r="2711" spans="1:6" hidden="1" x14ac:dyDescent="0.25">
      <c r="A2711" t="s">
        <v>5253</v>
      </c>
      <c r="B2711">
        <v>81</v>
      </c>
      <c r="C2711" t="s">
        <v>14</v>
      </c>
      <c r="D2711" t="s">
        <v>1493</v>
      </c>
      <c r="E2711">
        <v>1</v>
      </c>
      <c r="F2711" t="s">
        <v>5724</v>
      </c>
    </row>
    <row r="2712" spans="1:6" hidden="1" x14ac:dyDescent="0.25">
      <c r="A2712" t="s">
        <v>5258</v>
      </c>
      <c r="B2712">
        <v>287</v>
      </c>
      <c r="C2712" t="s">
        <v>23</v>
      </c>
      <c r="D2712" t="s">
        <v>24</v>
      </c>
      <c r="E2712">
        <v>1</v>
      </c>
      <c r="F2712" t="s">
        <v>4107</v>
      </c>
    </row>
    <row r="2713" spans="1:6" hidden="1" x14ac:dyDescent="0.25">
      <c r="A2713" t="s">
        <v>5307</v>
      </c>
      <c r="B2713">
        <v>399</v>
      </c>
      <c r="C2713" t="s">
        <v>14</v>
      </c>
      <c r="D2713" t="s">
        <v>2541</v>
      </c>
      <c r="E2713">
        <v>1</v>
      </c>
      <c r="F2713" t="s">
        <v>2109</v>
      </c>
    </row>
    <row r="2714" spans="1:6" x14ac:dyDescent="0.25">
      <c r="A2714" t="s">
        <v>5322</v>
      </c>
      <c r="B2714">
        <v>878</v>
      </c>
      <c r="C2714" t="s">
        <v>9</v>
      </c>
      <c r="D2714" t="s">
        <v>10</v>
      </c>
      <c r="E2714">
        <v>1</v>
      </c>
      <c r="F2714" t="s">
        <v>5323</v>
      </c>
    </row>
    <row r="2715" spans="1:6" hidden="1" x14ac:dyDescent="0.25">
      <c r="A2715" t="s">
        <v>5328</v>
      </c>
      <c r="B2715">
        <v>120</v>
      </c>
      <c r="C2715" t="s">
        <v>14</v>
      </c>
      <c r="D2715" t="s">
        <v>169</v>
      </c>
      <c r="E2715">
        <v>1</v>
      </c>
      <c r="F2715" t="s">
        <v>6159</v>
      </c>
    </row>
    <row r="2716" spans="1:6" hidden="1" x14ac:dyDescent="0.25">
      <c r="A2716" t="s">
        <v>5333</v>
      </c>
      <c r="B2716">
        <v>110</v>
      </c>
      <c r="C2716" t="s">
        <v>14</v>
      </c>
      <c r="D2716" t="s">
        <v>5334</v>
      </c>
      <c r="E2716">
        <v>1</v>
      </c>
      <c r="F2716" t="s">
        <v>5335</v>
      </c>
    </row>
    <row r="2717" spans="1:6" hidden="1" x14ac:dyDescent="0.25">
      <c r="A2717" t="s">
        <v>5339</v>
      </c>
      <c r="B2717">
        <v>120</v>
      </c>
      <c r="C2717" t="s">
        <v>14</v>
      </c>
      <c r="D2717" t="s">
        <v>113</v>
      </c>
      <c r="E2717">
        <v>1</v>
      </c>
      <c r="F2717" t="s">
        <v>6159</v>
      </c>
    </row>
    <row r="2718" spans="1:6" hidden="1" x14ac:dyDescent="0.25">
      <c r="A2718" t="s">
        <v>5343</v>
      </c>
      <c r="B2718">
        <v>262</v>
      </c>
      <c r="C2718" t="s">
        <v>14</v>
      </c>
      <c r="D2718" t="s">
        <v>155</v>
      </c>
      <c r="E2718">
        <v>1</v>
      </c>
      <c r="F2718" t="s">
        <v>83</v>
      </c>
    </row>
    <row r="2719" spans="1:6" hidden="1" x14ac:dyDescent="0.25">
      <c r="A2719" t="s">
        <v>5352</v>
      </c>
      <c r="B2719">
        <v>87</v>
      </c>
      <c r="C2719" t="s">
        <v>14</v>
      </c>
      <c r="D2719" t="s">
        <v>1827</v>
      </c>
      <c r="E2719">
        <v>1</v>
      </c>
      <c r="F2719" t="s">
        <v>6163</v>
      </c>
    </row>
    <row r="2720" spans="1:6" hidden="1" x14ac:dyDescent="0.25">
      <c r="A2720" t="s">
        <v>5364</v>
      </c>
      <c r="B2720">
        <v>120</v>
      </c>
      <c r="C2720" t="s">
        <v>14</v>
      </c>
      <c r="D2720" t="s">
        <v>2108</v>
      </c>
      <c r="E2720">
        <v>1</v>
      </c>
      <c r="F2720" t="s">
        <v>6159</v>
      </c>
    </row>
    <row r="2721" spans="1:6" hidden="1" x14ac:dyDescent="0.25">
      <c r="A2721" t="s">
        <v>5374</v>
      </c>
      <c r="B2721">
        <v>262</v>
      </c>
      <c r="C2721" t="s">
        <v>14</v>
      </c>
      <c r="D2721" t="s">
        <v>394</v>
      </c>
      <c r="E2721">
        <v>1</v>
      </c>
      <c r="F2721" t="s">
        <v>83</v>
      </c>
    </row>
    <row r="2722" spans="1:6" hidden="1" x14ac:dyDescent="0.25">
      <c r="A2722" t="s">
        <v>5375</v>
      </c>
      <c r="B2722">
        <v>120</v>
      </c>
      <c r="C2722" t="s">
        <v>14</v>
      </c>
      <c r="D2722" t="s">
        <v>2518</v>
      </c>
      <c r="E2722">
        <v>1</v>
      </c>
      <c r="F2722" t="s">
        <v>6159</v>
      </c>
    </row>
    <row r="2723" spans="1:6" hidden="1" x14ac:dyDescent="0.25">
      <c r="A2723" t="s">
        <v>5394</v>
      </c>
      <c r="B2723">
        <v>282</v>
      </c>
      <c r="C2723" t="s">
        <v>23</v>
      </c>
      <c r="D2723" t="s">
        <v>24</v>
      </c>
      <c r="E2723">
        <v>1</v>
      </c>
      <c r="F2723" t="s">
        <v>5395</v>
      </c>
    </row>
    <row r="2724" spans="1:6" hidden="1" x14ac:dyDescent="0.25">
      <c r="A2724" t="s">
        <v>5412</v>
      </c>
      <c r="B2724">
        <v>254</v>
      </c>
      <c r="C2724" t="s">
        <v>14</v>
      </c>
      <c r="D2724" t="s">
        <v>341</v>
      </c>
      <c r="E2724">
        <v>1</v>
      </c>
      <c r="F2724" t="s">
        <v>5413</v>
      </c>
    </row>
    <row r="2725" spans="1:6" hidden="1" x14ac:dyDescent="0.25">
      <c r="A2725" t="s">
        <v>5437</v>
      </c>
      <c r="B2725">
        <v>404</v>
      </c>
      <c r="C2725" t="s">
        <v>14</v>
      </c>
      <c r="D2725" t="s">
        <v>1493</v>
      </c>
      <c r="E2725">
        <v>1</v>
      </c>
      <c r="F2725" t="s">
        <v>2109</v>
      </c>
    </row>
    <row r="2726" spans="1:6" hidden="1" x14ac:dyDescent="0.25">
      <c r="A2726" t="s">
        <v>5447</v>
      </c>
      <c r="B2726">
        <v>377</v>
      </c>
      <c r="C2726" t="s">
        <v>23</v>
      </c>
      <c r="D2726" t="s">
        <v>24</v>
      </c>
      <c r="E2726">
        <v>1</v>
      </c>
      <c r="F2726" t="s">
        <v>3710</v>
      </c>
    </row>
    <row r="2727" spans="1:6" hidden="1" x14ac:dyDescent="0.25">
      <c r="A2727" t="s">
        <v>5448</v>
      </c>
      <c r="B2727">
        <v>262</v>
      </c>
      <c r="C2727" t="s">
        <v>14</v>
      </c>
      <c r="D2727" t="s">
        <v>498</v>
      </c>
      <c r="E2727">
        <v>1</v>
      </c>
      <c r="F2727" t="s">
        <v>83</v>
      </c>
    </row>
    <row r="2728" spans="1:6" hidden="1" x14ac:dyDescent="0.25">
      <c r="A2728" t="s">
        <v>5450</v>
      </c>
      <c r="B2728">
        <v>124</v>
      </c>
      <c r="C2728" t="s">
        <v>14</v>
      </c>
      <c r="D2728" t="s">
        <v>5193</v>
      </c>
      <c r="E2728">
        <v>1</v>
      </c>
      <c r="F2728" t="s">
        <v>6334</v>
      </c>
    </row>
    <row r="2729" spans="1:6" hidden="1" x14ac:dyDescent="0.25">
      <c r="A2729" t="s">
        <v>5473</v>
      </c>
      <c r="B2729">
        <v>262</v>
      </c>
      <c r="C2729" t="s">
        <v>14</v>
      </c>
      <c r="D2729" t="s">
        <v>372</v>
      </c>
      <c r="E2729">
        <v>1</v>
      </c>
      <c r="F2729" t="s">
        <v>83</v>
      </c>
    </row>
    <row r="2730" spans="1:6" hidden="1" x14ac:dyDescent="0.25">
      <c r="A2730" t="s">
        <v>5478</v>
      </c>
      <c r="B2730">
        <v>87</v>
      </c>
      <c r="C2730" t="s">
        <v>14</v>
      </c>
      <c r="D2730" t="s">
        <v>407</v>
      </c>
      <c r="E2730">
        <v>1</v>
      </c>
      <c r="F2730" t="s">
        <v>6163</v>
      </c>
    </row>
    <row r="2731" spans="1:6" hidden="1" x14ac:dyDescent="0.25">
      <c r="A2731" t="s">
        <v>5490</v>
      </c>
      <c r="B2731">
        <v>308</v>
      </c>
      <c r="C2731" t="s">
        <v>14</v>
      </c>
      <c r="D2731" t="s">
        <v>19</v>
      </c>
      <c r="E2731">
        <v>1</v>
      </c>
      <c r="F2731" t="s">
        <v>6131</v>
      </c>
    </row>
    <row r="2732" spans="1:6" hidden="1" x14ac:dyDescent="0.25">
      <c r="A2732" t="s">
        <v>5500</v>
      </c>
      <c r="B2732">
        <v>273</v>
      </c>
      <c r="C2732" t="s">
        <v>14</v>
      </c>
      <c r="D2732" t="s">
        <v>341</v>
      </c>
      <c r="E2732">
        <v>1</v>
      </c>
      <c r="F2732" t="s">
        <v>5501</v>
      </c>
    </row>
    <row r="2733" spans="1:6" hidden="1" x14ac:dyDescent="0.25">
      <c r="A2733" t="s">
        <v>5515</v>
      </c>
      <c r="B2733">
        <v>120</v>
      </c>
      <c r="C2733" t="s">
        <v>14</v>
      </c>
      <c r="D2733" t="s">
        <v>970</v>
      </c>
      <c r="E2733">
        <v>1</v>
      </c>
      <c r="F2733" t="s">
        <v>6159</v>
      </c>
    </row>
    <row r="2734" spans="1:6" hidden="1" x14ac:dyDescent="0.25">
      <c r="A2734" t="s">
        <v>5525</v>
      </c>
      <c r="B2734">
        <v>400</v>
      </c>
      <c r="C2734" t="s">
        <v>14</v>
      </c>
      <c r="D2734" t="s">
        <v>5526</v>
      </c>
      <c r="E2734">
        <v>1</v>
      </c>
      <c r="F2734" t="s">
        <v>118</v>
      </c>
    </row>
    <row r="2735" spans="1:6" hidden="1" x14ac:dyDescent="0.25">
      <c r="A2735" t="s">
        <v>5537</v>
      </c>
      <c r="B2735">
        <v>290</v>
      </c>
      <c r="C2735" t="s">
        <v>14</v>
      </c>
      <c r="D2735" t="s">
        <v>86</v>
      </c>
      <c r="E2735">
        <v>1</v>
      </c>
      <c r="F2735" t="s">
        <v>5538</v>
      </c>
    </row>
    <row r="2736" spans="1:6" hidden="1" x14ac:dyDescent="0.25">
      <c r="A2736" t="s">
        <v>5552</v>
      </c>
      <c r="B2736">
        <v>120</v>
      </c>
      <c r="C2736" t="s">
        <v>14</v>
      </c>
      <c r="D2736" t="s">
        <v>394</v>
      </c>
      <c r="E2736">
        <v>1</v>
      </c>
      <c r="F2736" t="s">
        <v>6159</v>
      </c>
    </row>
    <row r="2737" spans="1:6" hidden="1" x14ac:dyDescent="0.25">
      <c r="A2737" t="s">
        <v>5563</v>
      </c>
      <c r="B2737">
        <v>88</v>
      </c>
      <c r="C2737" t="s">
        <v>14</v>
      </c>
      <c r="D2737" t="s">
        <v>442</v>
      </c>
      <c r="E2737">
        <v>1</v>
      </c>
      <c r="F2737" t="s">
        <v>6168</v>
      </c>
    </row>
    <row r="2738" spans="1:6" x14ac:dyDescent="0.25">
      <c r="A2738" t="s">
        <v>5573</v>
      </c>
      <c r="B2738">
        <v>628</v>
      </c>
      <c r="C2738" t="s">
        <v>9</v>
      </c>
      <c r="D2738" t="s">
        <v>32</v>
      </c>
      <c r="E2738">
        <v>1</v>
      </c>
      <c r="F2738" t="s">
        <v>6298</v>
      </c>
    </row>
    <row r="2739" spans="1:6" hidden="1" x14ac:dyDescent="0.25">
      <c r="A2739" t="s">
        <v>5585</v>
      </c>
      <c r="B2739">
        <v>241</v>
      </c>
      <c r="C2739" t="s">
        <v>14</v>
      </c>
      <c r="D2739" t="s">
        <v>341</v>
      </c>
      <c r="E2739">
        <v>1</v>
      </c>
      <c r="F2739" t="s">
        <v>5586</v>
      </c>
    </row>
    <row r="2740" spans="1:6" hidden="1" x14ac:dyDescent="0.25">
      <c r="A2740" t="s">
        <v>5590</v>
      </c>
      <c r="B2740">
        <v>293</v>
      </c>
      <c r="C2740" t="s">
        <v>14</v>
      </c>
      <c r="D2740" t="s">
        <v>129</v>
      </c>
      <c r="E2740">
        <v>1</v>
      </c>
      <c r="F2740" t="s">
        <v>6128</v>
      </c>
    </row>
    <row r="2741" spans="1:6" hidden="1" x14ac:dyDescent="0.25">
      <c r="A2741" t="s">
        <v>5659</v>
      </c>
      <c r="B2741">
        <v>282</v>
      </c>
      <c r="C2741" t="s">
        <v>23</v>
      </c>
      <c r="D2741" t="s">
        <v>24</v>
      </c>
      <c r="E2741">
        <v>1</v>
      </c>
      <c r="F2741" t="s">
        <v>5395</v>
      </c>
    </row>
    <row r="2742" spans="1:6" hidden="1" x14ac:dyDescent="0.25">
      <c r="A2742" t="s">
        <v>5674</v>
      </c>
      <c r="B2742">
        <v>101</v>
      </c>
      <c r="C2742" t="s">
        <v>14</v>
      </c>
      <c r="D2742" t="s">
        <v>863</v>
      </c>
      <c r="E2742">
        <v>1</v>
      </c>
      <c r="F2742" t="s">
        <v>6167</v>
      </c>
    </row>
    <row r="2743" spans="1:6" x14ac:dyDescent="0.25">
      <c r="A2743" t="s">
        <v>5689</v>
      </c>
      <c r="B2743">
        <v>559</v>
      </c>
      <c r="C2743" t="s">
        <v>9</v>
      </c>
      <c r="D2743" t="s">
        <v>32</v>
      </c>
      <c r="E2743">
        <v>1</v>
      </c>
      <c r="F2743" t="s">
        <v>5690</v>
      </c>
    </row>
    <row r="2744" spans="1:6" hidden="1" x14ac:dyDescent="0.25">
      <c r="A2744" t="s">
        <v>5692</v>
      </c>
      <c r="B2744">
        <v>400</v>
      </c>
      <c r="C2744" t="s">
        <v>14</v>
      </c>
      <c r="D2744" t="s">
        <v>125</v>
      </c>
      <c r="E2744">
        <v>1</v>
      </c>
      <c r="F2744" t="s">
        <v>118</v>
      </c>
    </row>
  </sheetData>
  <autoFilter ref="C1:C2744" xr:uid="{00000000-0001-0000-0100-000000000000}">
    <filterColumn colId="0">
      <filters>
        <filter val="dinoflagellates"/>
      </filters>
    </filterColumn>
  </autoFilter>
  <sortState xmlns:xlrd2="http://schemas.microsoft.com/office/spreadsheetml/2017/richdata2" ref="A2:F2744">
    <sortCondition descending="1" ref="E1:E2744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CA510"/>
  <sheetViews>
    <sheetView zoomScaleNormal="100" workbookViewId="0">
      <selection activeCell="F236" sqref="F236:P236"/>
    </sheetView>
  </sheetViews>
  <sheetFormatPr defaultRowHeight="13.8" x14ac:dyDescent="0.25"/>
  <cols>
    <col min="1" max="1" width="30.33203125" style="3" customWidth="1"/>
    <col min="2" max="2" width="15.88671875" customWidth="1"/>
    <col min="3" max="3" width="14.77734375" customWidth="1"/>
    <col min="4" max="4" width="30.33203125" customWidth="1"/>
    <col min="5" max="5" width="15.109375" customWidth="1"/>
    <col min="6" max="81" width="19.6640625" customWidth="1"/>
  </cols>
  <sheetData>
    <row r="1" spans="1:79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6174</v>
      </c>
    </row>
    <row r="2" spans="1:79" hidden="1" x14ac:dyDescent="0.25">
      <c r="A2" s="3" t="s">
        <v>754</v>
      </c>
      <c r="B2">
        <v>20899</v>
      </c>
      <c r="C2" t="s">
        <v>352</v>
      </c>
      <c r="D2" t="s">
        <v>353</v>
      </c>
      <c r="E2">
        <v>74</v>
      </c>
      <c r="F2" t="s">
        <v>8535</v>
      </c>
      <c r="G2" t="s">
        <v>6676</v>
      </c>
      <c r="H2" t="s">
        <v>6677</v>
      </c>
      <c r="I2" t="s">
        <v>6678</v>
      </c>
      <c r="J2" t="s">
        <v>6679</v>
      </c>
      <c r="K2" t="s">
        <v>6680</v>
      </c>
      <c r="L2" t="s">
        <v>6681</v>
      </c>
      <c r="M2" t="s">
        <v>6682</v>
      </c>
      <c r="N2" t="s">
        <v>6683</v>
      </c>
      <c r="O2" t="s">
        <v>6684</v>
      </c>
      <c r="P2" t="s">
        <v>6685</v>
      </c>
      <c r="Q2" t="s">
        <v>6686</v>
      </c>
      <c r="R2" t="s">
        <v>6687</v>
      </c>
      <c r="S2" t="s">
        <v>6688</v>
      </c>
      <c r="T2" t="s">
        <v>6689</v>
      </c>
      <c r="U2" t="s">
        <v>6690</v>
      </c>
      <c r="V2" t="s">
        <v>6691</v>
      </c>
      <c r="W2" t="s">
        <v>6692</v>
      </c>
      <c r="X2" t="s">
        <v>6693</v>
      </c>
      <c r="Y2" t="s">
        <v>6694</v>
      </c>
      <c r="Z2" t="s">
        <v>6695</v>
      </c>
      <c r="AA2" t="s">
        <v>6696</v>
      </c>
      <c r="AB2" t="s">
        <v>6697</v>
      </c>
      <c r="AC2" t="s">
        <v>6698</v>
      </c>
      <c r="AD2" t="s">
        <v>6699</v>
      </c>
      <c r="AE2" t="s">
        <v>6700</v>
      </c>
      <c r="AF2" t="s">
        <v>6701</v>
      </c>
      <c r="AG2" t="s">
        <v>6702</v>
      </c>
      <c r="AH2" t="s">
        <v>6703</v>
      </c>
      <c r="AI2" t="s">
        <v>6704</v>
      </c>
      <c r="AJ2" t="s">
        <v>6705</v>
      </c>
      <c r="AK2" t="s">
        <v>6706</v>
      </c>
      <c r="AL2" t="s">
        <v>6707</v>
      </c>
      <c r="AM2" t="s">
        <v>6708</v>
      </c>
      <c r="AN2" t="s">
        <v>6709</v>
      </c>
      <c r="AO2" t="s">
        <v>6710</v>
      </c>
      <c r="AP2" t="s">
        <v>6711</v>
      </c>
      <c r="AQ2" t="s">
        <v>6712</v>
      </c>
      <c r="AR2" t="s">
        <v>6713</v>
      </c>
      <c r="AS2" t="s">
        <v>6714</v>
      </c>
      <c r="AT2" t="s">
        <v>6715</v>
      </c>
      <c r="AU2" t="s">
        <v>6716</v>
      </c>
      <c r="AV2" t="s">
        <v>6717</v>
      </c>
      <c r="AW2" t="s">
        <v>6718</v>
      </c>
      <c r="AX2" t="s">
        <v>6719</v>
      </c>
      <c r="AY2" t="s">
        <v>6720</v>
      </c>
      <c r="AZ2" t="s">
        <v>6721</v>
      </c>
      <c r="BA2" t="s">
        <v>6722</v>
      </c>
      <c r="BB2" t="s">
        <v>6723</v>
      </c>
      <c r="BC2" t="s">
        <v>6724</v>
      </c>
      <c r="BD2" t="s">
        <v>6725</v>
      </c>
      <c r="BE2" t="s">
        <v>6726</v>
      </c>
      <c r="BF2" t="s">
        <v>6727</v>
      </c>
      <c r="BG2" t="s">
        <v>6728</v>
      </c>
      <c r="BH2" t="s">
        <v>6729</v>
      </c>
      <c r="BI2" t="s">
        <v>6730</v>
      </c>
      <c r="BJ2" t="s">
        <v>6731</v>
      </c>
      <c r="BK2" t="s">
        <v>6732</v>
      </c>
      <c r="BL2" t="s">
        <v>6733</v>
      </c>
      <c r="BM2" t="s">
        <v>6734</v>
      </c>
      <c r="BN2" t="s">
        <v>6735</v>
      </c>
      <c r="BO2" t="s">
        <v>6736</v>
      </c>
      <c r="BP2" t="s">
        <v>6737</v>
      </c>
      <c r="BQ2" t="s">
        <v>6738</v>
      </c>
      <c r="BR2" t="s">
        <v>6739</v>
      </c>
      <c r="BS2" t="s">
        <v>6740</v>
      </c>
      <c r="BT2" t="s">
        <v>6741</v>
      </c>
      <c r="BU2" t="s">
        <v>6742</v>
      </c>
      <c r="BV2" t="s">
        <v>6743</v>
      </c>
      <c r="BW2" t="s">
        <v>6744</v>
      </c>
      <c r="BX2" t="s">
        <v>6745</v>
      </c>
      <c r="BY2" t="s">
        <v>6746</v>
      </c>
      <c r="BZ2" t="s">
        <v>6747</v>
      </c>
      <c r="CA2" t="s">
        <v>6748</v>
      </c>
    </row>
    <row r="3" spans="1:79" hidden="1" x14ac:dyDescent="0.25">
      <c r="A3" s="3" t="s">
        <v>2616</v>
      </c>
      <c r="B3">
        <v>20899</v>
      </c>
      <c r="C3" t="s">
        <v>352</v>
      </c>
      <c r="D3" t="s">
        <v>353</v>
      </c>
      <c r="E3">
        <v>74</v>
      </c>
      <c r="F3" t="s">
        <v>6675</v>
      </c>
      <c r="G3" t="s">
        <v>6676</v>
      </c>
      <c r="H3" t="s">
        <v>6677</v>
      </c>
      <c r="I3" t="s">
        <v>6678</v>
      </c>
      <c r="J3" t="s">
        <v>6679</v>
      </c>
      <c r="K3" t="s">
        <v>6680</v>
      </c>
      <c r="L3" t="s">
        <v>6681</v>
      </c>
      <c r="M3" t="s">
        <v>6682</v>
      </c>
      <c r="N3" t="s">
        <v>6683</v>
      </c>
      <c r="O3" t="s">
        <v>6684</v>
      </c>
      <c r="P3" t="s">
        <v>6685</v>
      </c>
      <c r="Q3" t="s">
        <v>6686</v>
      </c>
      <c r="R3" t="s">
        <v>6687</v>
      </c>
      <c r="S3" t="s">
        <v>6688</v>
      </c>
      <c r="T3" t="s">
        <v>6689</v>
      </c>
      <c r="U3" t="s">
        <v>6690</v>
      </c>
      <c r="V3" t="s">
        <v>6691</v>
      </c>
      <c r="W3" t="s">
        <v>6692</v>
      </c>
      <c r="X3" t="s">
        <v>6693</v>
      </c>
      <c r="Y3" t="s">
        <v>6694</v>
      </c>
      <c r="Z3" t="s">
        <v>6695</v>
      </c>
      <c r="AA3" t="s">
        <v>6696</v>
      </c>
      <c r="AB3" t="s">
        <v>6697</v>
      </c>
      <c r="AC3" t="s">
        <v>6698</v>
      </c>
      <c r="AD3" t="s">
        <v>6699</v>
      </c>
      <c r="AE3" t="s">
        <v>6700</v>
      </c>
      <c r="AF3" t="s">
        <v>6701</v>
      </c>
      <c r="AG3" t="s">
        <v>6702</v>
      </c>
      <c r="AH3" t="s">
        <v>6703</v>
      </c>
      <c r="AI3" t="s">
        <v>6704</v>
      </c>
      <c r="AJ3" t="s">
        <v>6705</v>
      </c>
      <c r="AK3" t="s">
        <v>6706</v>
      </c>
      <c r="AL3" t="s">
        <v>6707</v>
      </c>
      <c r="AM3" t="s">
        <v>6708</v>
      </c>
      <c r="AN3" t="s">
        <v>6709</v>
      </c>
      <c r="AO3" t="s">
        <v>6710</v>
      </c>
      <c r="AP3" t="s">
        <v>6711</v>
      </c>
      <c r="AQ3" t="s">
        <v>6712</v>
      </c>
      <c r="AR3" t="s">
        <v>6713</v>
      </c>
      <c r="AS3" t="s">
        <v>6714</v>
      </c>
      <c r="AT3" t="s">
        <v>6715</v>
      </c>
      <c r="AU3" t="s">
        <v>6716</v>
      </c>
      <c r="AV3" t="s">
        <v>6717</v>
      </c>
      <c r="AW3" t="s">
        <v>6718</v>
      </c>
      <c r="AX3" t="s">
        <v>6719</v>
      </c>
      <c r="AY3" t="s">
        <v>6720</v>
      </c>
      <c r="AZ3" t="s">
        <v>6721</v>
      </c>
      <c r="BA3" t="s">
        <v>6722</v>
      </c>
      <c r="BB3" t="s">
        <v>6723</v>
      </c>
      <c r="BC3" t="s">
        <v>6724</v>
      </c>
      <c r="BD3" t="s">
        <v>6725</v>
      </c>
      <c r="BE3" t="s">
        <v>6726</v>
      </c>
      <c r="BF3" t="s">
        <v>6727</v>
      </c>
      <c r="BG3" t="s">
        <v>6728</v>
      </c>
      <c r="BH3" t="s">
        <v>6729</v>
      </c>
      <c r="BI3" t="s">
        <v>6730</v>
      </c>
      <c r="BJ3" t="s">
        <v>6731</v>
      </c>
      <c r="BK3" t="s">
        <v>6732</v>
      </c>
      <c r="BL3" t="s">
        <v>6733</v>
      </c>
      <c r="BM3" t="s">
        <v>6734</v>
      </c>
      <c r="BN3" t="s">
        <v>6735</v>
      </c>
      <c r="BO3" t="s">
        <v>6736</v>
      </c>
      <c r="BP3" t="s">
        <v>6737</v>
      </c>
      <c r="BQ3" t="s">
        <v>6738</v>
      </c>
      <c r="BR3" t="s">
        <v>6739</v>
      </c>
      <c r="BS3" t="s">
        <v>6740</v>
      </c>
      <c r="BT3" t="s">
        <v>6741</v>
      </c>
      <c r="BU3" t="s">
        <v>6742</v>
      </c>
      <c r="BV3" t="s">
        <v>6743</v>
      </c>
      <c r="BW3" t="s">
        <v>6744</v>
      </c>
      <c r="BX3" t="s">
        <v>6745</v>
      </c>
      <c r="BY3" t="s">
        <v>6746</v>
      </c>
      <c r="BZ3" t="s">
        <v>6747</v>
      </c>
      <c r="CA3" t="s">
        <v>6748</v>
      </c>
    </row>
    <row r="4" spans="1:79" hidden="1" x14ac:dyDescent="0.25">
      <c r="A4" s="3" t="s">
        <v>2850</v>
      </c>
      <c r="B4">
        <v>18393</v>
      </c>
      <c r="C4" t="s">
        <v>245</v>
      </c>
      <c r="D4" t="s">
        <v>1699</v>
      </c>
      <c r="E4">
        <v>70</v>
      </c>
      <c r="F4" t="s">
        <v>6749</v>
      </c>
      <c r="G4" t="s">
        <v>6750</v>
      </c>
      <c r="H4" t="s">
        <v>6751</v>
      </c>
      <c r="I4" t="s">
        <v>6752</v>
      </c>
      <c r="J4" t="s">
        <v>6753</v>
      </c>
      <c r="K4" t="s">
        <v>6754</v>
      </c>
      <c r="L4" t="s">
        <v>6755</v>
      </c>
      <c r="M4" t="s">
        <v>6756</v>
      </c>
      <c r="N4" t="s">
        <v>6757</v>
      </c>
      <c r="O4" t="s">
        <v>6758</v>
      </c>
      <c r="P4" t="e">
        <f>- (2679-133:2811)</f>
        <v>#VALUE!</v>
      </c>
      <c r="Q4" t="s">
        <v>6759</v>
      </c>
      <c r="R4" t="s">
        <v>6760</v>
      </c>
      <c r="S4" t="s">
        <v>6761</v>
      </c>
      <c r="T4" t="s">
        <v>6762</v>
      </c>
      <c r="U4" t="s">
        <v>6763</v>
      </c>
      <c r="V4" t="s">
        <v>6764</v>
      </c>
      <c r="W4" t="s">
        <v>6765</v>
      </c>
      <c r="X4" t="s">
        <v>6766</v>
      </c>
      <c r="Y4" t="s">
        <v>6767</v>
      </c>
      <c r="Z4" t="s">
        <v>6768</v>
      </c>
      <c r="AA4" t="s">
        <v>6769</v>
      </c>
      <c r="AB4" t="s">
        <v>6770</v>
      </c>
      <c r="AC4" t="s">
        <v>6771</v>
      </c>
      <c r="AD4" t="s">
        <v>6772</v>
      </c>
      <c r="AE4" t="s">
        <v>6773</v>
      </c>
      <c r="AF4" t="s">
        <v>6774</v>
      </c>
      <c r="AG4" t="e">
        <f>- (6947-132:7078)</f>
        <v>#VALUE!</v>
      </c>
      <c r="AH4" t="s">
        <v>6775</v>
      </c>
      <c r="AI4" t="s">
        <v>6776</v>
      </c>
      <c r="AJ4" t="s">
        <v>6777</v>
      </c>
      <c r="AK4" t="s">
        <v>6778</v>
      </c>
      <c r="AL4" t="s">
        <v>6779</v>
      </c>
      <c r="AM4" t="e">
        <f>- (8626-133:8758)</f>
        <v>#VALUE!</v>
      </c>
      <c r="AN4" t="s">
        <v>6780</v>
      </c>
      <c r="AO4" t="s">
        <v>6781</v>
      </c>
      <c r="AP4" t="s">
        <v>6782</v>
      </c>
      <c r="AQ4" t="s">
        <v>6783</v>
      </c>
      <c r="AR4" t="s">
        <v>6784</v>
      </c>
      <c r="AS4" t="s">
        <v>6785</v>
      </c>
      <c r="AT4" t="s">
        <v>6786</v>
      </c>
      <c r="AU4" t="s">
        <v>6787</v>
      </c>
      <c r="AV4" t="s">
        <v>6788</v>
      </c>
      <c r="AW4" t="s">
        <v>6789</v>
      </c>
      <c r="AX4" t="s">
        <v>6790</v>
      </c>
      <c r="AY4" t="e">
        <f>- (11471-133:11603)</f>
        <v>#VALUE!</v>
      </c>
      <c r="AZ4" t="s">
        <v>6791</v>
      </c>
      <c r="BA4" t="s">
        <v>6792</v>
      </c>
      <c r="BB4" t="s">
        <v>6793</v>
      </c>
      <c r="BC4" t="s">
        <v>6794</v>
      </c>
      <c r="BD4" t="s">
        <v>6795</v>
      </c>
      <c r="BE4" t="e">
        <f>- (13121-134:13254)</f>
        <v>#VALUE!</v>
      </c>
      <c r="BF4" t="s">
        <v>6796</v>
      </c>
      <c r="BG4" t="s">
        <v>6797</v>
      </c>
      <c r="BH4" t="s">
        <v>6798</v>
      </c>
      <c r="BI4" t="s">
        <v>6799</v>
      </c>
      <c r="BJ4" t="s">
        <v>6800</v>
      </c>
      <c r="BK4" t="e">
        <f>- (14773-133:14905)</f>
        <v>#VALUE!</v>
      </c>
      <c r="BL4" t="s">
        <v>6801</v>
      </c>
      <c r="BM4" t="s">
        <v>6802</v>
      </c>
      <c r="BN4" t="s">
        <v>6803</v>
      </c>
      <c r="BO4" t="s">
        <v>6804</v>
      </c>
      <c r="BP4" t="s">
        <v>6805</v>
      </c>
      <c r="BQ4" t="s">
        <v>6806</v>
      </c>
      <c r="BR4" t="s">
        <v>6807</v>
      </c>
      <c r="BS4" t="s">
        <v>6808</v>
      </c>
      <c r="BT4" t="s">
        <v>6809</v>
      </c>
      <c r="BU4" t="s">
        <v>6810</v>
      </c>
      <c r="BV4" t="s">
        <v>6811</v>
      </c>
      <c r="BW4" t="s">
        <v>6812</v>
      </c>
    </row>
    <row r="5" spans="1:79" hidden="1" x14ac:dyDescent="0.25">
      <c r="A5" s="3" t="s">
        <v>4577</v>
      </c>
      <c r="B5">
        <v>21165</v>
      </c>
      <c r="C5" t="s">
        <v>352</v>
      </c>
      <c r="D5" t="s">
        <v>353</v>
      </c>
      <c r="E5">
        <v>66</v>
      </c>
      <c r="F5" t="s">
        <v>6813</v>
      </c>
      <c r="G5" t="s">
        <v>6814</v>
      </c>
      <c r="H5" t="s">
        <v>6815</v>
      </c>
      <c r="I5" t="s">
        <v>6816</v>
      </c>
      <c r="J5" t="s">
        <v>6817</v>
      </c>
      <c r="K5" t="s">
        <v>6818</v>
      </c>
      <c r="L5" t="s">
        <v>6819</v>
      </c>
      <c r="M5" t="s">
        <v>6820</v>
      </c>
      <c r="N5" t="s">
        <v>6821</v>
      </c>
      <c r="O5" t="s">
        <v>6822</v>
      </c>
      <c r="P5" t="s">
        <v>6823</v>
      </c>
      <c r="Q5" t="s">
        <v>6824</v>
      </c>
      <c r="R5" t="s">
        <v>6825</v>
      </c>
      <c r="S5" t="s">
        <v>6826</v>
      </c>
      <c r="T5" t="s">
        <v>6827</v>
      </c>
      <c r="U5" t="s">
        <v>6828</v>
      </c>
      <c r="V5" t="s">
        <v>6829</v>
      </c>
      <c r="W5" t="s">
        <v>6830</v>
      </c>
      <c r="X5" t="s">
        <v>6831</v>
      </c>
      <c r="Y5" t="s">
        <v>6832</v>
      </c>
      <c r="Z5" t="s">
        <v>6833</v>
      </c>
      <c r="AA5" t="s">
        <v>6834</v>
      </c>
      <c r="AB5" t="s">
        <v>6835</v>
      </c>
      <c r="AC5" t="s">
        <v>6836</v>
      </c>
      <c r="AD5" t="s">
        <v>6837</v>
      </c>
      <c r="AE5" t="s">
        <v>6838</v>
      </c>
      <c r="AF5" t="s">
        <v>6839</v>
      </c>
      <c r="AG5" t="s">
        <v>6840</v>
      </c>
      <c r="AH5" t="s">
        <v>6841</v>
      </c>
      <c r="AI5" t="s">
        <v>6842</v>
      </c>
      <c r="AJ5" t="s">
        <v>6843</v>
      </c>
      <c r="AK5" t="s">
        <v>6844</v>
      </c>
      <c r="AL5" t="s">
        <v>6845</v>
      </c>
      <c r="AM5" t="s">
        <v>6846</v>
      </c>
      <c r="AN5" t="s">
        <v>6847</v>
      </c>
      <c r="AO5" t="s">
        <v>6848</v>
      </c>
      <c r="AP5" t="s">
        <v>6849</v>
      </c>
      <c r="AQ5" t="s">
        <v>6850</v>
      </c>
      <c r="AR5" t="s">
        <v>6851</v>
      </c>
      <c r="AS5" t="s">
        <v>6852</v>
      </c>
      <c r="AT5" t="s">
        <v>6853</v>
      </c>
      <c r="AU5" t="s">
        <v>6854</v>
      </c>
      <c r="AV5" t="s">
        <v>6855</v>
      </c>
      <c r="AW5" t="s">
        <v>6856</v>
      </c>
      <c r="AX5" t="s">
        <v>6857</v>
      </c>
      <c r="AY5" t="s">
        <v>6858</v>
      </c>
      <c r="AZ5" t="s">
        <v>6859</v>
      </c>
      <c r="BA5" t="s">
        <v>6860</v>
      </c>
      <c r="BB5" t="s">
        <v>6861</v>
      </c>
      <c r="BC5" t="s">
        <v>6862</v>
      </c>
      <c r="BD5" t="s">
        <v>6863</v>
      </c>
      <c r="BE5" t="s">
        <v>6864</v>
      </c>
      <c r="BF5" t="s">
        <v>6865</v>
      </c>
      <c r="BG5" t="s">
        <v>6866</v>
      </c>
      <c r="BH5" t="s">
        <v>6867</v>
      </c>
      <c r="BI5" t="s">
        <v>6868</v>
      </c>
      <c r="BJ5" t="s">
        <v>6869</v>
      </c>
      <c r="BK5" t="s">
        <v>6870</v>
      </c>
      <c r="BL5" t="s">
        <v>6871</v>
      </c>
      <c r="BM5" t="s">
        <v>6872</v>
      </c>
      <c r="BN5" t="s">
        <v>6873</v>
      </c>
      <c r="BO5" t="s">
        <v>6874</v>
      </c>
      <c r="BP5" t="s">
        <v>6875</v>
      </c>
      <c r="BQ5" t="s">
        <v>6876</v>
      </c>
      <c r="BR5" t="s">
        <v>6877</v>
      </c>
      <c r="BS5" t="s">
        <v>6878</v>
      </c>
    </row>
    <row r="6" spans="1:79" hidden="1" x14ac:dyDescent="0.25">
      <c r="A6" s="3" t="s">
        <v>4795</v>
      </c>
      <c r="B6">
        <v>21165</v>
      </c>
      <c r="C6" t="s">
        <v>352</v>
      </c>
      <c r="D6" t="s">
        <v>353</v>
      </c>
      <c r="E6">
        <v>66</v>
      </c>
      <c r="F6" t="s">
        <v>6813</v>
      </c>
      <c r="G6" t="s">
        <v>6814</v>
      </c>
      <c r="H6" t="s">
        <v>6815</v>
      </c>
      <c r="I6" t="s">
        <v>6816</v>
      </c>
      <c r="J6" t="s">
        <v>6817</v>
      </c>
      <c r="K6" t="s">
        <v>6818</v>
      </c>
      <c r="L6" t="s">
        <v>6819</v>
      </c>
      <c r="M6" t="s">
        <v>6820</v>
      </c>
      <c r="N6" t="s">
        <v>6821</v>
      </c>
      <c r="O6" t="s">
        <v>6822</v>
      </c>
      <c r="P6" t="s">
        <v>6823</v>
      </c>
      <c r="Q6" t="s">
        <v>6824</v>
      </c>
      <c r="R6" t="s">
        <v>6825</v>
      </c>
      <c r="S6" t="s">
        <v>6826</v>
      </c>
      <c r="T6" t="s">
        <v>6827</v>
      </c>
      <c r="U6" t="s">
        <v>6828</v>
      </c>
      <c r="V6" t="s">
        <v>6829</v>
      </c>
      <c r="W6" t="s">
        <v>6830</v>
      </c>
      <c r="X6" t="s">
        <v>6831</v>
      </c>
      <c r="Y6" t="s">
        <v>6832</v>
      </c>
      <c r="Z6" t="s">
        <v>6833</v>
      </c>
      <c r="AA6" t="s">
        <v>6834</v>
      </c>
      <c r="AB6" t="s">
        <v>6835</v>
      </c>
      <c r="AC6" t="s">
        <v>6836</v>
      </c>
      <c r="AD6" t="s">
        <v>6837</v>
      </c>
      <c r="AE6" t="s">
        <v>6838</v>
      </c>
      <c r="AF6" t="s">
        <v>6839</v>
      </c>
      <c r="AG6" t="s">
        <v>6840</v>
      </c>
      <c r="AH6" t="s">
        <v>6841</v>
      </c>
      <c r="AI6" t="s">
        <v>6842</v>
      </c>
      <c r="AJ6" t="s">
        <v>6843</v>
      </c>
      <c r="AK6" t="s">
        <v>6844</v>
      </c>
      <c r="AL6" t="s">
        <v>6845</v>
      </c>
      <c r="AM6" t="s">
        <v>6846</v>
      </c>
      <c r="AN6" t="s">
        <v>6847</v>
      </c>
      <c r="AO6" t="s">
        <v>6848</v>
      </c>
      <c r="AP6" t="s">
        <v>6849</v>
      </c>
      <c r="AQ6" t="s">
        <v>6850</v>
      </c>
      <c r="AR6" t="s">
        <v>6851</v>
      </c>
      <c r="AS6" t="s">
        <v>6852</v>
      </c>
      <c r="AT6" t="s">
        <v>6853</v>
      </c>
      <c r="AU6" t="s">
        <v>6854</v>
      </c>
      <c r="AV6" t="s">
        <v>6855</v>
      </c>
      <c r="AW6" t="s">
        <v>6856</v>
      </c>
      <c r="AX6" t="s">
        <v>6857</v>
      </c>
      <c r="AY6" t="s">
        <v>6858</v>
      </c>
      <c r="AZ6" t="s">
        <v>6859</v>
      </c>
      <c r="BA6" t="s">
        <v>6860</v>
      </c>
      <c r="BB6" t="s">
        <v>6861</v>
      </c>
      <c r="BC6" t="s">
        <v>6862</v>
      </c>
      <c r="BD6" t="s">
        <v>6863</v>
      </c>
      <c r="BE6" t="s">
        <v>6864</v>
      </c>
      <c r="BF6" t="s">
        <v>6865</v>
      </c>
      <c r="BG6" t="s">
        <v>6866</v>
      </c>
      <c r="BH6" t="s">
        <v>6867</v>
      </c>
      <c r="BI6" t="s">
        <v>6868</v>
      </c>
      <c r="BJ6" t="s">
        <v>6869</v>
      </c>
      <c r="BK6" t="s">
        <v>6870</v>
      </c>
      <c r="BL6" t="s">
        <v>6871</v>
      </c>
      <c r="BM6" t="s">
        <v>6872</v>
      </c>
      <c r="BN6" t="s">
        <v>6873</v>
      </c>
      <c r="BO6" t="s">
        <v>6874</v>
      </c>
      <c r="BP6" t="s">
        <v>6875</v>
      </c>
      <c r="BQ6" t="s">
        <v>6876</v>
      </c>
      <c r="BR6" t="s">
        <v>6877</v>
      </c>
      <c r="BS6" t="s">
        <v>6878</v>
      </c>
    </row>
    <row r="7" spans="1:79" hidden="1" x14ac:dyDescent="0.25">
      <c r="A7" s="3" t="s">
        <v>3105</v>
      </c>
      <c r="B7">
        <v>11464</v>
      </c>
      <c r="C7" t="s">
        <v>245</v>
      </c>
      <c r="D7" t="s">
        <v>423</v>
      </c>
      <c r="E7">
        <v>50</v>
      </c>
      <c r="F7" t="s">
        <v>6879</v>
      </c>
      <c r="G7" t="s">
        <v>6880</v>
      </c>
      <c r="H7" t="s">
        <v>6881</v>
      </c>
      <c r="I7" t="s">
        <v>6882</v>
      </c>
      <c r="J7" t="s">
        <v>6883</v>
      </c>
      <c r="K7" t="s">
        <v>6884</v>
      </c>
      <c r="L7" t="s">
        <v>6885</v>
      </c>
      <c r="M7" t="s">
        <v>6886</v>
      </c>
      <c r="N7" t="s">
        <v>6887</v>
      </c>
      <c r="O7" t="s">
        <v>6888</v>
      </c>
      <c r="P7" t="s">
        <v>6889</v>
      </c>
      <c r="Q7" t="s">
        <v>6890</v>
      </c>
      <c r="R7" t="s">
        <v>6891</v>
      </c>
      <c r="S7" t="s">
        <v>6892</v>
      </c>
      <c r="T7" t="e">
        <f>- (2784-133:2916)</f>
        <v>#VALUE!</v>
      </c>
      <c r="U7" t="s">
        <v>6893</v>
      </c>
      <c r="V7" t="s">
        <v>6894</v>
      </c>
      <c r="W7" t="s">
        <v>6895</v>
      </c>
      <c r="X7" t="s">
        <v>6896</v>
      </c>
      <c r="Y7" t="s">
        <v>6897</v>
      </c>
      <c r="Z7" t="e">
        <f>- (3953-130:4082)</f>
        <v>#VALUE!</v>
      </c>
      <c r="AA7" t="s">
        <v>6898</v>
      </c>
      <c r="AB7" t="s">
        <v>6899</v>
      </c>
      <c r="AC7" t="s">
        <v>6900</v>
      </c>
      <c r="AD7" t="s">
        <v>6901</v>
      </c>
      <c r="AE7" t="s">
        <v>6902</v>
      </c>
      <c r="AF7" t="s">
        <v>6903</v>
      </c>
      <c r="AG7" t="s">
        <v>6904</v>
      </c>
      <c r="AH7" t="s">
        <v>6905</v>
      </c>
      <c r="AI7" t="s">
        <v>6906</v>
      </c>
      <c r="AJ7" t="s">
        <v>6907</v>
      </c>
      <c r="AK7" t="s">
        <v>6908</v>
      </c>
      <c r="AL7" t="s">
        <v>6909</v>
      </c>
      <c r="AM7" t="s">
        <v>6910</v>
      </c>
      <c r="AN7" t="s">
        <v>6911</v>
      </c>
      <c r="AO7" t="s">
        <v>6912</v>
      </c>
      <c r="AP7" t="s">
        <v>6913</v>
      </c>
      <c r="AQ7" t="s">
        <v>6914</v>
      </c>
      <c r="AR7" t="e">
        <f>- (8130-133:8262)</f>
        <v>#VALUE!</v>
      </c>
      <c r="AS7" t="s">
        <v>6915</v>
      </c>
      <c r="AT7" t="s">
        <v>6916</v>
      </c>
      <c r="AU7" t="s">
        <v>6917</v>
      </c>
      <c r="AV7" t="s">
        <v>6918</v>
      </c>
      <c r="AW7" t="s">
        <v>6919</v>
      </c>
      <c r="AX7" t="s">
        <v>6920</v>
      </c>
      <c r="AY7" t="s">
        <v>6921</v>
      </c>
      <c r="AZ7" t="s">
        <v>6922</v>
      </c>
      <c r="BA7" t="s">
        <v>6923</v>
      </c>
      <c r="BB7" t="s">
        <v>6924</v>
      </c>
      <c r="BC7" t="s">
        <v>6925</v>
      </c>
    </row>
    <row r="8" spans="1:79" hidden="1" x14ac:dyDescent="0.25">
      <c r="A8" s="3" t="s">
        <v>5070</v>
      </c>
      <c r="B8">
        <v>11464</v>
      </c>
      <c r="C8" t="s">
        <v>245</v>
      </c>
      <c r="D8" t="s">
        <v>423</v>
      </c>
      <c r="E8">
        <v>50</v>
      </c>
      <c r="F8" t="s">
        <v>6879</v>
      </c>
      <c r="G8" t="s">
        <v>6880</v>
      </c>
      <c r="H8" t="s">
        <v>6881</v>
      </c>
      <c r="I8" t="s">
        <v>6882</v>
      </c>
      <c r="J8" t="s">
        <v>6883</v>
      </c>
      <c r="K8" t="s">
        <v>6884</v>
      </c>
      <c r="L8" t="s">
        <v>6885</v>
      </c>
      <c r="M8" t="s">
        <v>6886</v>
      </c>
      <c r="N8" t="s">
        <v>6887</v>
      </c>
      <c r="O8" t="s">
        <v>6888</v>
      </c>
      <c r="P8" t="s">
        <v>6889</v>
      </c>
      <c r="Q8" t="s">
        <v>6890</v>
      </c>
      <c r="R8" t="s">
        <v>6891</v>
      </c>
      <c r="S8" t="s">
        <v>6892</v>
      </c>
      <c r="T8" t="e">
        <f>- (2784-133:2916)</f>
        <v>#VALUE!</v>
      </c>
      <c r="U8" t="s">
        <v>6893</v>
      </c>
      <c r="V8" t="s">
        <v>6894</v>
      </c>
      <c r="W8" t="s">
        <v>6895</v>
      </c>
      <c r="X8" t="s">
        <v>6896</v>
      </c>
      <c r="Y8" t="s">
        <v>6897</v>
      </c>
      <c r="Z8" t="e">
        <f>- (3953-130:4082)</f>
        <v>#VALUE!</v>
      </c>
      <c r="AA8" t="s">
        <v>6898</v>
      </c>
      <c r="AB8" t="s">
        <v>6899</v>
      </c>
      <c r="AC8" t="s">
        <v>6900</v>
      </c>
      <c r="AD8" t="s">
        <v>6901</v>
      </c>
      <c r="AE8" t="s">
        <v>6902</v>
      </c>
      <c r="AF8" t="s">
        <v>6903</v>
      </c>
      <c r="AG8" t="s">
        <v>6904</v>
      </c>
      <c r="AH8" t="s">
        <v>6905</v>
      </c>
      <c r="AI8" t="s">
        <v>6906</v>
      </c>
      <c r="AJ8" t="s">
        <v>6907</v>
      </c>
      <c r="AK8" t="s">
        <v>6908</v>
      </c>
      <c r="AL8" t="s">
        <v>6909</v>
      </c>
      <c r="AM8" t="s">
        <v>6910</v>
      </c>
      <c r="AN8" t="s">
        <v>6911</v>
      </c>
      <c r="AO8" t="s">
        <v>6912</v>
      </c>
      <c r="AP8" t="s">
        <v>6913</v>
      </c>
      <c r="AQ8" t="s">
        <v>6914</v>
      </c>
      <c r="AR8" t="e">
        <f>- (8130-133:8262)</f>
        <v>#VALUE!</v>
      </c>
      <c r="AS8" t="s">
        <v>6915</v>
      </c>
      <c r="AT8" t="s">
        <v>6916</v>
      </c>
      <c r="AU8" t="s">
        <v>6917</v>
      </c>
      <c r="AV8" t="s">
        <v>6918</v>
      </c>
      <c r="AW8" t="s">
        <v>6919</v>
      </c>
      <c r="AX8" t="s">
        <v>6920</v>
      </c>
      <c r="AY8" t="s">
        <v>6921</v>
      </c>
      <c r="AZ8" t="s">
        <v>6922</v>
      </c>
      <c r="BA8" t="s">
        <v>6923</v>
      </c>
      <c r="BB8" t="s">
        <v>6924</v>
      </c>
      <c r="BC8" t="s">
        <v>6925</v>
      </c>
    </row>
    <row r="9" spans="1:79" hidden="1" x14ac:dyDescent="0.25">
      <c r="A9" s="3" t="s">
        <v>351</v>
      </c>
      <c r="B9">
        <v>12936</v>
      </c>
      <c r="C9" t="s">
        <v>352</v>
      </c>
      <c r="D9" t="s">
        <v>353</v>
      </c>
      <c r="E9">
        <v>46</v>
      </c>
      <c r="F9" t="s">
        <v>6926</v>
      </c>
      <c r="G9" t="s">
        <v>6927</v>
      </c>
      <c r="H9" t="s">
        <v>6928</v>
      </c>
      <c r="I9" t="s">
        <v>6929</v>
      </c>
      <c r="J9" t="s">
        <v>6930</v>
      </c>
      <c r="K9" t="s">
        <v>6931</v>
      </c>
      <c r="L9" t="e">
        <f>- (2036-118:2153)</f>
        <v>#VALUE!</v>
      </c>
      <c r="M9" t="s">
        <v>6932</v>
      </c>
      <c r="N9" t="s">
        <v>6933</v>
      </c>
      <c r="O9" t="s">
        <v>6934</v>
      </c>
      <c r="P9" t="s">
        <v>6935</v>
      </c>
      <c r="Q9" t="s">
        <v>6936</v>
      </c>
      <c r="R9" t="e">
        <f>- (3636-118:3753)</f>
        <v>#VALUE!</v>
      </c>
      <c r="S9" t="s">
        <v>6937</v>
      </c>
      <c r="T9" t="s">
        <v>6938</v>
      </c>
      <c r="U9" t="s">
        <v>6939</v>
      </c>
      <c r="V9" t="s">
        <v>6940</v>
      </c>
      <c r="W9" t="s">
        <v>6941</v>
      </c>
      <c r="X9" t="e">
        <f>- (5236-118:5353)</f>
        <v>#VALUE!</v>
      </c>
      <c r="Y9" t="s">
        <v>6942</v>
      </c>
      <c r="Z9" t="s">
        <v>6943</v>
      </c>
      <c r="AA9" t="s">
        <v>6944</v>
      </c>
      <c r="AB9" t="s">
        <v>6945</v>
      </c>
      <c r="AC9" t="s">
        <v>6946</v>
      </c>
      <c r="AD9" t="e">
        <f>- (6863-120:6982)</f>
        <v>#VALUE!</v>
      </c>
      <c r="AE9" t="s">
        <v>6947</v>
      </c>
      <c r="AF9" t="s">
        <v>6948</v>
      </c>
      <c r="AG9" t="s">
        <v>6949</v>
      </c>
      <c r="AH9" t="s">
        <v>6950</v>
      </c>
      <c r="AI9" t="s">
        <v>6951</v>
      </c>
      <c r="AJ9" t="s">
        <v>6952</v>
      </c>
      <c r="AK9" t="s">
        <v>6953</v>
      </c>
      <c r="AL9" t="s">
        <v>6954</v>
      </c>
      <c r="AM9" t="s">
        <v>6955</v>
      </c>
      <c r="AN9" t="s">
        <v>6956</v>
      </c>
      <c r="AO9" t="e">
        <f>- (9896-120:10015)</f>
        <v>#VALUE!</v>
      </c>
      <c r="AP9" t="s">
        <v>6957</v>
      </c>
      <c r="AQ9" t="s">
        <v>6958</v>
      </c>
      <c r="AR9" t="s">
        <v>6959</v>
      </c>
      <c r="AS9" t="s">
        <v>6960</v>
      </c>
      <c r="AT9" t="s">
        <v>6961</v>
      </c>
      <c r="AU9" t="e">
        <f>- (11616-120:11735)</f>
        <v>#VALUE!</v>
      </c>
      <c r="AV9" t="s">
        <v>6962</v>
      </c>
      <c r="AW9" t="s">
        <v>6963</v>
      </c>
      <c r="AX9" t="s">
        <v>6964</v>
      </c>
      <c r="AY9" t="s">
        <v>6965</v>
      </c>
    </row>
    <row r="10" spans="1:79" hidden="1" x14ac:dyDescent="0.25">
      <c r="A10" s="3" t="s">
        <v>2071</v>
      </c>
      <c r="B10">
        <v>12936</v>
      </c>
      <c r="C10" t="s">
        <v>352</v>
      </c>
      <c r="D10" t="s">
        <v>353</v>
      </c>
      <c r="E10">
        <v>46</v>
      </c>
      <c r="F10" t="s">
        <v>6926</v>
      </c>
      <c r="G10" t="s">
        <v>6927</v>
      </c>
      <c r="H10" t="s">
        <v>6928</v>
      </c>
      <c r="I10" t="s">
        <v>6929</v>
      </c>
      <c r="J10" t="s">
        <v>6930</v>
      </c>
      <c r="K10" t="s">
        <v>6931</v>
      </c>
      <c r="L10" t="e">
        <f>- (2036-118:2153)</f>
        <v>#VALUE!</v>
      </c>
      <c r="M10" t="s">
        <v>6932</v>
      </c>
      <c r="N10" t="s">
        <v>6933</v>
      </c>
      <c r="O10" t="s">
        <v>6934</v>
      </c>
      <c r="P10" t="s">
        <v>6935</v>
      </c>
      <c r="Q10" t="s">
        <v>6936</v>
      </c>
      <c r="R10" t="e">
        <f>- (3636-118:3753)</f>
        <v>#VALUE!</v>
      </c>
      <c r="S10" t="s">
        <v>6937</v>
      </c>
      <c r="T10" t="s">
        <v>6938</v>
      </c>
      <c r="U10" t="s">
        <v>6939</v>
      </c>
      <c r="V10" t="s">
        <v>6940</v>
      </c>
      <c r="W10" t="s">
        <v>6941</v>
      </c>
      <c r="X10" t="e">
        <f>- (5236-118:5353)</f>
        <v>#VALUE!</v>
      </c>
      <c r="Y10" t="s">
        <v>6942</v>
      </c>
      <c r="Z10" t="s">
        <v>6943</v>
      </c>
      <c r="AA10" t="s">
        <v>6944</v>
      </c>
      <c r="AB10" t="s">
        <v>6945</v>
      </c>
      <c r="AC10" t="s">
        <v>6946</v>
      </c>
      <c r="AD10" t="e">
        <f>- (6863-120:6982)</f>
        <v>#VALUE!</v>
      </c>
      <c r="AE10" t="s">
        <v>6947</v>
      </c>
      <c r="AF10" t="s">
        <v>6948</v>
      </c>
      <c r="AG10" t="s">
        <v>6949</v>
      </c>
      <c r="AH10" t="s">
        <v>6950</v>
      </c>
      <c r="AI10" t="s">
        <v>6951</v>
      </c>
      <c r="AJ10" t="s">
        <v>6952</v>
      </c>
      <c r="AK10" t="s">
        <v>6953</v>
      </c>
      <c r="AL10" t="s">
        <v>6954</v>
      </c>
      <c r="AM10" t="s">
        <v>6955</v>
      </c>
      <c r="AN10" t="s">
        <v>6956</v>
      </c>
      <c r="AO10" t="e">
        <f>- (9896-120:10015)</f>
        <v>#VALUE!</v>
      </c>
      <c r="AP10" t="s">
        <v>6957</v>
      </c>
      <c r="AQ10" t="s">
        <v>6958</v>
      </c>
      <c r="AR10" t="s">
        <v>6959</v>
      </c>
      <c r="AS10" t="s">
        <v>6960</v>
      </c>
      <c r="AT10" t="s">
        <v>6961</v>
      </c>
      <c r="AU10" t="e">
        <f>- (11616-120:11735)</f>
        <v>#VALUE!</v>
      </c>
      <c r="AV10" t="s">
        <v>6962</v>
      </c>
      <c r="AW10" t="s">
        <v>6963</v>
      </c>
      <c r="AX10" t="s">
        <v>6964</v>
      </c>
      <c r="AY10" t="s">
        <v>6965</v>
      </c>
    </row>
    <row r="11" spans="1:79" hidden="1" x14ac:dyDescent="0.25">
      <c r="A11" s="3" t="s">
        <v>4815</v>
      </c>
      <c r="B11">
        <v>8368</v>
      </c>
      <c r="C11" t="s">
        <v>245</v>
      </c>
      <c r="D11" t="s">
        <v>1699</v>
      </c>
      <c r="E11">
        <v>43</v>
      </c>
      <c r="F11" t="s">
        <v>6966</v>
      </c>
      <c r="G11" t="s">
        <v>6967</v>
      </c>
      <c r="H11" t="s">
        <v>6968</v>
      </c>
      <c r="I11" t="s">
        <v>6969</v>
      </c>
      <c r="J11" t="s">
        <v>6970</v>
      </c>
      <c r="K11" t="s">
        <v>6971</v>
      </c>
      <c r="L11" t="s">
        <v>6972</v>
      </c>
      <c r="M11" t="s">
        <v>6973</v>
      </c>
      <c r="N11" t="s">
        <v>6974</v>
      </c>
      <c r="O11" t="e">
        <f>- (2105-130:2234)</f>
        <v>#VALUE!</v>
      </c>
      <c r="P11" t="s">
        <v>6975</v>
      </c>
      <c r="Q11" t="s">
        <v>6976</v>
      </c>
      <c r="R11" t="s">
        <v>6977</v>
      </c>
      <c r="S11" t="s">
        <v>6978</v>
      </c>
      <c r="T11" t="s">
        <v>6979</v>
      </c>
      <c r="U11" t="s">
        <v>6980</v>
      </c>
      <c r="V11" t="s">
        <v>6981</v>
      </c>
      <c r="W11" t="s">
        <v>6982</v>
      </c>
      <c r="X11" t="e">
        <f>- (3900-130:4029)</f>
        <v>#VALUE!</v>
      </c>
      <c r="Y11" t="s">
        <v>6983</v>
      </c>
      <c r="Z11" t="s">
        <v>6984</v>
      </c>
      <c r="AA11" t="s">
        <v>6985</v>
      </c>
      <c r="AB11" t="s">
        <v>6986</v>
      </c>
      <c r="AC11" t="s">
        <v>6987</v>
      </c>
      <c r="AD11" t="s">
        <v>6988</v>
      </c>
      <c r="AE11" t="s">
        <v>6989</v>
      </c>
      <c r="AF11" t="s">
        <v>6990</v>
      </c>
      <c r="AG11" t="s">
        <v>6991</v>
      </c>
      <c r="AH11" t="s">
        <v>6992</v>
      </c>
      <c r="AI11" t="s">
        <v>6993</v>
      </c>
      <c r="AJ11" t="s">
        <v>6994</v>
      </c>
      <c r="AK11" t="s">
        <v>6995</v>
      </c>
      <c r="AL11" t="s">
        <v>6996</v>
      </c>
      <c r="AM11" t="s">
        <v>6997</v>
      </c>
      <c r="AN11" t="s">
        <v>6998</v>
      </c>
      <c r="AO11" t="s">
        <v>6999</v>
      </c>
      <c r="AP11" t="s">
        <v>7000</v>
      </c>
      <c r="AQ11" t="s">
        <v>7001</v>
      </c>
      <c r="AR11" t="s">
        <v>7002</v>
      </c>
      <c r="AS11" t="s">
        <v>7003</v>
      </c>
      <c r="AT11" t="s">
        <v>7004</v>
      </c>
      <c r="AU11" t="s">
        <v>7005</v>
      </c>
      <c r="AV11" t="s">
        <v>7006</v>
      </c>
    </row>
    <row r="12" spans="1:79" hidden="1" x14ac:dyDescent="0.25">
      <c r="A12" s="3" t="s">
        <v>3596</v>
      </c>
      <c r="B12">
        <v>10337</v>
      </c>
      <c r="C12" t="s">
        <v>14</v>
      </c>
      <c r="D12" t="s">
        <v>1864</v>
      </c>
      <c r="E12">
        <v>42</v>
      </c>
      <c r="F12" t="s">
        <v>7007</v>
      </c>
      <c r="G12" t="s">
        <v>7008</v>
      </c>
      <c r="H12" t="s">
        <v>7009</v>
      </c>
      <c r="I12" t="s">
        <v>7010</v>
      </c>
      <c r="J12" t="s">
        <v>7011</v>
      </c>
      <c r="K12" t="s">
        <v>7012</v>
      </c>
      <c r="L12" t="s">
        <v>7013</v>
      </c>
      <c r="M12" t="s">
        <v>7014</v>
      </c>
      <c r="N12" t="s">
        <v>7015</v>
      </c>
      <c r="O12" t="s">
        <v>7016</v>
      </c>
      <c r="P12" t="s">
        <v>7017</v>
      </c>
      <c r="Q12" t="s">
        <v>7018</v>
      </c>
      <c r="R12" t="s">
        <v>7019</v>
      </c>
      <c r="S12" t="s">
        <v>7020</v>
      </c>
      <c r="T12" t="s">
        <v>7021</v>
      </c>
      <c r="U12" t="s">
        <v>7022</v>
      </c>
      <c r="V12" t="s">
        <v>7023</v>
      </c>
      <c r="W12" t="s">
        <v>7024</v>
      </c>
      <c r="X12" t="s">
        <v>7025</v>
      </c>
      <c r="Y12" t="s">
        <v>7026</v>
      </c>
      <c r="Z12" t="s">
        <v>7027</v>
      </c>
      <c r="AA12" t="s">
        <v>7028</v>
      </c>
      <c r="AB12" t="s">
        <v>7029</v>
      </c>
      <c r="AC12" t="s">
        <v>7030</v>
      </c>
      <c r="AD12" t="s">
        <v>7031</v>
      </c>
      <c r="AE12" t="s">
        <v>7032</v>
      </c>
      <c r="AF12" t="s">
        <v>7033</v>
      </c>
      <c r="AG12" t="s">
        <v>7034</v>
      </c>
      <c r="AH12" t="e">
        <f>- (7069-130:7198)</f>
        <v>#VALUE!</v>
      </c>
      <c r="AI12" t="s">
        <v>7035</v>
      </c>
      <c r="AJ12" t="s">
        <v>7036</v>
      </c>
      <c r="AK12" t="s">
        <v>7037</v>
      </c>
      <c r="AL12" t="s">
        <v>7038</v>
      </c>
      <c r="AM12" t="s">
        <v>7039</v>
      </c>
      <c r="AN12" t="s">
        <v>7040</v>
      </c>
      <c r="AO12" t="s">
        <v>7041</v>
      </c>
      <c r="AP12" t="s">
        <v>7042</v>
      </c>
      <c r="AQ12" t="s">
        <v>7043</v>
      </c>
      <c r="AR12" t="s">
        <v>7044</v>
      </c>
      <c r="AS12" t="s">
        <v>7045</v>
      </c>
      <c r="AT12" t="s">
        <v>7046</v>
      </c>
      <c r="AU12" t="s">
        <v>7047</v>
      </c>
    </row>
    <row r="13" spans="1:79" hidden="1" x14ac:dyDescent="0.25">
      <c r="A13" s="3" t="s">
        <v>1507</v>
      </c>
      <c r="B13">
        <v>14149</v>
      </c>
      <c r="C13" t="s">
        <v>245</v>
      </c>
      <c r="D13" t="s">
        <v>1508</v>
      </c>
      <c r="E13">
        <v>39</v>
      </c>
      <c r="F13" t="s">
        <v>7048</v>
      </c>
      <c r="G13" t="s">
        <v>7049</v>
      </c>
      <c r="H13" t="s">
        <v>7050</v>
      </c>
      <c r="I13" t="s">
        <v>7051</v>
      </c>
      <c r="J13" t="s">
        <v>7052</v>
      </c>
      <c r="K13" t="s">
        <v>7053</v>
      </c>
      <c r="L13" t="s">
        <v>7054</v>
      </c>
      <c r="M13" t="s">
        <v>7055</v>
      </c>
      <c r="N13" t="s">
        <v>7056</v>
      </c>
      <c r="O13" t="s">
        <v>7057</v>
      </c>
      <c r="P13" t="s">
        <v>7058</v>
      </c>
      <c r="Q13" t="s">
        <v>7059</v>
      </c>
      <c r="R13" t="s">
        <v>7060</v>
      </c>
      <c r="S13" t="s">
        <v>7061</v>
      </c>
      <c r="T13" t="s">
        <v>7062</v>
      </c>
      <c r="U13" t="s">
        <v>7063</v>
      </c>
      <c r="V13" t="s">
        <v>7064</v>
      </c>
      <c r="W13" t="e">
        <f>- (7221-134:7354)</f>
        <v>#VALUE!</v>
      </c>
      <c r="X13" t="s">
        <v>7065</v>
      </c>
      <c r="Y13" t="s">
        <v>7066</v>
      </c>
      <c r="Z13" t="s">
        <v>7067</v>
      </c>
      <c r="AA13" t="s">
        <v>7068</v>
      </c>
      <c r="AB13" t="s">
        <v>7069</v>
      </c>
      <c r="AC13" t="s">
        <v>7070</v>
      </c>
      <c r="AD13" t="s">
        <v>7071</v>
      </c>
      <c r="AE13" t="s">
        <v>7072</v>
      </c>
      <c r="AF13" t="s">
        <v>7073</v>
      </c>
      <c r="AG13" t="s">
        <v>7074</v>
      </c>
      <c r="AH13" t="s">
        <v>7075</v>
      </c>
      <c r="AI13" t="s">
        <v>7076</v>
      </c>
      <c r="AJ13" t="s">
        <v>7077</v>
      </c>
      <c r="AK13" t="s">
        <v>7078</v>
      </c>
      <c r="AL13" t="s">
        <v>7079</v>
      </c>
      <c r="AM13" t="s">
        <v>7080</v>
      </c>
      <c r="AN13" t="s">
        <v>7081</v>
      </c>
      <c r="AO13" t="s">
        <v>7082</v>
      </c>
      <c r="AP13" t="s">
        <v>7083</v>
      </c>
      <c r="AQ13" t="s">
        <v>7084</v>
      </c>
      <c r="AR13" t="e">
        <f>- (13523-241:13763)</f>
        <v>#VALUE!</v>
      </c>
    </row>
    <row r="14" spans="1:79" hidden="1" x14ac:dyDescent="0.25">
      <c r="A14" s="3" t="s">
        <v>3259</v>
      </c>
      <c r="B14">
        <v>14149</v>
      </c>
      <c r="C14" t="s">
        <v>245</v>
      </c>
      <c r="D14" t="s">
        <v>1508</v>
      </c>
      <c r="E14">
        <v>39</v>
      </c>
      <c r="F14" t="s">
        <v>7048</v>
      </c>
      <c r="G14" t="s">
        <v>7049</v>
      </c>
      <c r="H14" t="s">
        <v>7050</v>
      </c>
      <c r="I14" t="s">
        <v>7051</v>
      </c>
      <c r="J14" t="s">
        <v>7052</v>
      </c>
      <c r="K14" t="s">
        <v>7053</v>
      </c>
      <c r="L14" t="s">
        <v>7054</v>
      </c>
      <c r="M14" t="s">
        <v>7055</v>
      </c>
      <c r="N14" t="s">
        <v>7056</v>
      </c>
      <c r="O14" t="s">
        <v>7057</v>
      </c>
      <c r="P14" t="s">
        <v>7058</v>
      </c>
      <c r="Q14" t="s">
        <v>7059</v>
      </c>
      <c r="R14" t="s">
        <v>7060</v>
      </c>
      <c r="S14" t="s">
        <v>7061</v>
      </c>
      <c r="T14" t="s">
        <v>7062</v>
      </c>
      <c r="U14" t="s">
        <v>7063</v>
      </c>
      <c r="V14" t="s">
        <v>7064</v>
      </c>
      <c r="W14" t="e">
        <f>- (7221-134:7354)</f>
        <v>#VALUE!</v>
      </c>
      <c r="X14" t="s">
        <v>7065</v>
      </c>
      <c r="Y14" t="s">
        <v>7066</v>
      </c>
      <c r="Z14" t="s">
        <v>7067</v>
      </c>
      <c r="AA14" t="s">
        <v>7068</v>
      </c>
      <c r="AB14" t="s">
        <v>7069</v>
      </c>
      <c r="AC14" t="s">
        <v>7070</v>
      </c>
      <c r="AD14" t="s">
        <v>7071</v>
      </c>
      <c r="AE14" t="s">
        <v>7072</v>
      </c>
      <c r="AF14" t="s">
        <v>7073</v>
      </c>
      <c r="AG14" t="s">
        <v>7074</v>
      </c>
      <c r="AH14" t="s">
        <v>7075</v>
      </c>
      <c r="AI14" t="s">
        <v>7076</v>
      </c>
      <c r="AJ14" t="s">
        <v>7077</v>
      </c>
      <c r="AK14" t="s">
        <v>7078</v>
      </c>
      <c r="AL14" t="s">
        <v>7079</v>
      </c>
      <c r="AM14" t="s">
        <v>7080</v>
      </c>
      <c r="AN14" t="s">
        <v>7081</v>
      </c>
      <c r="AO14" t="s">
        <v>7082</v>
      </c>
      <c r="AP14" t="s">
        <v>7083</v>
      </c>
      <c r="AQ14" t="s">
        <v>7084</v>
      </c>
      <c r="AR14" t="e">
        <f>- (13523-241:13763)</f>
        <v>#VALUE!</v>
      </c>
    </row>
    <row r="15" spans="1:79" x14ac:dyDescent="0.25">
      <c r="A15" s="3" t="s">
        <v>2598</v>
      </c>
      <c r="B15">
        <v>10046</v>
      </c>
      <c r="C15" t="s">
        <v>9</v>
      </c>
      <c r="D15" t="s">
        <v>164</v>
      </c>
      <c r="E15">
        <v>38</v>
      </c>
      <c r="F15" t="s">
        <v>7085</v>
      </c>
      <c r="G15" t="s">
        <v>7086</v>
      </c>
      <c r="H15" t="s">
        <v>7087</v>
      </c>
      <c r="I15" t="s">
        <v>7088</v>
      </c>
      <c r="J15" t="s">
        <v>7089</v>
      </c>
      <c r="K15" t="s">
        <v>7090</v>
      </c>
      <c r="L15" t="s">
        <v>7091</v>
      </c>
      <c r="M15" t="s">
        <v>7092</v>
      </c>
      <c r="N15" t="s">
        <v>7093</v>
      </c>
      <c r="O15" t="s">
        <v>7094</v>
      </c>
      <c r="P15" t="s">
        <v>7095</v>
      </c>
      <c r="Q15" t="s">
        <v>7096</v>
      </c>
      <c r="R15" t="s">
        <v>7097</v>
      </c>
      <c r="S15" t="s">
        <v>7098</v>
      </c>
      <c r="T15" t="s">
        <v>7099</v>
      </c>
      <c r="U15" t="s">
        <v>7100</v>
      </c>
      <c r="V15" t="s">
        <v>7101</v>
      </c>
      <c r="W15" t="s">
        <v>7102</v>
      </c>
      <c r="X15" t="s">
        <v>7103</v>
      </c>
      <c r="Y15" t="s">
        <v>7104</v>
      </c>
      <c r="Z15" t="s">
        <v>7105</v>
      </c>
      <c r="AA15" t="s">
        <v>7106</v>
      </c>
      <c r="AB15" t="s">
        <v>7107</v>
      </c>
      <c r="AC15" t="s">
        <v>7108</v>
      </c>
      <c r="AD15" t="s">
        <v>7109</v>
      </c>
      <c r="AE15" t="s">
        <v>7110</v>
      </c>
      <c r="AF15" t="s">
        <v>7111</v>
      </c>
      <c r="AG15" t="s">
        <v>7112</v>
      </c>
      <c r="AH15" t="s">
        <v>7113</v>
      </c>
      <c r="AI15" t="s">
        <v>7114</v>
      </c>
      <c r="AJ15" t="s">
        <v>7115</v>
      </c>
      <c r="AK15" t="s">
        <v>7116</v>
      </c>
      <c r="AL15" t="s">
        <v>7117</v>
      </c>
      <c r="AM15" t="s">
        <v>7118</v>
      </c>
      <c r="AN15" t="s">
        <v>7119</v>
      </c>
      <c r="AO15" t="s">
        <v>7120</v>
      </c>
      <c r="AP15" t="s">
        <v>7121</v>
      </c>
      <c r="AQ15" t="s">
        <v>7122</v>
      </c>
    </row>
    <row r="16" spans="1:79" hidden="1" x14ac:dyDescent="0.25">
      <c r="A16" s="3" t="s">
        <v>244</v>
      </c>
      <c r="B16">
        <v>9048</v>
      </c>
      <c r="C16" t="s">
        <v>245</v>
      </c>
      <c r="D16" t="s">
        <v>246</v>
      </c>
      <c r="E16">
        <v>33</v>
      </c>
      <c r="F16" t="s">
        <v>7123</v>
      </c>
      <c r="G16" t="s">
        <v>7124</v>
      </c>
      <c r="H16" t="s">
        <v>7125</v>
      </c>
      <c r="I16" t="s">
        <v>7126</v>
      </c>
      <c r="J16" t="s">
        <v>7127</v>
      </c>
      <c r="K16" t="s">
        <v>7128</v>
      </c>
      <c r="L16" t="s">
        <v>7129</v>
      </c>
      <c r="M16" t="s">
        <v>7130</v>
      </c>
      <c r="N16" t="s">
        <v>7131</v>
      </c>
      <c r="O16" t="s">
        <v>7132</v>
      </c>
      <c r="P16" t="s">
        <v>7133</v>
      </c>
      <c r="Q16" t="s">
        <v>7134</v>
      </c>
      <c r="R16" t="s">
        <v>7135</v>
      </c>
      <c r="S16" t="s">
        <v>7136</v>
      </c>
      <c r="T16" t="s">
        <v>7137</v>
      </c>
      <c r="U16" t="s">
        <v>7138</v>
      </c>
      <c r="V16" t="s">
        <v>7139</v>
      </c>
      <c r="W16" t="s">
        <v>7140</v>
      </c>
      <c r="X16" t="e">
        <f>- (5736-131:5866)</f>
        <v>#VALUE!</v>
      </c>
      <c r="Y16" t="s">
        <v>7141</v>
      </c>
      <c r="Z16" t="s">
        <v>7142</v>
      </c>
      <c r="AA16" t="s">
        <v>7143</v>
      </c>
      <c r="AB16" t="s">
        <v>7144</v>
      </c>
      <c r="AC16" t="s">
        <v>7145</v>
      </c>
      <c r="AD16" t="s">
        <v>7146</v>
      </c>
      <c r="AE16" t="s">
        <v>7147</v>
      </c>
      <c r="AF16" t="s">
        <v>7148</v>
      </c>
      <c r="AG16" t="s">
        <v>7149</v>
      </c>
      <c r="AH16" t="s">
        <v>7150</v>
      </c>
      <c r="AI16" t="s">
        <v>7151</v>
      </c>
      <c r="AJ16" t="s">
        <v>7152</v>
      </c>
      <c r="AK16" t="s">
        <v>7153</v>
      </c>
      <c r="AL16" t="s">
        <v>7154</v>
      </c>
    </row>
    <row r="17" spans="1:38" hidden="1" x14ac:dyDescent="0.25">
      <c r="A17" s="3" t="s">
        <v>1111</v>
      </c>
      <c r="B17">
        <v>9048</v>
      </c>
      <c r="C17" t="s">
        <v>245</v>
      </c>
      <c r="D17" t="s">
        <v>246</v>
      </c>
      <c r="E17">
        <v>33</v>
      </c>
      <c r="F17" t="s">
        <v>7123</v>
      </c>
      <c r="G17" t="s">
        <v>7124</v>
      </c>
      <c r="H17" t="s">
        <v>7125</v>
      </c>
      <c r="I17" t="s">
        <v>7126</v>
      </c>
      <c r="J17" t="s">
        <v>7127</v>
      </c>
      <c r="K17" t="s">
        <v>7128</v>
      </c>
      <c r="L17" t="s">
        <v>7129</v>
      </c>
      <c r="M17" t="s">
        <v>7130</v>
      </c>
      <c r="N17" t="s">
        <v>7131</v>
      </c>
      <c r="O17" t="s">
        <v>7132</v>
      </c>
      <c r="P17" t="s">
        <v>7133</v>
      </c>
      <c r="Q17" t="s">
        <v>7134</v>
      </c>
      <c r="R17" t="s">
        <v>7135</v>
      </c>
      <c r="S17" t="s">
        <v>7136</v>
      </c>
      <c r="T17" t="s">
        <v>7137</v>
      </c>
      <c r="U17" t="s">
        <v>7138</v>
      </c>
      <c r="V17" t="s">
        <v>7139</v>
      </c>
      <c r="W17" t="s">
        <v>7140</v>
      </c>
      <c r="X17" t="e">
        <f>- (5736-131:5866)</f>
        <v>#VALUE!</v>
      </c>
      <c r="Y17" t="s">
        <v>7141</v>
      </c>
      <c r="Z17" t="s">
        <v>7142</v>
      </c>
      <c r="AA17" t="s">
        <v>7143</v>
      </c>
      <c r="AB17" t="s">
        <v>7144</v>
      </c>
      <c r="AC17" t="s">
        <v>7145</v>
      </c>
      <c r="AD17" t="s">
        <v>7146</v>
      </c>
      <c r="AE17" t="s">
        <v>7147</v>
      </c>
      <c r="AF17" t="s">
        <v>7148</v>
      </c>
      <c r="AG17" t="s">
        <v>7149</v>
      </c>
      <c r="AH17" t="s">
        <v>7150</v>
      </c>
      <c r="AI17" t="s">
        <v>7151</v>
      </c>
      <c r="AJ17" t="s">
        <v>7152</v>
      </c>
      <c r="AK17" t="s">
        <v>7153</v>
      </c>
      <c r="AL17" t="s">
        <v>7154</v>
      </c>
    </row>
    <row r="18" spans="1:38" x14ac:dyDescent="0.25">
      <c r="A18" s="3" t="s">
        <v>4421</v>
      </c>
      <c r="B18">
        <v>9899</v>
      </c>
      <c r="C18" t="s">
        <v>9</v>
      </c>
      <c r="D18" t="s">
        <v>180</v>
      </c>
      <c r="E18">
        <v>33</v>
      </c>
      <c r="F18" t="s">
        <v>7155</v>
      </c>
      <c r="G18" t="s">
        <v>7156</v>
      </c>
      <c r="H18" t="s">
        <v>7157</v>
      </c>
      <c r="I18" t="s">
        <v>7158</v>
      </c>
      <c r="J18" t="s">
        <v>7159</v>
      </c>
      <c r="K18" t="s">
        <v>7160</v>
      </c>
      <c r="L18" t="s">
        <v>7161</v>
      </c>
      <c r="M18" t="s">
        <v>7162</v>
      </c>
      <c r="N18" t="s">
        <v>7163</v>
      </c>
      <c r="O18" t="s">
        <v>7164</v>
      </c>
      <c r="P18" t="s">
        <v>7165</v>
      </c>
      <c r="Q18" t="s">
        <v>7166</v>
      </c>
      <c r="R18" t="s">
        <v>7167</v>
      </c>
      <c r="S18" t="s">
        <v>7168</v>
      </c>
      <c r="T18" t="s">
        <v>7169</v>
      </c>
      <c r="U18" t="s">
        <v>7170</v>
      </c>
      <c r="V18" t="s">
        <v>7171</v>
      </c>
      <c r="W18" t="s">
        <v>7172</v>
      </c>
      <c r="X18" t="s">
        <v>7173</v>
      </c>
      <c r="Y18" t="s">
        <v>7174</v>
      </c>
      <c r="Z18" t="s">
        <v>7175</v>
      </c>
      <c r="AA18" t="s">
        <v>7176</v>
      </c>
      <c r="AB18" t="s">
        <v>7177</v>
      </c>
      <c r="AC18" t="s">
        <v>7178</v>
      </c>
      <c r="AD18" t="s">
        <v>7179</v>
      </c>
      <c r="AE18" t="s">
        <v>7180</v>
      </c>
      <c r="AF18" t="s">
        <v>7181</v>
      </c>
      <c r="AG18" t="s">
        <v>7182</v>
      </c>
      <c r="AH18" t="s">
        <v>7183</v>
      </c>
      <c r="AI18" t="s">
        <v>7184</v>
      </c>
      <c r="AJ18" t="s">
        <v>7185</v>
      </c>
      <c r="AK18" t="s">
        <v>7186</v>
      </c>
      <c r="AL18" t="s">
        <v>7187</v>
      </c>
    </row>
    <row r="19" spans="1:38" hidden="1" x14ac:dyDescent="0.25">
      <c r="A19" s="3" t="s">
        <v>2039</v>
      </c>
      <c r="B19">
        <v>7957</v>
      </c>
      <c r="C19" t="s">
        <v>14</v>
      </c>
      <c r="D19" t="s">
        <v>1864</v>
      </c>
      <c r="E19">
        <v>32</v>
      </c>
      <c r="F19" t="s">
        <v>7188</v>
      </c>
      <c r="G19" t="s">
        <v>7189</v>
      </c>
      <c r="H19" t="s">
        <v>7190</v>
      </c>
      <c r="I19" t="s">
        <v>7191</v>
      </c>
      <c r="J19" t="s">
        <v>7192</v>
      </c>
      <c r="K19" t="s">
        <v>7193</v>
      </c>
      <c r="L19" t="s">
        <v>7194</v>
      </c>
      <c r="M19" t="s">
        <v>7195</v>
      </c>
      <c r="N19" t="s">
        <v>7196</v>
      </c>
      <c r="O19" t="s">
        <v>7197</v>
      </c>
      <c r="P19" t="s">
        <v>7198</v>
      </c>
      <c r="Q19" t="s">
        <v>7199</v>
      </c>
      <c r="R19" t="s">
        <v>7200</v>
      </c>
      <c r="S19" t="s">
        <v>7201</v>
      </c>
      <c r="T19" t="s">
        <v>7202</v>
      </c>
      <c r="U19" t="s">
        <v>7203</v>
      </c>
      <c r="V19" t="s">
        <v>7204</v>
      </c>
      <c r="W19" t="s">
        <v>7205</v>
      </c>
      <c r="X19" t="s">
        <v>7206</v>
      </c>
      <c r="Y19" t="s">
        <v>7207</v>
      </c>
      <c r="Z19" t="s">
        <v>7208</v>
      </c>
      <c r="AA19" t="s">
        <v>7209</v>
      </c>
      <c r="AB19" t="s">
        <v>7210</v>
      </c>
      <c r="AC19" t="s">
        <v>7211</v>
      </c>
      <c r="AD19" t="s">
        <v>7212</v>
      </c>
      <c r="AE19" t="s">
        <v>7213</v>
      </c>
      <c r="AF19" t="s">
        <v>7214</v>
      </c>
      <c r="AG19" t="s">
        <v>7215</v>
      </c>
      <c r="AH19" t="s">
        <v>7216</v>
      </c>
      <c r="AI19" t="s">
        <v>7217</v>
      </c>
      <c r="AJ19" t="s">
        <v>7218</v>
      </c>
      <c r="AK19" t="s">
        <v>7219</v>
      </c>
    </row>
    <row r="20" spans="1:38" hidden="1" x14ac:dyDescent="0.25">
      <c r="A20" s="3" t="s">
        <v>849</v>
      </c>
      <c r="B20">
        <v>8881</v>
      </c>
      <c r="C20" t="s">
        <v>245</v>
      </c>
      <c r="D20" t="s">
        <v>850</v>
      </c>
      <c r="E20">
        <v>31</v>
      </c>
      <c r="F20" t="s">
        <v>8533</v>
      </c>
      <c r="G20" t="s">
        <v>7220</v>
      </c>
      <c r="H20" t="s">
        <v>7221</v>
      </c>
      <c r="I20" t="s">
        <v>8534</v>
      </c>
      <c r="J20" t="s">
        <v>7222</v>
      </c>
      <c r="K20" t="s">
        <v>7223</v>
      </c>
      <c r="L20" t="s">
        <v>7224</v>
      </c>
      <c r="M20" t="s">
        <v>7225</v>
      </c>
      <c r="N20" t="e">
        <f>- (2670-113:2782)</f>
        <v>#VALUE!</v>
      </c>
      <c r="O20" t="s">
        <v>7226</v>
      </c>
      <c r="P20" t="s">
        <v>7227</v>
      </c>
      <c r="Q20" t="s">
        <v>7228</v>
      </c>
      <c r="R20" t="s">
        <v>7229</v>
      </c>
      <c r="S20" t="e">
        <f>- (3963-134:4096)</f>
        <v>#VALUE!</v>
      </c>
      <c r="T20" t="s">
        <v>7230</v>
      </c>
      <c r="U20" t="s">
        <v>7231</v>
      </c>
      <c r="V20" t="s">
        <v>7232</v>
      </c>
      <c r="W20" t="s">
        <v>7233</v>
      </c>
      <c r="X20" t="s">
        <v>7234</v>
      </c>
      <c r="Y20" t="s">
        <v>7235</v>
      </c>
      <c r="Z20" t="s">
        <v>7236</v>
      </c>
      <c r="AA20" t="s">
        <v>7237</v>
      </c>
      <c r="AB20" t="s">
        <v>7238</v>
      </c>
      <c r="AC20" t="s">
        <v>7239</v>
      </c>
      <c r="AD20" t="s">
        <v>7240</v>
      </c>
      <c r="AE20" t="s">
        <v>7241</v>
      </c>
      <c r="AF20" t="s">
        <v>7242</v>
      </c>
      <c r="AG20" t="s">
        <v>7243</v>
      </c>
      <c r="AH20" t="s">
        <v>7244</v>
      </c>
      <c r="AI20" t="s">
        <v>7245</v>
      </c>
      <c r="AJ20" t="s">
        <v>7246</v>
      </c>
    </row>
    <row r="21" spans="1:38" hidden="1" x14ac:dyDescent="0.25">
      <c r="A21" s="3" t="s">
        <v>3364</v>
      </c>
      <c r="B21">
        <v>7926</v>
      </c>
      <c r="C21" t="s">
        <v>245</v>
      </c>
      <c r="D21" t="s">
        <v>516</v>
      </c>
      <c r="E21">
        <v>25</v>
      </c>
      <c r="F21" t="s">
        <v>7247</v>
      </c>
      <c r="G21" t="s">
        <v>7248</v>
      </c>
      <c r="H21" t="s">
        <v>7249</v>
      </c>
      <c r="I21" t="s">
        <v>7250</v>
      </c>
      <c r="J21" t="s">
        <v>7251</v>
      </c>
      <c r="K21" t="s">
        <v>7252</v>
      </c>
      <c r="L21" t="s">
        <v>7253</v>
      </c>
      <c r="M21" t="s">
        <v>7254</v>
      </c>
      <c r="N21" t="s">
        <v>7255</v>
      </c>
      <c r="O21" t="s">
        <v>7256</v>
      </c>
      <c r="P21" t="s">
        <v>7257</v>
      </c>
      <c r="Q21" t="s">
        <v>7258</v>
      </c>
      <c r="R21" t="s">
        <v>7259</v>
      </c>
      <c r="S21" t="s">
        <v>7260</v>
      </c>
      <c r="T21" t="s">
        <v>7261</v>
      </c>
      <c r="U21" t="s">
        <v>7262</v>
      </c>
      <c r="V21" t="s">
        <v>7263</v>
      </c>
      <c r="W21" t="s">
        <v>7264</v>
      </c>
      <c r="X21" t="s">
        <v>7265</v>
      </c>
      <c r="Y21" t="s">
        <v>7266</v>
      </c>
      <c r="Z21" t="s">
        <v>7267</v>
      </c>
      <c r="AA21" t="s">
        <v>7268</v>
      </c>
      <c r="AB21" t="s">
        <v>7269</v>
      </c>
      <c r="AC21" t="s">
        <v>7270</v>
      </c>
      <c r="AD21" t="s">
        <v>7271</v>
      </c>
    </row>
    <row r="22" spans="1:38" hidden="1" x14ac:dyDescent="0.25">
      <c r="A22" s="3" t="s">
        <v>5057</v>
      </c>
      <c r="B22">
        <v>7926</v>
      </c>
      <c r="C22" t="s">
        <v>245</v>
      </c>
      <c r="D22" t="s">
        <v>516</v>
      </c>
      <c r="E22">
        <v>25</v>
      </c>
      <c r="F22" t="s">
        <v>7247</v>
      </c>
      <c r="G22" t="s">
        <v>7248</v>
      </c>
      <c r="H22" t="s">
        <v>7249</v>
      </c>
      <c r="I22" t="s">
        <v>7250</v>
      </c>
      <c r="J22" t="s">
        <v>7251</v>
      </c>
      <c r="K22" t="s">
        <v>7252</v>
      </c>
      <c r="L22" t="s">
        <v>7253</v>
      </c>
      <c r="M22" t="s">
        <v>7254</v>
      </c>
      <c r="N22" t="s">
        <v>7255</v>
      </c>
      <c r="O22" t="s">
        <v>7256</v>
      </c>
      <c r="P22" t="s">
        <v>7257</v>
      </c>
      <c r="Q22" t="s">
        <v>7258</v>
      </c>
      <c r="R22" t="s">
        <v>7259</v>
      </c>
      <c r="S22" t="s">
        <v>7260</v>
      </c>
      <c r="T22" t="s">
        <v>7261</v>
      </c>
      <c r="U22" t="s">
        <v>7262</v>
      </c>
      <c r="V22" t="s">
        <v>7263</v>
      </c>
      <c r="W22" t="s">
        <v>7264</v>
      </c>
      <c r="X22" t="s">
        <v>7265</v>
      </c>
      <c r="Y22" t="s">
        <v>7266</v>
      </c>
      <c r="Z22" t="s">
        <v>7267</v>
      </c>
      <c r="AA22" t="s">
        <v>7268</v>
      </c>
      <c r="AB22" t="s">
        <v>7269</v>
      </c>
      <c r="AC22" t="s">
        <v>7270</v>
      </c>
      <c r="AD22" t="s">
        <v>7271</v>
      </c>
    </row>
    <row r="23" spans="1:38" hidden="1" x14ac:dyDescent="0.25">
      <c r="A23" s="3" t="s">
        <v>2286</v>
      </c>
      <c r="B23">
        <v>7019</v>
      </c>
      <c r="C23" t="s">
        <v>352</v>
      </c>
      <c r="D23" t="s">
        <v>353</v>
      </c>
      <c r="E23">
        <v>24</v>
      </c>
      <c r="F23" t="s">
        <v>7272</v>
      </c>
      <c r="G23" t="s">
        <v>7273</v>
      </c>
      <c r="H23" t="s">
        <v>7274</v>
      </c>
      <c r="I23" t="s">
        <v>7275</v>
      </c>
      <c r="J23" t="s">
        <v>7276</v>
      </c>
      <c r="K23" t="s">
        <v>7277</v>
      </c>
      <c r="L23" t="s">
        <v>7278</v>
      </c>
      <c r="M23" t="s">
        <v>7279</v>
      </c>
      <c r="N23" t="s">
        <v>7280</v>
      </c>
      <c r="O23" t="s">
        <v>7281</v>
      </c>
      <c r="P23" t="s">
        <v>7282</v>
      </c>
      <c r="Q23" t="s">
        <v>7283</v>
      </c>
      <c r="R23" t="s">
        <v>7284</v>
      </c>
      <c r="S23" t="s">
        <v>7285</v>
      </c>
      <c r="T23" t="s">
        <v>7286</v>
      </c>
      <c r="U23" t="s">
        <v>7287</v>
      </c>
      <c r="V23" t="s">
        <v>7288</v>
      </c>
      <c r="W23" t="s">
        <v>7289</v>
      </c>
      <c r="X23" t="s">
        <v>7290</v>
      </c>
      <c r="Y23" t="s">
        <v>7291</v>
      </c>
      <c r="Z23" t="s">
        <v>7292</v>
      </c>
      <c r="AA23" t="s">
        <v>7293</v>
      </c>
      <c r="AB23" t="s">
        <v>7294</v>
      </c>
      <c r="AC23" t="s">
        <v>7295</v>
      </c>
    </row>
    <row r="24" spans="1:38" hidden="1" x14ac:dyDescent="0.25">
      <c r="A24" s="3" t="s">
        <v>5353</v>
      </c>
      <c r="B24">
        <v>7019</v>
      </c>
      <c r="C24" t="s">
        <v>352</v>
      </c>
      <c r="D24" t="s">
        <v>353</v>
      </c>
      <c r="E24">
        <v>24</v>
      </c>
      <c r="F24" t="s">
        <v>7272</v>
      </c>
      <c r="G24" t="s">
        <v>7273</v>
      </c>
      <c r="H24" t="s">
        <v>7274</v>
      </c>
      <c r="I24" t="s">
        <v>7275</v>
      </c>
      <c r="J24" t="s">
        <v>7276</v>
      </c>
      <c r="K24" t="s">
        <v>7277</v>
      </c>
      <c r="L24" t="s">
        <v>7278</v>
      </c>
      <c r="M24" t="s">
        <v>7279</v>
      </c>
      <c r="N24" t="s">
        <v>7280</v>
      </c>
      <c r="O24" t="s">
        <v>7281</v>
      </c>
      <c r="P24" t="s">
        <v>7282</v>
      </c>
      <c r="Q24" t="s">
        <v>7283</v>
      </c>
      <c r="R24" t="s">
        <v>7284</v>
      </c>
      <c r="S24" t="s">
        <v>7285</v>
      </c>
      <c r="T24" t="s">
        <v>7286</v>
      </c>
      <c r="U24" t="s">
        <v>7287</v>
      </c>
      <c r="V24" t="s">
        <v>7288</v>
      </c>
      <c r="W24" t="s">
        <v>7289</v>
      </c>
      <c r="X24" t="s">
        <v>7290</v>
      </c>
      <c r="Y24" t="s">
        <v>7291</v>
      </c>
      <c r="Z24" t="s">
        <v>7292</v>
      </c>
      <c r="AA24" t="s">
        <v>7293</v>
      </c>
      <c r="AB24" t="s">
        <v>7294</v>
      </c>
      <c r="AC24" t="s">
        <v>7295</v>
      </c>
    </row>
    <row r="25" spans="1:38" hidden="1" x14ac:dyDescent="0.25">
      <c r="A25" s="3" t="s">
        <v>1108</v>
      </c>
      <c r="B25">
        <v>7318</v>
      </c>
      <c r="C25" t="s">
        <v>352</v>
      </c>
      <c r="D25" t="s">
        <v>353</v>
      </c>
      <c r="E25">
        <v>23</v>
      </c>
      <c r="F25" t="s">
        <v>7296</v>
      </c>
      <c r="G25" t="s">
        <v>7297</v>
      </c>
      <c r="H25" t="s">
        <v>7298</v>
      </c>
      <c r="I25" t="s">
        <v>7299</v>
      </c>
      <c r="J25" t="s">
        <v>7300</v>
      </c>
      <c r="K25" t="s">
        <v>7301</v>
      </c>
      <c r="L25" t="s">
        <v>7302</v>
      </c>
      <c r="M25" t="s">
        <v>7303</v>
      </c>
      <c r="N25" t="s">
        <v>7304</v>
      </c>
      <c r="O25" t="s">
        <v>7305</v>
      </c>
      <c r="P25" t="s">
        <v>7306</v>
      </c>
      <c r="Q25" t="s">
        <v>7307</v>
      </c>
      <c r="R25" t="s">
        <v>7308</v>
      </c>
      <c r="S25" t="s">
        <v>7309</v>
      </c>
      <c r="T25" t="s">
        <v>7310</v>
      </c>
      <c r="U25" t="s">
        <v>7311</v>
      </c>
      <c r="V25" t="s">
        <v>7312</v>
      </c>
      <c r="W25" t="s">
        <v>7313</v>
      </c>
      <c r="X25" t="s">
        <v>7314</v>
      </c>
      <c r="Y25" t="s">
        <v>7315</v>
      </c>
      <c r="Z25" t="s">
        <v>7316</v>
      </c>
      <c r="AA25" t="e">
        <f>- (6757-216:6972)</f>
        <v>#VALUE!</v>
      </c>
      <c r="AB25" t="s">
        <v>7317</v>
      </c>
    </row>
    <row r="26" spans="1:38" hidden="1" x14ac:dyDescent="0.25">
      <c r="A26" s="3" t="s">
        <v>1787</v>
      </c>
      <c r="B26">
        <v>7513</v>
      </c>
      <c r="C26" t="s">
        <v>245</v>
      </c>
      <c r="D26" t="s">
        <v>1508</v>
      </c>
      <c r="E26">
        <v>23</v>
      </c>
      <c r="F26" t="s">
        <v>7318</v>
      </c>
      <c r="G26" t="s">
        <v>7319</v>
      </c>
      <c r="H26" t="s">
        <v>7320</v>
      </c>
      <c r="I26" t="s">
        <v>7321</v>
      </c>
      <c r="J26" t="s">
        <v>7322</v>
      </c>
      <c r="K26" t="s">
        <v>7323</v>
      </c>
      <c r="L26" t="s">
        <v>7324</v>
      </c>
      <c r="M26" t="s">
        <v>7325</v>
      </c>
      <c r="N26" t="s">
        <v>7326</v>
      </c>
      <c r="O26" t="s">
        <v>7327</v>
      </c>
      <c r="P26" t="s">
        <v>7328</v>
      </c>
      <c r="Q26" t="s">
        <v>7329</v>
      </c>
      <c r="R26" t="s">
        <v>7330</v>
      </c>
      <c r="S26" t="s">
        <v>7331</v>
      </c>
      <c r="T26" t="s">
        <v>7332</v>
      </c>
      <c r="U26" t="s">
        <v>7333</v>
      </c>
      <c r="V26" t="s">
        <v>7334</v>
      </c>
      <c r="W26" t="s">
        <v>7335</v>
      </c>
      <c r="X26" t="s">
        <v>7336</v>
      </c>
      <c r="Y26" t="s">
        <v>7337</v>
      </c>
      <c r="Z26" t="s">
        <v>7338</v>
      </c>
      <c r="AA26" t="s">
        <v>7339</v>
      </c>
      <c r="AB26" t="s">
        <v>7340</v>
      </c>
    </row>
    <row r="27" spans="1:38" hidden="1" x14ac:dyDescent="0.25">
      <c r="A27" s="3" t="s">
        <v>1936</v>
      </c>
      <c r="B27">
        <v>7318</v>
      </c>
      <c r="C27" t="s">
        <v>352</v>
      </c>
      <c r="D27" t="s">
        <v>353</v>
      </c>
      <c r="E27">
        <v>23</v>
      </c>
      <c r="F27" t="s">
        <v>7296</v>
      </c>
      <c r="G27" t="s">
        <v>7297</v>
      </c>
      <c r="H27" t="s">
        <v>7298</v>
      </c>
      <c r="I27" t="s">
        <v>7299</v>
      </c>
      <c r="J27" t="s">
        <v>7300</v>
      </c>
      <c r="K27" t="s">
        <v>7301</v>
      </c>
      <c r="L27" t="s">
        <v>7302</v>
      </c>
      <c r="M27" t="s">
        <v>7303</v>
      </c>
      <c r="N27" t="s">
        <v>7304</v>
      </c>
      <c r="O27" t="s">
        <v>7305</v>
      </c>
      <c r="P27" t="s">
        <v>7306</v>
      </c>
      <c r="Q27" t="s">
        <v>7307</v>
      </c>
      <c r="R27" t="s">
        <v>7308</v>
      </c>
      <c r="S27" t="s">
        <v>7309</v>
      </c>
      <c r="T27" t="s">
        <v>7310</v>
      </c>
      <c r="U27" t="s">
        <v>7311</v>
      </c>
      <c r="V27" t="s">
        <v>7312</v>
      </c>
      <c r="W27" t="s">
        <v>7313</v>
      </c>
      <c r="X27" t="s">
        <v>7314</v>
      </c>
      <c r="Y27" t="s">
        <v>7315</v>
      </c>
      <c r="Z27" t="s">
        <v>7316</v>
      </c>
      <c r="AA27" t="e">
        <f>- (6757-216:6972)</f>
        <v>#VALUE!</v>
      </c>
      <c r="AB27" t="s">
        <v>7317</v>
      </c>
    </row>
    <row r="28" spans="1:38" hidden="1" x14ac:dyDescent="0.25">
      <c r="A28" s="3" t="s">
        <v>2967</v>
      </c>
      <c r="B28">
        <v>7513</v>
      </c>
      <c r="C28" t="s">
        <v>245</v>
      </c>
      <c r="D28" t="s">
        <v>1508</v>
      </c>
      <c r="E28">
        <v>23</v>
      </c>
      <c r="F28" t="s">
        <v>7318</v>
      </c>
      <c r="G28" t="s">
        <v>7319</v>
      </c>
      <c r="H28" t="s">
        <v>7320</v>
      </c>
      <c r="I28" t="s">
        <v>7321</v>
      </c>
      <c r="J28" t="s">
        <v>7322</v>
      </c>
      <c r="K28" t="s">
        <v>7323</v>
      </c>
      <c r="L28" t="s">
        <v>7324</v>
      </c>
      <c r="M28" t="s">
        <v>7325</v>
      </c>
      <c r="N28" t="s">
        <v>7326</v>
      </c>
      <c r="O28" t="s">
        <v>7327</v>
      </c>
      <c r="P28" t="s">
        <v>7328</v>
      </c>
      <c r="Q28" t="s">
        <v>7329</v>
      </c>
      <c r="R28" t="s">
        <v>7330</v>
      </c>
      <c r="S28" t="s">
        <v>7331</v>
      </c>
      <c r="T28" t="s">
        <v>7332</v>
      </c>
      <c r="U28" t="s">
        <v>7333</v>
      </c>
      <c r="V28" t="s">
        <v>7334</v>
      </c>
      <c r="W28" t="s">
        <v>7335</v>
      </c>
      <c r="X28" t="s">
        <v>7336</v>
      </c>
      <c r="Y28" t="s">
        <v>7337</v>
      </c>
      <c r="Z28" t="s">
        <v>7338</v>
      </c>
      <c r="AA28" t="s">
        <v>7339</v>
      </c>
      <c r="AB28" t="s">
        <v>7340</v>
      </c>
    </row>
    <row r="29" spans="1:38" x14ac:dyDescent="0.25">
      <c r="A29" s="3" t="s">
        <v>1174</v>
      </c>
      <c r="B29">
        <v>6524</v>
      </c>
      <c r="C29" t="s">
        <v>9</v>
      </c>
      <c r="D29" t="s">
        <v>180</v>
      </c>
      <c r="E29">
        <v>21</v>
      </c>
      <c r="F29" t="s">
        <v>7341</v>
      </c>
      <c r="G29" t="s">
        <v>7342</v>
      </c>
      <c r="H29" t="s">
        <v>7343</v>
      </c>
      <c r="I29" t="s">
        <v>7344</v>
      </c>
      <c r="J29" t="s">
        <v>7345</v>
      </c>
      <c r="K29" t="s">
        <v>7346</v>
      </c>
      <c r="L29" t="s">
        <v>7347</v>
      </c>
      <c r="M29" t="s">
        <v>7348</v>
      </c>
      <c r="N29" t="s">
        <v>7349</v>
      </c>
      <c r="O29" t="s">
        <v>7350</v>
      </c>
      <c r="P29" t="s">
        <v>7351</v>
      </c>
      <c r="Q29" t="s">
        <v>7352</v>
      </c>
      <c r="R29" t="s">
        <v>7353</v>
      </c>
      <c r="S29" t="s">
        <v>7354</v>
      </c>
      <c r="T29" t="s">
        <v>7355</v>
      </c>
      <c r="U29" t="s">
        <v>7356</v>
      </c>
      <c r="V29" t="s">
        <v>7357</v>
      </c>
      <c r="W29" t="s">
        <v>7358</v>
      </c>
      <c r="X29" t="s">
        <v>7359</v>
      </c>
      <c r="Y29" t="s">
        <v>7360</v>
      </c>
      <c r="Z29" t="s">
        <v>7361</v>
      </c>
    </row>
    <row r="30" spans="1:38" x14ac:dyDescent="0.25">
      <c r="A30" s="3" t="s">
        <v>2188</v>
      </c>
      <c r="B30">
        <v>5600</v>
      </c>
      <c r="C30" t="s">
        <v>9</v>
      </c>
      <c r="D30" t="s">
        <v>32</v>
      </c>
      <c r="E30">
        <v>21</v>
      </c>
      <c r="F30" t="s">
        <v>7362</v>
      </c>
      <c r="G30" t="s">
        <v>7363</v>
      </c>
      <c r="H30" t="s">
        <v>7364</v>
      </c>
      <c r="I30" t="s">
        <v>7365</v>
      </c>
      <c r="J30" t="s">
        <v>7366</v>
      </c>
      <c r="K30" t="s">
        <v>7367</v>
      </c>
      <c r="L30" t="s">
        <v>7368</v>
      </c>
      <c r="M30" t="s">
        <v>7369</v>
      </c>
      <c r="N30" t="s">
        <v>7370</v>
      </c>
      <c r="O30" t="s">
        <v>7371</v>
      </c>
      <c r="P30" t="s">
        <v>7372</v>
      </c>
      <c r="Q30" t="s">
        <v>7373</v>
      </c>
      <c r="R30" t="s">
        <v>7374</v>
      </c>
      <c r="S30" t="s">
        <v>7375</v>
      </c>
      <c r="T30" t="s">
        <v>7376</v>
      </c>
      <c r="U30" t="s">
        <v>7377</v>
      </c>
      <c r="V30" t="s">
        <v>7378</v>
      </c>
      <c r="W30" t="s">
        <v>7379</v>
      </c>
      <c r="X30" t="s">
        <v>7380</v>
      </c>
      <c r="Y30" t="s">
        <v>7381</v>
      </c>
      <c r="Z30" t="s">
        <v>7382</v>
      </c>
    </row>
    <row r="31" spans="1:38" hidden="1" x14ac:dyDescent="0.25">
      <c r="A31" s="3" t="s">
        <v>1863</v>
      </c>
      <c r="B31">
        <v>4940</v>
      </c>
      <c r="C31" t="s">
        <v>14</v>
      </c>
      <c r="D31" t="s">
        <v>1864</v>
      </c>
      <c r="E31">
        <v>20</v>
      </c>
      <c r="F31" t="s">
        <v>7383</v>
      </c>
      <c r="G31" t="s">
        <v>7384</v>
      </c>
      <c r="H31" t="s">
        <v>7385</v>
      </c>
      <c r="I31" t="s">
        <v>7386</v>
      </c>
      <c r="J31" t="s">
        <v>7387</v>
      </c>
      <c r="K31" t="s">
        <v>7388</v>
      </c>
      <c r="L31" t="s">
        <v>7389</v>
      </c>
      <c r="M31" t="s">
        <v>7390</v>
      </c>
      <c r="N31" t="s">
        <v>7391</v>
      </c>
      <c r="O31" t="s">
        <v>7392</v>
      </c>
      <c r="P31" t="s">
        <v>7393</v>
      </c>
      <c r="Q31" t="s">
        <v>7394</v>
      </c>
      <c r="R31" t="s">
        <v>7395</v>
      </c>
      <c r="S31" t="s">
        <v>7396</v>
      </c>
      <c r="T31" t="s">
        <v>7397</v>
      </c>
      <c r="U31" t="s">
        <v>7398</v>
      </c>
      <c r="V31" t="s">
        <v>7399</v>
      </c>
      <c r="W31" t="s">
        <v>7400</v>
      </c>
      <c r="X31" t="s">
        <v>7401</v>
      </c>
      <c r="Y31" t="s">
        <v>7402</v>
      </c>
    </row>
    <row r="32" spans="1:38" hidden="1" x14ac:dyDescent="0.25">
      <c r="A32" s="3" t="s">
        <v>2835</v>
      </c>
      <c r="B32">
        <v>5040</v>
      </c>
      <c r="C32" t="s">
        <v>14</v>
      </c>
      <c r="D32" t="s">
        <v>1864</v>
      </c>
      <c r="E32">
        <v>20</v>
      </c>
      <c r="F32" t="s">
        <v>7403</v>
      </c>
      <c r="G32" t="s">
        <v>7404</v>
      </c>
      <c r="H32" t="s">
        <v>7405</v>
      </c>
      <c r="I32" t="s">
        <v>7406</v>
      </c>
      <c r="J32" t="s">
        <v>7407</v>
      </c>
      <c r="K32" t="s">
        <v>7408</v>
      </c>
      <c r="L32" t="s">
        <v>7409</v>
      </c>
      <c r="M32" t="s">
        <v>7410</v>
      </c>
      <c r="N32" t="s">
        <v>7411</v>
      </c>
      <c r="O32" t="s">
        <v>7412</v>
      </c>
      <c r="P32" t="s">
        <v>7413</v>
      </c>
      <c r="Q32" t="s">
        <v>7414</v>
      </c>
      <c r="R32" t="s">
        <v>7415</v>
      </c>
      <c r="S32" t="s">
        <v>7416</v>
      </c>
      <c r="T32" t="s">
        <v>7417</v>
      </c>
      <c r="U32" t="s">
        <v>7418</v>
      </c>
      <c r="V32" t="s">
        <v>7419</v>
      </c>
      <c r="W32" t="s">
        <v>7420</v>
      </c>
      <c r="X32" t="s">
        <v>7421</v>
      </c>
      <c r="Y32" t="s">
        <v>7422</v>
      </c>
    </row>
    <row r="33" spans="1:23" x14ac:dyDescent="0.25">
      <c r="A33" s="3" t="s">
        <v>179</v>
      </c>
      <c r="B33">
        <v>10192</v>
      </c>
      <c r="C33" t="s">
        <v>9</v>
      </c>
      <c r="D33" t="s">
        <v>180</v>
      </c>
      <c r="E33">
        <v>18</v>
      </c>
      <c r="F33" t="s">
        <v>7423</v>
      </c>
      <c r="G33" t="s">
        <v>7424</v>
      </c>
      <c r="H33" t="s">
        <v>7425</v>
      </c>
      <c r="I33" t="s">
        <v>7426</v>
      </c>
      <c r="J33" t="s">
        <v>7427</v>
      </c>
      <c r="K33" t="s">
        <v>7428</v>
      </c>
      <c r="L33" t="s">
        <v>7429</v>
      </c>
      <c r="M33" t="s">
        <v>7430</v>
      </c>
      <c r="N33" t="s">
        <v>7431</v>
      </c>
      <c r="O33" t="s">
        <v>7432</v>
      </c>
      <c r="P33" t="s">
        <v>7433</v>
      </c>
      <c r="Q33" t="s">
        <v>7434</v>
      </c>
      <c r="R33" t="s">
        <v>7435</v>
      </c>
      <c r="S33" t="s">
        <v>7436</v>
      </c>
      <c r="T33" t="s">
        <v>7437</v>
      </c>
      <c r="U33" t="s">
        <v>7438</v>
      </c>
      <c r="V33" t="s">
        <v>7439</v>
      </c>
      <c r="W33" t="s">
        <v>7440</v>
      </c>
    </row>
    <row r="34" spans="1:23" x14ac:dyDescent="0.25">
      <c r="A34" s="3" t="s">
        <v>1940</v>
      </c>
      <c r="B34">
        <v>5075</v>
      </c>
      <c r="C34" t="s">
        <v>9</v>
      </c>
      <c r="D34" t="s">
        <v>8617</v>
      </c>
      <c r="E34">
        <v>18</v>
      </c>
      <c r="F34" t="s">
        <v>7441</v>
      </c>
      <c r="G34" t="s">
        <v>7442</v>
      </c>
      <c r="H34" t="s">
        <v>7443</v>
      </c>
      <c r="I34" t="s">
        <v>7444</v>
      </c>
      <c r="J34" t="s">
        <v>7445</v>
      </c>
      <c r="K34" t="s">
        <v>7446</v>
      </c>
      <c r="L34" t="s">
        <v>7447</v>
      </c>
      <c r="M34" t="s">
        <v>7448</v>
      </c>
      <c r="N34" t="s">
        <v>7449</v>
      </c>
      <c r="O34" t="s">
        <v>7450</v>
      </c>
      <c r="P34" t="s">
        <v>7451</v>
      </c>
      <c r="Q34" t="s">
        <v>7452</v>
      </c>
      <c r="R34" t="s">
        <v>7453</v>
      </c>
      <c r="S34" t="s">
        <v>7454</v>
      </c>
      <c r="T34" t="s">
        <v>7455</v>
      </c>
      <c r="U34" t="e">
        <f>- (3540-209:3748)</f>
        <v>#VALUE!</v>
      </c>
      <c r="V34" t="s">
        <v>7456</v>
      </c>
      <c r="W34" t="s">
        <v>7457</v>
      </c>
    </row>
    <row r="35" spans="1:23" x14ac:dyDescent="0.25">
      <c r="A35" s="3" t="s">
        <v>519</v>
      </c>
      <c r="B35">
        <v>8270</v>
      </c>
      <c r="C35" t="s">
        <v>9</v>
      </c>
      <c r="D35" t="s">
        <v>180</v>
      </c>
      <c r="E35">
        <v>17</v>
      </c>
      <c r="F35" t="s">
        <v>7458</v>
      </c>
      <c r="G35" t="s">
        <v>7459</v>
      </c>
      <c r="H35" t="s">
        <v>7460</v>
      </c>
      <c r="I35" t="s">
        <v>7461</v>
      </c>
      <c r="J35" t="s">
        <v>7462</v>
      </c>
      <c r="K35" t="s">
        <v>7463</v>
      </c>
      <c r="L35" t="s">
        <v>7464</v>
      </c>
      <c r="M35" t="s">
        <v>7465</v>
      </c>
      <c r="N35" t="s">
        <v>7466</v>
      </c>
      <c r="O35" t="s">
        <v>7467</v>
      </c>
      <c r="P35" t="s">
        <v>7468</v>
      </c>
      <c r="Q35" t="s">
        <v>7469</v>
      </c>
      <c r="R35" t="s">
        <v>7470</v>
      </c>
      <c r="S35" t="s">
        <v>7471</v>
      </c>
      <c r="T35" t="s">
        <v>7472</v>
      </c>
      <c r="U35" t="s">
        <v>7473</v>
      </c>
      <c r="V35" t="s">
        <v>7474</v>
      </c>
    </row>
    <row r="36" spans="1:23" x14ac:dyDescent="0.25">
      <c r="A36" s="3" t="s">
        <v>4239</v>
      </c>
      <c r="B36">
        <v>4498</v>
      </c>
      <c r="C36" t="s">
        <v>9</v>
      </c>
      <c r="D36" t="s">
        <v>180</v>
      </c>
      <c r="E36">
        <v>17</v>
      </c>
      <c r="F36" t="s">
        <v>7475</v>
      </c>
      <c r="G36" t="s">
        <v>7476</v>
      </c>
      <c r="H36" t="s">
        <v>7477</v>
      </c>
      <c r="I36" t="s">
        <v>7478</v>
      </c>
      <c r="J36" t="s">
        <v>7479</v>
      </c>
      <c r="K36" t="s">
        <v>7480</v>
      </c>
      <c r="L36" t="s">
        <v>7481</v>
      </c>
      <c r="M36" t="s">
        <v>7482</v>
      </c>
      <c r="N36" t="s">
        <v>7483</v>
      </c>
      <c r="O36" t="s">
        <v>7484</v>
      </c>
      <c r="P36" t="s">
        <v>7485</v>
      </c>
      <c r="Q36" t="s">
        <v>7486</v>
      </c>
      <c r="R36" t="s">
        <v>7487</v>
      </c>
      <c r="S36" t="s">
        <v>7488</v>
      </c>
      <c r="T36" t="s">
        <v>7489</v>
      </c>
      <c r="U36" t="s">
        <v>7490</v>
      </c>
      <c r="V36" t="s">
        <v>7491</v>
      </c>
    </row>
    <row r="37" spans="1:23" hidden="1" x14ac:dyDescent="0.25">
      <c r="A37" s="3" t="s">
        <v>2030</v>
      </c>
      <c r="B37">
        <v>4904</v>
      </c>
      <c r="C37" t="s">
        <v>352</v>
      </c>
      <c r="D37" t="s">
        <v>353</v>
      </c>
      <c r="E37">
        <v>16</v>
      </c>
      <c r="F37" t="s">
        <v>7492</v>
      </c>
      <c r="G37" t="s">
        <v>7493</v>
      </c>
      <c r="H37" t="s">
        <v>7494</v>
      </c>
      <c r="I37" t="s">
        <v>7495</v>
      </c>
      <c r="J37" t="s">
        <v>7496</v>
      </c>
      <c r="K37" t="s">
        <v>7497</v>
      </c>
      <c r="L37" t="s">
        <v>7498</v>
      </c>
      <c r="M37" t="s">
        <v>7499</v>
      </c>
      <c r="N37" t="s">
        <v>7500</v>
      </c>
      <c r="O37" t="s">
        <v>7501</v>
      </c>
      <c r="P37" t="s">
        <v>7502</v>
      </c>
      <c r="Q37" t="s">
        <v>7503</v>
      </c>
      <c r="R37" t="s">
        <v>7504</v>
      </c>
      <c r="S37" t="s">
        <v>7505</v>
      </c>
      <c r="T37" t="s">
        <v>7506</v>
      </c>
      <c r="U37" t="s">
        <v>7507</v>
      </c>
    </row>
    <row r="38" spans="1:23" hidden="1" x14ac:dyDescent="0.25">
      <c r="A38" s="3" t="s">
        <v>3125</v>
      </c>
      <c r="B38">
        <v>4115</v>
      </c>
      <c r="C38" t="s">
        <v>14</v>
      </c>
      <c r="D38" t="s">
        <v>19</v>
      </c>
      <c r="E38">
        <v>16</v>
      </c>
      <c r="F38" t="s">
        <v>7508</v>
      </c>
      <c r="G38" t="s">
        <v>7509</v>
      </c>
      <c r="H38" t="s">
        <v>7510</v>
      </c>
      <c r="I38" t="s">
        <v>7511</v>
      </c>
      <c r="J38" t="s">
        <v>7512</v>
      </c>
      <c r="K38" t="s">
        <v>7513</v>
      </c>
      <c r="L38" t="s">
        <v>7514</v>
      </c>
      <c r="M38" t="s">
        <v>7515</v>
      </c>
      <c r="N38" t="s">
        <v>7516</v>
      </c>
      <c r="O38" t="s">
        <v>7517</v>
      </c>
      <c r="P38" t="s">
        <v>7518</v>
      </c>
      <c r="Q38" t="s">
        <v>7519</v>
      </c>
      <c r="R38" t="s">
        <v>7520</v>
      </c>
      <c r="S38" t="s">
        <v>7521</v>
      </c>
      <c r="T38" t="s">
        <v>7522</v>
      </c>
      <c r="U38" t="s">
        <v>7523</v>
      </c>
    </row>
    <row r="39" spans="1:23" hidden="1" x14ac:dyDescent="0.25">
      <c r="A39" s="3" t="s">
        <v>3954</v>
      </c>
      <c r="B39">
        <v>4797</v>
      </c>
      <c r="C39" t="s">
        <v>352</v>
      </c>
      <c r="D39" t="s">
        <v>353</v>
      </c>
      <c r="E39">
        <v>16</v>
      </c>
      <c r="F39" t="s">
        <v>7524</v>
      </c>
      <c r="G39" t="s">
        <v>7525</v>
      </c>
      <c r="H39" t="s">
        <v>7526</v>
      </c>
      <c r="I39" t="s">
        <v>7527</v>
      </c>
      <c r="J39" t="s">
        <v>7528</v>
      </c>
      <c r="K39" t="s">
        <v>7529</v>
      </c>
      <c r="L39" t="s">
        <v>7530</v>
      </c>
      <c r="M39" t="s">
        <v>7531</v>
      </c>
      <c r="N39" t="s">
        <v>7532</v>
      </c>
      <c r="O39" t="s">
        <v>7533</v>
      </c>
      <c r="P39" t="s">
        <v>7534</v>
      </c>
      <c r="Q39" t="s">
        <v>7535</v>
      </c>
      <c r="R39" t="s">
        <v>7536</v>
      </c>
      <c r="S39" t="s">
        <v>7537</v>
      </c>
      <c r="T39" t="s">
        <v>7538</v>
      </c>
      <c r="U39" t="s">
        <v>7539</v>
      </c>
    </row>
    <row r="40" spans="1:23" hidden="1" x14ac:dyDescent="0.25">
      <c r="A40" s="3" t="s">
        <v>4443</v>
      </c>
      <c r="B40">
        <v>4797</v>
      </c>
      <c r="C40" t="s">
        <v>352</v>
      </c>
      <c r="D40" t="s">
        <v>353</v>
      </c>
      <c r="E40">
        <v>16</v>
      </c>
      <c r="F40" t="s">
        <v>7524</v>
      </c>
      <c r="G40" t="s">
        <v>7525</v>
      </c>
      <c r="H40" t="s">
        <v>7526</v>
      </c>
      <c r="I40" t="s">
        <v>7527</v>
      </c>
      <c r="J40" t="s">
        <v>7528</v>
      </c>
      <c r="K40" t="s">
        <v>7529</v>
      </c>
      <c r="L40" t="s">
        <v>7530</v>
      </c>
      <c r="M40" t="s">
        <v>7531</v>
      </c>
      <c r="N40" t="s">
        <v>7532</v>
      </c>
      <c r="O40" t="s">
        <v>7533</v>
      </c>
      <c r="P40" t="s">
        <v>7534</v>
      </c>
      <c r="Q40" t="s">
        <v>7535</v>
      </c>
      <c r="R40" t="s">
        <v>7536</v>
      </c>
      <c r="S40" t="s">
        <v>7537</v>
      </c>
      <c r="T40" t="s">
        <v>7538</v>
      </c>
      <c r="U40" t="s">
        <v>7539</v>
      </c>
    </row>
    <row r="41" spans="1:23" hidden="1" x14ac:dyDescent="0.25">
      <c r="A41" s="3" t="s">
        <v>4713</v>
      </c>
      <c r="B41">
        <v>4904</v>
      </c>
      <c r="C41" t="s">
        <v>352</v>
      </c>
      <c r="D41" t="s">
        <v>353</v>
      </c>
      <c r="E41">
        <v>16</v>
      </c>
      <c r="F41" t="s">
        <v>7492</v>
      </c>
      <c r="G41" t="s">
        <v>7493</v>
      </c>
      <c r="H41" t="s">
        <v>7494</v>
      </c>
      <c r="I41" t="s">
        <v>7495</v>
      </c>
      <c r="J41" t="s">
        <v>7496</v>
      </c>
      <c r="K41" t="s">
        <v>7497</v>
      </c>
      <c r="L41" t="s">
        <v>7498</v>
      </c>
      <c r="M41" t="s">
        <v>7499</v>
      </c>
      <c r="N41" t="s">
        <v>7500</v>
      </c>
      <c r="O41" t="s">
        <v>7501</v>
      </c>
      <c r="P41" t="s">
        <v>7502</v>
      </c>
      <c r="Q41" t="s">
        <v>7503</v>
      </c>
      <c r="R41" t="s">
        <v>7504</v>
      </c>
      <c r="S41" t="s">
        <v>7505</v>
      </c>
      <c r="T41" t="s">
        <v>7506</v>
      </c>
      <c r="U41" t="s">
        <v>7507</v>
      </c>
    </row>
    <row r="42" spans="1:23" hidden="1" x14ac:dyDescent="0.25">
      <c r="A42" s="3" t="s">
        <v>5331</v>
      </c>
      <c r="B42">
        <v>4115</v>
      </c>
      <c r="C42" t="s">
        <v>14</v>
      </c>
      <c r="D42" t="s">
        <v>5065</v>
      </c>
      <c r="E42">
        <v>16</v>
      </c>
      <c r="F42" t="s">
        <v>7508</v>
      </c>
      <c r="G42" t="s">
        <v>7509</v>
      </c>
      <c r="H42" t="s">
        <v>7510</v>
      </c>
      <c r="I42" t="s">
        <v>7511</v>
      </c>
      <c r="J42" t="s">
        <v>7512</v>
      </c>
      <c r="K42" t="s">
        <v>7513</v>
      </c>
      <c r="L42" t="s">
        <v>7514</v>
      </c>
      <c r="M42" t="s">
        <v>7515</v>
      </c>
      <c r="N42" t="s">
        <v>7516</v>
      </c>
      <c r="O42" t="s">
        <v>7517</v>
      </c>
      <c r="P42" t="s">
        <v>7518</v>
      </c>
      <c r="Q42" t="s">
        <v>7519</v>
      </c>
      <c r="R42" t="s">
        <v>7520</v>
      </c>
      <c r="S42" t="s">
        <v>7521</v>
      </c>
      <c r="T42" t="s">
        <v>7522</v>
      </c>
      <c r="U42" t="s">
        <v>7523</v>
      </c>
    </row>
    <row r="43" spans="1:23" hidden="1" x14ac:dyDescent="0.25">
      <c r="A43" s="3" t="s">
        <v>192</v>
      </c>
      <c r="B43">
        <v>3901</v>
      </c>
      <c r="C43" t="s">
        <v>14</v>
      </c>
      <c r="D43" t="s">
        <v>193</v>
      </c>
      <c r="E43">
        <v>15</v>
      </c>
      <c r="F43" t="s">
        <v>7540</v>
      </c>
      <c r="G43" t="s">
        <v>7541</v>
      </c>
      <c r="H43" t="s">
        <v>7542</v>
      </c>
      <c r="I43" t="s">
        <v>7543</v>
      </c>
      <c r="J43" t="s">
        <v>7544</v>
      </c>
      <c r="K43" t="s">
        <v>7545</v>
      </c>
      <c r="L43" t="s">
        <v>7546</v>
      </c>
      <c r="M43" t="s">
        <v>7547</v>
      </c>
      <c r="N43" t="s">
        <v>7548</v>
      </c>
      <c r="O43" t="s">
        <v>7549</v>
      </c>
      <c r="P43" t="s">
        <v>7550</v>
      </c>
      <c r="Q43" t="s">
        <v>7551</v>
      </c>
      <c r="R43" t="s">
        <v>7552</v>
      </c>
      <c r="S43" t="s">
        <v>7553</v>
      </c>
      <c r="T43" t="s">
        <v>7554</v>
      </c>
    </row>
    <row r="44" spans="1:23" hidden="1" x14ac:dyDescent="0.25">
      <c r="A44" s="3" t="s">
        <v>197</v>
      </c>
      <c r="B44">
        <v>3901</v>
      </c>
      <c r="C44" t="s">
        <v>14</v>
      </c>
      <c r="D44" t="s">
        <v>198</v>
      </c>
      <c r="E44">
        <v>15</v>
      </c>
      <c r="F44" t="s">
        <v>7540</v>
      </c>
      <c r="G44" t="s">
        <v>7541</v>
      </c>
      <c r="H44" t="s">
        <v>7542</v>
      </c>
      <c r="I44" t="s">
        <v>7543</v>
      </c>
      <c r="J44" t="s">
        <v>7544</v>
      </c>
      <c r="K44" t="s">
        <v>7545</v>
      </c>
      <c r="L44" t="s">
        <v>7546</v>
      </c>
      <c r="M44" t="s">
        <v>7547</v>
      </c>
      <c r="N44" t="s">
        <v>7548</v>
      </c>
      <c r="O44" t="s">
        <v>7549</v>
      </c>
      <c r="P44" t="s">
        <v>7550</v>
      </c>
      <c r="Q44" t="s">
        <v>7551</v>
      </c>
      <c r="R44" t="s">
        <v>7552</v>
      </c>
      <c r="S44" t="s">
        <v>7553</v>
      </c>
      <c r="T44" t="s">
        <v>7554</v>
      </c>
    </row>
    <row r="45" spans="1:23" hidden="1" x14ac:dyDescent="0.25">
      <c r="A45" s="3" t="s">
        <v>297</v>
      </c>
      <c r="B45">
        <v>3906</v>
      </c>
      <c r="C45" t="s">
        <v>14</v>
      </c>
      <c r="D45" t="s">
        <v>19</v>
      </c>
      <c r="E45">
        <v>15</v>
      </c>
      <c r="F45" t="s">
        <v>7540</v>
      </c>
      <c r="G45" t="s">
        <v>7541</v>
      </c>
      <c r="H45" t="s">
        <v>7542</v>
      </c>
      <c r="I45" t="s">
        <v>7543</v>
      </c>
      <c r="J45" t="s">
        <v>7544</v>
      </c>
      <c r="K45" t="s">
        <v>7545</v>
      </c>
      <c r="L45" t="s">
        <v>7546</v>
      </c>
      <c r="M45" t="s">
        <v>7547</v>
      </c>
      <c r="N45" t="s">
        <v>7555</v>
      </c>
      <c r="O45" t="s">
        <v>7556</v>
      </c>
      <c r="P45" t="s">
        <v>7557</v>
      </c>
      <c r="Q45" t="s">
        <v>7558</v>
      </c>
      <c r="R45" t="s">
        <v>7559</v>
      </c>
      <c r="S45" t="s">
        <v>7560</v>
      </c>
      <c r="T45" t="s">
        <v>7561</v>
      </c>
    </row>
    <row r="46" spans="1:23" hidden="1" x14ac:dyDescent="0.25">
      <c r="A46" s="3" t="s">
        <v>348</v>
      </c>
      <c r="B46">
        <v>3907</v>
      </c>
      <c r="C46" t="s">
        <v>14</v>
      </c>
      <c r="D46" t="s">
        <v>19</v>
      </c>
      <c r="E46">
        <v>15</v>
      </c>
      <c r="F46" t="s">
        <v>7540</v>
      </c>
      <c r="G46" t="s">
        <v>7541</v>
      </c>
      <c r="H46" t="s">
        <v>7542</v>
      </c>
      <c r="I46" t="s">
        <v>7543</v>
      </c>
      <c r="J46" t="s">
        <v>7562</v>
      </c>
      <c r="K46" t="s">
        <v>7563</v>
      </c>
      <c r="L46" t="s">
        <v>7564</v>
      </c>
      <c r="M46" t="s">
        <v>7565</v>
      </c>
      <c r="N46" t="s">
        <v>7566</v>
      </c>
      <c r="O46" t="s">
        <v>7567</v>
      </c>
      <c r="P46" t="s">
        <v>7568</v>
      </c>
      <c r="Q46" t="s">
        <v>7569</v>
      </c>
      <c r="R46" t="s">
        <v>7570</v>
      </c>
      <c r="S46" t="s">
        <v>7571</v>
      </c>
      <c r="T46" t="s">
        <v>7572</v>
      </c>
    </row>
    <row r="47" spans="1:23" hidden="1" x14ac:dyDescent="0.25">
      <c r="A47" s="3" t="s">
        <v>427</v>
      </c>
      <c r="B47">
        <v>3901</v>
      </c>
      <c r="C47" t="s">
        <v>14</v>
      </c>
      <c r="D47" t="s">
        <v>113</v>
      </c>
      <c r="E47">
        <v>15</v>
      </c>
      <c r="F47" t="s">
        <v>7540</v>
      </c>
      <c r="G47" t="s">
        <v>7541</v>
      </c>
      <c r="H47" t="s">
        <v>7542</v>
      </c>
      <c r="I47" t="s">
        <v>7543</v>
      </c>
      <c r="J47" t="s">
        <v>7544</v>
      </c>
      <c r="K47" t="s">
        <v>7545</v>
      </c>
      <c r="L47" t="s">
        <v>7546</v>
      </c>
      <c r="M47" t="s">
        <v>7547</v>
      </c>
      <c r="N47" t="s">
        <v>7548</v>
      </c>
      <c r="O47" t="s">
        <v>7549</v>
      </c>
      <c r="P47" t="s">
        <v>7550</v>
      </c>
      <c r="Q47" t="s">
        <v>7551</v>
      </c>
      <c r="R47" t="s">
        <v>7552</v>
      </c>
      <c r="S47" t="s">
        <v>7553</v>
      </c>
      <c r="T47" t="s">
        <v>7554</v>
      </c>
    </row>
    <row r="48" spans="1:23" hidden="1" x14ac:dyDescent="0.25">
      <c r="A48" s="3" t="s">
        <v>488</v>
      </c>
      <c r="B48">
        <v>3901</v>
      </c>
      <c r="C48" t="s">
        <v>14</v>
      </c>
      <c r="D48" t="s">
        <v>19</v>
      </c>
      <c r="E48">
        <v>15</v>
      </c>
      <c r="F48" t="s">
        <v>7540</v>
      </c>
      <c r="G48" t="s">
        <v>7541</v>
      </c>
      <c r="H48" t="s">
        <v>7542</v>
      </c>
      <c r="I48" t="s">
        <v>7573</v>
      </c>
      <c r="J48" t="s">
        <v>7544</v>
      </c>
      <c r="K48" t="s">
        <v>7545</v>
      </c>
      <c r="L48" t="s">
        <v>7546</v>
      </c>
      <c r="M48" t="s">
        <v>7547</v>
      </c>
      <c r="N48" t="s">
        <v>7548</v>
      </c>
      <c r="O48" t="s">
        <v>7549</v>
      </c>
      <c r="P48" t="s">
        <v>7550</v>
      </c>
      <c r="Q48" t="s">
        <v>7551</v>
      </c>
      <c r="R48" t="s">
        <v>7552</v>
      </c>
      <c r="S48" t="s">
        <v>7553</v>
      </c>
      <c r="T48" t="s">
        <v>7554</v>
      </c>
    </row>
    <row r="49" spans="1:20" hidden="1" x14ac:dyDescent="0.25">
      <c r="A49" s="3" t="s">
        <v>824</v>
      </c>
      <c r="B49">
        <v>3906</v>
      </c>
      <c r="C49" t="s">
        <v>14</v>
      </c>
      <c r="D49" t="s">
        <v>19</v>
      </c>
      <c r="E49">
        <v>15</v>
      </c>
      <c r="F49" t="s">
        <v>7540</v>
      </c>
      <c r="G49" t="s">
        <v>7541</v>
      </c>
      <c r="H49" t="s">
        <v>7574</v>
      </c>
      <c r="I49" t="s">
        <v>7543</v>
      </c>
      <c r="J49" t="s">
        <v>7544</v>
      </c>
      <c r="K49" t="s">
        <v>7545</v>
      </c>
      <c r="L49" t="s">
        <v>7546</v>
      </c>
      <c r="M49" t="s">
        <v>7547</v>
      </c>
      <c r="N49" t="s">
        <v>7555</v>
      </c>
      <c r="O49" t="s">
        <v>7556</v>
      </c>
      <c r="P49" t="s">
        <v>7575</v>
      </c>
      <c r="Q49" t="s">
        <v>7558</v>
      </c>
      <c r="R49" t="s">
        <v>7559</v>
      </c>
      <c r="S49" t="s">
        <v>7560</v>
      </c>
      <c r="T49" t="s">
        <v>7561</v>
      </c>
    </row>
    <row r="50" spans="1:20" hidden="1" x14ac:dyDescent="0.25">
      <c r="A50" s="3" t="s">
        <v>929</v>
      </c>
      <c r="B50">
        <v>3906</v>
      </c>
      <c r="C50" t="s">
        <v>14</v>
      </c>
      <c r="D50" t="s">
        <v>930</v>
      </c>
      <c r="E50">
        <v>15</v>
      </c>
      <c r="F50" t="s">
        <v>7540</v>
      </c>
      <c r="G50" t="s">
        <v>7541</v>
      </c>
      <c r="H50" t="s">
        <v>7542</v>
      </c>
      <c r="I50" t="s">
        <v>7543</v>
      </c>
      <c r="J50" t="s">
        <v>7544</v>
      </c>
      <c r="K50" t="s">
        <v>7545</v>
      </c>
      <c r="L50" t="s">
        <v>7546</v>
      </c>
      <c r="M50" t="s">
        <v>7547</v>
      </c>
      <c r="N50" t="s">
        <v>7555</v>
      </c>
      <c r="O50" t="s">
        <v>7556</v>
      </c>
      <c r="P50" t="s">
        <v>7576</v>
      </c>
      <c r="Q50" t="s">
        <v>7558</v>
      </c>
      <c r="R50" t="s">
        <v>7559</v>
      </c>
      <c r="S50" t="s">
        <v>7560</v>
      </c>
      <c r="T50" t="s">
        <v>7561</v>
      </c>
    </row>
    <row r="51" spans="1:20" hidden="1" x14ac:dyDescent="0.25">
      <c r="A51" s="3" t="s">
        <v>933</v>
      </c>
      <c r="B51">
        <v>3901</v>
      </c>
      <c r="C51" t="s">
        <v>14</v>
      </c>
      <c r="D51" t="s">
        <v>934</v>
      </c>
      <c r="E51">
        <v>15</v>
      </c>
      <c r="F51" t="s">
        <v>7540</v>
      </c>
      <c r="G51" t="s">
        <v>7541</v>
      </c>
      <c r="H51" t="s">
        <v>7542</v>
      </c>
      <c r="I51" t="s">
        <v>7573</v>
      </c>
      <c r="J51" t="s">
        <v>7544</v>
      </c>
      <c r="K51" t="s">
        <v>7545</v>
      </c>
      <c r="L51" t="s">
        <v>7546</v>
      </c>
      <c r="M51" t="s">
        <v>7547</v>
      </c>
      <c r="N51" t="s">
        <v>7548</v>
      </c>
      <c r="O51" t="s">
        <v>7549</v>
      </c>
      <c r="P51" t="s">
        <v>7550</v>
      </c>
      <c r="Q51" t="s">
        <v>7551</v>
      </c>
      <c r="R51" t="s">
        <v>7552</v>
      </c>
      <c r="S51" t="s">
        <v>7553</v>
      </c>
      <c r="T51" t="s">
        <v>7554</v>
      </c>
    </row>
    <row r="52" spans="1:20" hidden="1" x14ac:dyDescent="0.25">
      <c r="A52" s="3" t="s">
        <v>1028</v>
      </c>
      <c r="B52">
        <v>3869</v>
      </c>
      <c r="C52" t="s">
        <v>14</v>
      </c>
      <c r="D52" t="s">
        <v>15</v>
      </c>
      <c r="E52">
        <v>15</v>
      </c>
      <c r="F52" t="s">
        <v>7577</v>
      </c>
      <c r="G52" t="s">
        <v>7578</v>
      </c>
      <c r="H52" t="s">
        <v>7579</v>
      </c>
      <c r="I52" t="s">
        <v>7580</v>
      </c>
      <c r="J52" t="s">
        <v>7581</v>
      </c>
      <c r="K52" t="s">
        <v>7582</v>
      </c>
      <c r="L52" t="s">
        <v>7583</v>
      </c>
      <c r="M52" t="s">
        <v>7584</v>
      </c>
      <c r="N52" t="s">
        <v>7585</v>
      </c>
      <c r="O52" t="s">
        <v>7586</v>
      </c>
      <c r="P52" t="s">
        <v>7587</v>
      </c>
      <c r="Q52" t="s">
        <v>7588</v>
      </c>
      <c r="R52" t="s">
        <v>7589</v>
      </c>
      <c r="S52" t="s">
        <v>7590</v>
      </c>
      <c r="T52" t="s">
        <v>7591</v>
      </c>
    </row>
    <row r="53" spans="1:20" hidden="1" x14ac:dyDescent="0.25">
      <c r="A53" s="3" t="s">
        <v>1207</v>
      </c>
      <c r="B53">
        <v>3869</v>
      </c>
      <c r="C53" t="s">
        <v>14</v>
      </c>
      <c r="D53" t="s">
        <v>15</v>
      </c>
      <c r="E53">
        <v>15</v>
      </c>
      <c r="F53" t="s">
        <v>7577</v>
      </c>
      <c r="G53" t="s">
        <v>7578</v>
      </c>
      <c r="H53" t="s">
        <v>7579</v>
      </c>
      <c r="I53" t="s">
        <v>7580</v>
      </c>
      <c r="J53" t="s">
        <v>7581</v>
      </c>
      <c r="K53" t="s">
        <v>7582</v>
      </c>
      <c r="L53" t="s">
        <v>7583</v>
      </c>
      <c r="M53" t="s">
        <v>7584</v>
      </c>
      <c r="N53" t="s">
        <v>7585</v>
      </c>
      <c r="O53" t="s">
        <v>7586</v>
      </c>
      <c r="P53" t="s">
        <v>7587</v>
      </c>
      <c r="Q53" t="s">
        <v>7588</v>
      </c>
      <c r="R53" t="s">
        <v>7589</v>
      </c>
      <c r="S53" t="s">
        <v>7590</v>
      </c>
      <c r="T53" t="s">
        <v>7591</v>
      </c>
    </row>
    <row r="54" spans="1:20" hidden="1" x14ac:dyDescent="0.25">
      <c r="A54" s="3" t="s">
        <v>1299</v>
      </c>
      <c r="B54">
        <v>3905</v>
      </c>
      <c r="C54" t="s">
        <v>14</v>
      </c>
      <c r="D54" t="s">
        <v>793</v>
      </c>
      <c r="E54">
        <v>15</v>
      </c>
      <c r="F54" t="s">
        <v>7540</v>
      </c>
      <c r="G54" t="s">
        <v>7541</v>
      </c>
      <c r="H54" t="s">
        <v>7542</v>
      </c>
      <c r="I54" t="s">
        <v>7592</v>
      </c>
      <c r="J54" t="s">
        <v>7593</v>
      </c>
      <c r="K54" t="s">
        <v>7594</v>
      </c>
      <c r="L54" t="s">
        <v>7595</v>
      </c>
      <c r="M54" t="s">
        <v>7596</v>
      </c>
      <c r="N54" t="s">
        <v>7597</v>
      </c>
      <c r="O54" t="s">
        <v>7598</v>
      </c>
      <c r="P54" t="s">
        <v>7599</v>
      </c>
      <c r="Q54" t="s">
        <v>7600</v>
      </c>
      <c r="R54" t="s">
        <v>7601</v>
      </c>
      <c r="S54" t="s">
        <v>7602</v>
      </c>
      <c r="T54" t="s">
        <v>7603</v>
      </c>
    </row>
    <row r="55" spans="1:20" hidden="1" x14ac:dyDescent="0.25">
      <c r="A55" s="3" t="s">
        <v>1340</v>
      </c>
      <c r="B55">
        <v>3906</v>
      </c>
      <c r="C55" t="s">
        <v>14</v>
      </c>
      <c r="D55" t="s">
        <v>19</v>
      </c>
      <c r="E55">
        <v>15</v>
      </c>
      <c r="F55" t="s">
        <v>7540</v>
      </c>
      <c r="G55" t="s">
        <v>7541</v>
      </c>
      <c r="H55" t="s">
        <v>7542</v>
      </c>
      <c r="I55" t="s">
        <v>7573</v>
      </c>
      <c r="J55" t="s">
        <v>7544</v>
      </c>
      <c r="K55" t="s">
        <v>7545</v>
      </c>
      <c r="L55" t="s">
        <v>7546</v>
      </c>
      <c r="M55" t="s">
        <v>7547</v>
      </c>
      <c r="N55" t="s">
        <v>7555</v>
      </c>
      <c r="O55" t="s">
        <v>7556</v>
      </c>
      <c r="P55" t="s">
        <v>7575</v>
      </c>
      <c r="Q55" t="s">
        <v>7558</v>
      </c>
      <c r="R55" t="s">
        <v>7559</v>
      </c>
      <c r="S55" t="s">
        <v>7560</v>
      </c>
      <c r="T55" t="s">
        <v>7561</v>
      </c>
    </row>
    <row r="56" spans="1:20" hidden="1" x14ac:dyDescent="0.25">
      <c r="A56" s="3" t="s">
        <v>1354</v>
      </c>
      <c r="B56">
        <v>3869</v>
      </c>
      <c r="C56" t="s">
        <v>14</v>
      </c>
      <c r="D56" t="s">
        <v>15</v>
      </c>
      <c r="E56">
        <v>15</v>
      </c>
      <c r="F56" t="s">
        <v>7577</v>
      </c>
      <c r="G56" t="s">
        <v>7578</v>
      </c>
      <c r="H56" t="s">
        <v>7579</v>
      </c>
      <c r="I56" t="s">
        <v>7580</v>
      </c>
      <c r="J56" t="s">
        <v>7581</v>
      </c>
      <c r="K56" t="s">
        <v>7582</v>
      </c>
      <c r="L56" t="s">
        <v>7583</v>
      </c>
      <c r="M56" t="s">
        <v>7584</v>
      </c>
      <c r="N56" t="s">
        <v>7585</v>
      </c>
      <c r="O56" t="s">
        <v>7586</v>
      </c>
      <c r="P56" t="s">
        <v>7587</v>
      </c>
      <c r="Q56" t="s">
        <v>7588</v>
      </c>
      <c r="R56" t="s">
        <v>7589</v>
      </c>
      <c r="S56" t="s">
        <v>7590</v>
      </c>
      <c r="T56" t="s">
        <v>7591</v>
      </c>
    </row>
    <row r="57" spans="1:20" hidden="1" x14ac:dyDescent="0.25">
      <c r="A57" s="3" t="s">
        <v>1399</v>
      </c>
      <c r="B57">
        <v>3901</v>
      </c>
      <c r="C57" t="s">
        <v>14</v>
      </c>
      <c r="D57" t="s">
        <v>336</v>
      </c>
      <c r="E57">
        <v>15</v>
      </c>
      <c r="F57" t="s">
        <v>7540</v>
      </c>
      <c r="G57" t="s">
        <v>7541</v>
      </c>
      <c r="H57" t="s">
        <v>7542</v>
      </c>
      <c r="I57" t="s">
        <v>7573</v>
      </c>
      <c r="J57" t="s">
        <v>7544</v>
      </c>
      <c r="K57" t="s">
        <v>7545</v>
      </c>
      <c r="L57" t="s">
        <v>7546</v>
      </c>
      <c r="M57" t="s">
        <v>7547</v>
      </c>
      <c r="N57" t="s">
        <v>7548</v>
      </c>
      <c r="O57" t="s">
        <v>7549</v>
      </c>
      <c r="P57" t="s">
        <v>7550</v>
      </c>
      <c r="Q57" t="s">
        <v>7551</v>
      </c>
      <c r="R57" t="s">
        <v>7552</v>
      </c>
      <c r="S57" t="s">
        <v>7553</v>
      </c>
      <c r="T57" t="s">
        <v>7554</v>
      </c>
    </row>
    <row r="58" spans="1:20" hidden="1" x14ac:dyDescent="0.25">
      <c r="A58" s="3" t="s">
        <v>1517</v>
      </c>
      <c r="B58">
        <v>3906</v>
      </c>
      <c r="C58" t="s">
        <v>14</v>
      </c>
      <c r="D58" t="s">
        <v>1512</v>
      </c>
      <c r="E58">
        <v>15</v>
      </c>
      <c r="F58" t="s">
        <v>7540</v>
      </c>
      <c r="G58" t="s">
        <v>7541</v>
      </c>
      <c r="H58" t="s">
        <v>7542</v>
      </c>
      <c r="I58" t="s">
        <v>7573</v>
      </c>
      <c r="J58" t="s">
        <v>7544</v>
      </c>
      <c r="K58" t="s">
        <v>7545</v>
      </c>
      <c r="L58" t="s">
        <v>7546</v>
      </c>
      <c r="M58" t="s">
        <v>7547</v>
      </c>
      <c r="N58" t="s">
        <v>7555</v>
      </c>
      <c r="O58" t="s">
        <v>7556</v>
      </c>
      <c r="P58" t="s">
        <v>7557</v>
      </c>
      <c r="Q58" t="s">
        <v>7558</v>
      </c>
      <c r="R58" t="s">
        <v>7559</v>
      </c>
      <c r="S58" t="s">
        <v>7560</v>
      </c>
      <c r="T58" t="s">
        <v>7561</v>
      </c>
    </row>
    <row r="59" spans="1:20" hidden="1" x14ac:dyDescent="0.25">
      <c r="A59" s="3" t="s">
        <v>1537</v>
      </c>
      <c r="B59">
        <v>3905</v>
      </c>
      <c r="C59" t="s">
        <v>14</v>
      </c>
      <c r="D59" t="s">
        <v>1538</v>
      </c>
      <c r="E59">
        <v>15</v>
      </c>
      <c r="F59" t="s">
        <v>7540</v>
      </c>
      <c r="G59" t="s">
        <v>7541</v>
      </c>
      <c r="H59" t="s">
        <v>7542</v>
      </c>
      <c r="I59" t="s">
        <v>7592</v>
      </c>
      <c r="J59" t="s">
        <v>7593</v>
      </c>
      <c r="K59" t="s">
        <v>7594</v>
      </c>
      <c r="L59" t="s">
        <v>7595</v>
      </c>
      <c r="M59" t="s">
        <v>7596</v>
      </c>
      <c r="N59" t="s">
        <v>7597</v>
      </c>
      <c r="O59" t="s">
        <v>7598</v>
      </c>
      <c r="P59" t="s">
        <v>7599</v>
      </c>
      <c r="Q59" t="s">
        <v>7600</v>
      </c>
      <c r="R59" t="s">
        <v>7601</v>
      </c>
      <c r="S59" t="s">
        <v>7602</v>
      </c>
      <c r="T59" t="s">
        <v>7603</v>
      </c>
    </row>
    <row r="60" spans="1:20" hidden="1" x14ac:dyDescent="0.25">
      <c r="A60" s="3" t="s">
        <v>1984</v>
      </c>
      <c r="B60">
        <v>3910</v>
      </c>
      <c r="C60" t="s">
        <v>14</v>
      </c>
      <c r="D60" t="s">
        <v>437</v>
      </c>
      <c r="E60">
        <v>15</v>
      </c>
      <c r="F60" t="s">
        <v>7540</v>
      </c>
      <c r="G60" t="s">
        <v>7541</v>
      </c>
      <c r="H60" t="s">
        <v>7542</v>
      </c>
      <c r="I60" t="s">
        <v>7573</v>
      </c>
      <c r="J60" t="s">
        <v>7544</v>
      </c>
      <c r="K60" t="s">
        <v>7604</v>
      </c>
      <c r="L60" t="s">
        <v>7595</v>
      </c>
      <c r="M60" t="s">
        <v>7596</v>
      </c>
      <c r="N60" t="s">
        <v>7605</v>
      </c>
      <c r="O60" t="s">
        <v>7606</v>
      </c>
      <c r="P60" t="s">
        <v>7607</v>
      </c>
      <c r="Q60" t="s">
        <v>7608</v>
      </c>
      <c r="R60" t="s">
        <v>7609</v>
      </c>
      <c r="S60" t="s">
        <v>7610</v>
      </c>
      <c r="T60" t="s">
        <v>7611</v>
      </c>
    </row>
    <row r="61" spans="1:20" hidden="1" x14ac:dyDescent="0.25">
      <c r="A61" s="3" t="s">
        <v>1990</v>
      </c>
      <c r="B61">
        <v>5874</v>
      </c>
      <c r="C61" t="s">
        <v>352</v>
      </c>
      <c r="D61" t="s">
        <v>353</v>
      </c>
      <c r="E61">
        <v>15</v>
      </c>
      <c r="F61" t="s">
        <v>7612</v>
      </c>
      <c r="G61" t="s">
        <v>7613</v>
      </c>
      <c r="H61" t="s">
        <v>7614</v>
      </c>
      <c r="I61" t="s">
        <v>7615</v>
      </c>
      <c r="J61" t="s">
        <v>7616</v>
      </c>
      <c r="K61" t="s">
        <v>7617</v>
      </c>
      <c r="L61" t="s">
        <v>7618</v>
      </c>
      <c r="M61" t="s">
        <v>7619</v>
      </c>
      <c r="N61" t="s">
        <v>7620</v>
      </c>
      <c r="O61" t="s">
        <v>7621</v>
      </c>
      <c r="P61" t="s">
        <v>7622</v>
      </c>
      <c r="Q61" t="s">
        <v>7623</v>
      </c>
      <c r="R61" t="s">
        <v>7624</v>
      </c>
      <c r="S61" t="s">
        <v>7625</v>
      </c>
      <c r="T61" t="s">
        <v>7626</v>
      </c>
    </row>
    <row r="62" spans="1:20" hidden="1" x14ac:dyDescent="0.25">
      <c r="A62" s="3" t="s">
        <v>1998</v>
      </c>
      <c r="B62">
        <v>3906</v>
      </c>
      <c r="C62" t="s">
        <v>14</v>
      </c>
      <c r="D62" t="s">
        <v>19</v>
      </c>
      <c r="E62">
        <v>15</v>
      </c>
      <c r="F62" t="s">
        <v>7540</v>
      </c>
      <c r="G62" t="s">
        <v>7541</v>
      </c>
      <c r="H62" t="s">
        <v>7542</v>
      </c>
      <c r="I62" t="s">
        <v>7543</v>
      </c>
      <c r="J62" t="s">
        <v>7544</v>
      </c>
      <c r="K62" t="s">
        <v>7545</v>
      </c>
      <c r="L62" t="s">
        <v>7546</v>
      </c>
      <c r="M62" t="s">
        <v>7547</v>
      </c>
      <c r="N62" t="s">
        <v>7555</v>
      </c>
      <c r="O62" t="s">
        <v>7556</v>
      </c>
      <c r="P62" t="s">
        <v>7557</v>
      </c>
      <c r="Q62" t="s">
        <v>7558</v>
      </c>
      <c r="R62" t="s">
        <v>7559</v>
      </c>
      <c r="S62" t="s">
        <v>7560</v>
      </c>
      <c r="T62" t="s">
        <v>7561</v>
      </c>
    </row>
    <row r="63" spans="1:20" hidden="1" x14ac:dyDescent="0.25">
      <c r="A63" s="3" t="s">
        <v>2252</v>
      </c>
      <c r="B63">
        <v>3906</v>
      </c>
      <c r="C63" t="s">
        <v>14</v>
      </c>
      <c r="D63" t="s">
        <v>437</v>
      </c>
      <c r="E63">
        <v>15</v>
      </c>
      <c r="F63" t="s">
        <v>7540</v>
      </c>
      <c r="G63" t="s">
        <v>7541</v>
      </c>
      <c r="H63" t="s">
        <v>7542</v>
      </c>
      <c r="I63" t="s">
        <v>7573</v>
      </c>
      <c r="J63" t="s">
        <v>7544</v>
      </c>
      <c r="K63" t="s">
        <v>7545</v>
      </c>
      <c r="L63" t="s">
        <v>7546</v>
      </c>
      <c r="M63" t="s">
        <v>7547</v>
      </c>
      <c r="N63" t="s">
        <v>7555</v>
      </c>
      <c r="O63" t="s">
        <v>7556</v>
      </c>
      <c r="P63" t="s">
        <v>7575</v>
      </c>
      <c r="Q63" t="s">
        <v>7558</v>
      </c>
      <c r="R63" t="s">
        <v>7559</v>
      </c>
      <c r="S63" t="s">
        <v>7560</v>
      </c>
      <c r="T63" t="s">
        <v>7561</v>
      </c>
    </row>
    <row r="64" spans="1:20" hidden="1" x14ac:dyDescent="0.25">
      <c r="A64" s="3" t="s">
        <v>2256</v>
      </c>
      <c r="B64">
        <v>3905</v>
      </c>
      <c r="C64" t="s">
        <v>14</v>
      </c>
      <c r="D64" t="s">
        <v>19</v>
      </c>
      <c r="E64">
        <v>15</v>
      </c>
      <c r="F64" t="s">
        <v>7540</v>
      </c>
      <c r="G64" t="s">
        <v>7541</v>
      </c>
      <c r="H64" t="s">
        <v>7542</v>
      </c>
      <c r="I64" t="s">
        <v>7592</v>
      </c>
      <c r="J64" t="s">
        <v>7593</v>
      </c>
      <c r="K64" t="s">
        <v>7594</v>
      </c>
      <c r="L64" t="s">
        <v>7595</v>
      </c>
      <c r="M64" t="s">
        <v>7596</v>
      </c>
      <c r="N64" t="s">
        <v>7597</v>
      </c>
      <c r="O64" t="s">
        <v>7598</v>
      </c>
      <c r="P64" t="s">
        <v>7599</v>
      </c>
      <c r="Q64" t="s">
        <v>7600</v>
      </c>
      <c r="R64" t="s">
        <v>7601</v>
      </c>
      <c r="S64" t="s">
        <v>7602</v>
      </c>
      <c r="T64" t="s">
        <v>7603</v>
      </c>
    </row>
    <row r="65" spans="1:20" hidden="1" x14ac:dyDescent="0.25">
      <c r="A65" s="3" t="s">
        <v>2313</v>
      </c>
      <c r="B65">
        <v>3901</v>
      </c>
      <c r="C65" t="s">
        <v>14</v>
      </c>
      <c r="D65" t="s">
        <v>19</v>
      </c>
      <c r="E65">
        <v>15</v>
      </c>
      <c r="F65" t="s">
        <v>7540</v>
      </c>
      <c r="G65" t="s">
        <v>7541</v>
      </c>
      <c r="H65" t="s">
        <v>7542</v>
      </c>
      <c r="I65" t="s">
        <v>7543</v>
      </c>
      <c r="J65" t="s">
        <v>7544</v>
      </c>
      <c r="K65" t="s">
        <v>7545</v>
      </c>
      <c r="L65" t="s">
        <v>7546</v>
      </c>
      <c r="M65" t="s">
        <v>7547</v>
      </c>
      <c r="N65" t="s">
        <v>7548</v>
      </c>
      <c r="O65" t="s">
        <v>7549</v>
      </c>
      <c r="P65" t="s">
        <v>7550</v>
      </c>
      <c r="Q65" t="s">
        <v>7551</v>
      </c>
      <c r="R65" t="s">
        <v>7552</v>
      </c>
      <c r="S65" t="s">
        <v>7553</v>
      </c>
      <c r="T65" t="s">
        <v>7554</v>
      </c>
    </row>
    <row r="66" spans="1:20" hidden="1" x14ac:dyDescent="0.25">
      <c r="A66" s="3" t="s">
        <v>2325</v>
      </c>
      <c r="B66">
        <v>3907</v>
      </c>
      <c r="C66" t="s">
        <v>14</v>
      </c>
      <c r="D66" t="s">
        <v>394</v>
      </c>
      <c r="E66">
        <v>15</v>
      </c>
      <c r="F66" t="s">
        <v>7540</v>
      </c>
      <c r="G66" t="s">
        <v>7541</v>
      </c>
      <c r="H66" t="s">
        <v>7542</v>
      </c>
      <c r="I66" t="s">
        <v>7543</v>
      </c>
      <c r="J66" t="s">
        <v>7562</v>
      </c>
      <c r="K66" t="s">
        <v>7563</v>
      </c>
      <c r="L66" t="s">
        <v>7564</v>
      </c>
      <c r="M66" t="s">
        <v>7565</v>
      </c>
      <c r="N66" t="s">
        <v>7566</v>
      </c>
      <c r="O66" t="s">
        <v>7567</v>
      </c>
      <c r="P66" t="s">
        <v>7568</v>
      </c>
      <c r="Q66" t="s">
        <v>7569</v>
      </c>
      <c r="R66" t="s">
        <v>7570</v>
      </c>
      <c r="S66" t="s">
        <v>7571</v>
      </c>
      <c r="T66" t="s">
        <v>7572</v>
      </c>
    </row>
    <row r="67" spans="1:20" x14ac:dyDescent="0.25">
      <c r="A67" s="3" t="s">
        <v>2420</v>
      </c>
      <c r="B67">
        <v>4230</v>
      </c>
      <c r="C67" t="s">
        <v>9</v>
      </c>
      <c r="D67" t="s">
        <v>1941</v>
      </c>
      <c r="E67">
        <v>15</v>
      </c>
      <c r="F67" t="s">
        <v>7627</v>
      </c>
      <c r="G67" t="s">
        <v>7628</v>
      </c>
      <c r="H67" t="s">
        <v>7629</v>
      </c>
      <c r="I67" t="s">
        <v>7630</v>
      </c>
      <c r="J67" t="s">
        <v>7631</v>
      </c>
      <c r="K67" t="s">
        <v>7632</v>
      </c>
      <c r="L67" t="s">
        <v>7633</v>
      </c>
      <c r="M67" t="s">
        <v>7634</v>
      </c>
      <c r="N67" t="s">
        <v>7635</v>
      </c>
      <c r="O67" t="s">
        <v>7636</v>
      </c>
      <c r="P67" t="s">
        <v>7637</v>
      </c>
      <c r="Q67" t="s">
        <v>7638</v>
      </c>
      <c r="R67" t="s">
        <v>7639</v>
      </c>
      <c r="S67" t="s">
        <v>7640</v>
      </c>
      <c r="T67" t="s">
        <v>7641</v>
      </c>
    </row>
    <row r="68" spans="1:20" hidden="1" x14ac:dyDescent="0.25">
      <c r="A68" s="3" t="s">
        <v>2512</v>
      </c>
      <c r="B68">
        <v>3901</v>
      </c>
      <c r="C68" t="s">
        <v>14</v>
      </c>
      <c r="D68" t="s">
        <v>2513</v>
      </c>
      <c r="E68">
        <v>15</v>
      </c>
      <c r="F68" t="s">
        <v>7540</v>
      </c>
      <c r="G68" t="s">
        <v>7541</v>
      </c>
      <c r="H68" t="s">
        <v>7542</v>
      </c>
      <c r="I68" t="s">
        <v>7573</v>
      </c>
      <c r="J68" t="s">
        <v>7544</v>
      </c>
      <c r="K68" t="s">
        <v>7545</v>
      </c>
      <c r="L68" t="s">
        <v>7546</v>
      </c>
      <c r="M68" t="s">
        <v>7547</v>
      </c>
      <c r="N68" t="s">
        <v>7548</v>
      </c>
      <c r="O68" t="s">
        <v>7549</v>
      </c>
      <c r="P68" t="s">
        <v>7550</v>
      </c>
      <c r="Q68" t="s">
        <v>7551</v>
      </c>
      <c r="R68" t="s">
        <v>7552</v>
      </c>
      <c r="S68" t="s">
        <v>7553</v>
      </c>
      <c r="T68" t="s">
        <v>7554</v>
      </c>
    </row>
    <row r="69" spans="1:20" hidden="1" x14ac:dyDescent="0.25">
      <c r="A69" s="3" t="s">
        <v>2769</v>
      </c>
      <c r="B69">
        <v>3901</v>
      </c>
      <c r="C69" t="s">
        <v>14</v>
      </c>
      <c r="D69" t="s">
        <v>2770</v>
      </c>
      <c r="E69">
        <v>15</v>
      </c>
      <c r="F69" t="s">
        <v>7540</v>
      </c>
      <c r="G69" t="s">
        <v>7541</v>
      </c>
      <c r="H69" t="s">
        <v>7542</v>
      </c>
      <c r="I69" t="s">
        <v>7543</v>
      </c>
      <c r="J69" t="s">
        <v>7544</v>
      </c>
      <c r="K69" t="s">
        <v>7545</v>
      </c>
      <c r="L69" t="s">
        <v>7546</v>
      </c>
      <c r="M69" t="s">
        <v>7547</v>
      </c>
      <c r="N69" t="s">
        <v>7548</v>
      </c>
      <c r="O69" t="s">
        <v>7549</v>
      </c>
      <c r="P69" t="s">
        <v>7550</v>
      </c>
      <c r="Q69" t="s">
        <v>7551</v>
      </c>
      <c r="R69" t="s">
        <v>7552</v>
      </c>
      <c r="S69" t="s">
        <v>7553</v>
      </c>
      <c r="T69" t="s">
        <v>7554</v>
      </c>
    </row>
    <row r="70" spans="1:20" hidden="1" x14ac:dyDescent="0.25">
      <c r="A70" s="3" t="s">
        <v>2912</v>
      </c>
      <c r="B70">
        <v>3901</v>
      </c>
      <c r="C70" t="s">
        <v>14</v>
      </c>
      <c r="D70" t="s">
        <v>890</v>
      </c>
      <c r="E70">
        <v>15</v>
      </c>
      <c r="F70" t="s">
        <v>7540</v>
      </c>
      <c r="G70" t="s">
        <v>7541</v>
      </c>
      <c r="H70" t="s">
        <v>7542</v>
      </c>
      <c r="I70" t="s">
        <v>7573</v>
      </c>
      <c r="J70" t="s">
        <v>7544</v>
      </c>
      <c r="K70" t="s">
        <v>7545</v>
      </c>
      <c r="L70" t="s">
        <v>7546</v>
      </c>
      <c r="M70" t="s">
        <v>7547</v>
      </c>
      <c r="N70" t="s">
        <v>7548</v>
      </c>
      <c r="O70" t="s">
        <v>7549</v>
      </c>
      <c r="P70" t="s">
        <v>7550</v>
      </c>
      <c r="Q70" t="s">
        <v>7551</v>
      </c>
      <c r="R70" t="s">
        <v>7552</v>
      </c>
      <c r="S70" t="s">
        <v>7553</v>
      </c>
      <c r="T70" t="s">
        <v>7554</v>
      </c>
    </row>
    <row r="71" spans="1:20" hidden="1" x14ac:dyDescent="0.25">
      <c r="A71" s="3" t="s">
        <v>2915</v>
      </c>
      <c r="B71">
        <v>3901</v>
      </c>
      <c r="C71" t="s">
        <v>14</v>
      </c>
      <c r="D71" t="s">
        <v>461</v>
      </c>
      <c r="E71">
        <v>15</v>
      </c>
      <c r="F71" t="s">
        <v>7540</v>
      </c>
      <c r="G71" t="s">
        <v>7541</v>
      </c>
      <c r="H71" t="s">
        <v>7542</v>
      </c>
      <c r="I71" t="s">
        <v>7642</v>
      </c>
      <c r="J71" t="s">
        <v>7544</v>
      </c>
      <c r="K71" t="s">
        <v>7545</v>
      </c>
      <c r="L71" t="s">
        <v>7546</v>
      </c>
      <c r="M71" t="s">
        <v>7547</v>
      </c>
      <c r="N71" t="s">
        <v>7548</v>
      </c>
      <c r="O71" t="s">
        <v>7549</v>
      </c>
      <c r="P71" t="s">
        <v>7550</v>
      </c>
      <c r="Q71" t="s">
        <v>7551</v>
      </c>
      <c r="R71" t="s">
        <v>7552</v>
      </c>
      <c r="S71" t="s">
        <v>7553</v>
      </c>
      <c r="T71" t="s">
        <v>7554</v>
      </c>
    </row>
    <row r="72" spans="1:20" hidden="1" x14ac:dyDescent="0.25">
      <c r="A72" s="3" t="s">
        <v>2992</v>
      </c>
      <c r="B72">
        <v>3906</v>
      </c>
      <c r="C72" t="s">
        <v>14</v>
      </c>
      <c r="D72" t="s">
        <v>538</v>
      </c>
      <c r="E72">
        <v>15</v>
      </c>
      <c r="F72" t="s">
        <v>7540</v>
      </c>
      <c r="G72" t="s">
        <v>7541</v>
      </c>
      <c r="H72" t="s">
        <v>7542</v>
      </c>
      <c r="I72" t="s">
        <v>7543</v>
      </c>
      <c r="J72" t="s">
        <v>7544</v>
      </c>
      <c r="K72" t="s">
        <v>7545</v>
      </c>
      <c r="L72" t="s">
        <v>7546</v>
      </c>
      <c r="M72" t="s">
        <v>7547</v>
      </c>
      <c r="N72" t="s">
        <v>7555</v>
      </c>
      <c r="O72" t="s">
        <v>7556</v>
      </c>
      <c r="P72" t="s">
        <v>7576</v>
      </c>
      <c r="Q72" t="s">
        <v>7558</v>
      </c>
      <c r="R72" t="s">
        <v>7559</v>
      </c>
      <c r="S72" t="s">
        <v>7560</v>
      </c>
      <c r="T72" t="s">
        <v>7561</v>
      </c>
    </row>
    <row r="73" spans="1:20" hidden="1" x14ac:dyDescent="0.25">
      <c r="A73" s="3" t="s">
        <v>3133</v>
      </c>
      <c r="B73">
        <v>3906</v>
      </c>
      <c r="C73" t="s">
        <v>14</v>
      </c>
      <c r="D73" t="s">
        <v>19</v>
      </c>
      <c r="E73">
        <v>15</v>
      </c>
      <c r="F73" t="s">
        <v>7540</v>
      </c>
      <c r="G73" t="s">
        <v>7541</v>
      </c>
      <c r="H73" t="s">
        <v>7542</v>
      </c>
      <c r="I73" t="s">
        <v>7573</v>
      </c>
      <c r="J73" t="s">
        <v>7544</v>
      </c>
      <c r="K73" t="s">
        <v>7545</v>
      </c>
      <c r="L73" t="s">
        <v>7546</v>
      </c>
      <c r="M73" t="s">
        <v>7547</v>
      </c>
      <c r="N73" t="s">
        <v>7555</v>
      </c>
      <c r="O73" t="s">
        <v>7556</v>
      </c>
      <c r="P73" t="s">
        <v>7575</v>
      </c>
      <c r="Q73" t="s">
        <v>7558</v>
      </c>
      <c r="R73" t="s">
        <v>7559</v>
      </c>
      <c r="S73" t="s">
        <v>7560</v>
      </c>
      <c r="T73" t="s">
        <v>7561</v>
      </c>
    </row>
    <row r="74" spans="1:20" hidden="1" x14ac:dyDescent="0.25">
      <c r="A74" s="3" t="s">
        <v>3221</v>
      </c>
      <c r="B74">
        <v>3906</v>
      </c>
      <c r="C74" t="s">
        <v>14</v>
      </c>
      <c r="D74" t="s">
        <v>876</v>
      </c>
      <c r="E74">
        <v>15</v>
      </c>
      <c r="F74" t="s">
        <v>7540</v>
      </c>
      <c r="G74" t="s">
        <v>7541</v>
      </c>
      <c r="H74" t="s">
        <v>7542</v>
      </c>
      <c r="I74" t="s">
        <v>7573</v>
      </c>
      <c r="J74" t="s">
        <v>7544</v>
      </c>
      <c r="K74" t="s">
        <v>7545</v>
      </c>
      <c r="L74" t="s">
        <v>7546</v>
      </c>
      <c r="M74" t="s">
        <v>7547</v>
      </c>
      <c r="N74" t="s">
        <v>7555</v>
      </c>
      <c r="O74" t="s">
        <v>7556</v>
      </c>
      <c r="P74" t="s">
        <v>7575</v>
      </c>
      <c r="Q74" t="s">
        <v>7558</v>
      </c>
      <c r="R74" t="s">
        <v>7559</v>
      </c>
      <c r="S74" t="s">
        <v>7560</v>
      </c>
      <c r="T74" t="s">
        <v>7561</v>
      </c>
    </row>
    <row r="75" spans="1:20" hidden="1" x14ac:dyDescent="0.25">
      <c r="A75" s="3" t="s">
        <v>3410</v>
      </c>
      <c r="B75">
        <v>3906</v>
      </c>
      <c r="C75" t="s">
        <v>14</v>
      </c>
      <c r="D75" t="s">
        <v>2370</v>
      </c>
      <c r="E75">
        <v>15</v>
      </c>
      <c r="F75" t="s">
        <v>7540</v>
      </c>
      <c r="G75" t="s">
        <v>7541</v>
      </c>
      <c r="H75" t="s">
        <v>7542</v>
      </c>
      <c r="I75" t="s">
        <v>7543</v>
      </c>
      <c r="J75" t="s">
        <v>7544</v>
      </c>
      <c r="K75" t="s">
        <v>7545</v>
      </c>
      <c r="L75" t="s">
        <v>7546</v>
      </c>
      <c r="M75" t="s">
        <v>7547</v>
      </c>
      <c r="N75" t="s">
        <v>7555</v>
      </c>
      <c r="O75" t="s">
        <v>7556</v>
      </c>
      <c r="P75" t="s">
        <v>7576</v>
      </c>
      <c r="Q75" t="s">
        <v>7558</v>
      </c>
      <c r="R75" t="s">
        <v>7559</v>
      </c>
      <c r="S75" t="s">
        <v>7560</v>
      </c>
      <c r="T75" t="s">
        <v>7561</v>
      </c>
    </row>
    <row r="76" spans="1:20" hidden="1" x14ac:dyDescent="0.25">
      <c r="A76" s="3" t="s">
        <v>3528</v>
      </c>
      <c r="B76">
        <v>3901</v>
      </c>
      <c r="C76" t="s">
        <v>14</v>
      </c>
      <c r="D76" t="s">
        <v>75</v>
      </c>
      <c r="E76">
        <v>15</v>
      </c>
      <c r="F76" t="s">
        <v>7540</v>
      </c>
      <c r="G76" t="s">
        <v>7541</v>
      </c>
      <c r="H76" t="s">
        <v>7542</v>
      </c>
      <c r="I76" t="s">
        <v>7543</v>
      </c>
      <c r="J76" t="s">
        <v>7544</v>
      </c>
      <c r="K76" t="s">
        <v>7545</v>
      </c>
      <c r="L76" t="s">
        <v>7546</v>
      </c>
      <c r="M76" t="s">
        <v>7547</v>
      </c>
      <c r="N76" t="s">
        <v>7548</v>
      </c>
      <c r="O76" t="s">
        <v>7549</v>
      </c>
      <c r="P76" t="s">
        <v>7550</v>
      </c>
      <c r="Q76" t="s">
        <v>7551</v>
      </c>
      <c r="R76" t="s">
        <v>7552</v>
      </c>
      <c r="S76" t="s">
        <v>7553</v>
      </c>
      <c r="T76" t="s">
        <v>7554</v>
      </c>
    </row>
    <row r="77" spans="1:20" hidden="1" x14ac:dyDescent="0.25">
      <c r="A77" s="3" t="s">
        <v>3532</v>
      </c>
      <c r="B77">
        <v>3906</v>
      </c>
      <c r="C77" t="s">
        <v>14</v>
      </c>
      <c r="D77" t="s">
        <v>1235</v>
      </c>
      <c r="E77">
        <v>15</v>
      </c>
      <c r="F77" t="s">
        <v>7540</v>
      </c>
      <c r="G77" t="s">
        <v>7541</v>
      </c>
      <c r="H77" t="s">
        <v>7542</v>
      </c>
      <c r="I77" t="s">
        <v>7543</v>
      </c>
      <c r="J77" t="s">
        <v>7544</v>
      </c>
      <c r="K77" t="s">
        <v>7545</v>
      </c>
      <c r="L77" t="s">
        <v>7546</v>
      </c>
      <c r="M77" t="s">
        <v>7547</v>
      </c>
      <c r="N77" t="s">
        <v>7555</v>
      </c>
      <c r="O77" t="s">
        <v>7556</v>
      </c>
      <c r="P77" t="s">
        <v>7576</v>
      </c>
      <c r="Q77" t="s">
        <v>7558</v>
      </c>
      <c r="R77" t="s">
        <v>7559</v>
      </c>
      <c r="S77" t="s">
        <v>7560</v>
      </c>
      <c r="T77" t="s">
        <v>7561</v>
      </c>
    </row>
    <row r="78" spans="1:20" hidden="1" x14ac:dyDescent="0.25">
      <c r="A78" s="3" t="s">
        <v>3713</v>
      </c>
      <c r="B78">
        <v>3906</v>
      </c>
      <c r="C78" t="s">
        <v>14</v>
      </c>
      <c r="D78" t="s">
        <v>687</v>
      </c>
      <c r="E78">
        <v>15</v>
      </c>
      <c r="F78" t="s">
        <v>7540</v>
      </c>
      <c r="G78" t="s">
        <v>7541</v>
      </c>
      <c r="H78" t="s">
        <v>7542</v>
      </c>
      <c r="I78" t="s">
        <v>7543</v>
      </c>
      <c r="J78" t="s">
        <v>7544</v>
      </c>
      <c r="K78" t="s">
        <v>7545</v>
      </c>
      <c r="L78" t="s">
        <v>7546</v>
      </c>
      <c r="M78" t="s">
        <v>7547</v>
      </c>
      <c r="N78" t="s">
        <v>7555</v>
      </c>
      <c r="O78" t="s">
        <v>7556</v>
      </c>
      <c r="P78" t="s">
        <v>7575</v>
      </c>
      <c r="Q78" t="s">
        <v>7558</v>
      </c>
      <c r="R78" t="s">
        <v>7559</v>
      </c>
      <c r="S78" t="s">
        <v>7560</v>
      </c>
      <c r="T78" t="s">
        <v>7561</v>
      </c>
    </row>
    <row r="79" spans="1:20" hidden="1" x14ac:dyDescent="0.25">
      <c r="A79" s="3" t="s">
        <v>3759</v>
      </c>
      <c r="B79">
        <v>3901</v>
      </c>
      <c r="C79" t="s">
        <v>14</v>
      </c>
      <c r="D79" t="s">
        <v>274</v>
      </c>
      <c r="E79">
        <v>15</v>
      </c>
      <c r="F79" t="s">
        <v>7540</v>
      </c>
      <c r="G79" t="s">
        <v>7541</v>
      </c>
      <c r="H79" t="s">
        <v>7542</v>
      </c>
      <c r="I79" t="s">
        <v>7543</v>
      </c>
      <c r="J79" t="s">
        <v>7544</v>
      </c>
      <c r="K79" t="s">
        <v>7545</v>
      </c>
      <c r="L79" t="s">
        <v>7546</v>
      </c>
      <c r="M79" t="s">
        <v>7547</v>
      </c>
      <c r="N79" t="s">
        <v>7548</v>
      </c>
      <c r="O79" t="s">
        <v>7549</v>
      </c>
      <c r="P79" t="s">
        <v>7550</v>
      </c>
      <c r="Q79" t="s">
        <v>7551</v>
      </c>
      <c r="R79" t="s">
        <v>7552</v>
      </c>
      <c r="S79" t="s">
        <v>7553</v>
      </c>
      <c r="T79" t="s">
        <v>7554</v>
      </c>
    </row>
    <row r="80" spans="1:20" hidden="1" x14ac:dyDescent="0.25">
      <c r="A80" s="3" t="s">
        <v>3763</v>
      </c>
      <c r="B80">
        <v>3906</v>
      </c>
      <c r="C80" t="s">
        <v>14</v>
      </c>
      <c r="D80" t="s">
        <v>1324</v>
      </c>
      <c r="E80">
        <v>15</v>
      </c>
      <c r="F80" t="s">
        <v>7540</v>
      </c>
      <c r="G80" t="s">
        <v>7541</v>
      </c>
      <c r="H80" t="s">
        <v>7542</v>
      </c>
      <c r="I80" t="s">
        <v>7543</v>
      </c>
      <c r="J80" t="s">
        <v>7544</v>
      </c>
      <c r="K80" t="s">
        <v>7545</v>
      </c>
      <c r="L80" t="s">
        <v>7546</v>
      </c>
      <c r="M80" t="s">
        <v>7547</v>
      </c>
      <c r="N80" t="s">
        <v>7555</v>
      </c>
      <c r="O80" t="s">
        <v>7556</v>
      </c>
      <c r="P80" t="s">
        <v>7557</v>
      </c>
      <c r="Q80" t="s">
        <v>7558</v>
      </c>
      <c r="R80" t="s">
        <v>7559</v>
      </c>
      <c r="S80" t="s">
        <v>7560</v>
      </c>
      <c r="T80" t="s">
        <v>7561</v>
      </c>
    </row>
    <row r="81" spans="1:20" hidden="1" x14ac:dyDescent="0.25">
      <c r="A81" s="3" t="s">
        <v>3793</v>
      </c>
      <c r="B81">
        <v>3906</v>
      </c>
      <c r="C81" t="s">
        <v>14</v>
      </c>
      <c r="D81" t="s">
        <v>19</v>
      </c>
      <c r="E81">
        <v>15</v>
      </c>
      <c r="F81" t="s">
        <v>7540</v>
      </c>
      <c r="G81" t="s">
        <v>7541</v>
      </c>
      <c r="H81" t="s">
        <v>7542</v>
      </c>
      <c r="I81" t="s">
        <v>7573</v>
      </c>
      <c r="J81" t="s">
        <v>7544</v>
      </c>
      <c r="K81" t="s">
        <v>7545</v>
      </c>
      <c r="L81" t="s">
        <v>7546</v>
      </c>
      <c r="M81" t="s">
        <v>7547</v>
      </c>
      <c r="N81" t="s">
        <v>7555</v>
      </c>
      <c r="O81" t="s">
        <v>7556</v>
      </c>
      <c r="P81" t="s">
        <v>7557</v>
      </c>
      <c r="Q81" t="s">
        <v>7558</v>
      </c>
      <c r="R81" t="s">
        <v>7559</v>
      </c>
      <c r="S81" t="s">
        <v>7560</v>
      </c>
      <c r="T81" t="s">
        <v>7561</v>
      </c>
    </row>
    <row r="82" spans="1:20" hidden="1" x14ac:dyDescent="0.25">
      <c r="A82" s="3" t="s">
        <v>3870</v>
      </c>
      <c r="B82">
        <v>3906</v>
      </c>
      <c r="C82" t="s">
        <v>14</v>
      </c>
      <c r="D82" t="s">
        <v>603</v>
      </c>
      <c r="E82">
        <v>15</v>
      </c>
      <c r="F82" t="s">
        <v>7540</v>
      </c>
      <c r="G82" t="s">
        <v>7541</v>
      </c>
      <c r="H82" t="s">
        <v>7542</v>
      </c>
      <c r="I82" t="s">
        <v>7573</v>
      </c>
      <c r="J82" t="s">
        <v>7544</v>
      </c>
      <c r="K82" t="s">
        <v>7545</v>
      </c>
      <c r="L82" t="s">
        <v>7546</v>
      </c>
      <c r="M82" t="s">
        <v>7547</v>
      </c>
      <c r="N82" t="s">
        <v>7555</v>
      </c>
      <c r="O82" t="s">
        <v>7556</v>
      </c>
      <c r="P82" t="s">
        <v>7575</v>
      </c>
      <c r="Q82" t="s">
        <v>7558</v>
      </c>
      <c r="R82" t="s">
        <v>7559</v>
      </c>
      <c r="S82" t="s">
        <v>7560</v>
      </c>
      <c r="T82" t="s">
        <v>7561</v>
      </c>
    </row>
    <row r="83" spans="1:20" hidden="1" x14ac:dyDescent="0.25">
      <c r="A83" s="3" t="s">
        <v>3887</v>
      </c>
      <c r="B83">
        <v>3906</v>
      </c>
      <c r="C83" t="s">
        <v>14</v>
      </c>
      <c r="D83" t="s">
        <v>1214</v>
      </c>
      <c r="E83">
        <v>15</v>
      </c>
      <c r="F83" t="s">
        <v>7540</v>
      </c>
      <c r="G83" t="s">
        <v>7541</v>
      </c>
      <c r="H83" t="s">
        <v>7542</v>
      </c>
      <c r="I83" t="s">
        <v>7543</v>
      </c>
      <c r="J83" t="s">
        <v>7544</v>
      </c>
      <c r="K83" t="s">
        <v>7545</v>
      </c>
      <c r="L83" t="s">
        <v>7546</v>
      </c>
      <c r="M83" t="s">
        <v>7547</v>
      </c>
      <c r="N83" t="s">
        <v>7555</v>
      </c>
      <c r="O83" t="s">
        <v>7556</v>
      </c>
      <c r="P83" t="s">
        <v>7575</v>
      </c>
      <c r="Q83" t="s">
        <v>7558</v>
      </c>
      <c r="R83" t="s">
        <v>7559</v>
      </c>
      <c r="S83" t="s">
        <v>7560</v>
      </c>
      <c r="T83" t="s">
        <v>7561</v>
      </c>
    </row>
    <row r="84" spans="1:20" hidden="1" x14ac:dyDescent="0.25">
      <c r="A84" s="3" t="s">
        <v>3931</v>
      </c>
      <c r="B84">
        <v>3869</v>
      </c>
      <c r="C84" t="s">
        <v>14</v>
      </c>
      <c r="D84" t="s">
        <v>15</v>
      </c>
      <c r="E84">
        <v>15</v>
      </c>
      <c r="F84" t="s">
        <v>7577</v>
      </c>
      <c r="G84" t="s">
        <v>7578</v>
      </c>
      <c r="H84" t="s">
        <v>7579</v>
      </c>
      <c r="I84" t="s">
        <v>7580</v>
      </c>
      <c r="J84" t="s">
        <v>7581</v>
      </c>
      <c r="K84" t="s">
        <v>7582</v>
      </c>
      <c r="L84" t="s">
        <v>7583</v>
      </c>
      <c r="M84" t="s">
        <v>7584</v>
      </c>
      <c r="N84" t="s">
        <v>7585</v>
      </c>
      <c r="O84" t="s">
        <v>7586</v>
      </c>
      <c r="P84" t="s">
        <v>7587</v>
      </c>
      <c r="Q84" t="s">
        <v>7588</v>
      </c>
      <c r="R84" t="s">
        <v>7589</v>
      </c>
      <c r="S84" t="s">
        <v>7590</v>
      </c>
      <c r="T84" t="s">
        <v>7591</v>
      </c>
    </row>
    <row r="85" spans="1:20" hidden="1" x14ac:dyDescent="0.25">
      <c r="A85" s="3" t="s">
        <v>3967</v>
      </c>
      <c r="B85">
        <v>3906</v>
      </c>
      <c r="C85" t="s">
        <v>14</v>
      </c>
      <c r="D85" t="s">
        <v>2143</v>
      </c>
      <c r="E85">
        <v>15</v>
      </c>
      <c r="F85" t="s">
        <v>7540</v>
      </c>
      <c r="G85" t="s">
        <v>7541</v>
      </c>
      <c r="H85" t="s">
        <v>7542</v>
      </c>
      <c r="I85" t="s">
        <v>7543</v>
      </c>
      <c r="J85" t="s">
        <v>7544</v>
      </c>
      <c r="K85" t="s">
        <v>7545</v>
      </c>
      <c r="L85" t="s">
        <v>7546</v>
      </c>
      <c r="M85" t="s">
        <v>7547</v>
      </c>
      <c r="N85" t="s">
        <v>7555</v>
      </c>
      <c r="O85" t="s">
        <v>7556</v>
      </c>
      <c r="P85" t="s">
        <v>7643</v>
      </c>
      <c r="Q85" t="s">
        <v>7558</v>
      </c>
      <c r="R85" t="s">
        <v>7559</v>
      </c>
      <c r="S85" t="s">
        <v>7560</v>
      </c>
      <c r="T85" t="s">
        <v>7561</v>
      </c>
    </row>
    <row r="86" spans="1:20" hidden="1" x14ac:dyDescent="0.25">
      <c r="A86" s="3" t="s">
        <v>4046</v>
      </c>
      <c r="B86">
        <v>3901</v>
      </c>
      <c r="C86" t="s">
        <v>14</v>
      </c>
      <c r="D86" t="s">
        <v>155</v>
      </c>
      <c r="E86">
        <v>15</v>
      </c>
      <c r="F86" t="s">
        <v>7540</v>
      </c>
      <c r="G86" t="s">
        <v>7541</v>
      </c>
      <c r="H86" t="s">
        <v>7542</v>
      </c>
      <c r="I86" t="s">
        <v>7644</v>
      </c>
      <c r="J86" t="s">
        <v>7544</v>
      </c>
      <c r="K86" t="s">
        <v>7545</v>
      </c>
      <c r="L86" t="s">
        <v>7546</v>
      </c>
      <c r="M86" t="s">
        <v>7547</v>
      </c>
      <c r="N86" t="s">
        <v>7548</v>
      </c>
      <c r="O86" t="s">
        <v>7549</v>
      </c>
      <c r="P86" t="s">
        <v>7550</v>
      </c>
      <c r="Q86" t="s">
        <v>7551</v>
      </c>
      <c r="R86" t="s">
        <v>7552</v>
      </c>
      <c r="S86" t="s">
        <v>7553</v>
      </c>
      <c r="T86" t="s">
        <v>7554</v>
      </c>
    </row>
    <row r="87" spans="1:20" hidden="1" x14ac:dyDescent="0.25">
      <c r="A87" s="3" t="s">
        <v>4059</v>
      </c>
      <c r="B87">
        <v>3901</v>
      </c>
      <c r="C87" t="s">
        <v>14</v>
      </c>
      <c r="D87" t="s">
        <v>498</v>
      </c>
      <c r="E87">
        <v>15</v>
      </c>
      <c r="F87" t="s">
        <v>7540</v>
      </c>
      <c r="G87" t="s">
        <v>7541</v>
      </c>
      <c r="H87" t="s">
        <v>7542</v>
      </c>
      <c r="I87" t="s">
        <v>7543</v>
      </c>
      <c r="J87" t="s">
        <v>7544</v>
      </c>
      <c r="K87" t="s">
        <v>7545</v>
      </c>
      <c r="L87" t="s">
        <v>7546</v>
      </c>
      <c r="M87" t="s">
        <v>7547</v>
      </c>
      <c r="N87" t="s">
        <v>7548</v>
      </c>
      <c r="O87" t="s">
        <v>7549</v>
      </c>
      <c r="P87" t="s">
        <v>7550</v>
      </c>
      <c r="Q87" t="s">
        <v>7551</v>
      </c>
      <c r="R87" t="s">
        <v>7552</v>
      </c>
      <c r="S87" t="s">
        <v>7553</v>
      </c>
      <c r="T87" t="s">
        <v>7554</v>
      </c>
    </row>
    <row r="88" spans="1:20" hidden="1" x14ac:dyDescent="0.25">
      <c r="A88" s="3" t="s">
        <v>4075</v>
      </c>
      <c r="B88">
        <v>3906</v>
      </c>
      <c r="C88" t="s">
        <v>14</v>
      </c>
      <c r="D88" t="s">
        <v>1564</v>
      </c>
      <c r="E88">
        <v>15</v>
      </c>
      <c r="F88" t="s">
        <v>7540</v>
      </c>
      <c r="G88" t="s">
        <v>7541</v>
      </c>
      <c r="H88" t="s">
        <v>7542</v>
      </c>
      <c r="I88" t="s">
        <v>7543</v>
      </c>
      <c r="J88" t="s">
        <v>7544</v>
      </c>
      <c r="K88" t="s">
        <v>7545</v>
      </c>
      <c r="L88" t="s">
        <v>7546</v>
      </c>
      <c r="M88" t="s">
        <v>7547</v>
      </c>
      <c r="N88" t="s">
        <v>7555</v>
      </c>
      <c r="O88" t="s">
        <v>7556</v>
      </c>
      <c r="P88" t="s">
        <v>7576</v>
      </c>
      <c r="Q88" t="s">
        <v>7558</v>
      </c>
      <c r="R88" t="s">
        <v>7559</v>
      </c>
      <c r="S88" t="s">
        <v>7560</v>
      </c>
      <c r="T88" t="s">
        <v>7561</v>
      </c>
    </row>
    <row r="89" spans="1:20" hidden="1" x14ac:dyDescent="0.25">
      <c r="A89" s="3" t="s">
        <v>4213</v>
      </c>
      <c r="B89">
        <v>3901</v>
      </c>
      <c r="C89" t="s">
        <v>14</v>
      </c>
      <c r="D89" t="s">
        <v>4214</v>
      </c>
      <c r="E89">
        <v>15</v>
      </c>
      <c r="F89" t="s">
        <v>7540</v>
      </c>
      <c r="G89" t="s">
        <v>7541</v>
      </c>
      <c r="H89" t="s">
        <v>7542</v>
      </c>
      <c r="I89" t="s">
        <v>7573</v>
      </c>
      <c r="J89" t="s">
        <v>7544</v>
      </c>
      <c r="K89" t="s">
        <v>7545</v>
      </c>
      <c r="L89" t="s">
        <v>7546</v>
      </c>
      <c r="M89" t="s">
        <v>7547</v>
      </c>
      <c r="N89" t="s">
        <v>7548</v>
      </c>
      <c r="O89" t="s">
        <v>7549</v>
      </c>
      <c r="P89" t="s">
        <v>7550</v>
      </c>
      <c r="Q89" t="s">
        <v>7551</v>
      </c>
      <c r="R89" t="s">
        <v>7552</v>
      </c>
      <c r="S89" t="s">
        <v>7553</v>
      </c>
      <c r="T89" t="s">
        <v>7554</v>
      </c>
    </row>
    <row r="90" spans="1:20" hidden="1" x14ac:dyDescent="0.25">
      <c r="A90" s="3" t="s">
        <v>4222</v>
      </c>
      <c r="B90">
        <v>3906</v>
      </c>
      <c r="C90" t="s">
        <v>14</v>
      </c>
      <c r="D90" t="s">
        <v>1150</v>
      </c>
      <c r="E90">
        <v>15</v>
      </c>
      <c r="F90" t="s">
        <v>7540</v>
      </c>
      <c r="G90" t="s">
        <v>7541</v>
      </c>
      <c r="H90" t="s">
        <v>7542</v>
      </c>
      <c r="I90" t="s">
        <v>7543</v>
      </c>
      <c r="J90" t="s">
        <v>7544</v>
      </c>
      <c r="K90" t="s">
        <v>7545</v>
      </c>
      <c r="L90" t="s">
        <v>7546</v>
      </c>
      <c r="M90" t="s">
        <v>7547</v>
      </c>
      <c r="N90" t="s">
        <v>7555</v>
      </c>
      <c r="O90" t="s">
        <v>7556</v>
      </c>
      <c r="P90" t="s">
        <v>7576</v>
      </c>
      <c r="Q90" t="s">
        <v>7558</v>
      </c>
      <c r="R90" t="s">
        <v>7559</v>
      </c>
      <c r="S90" t="s">
        <v>7560</v>
      </c>
      <c r="T90" t="s">
        <v>7561</v>
      </c>
    </row>
    <row r="91" spans="1:20" hidden="1" x14ac:dyDescent="0.25">
      <c r="A91" s="3" t="s">
        <v>4258</v>
      </c>
      <c r="B91">
        <v>3907</v>
      </c>
      <c r="C91" t="s">
        <v>14</v>
      </c>
      <c r="D91" t="s">
        <v>394</v>
      </c>
      <c r="E91">
        <v>15</v>
      </c>
      <c r="F91" t="s">
        <v>7540</v>
      </c>
      <c r="G91" t="s">
        <v>7541</v>
      </c>
      <c r="H91" t="s">
        <v>7542</v>
      </c>
      <c r="I91" t="s">
        <v>7543</v>
      </c>
      <c r="J91" t="s">
        <v>7562</v>
      </c>
      <c r="K91" t="s">
        <v>7563</v>
      </c>
      <c r="L91" t="s">
        <v>7564</v>
      </c>
      <c r="M91" t="s">
        <v>7565</v>
      </c>
      <c r="N91" t="s">
        <v>7566</v>
      </c>
      <c r="O91" t="s">
        <v>7567</v>
      </c>
      <c r="P91" t="s">
        <v>7568</v>
      </c>
      <c r="Q91" t="s">
        <v>7569</v>
      </c>
      <c r="R91" t="s">
        <v>7570</v>
      </c>
      <c r="S91" t="s">
        <v>7571</v>
      </c>
      <c r="T91" t="s">
        <v>7572</v>
      </c>
    </row>
    <row r="92" spans="1:20" hidden="1" x14ac:dyDescent="0.25">
      <c r="A92" s="3" t="s">
        <v>4260</v>
      </c>
      <c r="B92">
        <v>3906</v>
      </c>
      <c r="C92" t="s">
        <v>14</v>
      </c>
      <c r="D92" t="s">
        <v>309</v>
      </c>
      <c r="E92">
        <v>15</v>
      </c>
      <c r="F92" t="s">
        <v>7540</v>
      </c>
      <c r="G92" t="s">
        <v>7541</v>
      </c>
      <c r="H92" t="s">
        <v>7542</v>
      </c>
      <c r="I92" t="s">
        <v>7543</v>
      </c>
      <c r="J92" t="s">
        <v>7544</v>
      </c>
      <c r="K92" t="s">
        <v>7545</v>
      </c>
      <c r="L92" t="s">
        <v>7546</v>
      </c>
      <c r="M92" t="s">
        <v>7547</v>
      </c>
      <c r="N92" t="s">
        <v>7555</v>
      </c>
      <c r="O92" t="s">
        <v>7556</v>
      </c>
      <c r="P92" t="s">
        <v>7557</v>
      </c>
      <c r="Q92" t="s">
        <v>7558</v>
      </c>
      <c r="R92" t="s">
        <v>7559</v>
      </c>
      <c r="S92" t="s">
        <v>7560</v>
      </c>
      <c r="T92" t="s">
        <v>7561</v>
      </c>
    </row>
    <row r="93" spans="1:20" hidden="1" x14ac:dyDescent="0.25">
      <c r="A93" s="3" t="s">
        <v>4349</v>
      </c>
      <c r="B93">
        <v>3906</v>
      </c>
      <c r="C93" t="s">
        <v>14</v>
      </c>
      <c r="D93" t="s">
        <v>261</v>
      </c>
      <c r="E93">
        <v>15</v>
      </c>
      <c r="F93" t="s">
        <v>7540</v>
      </c>
      <c r="G93" t="s">
        <v>7541</v>
      </c>
      <c r="H93" t="s">
        <v>7542</v>
      </c>
      <c r="I93" t="s">
        <v>7573</v>
      </c>
      <c r="J93" t="s">
        <v>7544</v>
      </c>
      <c r="K93" t="s">
        <v>7545</v>
      </c>
      <c r="L93" t="s">
        <v>7546</v>
      </c>
      <c r="M93" t="s">
        <v>7547</v>
      </c>
      <c r="N93" t="s">
        <v>7555</v>
      </c>
      <c r="O93" t="s">
        <v>7556</v>
      </c>
      <c r="P93" t="s">
        <v>7575</v>
      </c>
      <c r="Q93" t="s">
        <v>7558</v>
      </c>
      <c r="R93" t="s">
        <v>7559</v>
      </c>
      <c r="S93" t="s">
        <v>7560</v>
      </c>
      <c r="T93" t="s">
        <v>7561</v>
      </c>
    </row>
    <row r="94" spans="1:20" hidden="1" x14ac:dyDescent="0.25">
      <c r="A94" s="3" t="s">
        <v>4410</v>
      </c>
      <c r="B94">
        <v>3901</v>
      </c>
      <c r="C94" t="s">
        <v>14</v>
      </c>
      <c r="D94" t="s">
        <v>1126</v>
      </c>
      <c r="E94">
        <v>15</v>
      </c>
      <c r="F94" t="s">
        <v>7540</v>
      </c>
      <c r="G94" t="s">
        <v>7541</v>
      </c>
      <c r="H94" t="s">
        <v>7542</v>
      </c>
      <c r="I94" t="s">
        <v>7573</v>
      </c>
      <c r="J94" t="s">
        <v>7544</v>
      </c>
      <c r="K94" t="s">
        <v>7545</v>
      </c>
      <c r="L94" t="s">
        <v>7546</v>
      </c>
      <c r="M94" t="s">
        <v>7547</v>
      </c>
      <c r="N94" t="s">
        <v>7548</v>
      </c>
      <c r="O94" t="s">
        <v>7549</v>
      </c>
      <c r="P94" t="s">
        <v>7550</v>
      </c>
      <c r="Q94" t="s">
        <v>7551</v>
      </c>
      <c r="R94" t="s">
        <v>7552</v>
      </c>
      <c r="S94" t="s">
        <v>7553</v>
      </c>
      <c r="T94" t="s">
        <v>7554</v>
      </c>
    </row>
    <row r="95" spans="1:20" hidden="1" x14ac:dyDescent="0.25">
      <c r="A95" s="3" t="s">
        <v>4437</v>
      </c>
      <c r="B95">
        <v>3906</v>
      </c>
      <c r="C95" t="s">
        <v>14</v>
      </c>
      <c r="D95" t="s">
        <v>19</v>
      </c>
      <c r="E95">
        <v>15</v>
      </c>
      <c r="F95" t="s">
        <v>7540</v>
      </c>
      <c r="G95" t="s">
        <v>7541</v>
      </c>
      <c r="H95" t="s">
        <v>7542</v>
      </c>
      <c r="I95" t="s">
        <v>7543</v>
      </c>
      <c r="J95" t="s">
        <v>7544</v>
      </c>
      <c r="K95" t="s">
        <v>7545</v>
      </c>
      <c r="L95" t="s">
        <v>7546</v>
      </c>
      <c r="M95" t="s">
        <v>7547</v>
      </c>
      <c r="N95" t="s">
        <v>7555</v>
      </c>
      <c r="O95" t="s">
        <v>7556</v>
      </c>
      <c r="P95" t="s">
        <v>7575</v>
      </c>
      <c r="Q95" t="s">
        <v>7558</v>
      </c>
      <c r="R95" t="s">
        <v>7559</v>
      </c>
      <c r="S95" t="s">
        <v>7560</v>
      </c>
      <c r="T95" t="s">
        <v>7561</v>
      </c>
    </row>
    <row r="96" spans="1:20" hidden="1" x14ac:dyDescent="0.25">
      <c r="A96" s="3" t="s">
        <v>4448</v>
      </c>
      <c r="B96">
        <v>3906</v>
      </c>
      <c r="C96" t="s">
        <v>14</v>
      </c>
      <c r="D96" t="s">
        <v>1263</v>
      </c>
      <c r="E96">
        <v>15</v>
      </c>
      <c r="F96" t="s">
        <v>7540</v>
      </c>
      <c r="G96" t="s">
        <v>7541</v>
      </c>
      <c r="H96" t="s">
        <v>7542</v>
      </c>
      <c r="I96" t="s">
        <v>7573</v>
      </c>
      <c r="J96" t="s">
        <v>7544</v>
      </c>
      <c r="K96" t="s">
        <v>7545</v>
      </c>
      <c r="L96" t="s">
        <v>7546</v>
      </c>
      <c r="M96" t="s">
        <v>7547</v>
      </c>
      <c r="N96" t="s">
        <v>7555</v>
      </c>
      <c r="O96" t="s">
        <v>7556</v>
      </c>
      <c r="P96" t="s">
        <v>7575</v>
      </c>
      <c r="Q96" t="s">
        <v>7558</v>
      </c>
      <c r="R96" t="s">
        <v>7559</v>
      </c>
      <c r="S96" t="s">
        <v>7560</v>
      </c>
      <c r="T96" t="s">
        <v>7561</v>
      </c>
    </row>
    <row r="97" spans="1:20" hidden="1" x14ac:dyDescent="0.25">
      <c r="A97" s="3" t="s">
        <v>4602</v>
      </c>
      <c r="B97">
        <v>3906</v>
      </c>
      <c r="C97" t="s">
        <v>14</v>
      </c>
      <c r="D97" t="s">
        <v>372</v>
      </c>
      <c r="E97">
        <v>15</v>
      </c>
      <c r="F97" t="s">
        <v>7540</v>
      </c>
      <c r="G97" t="s">
        <v>7541</v>
      </c>
      <c r="H97" t="s">
        <v>7542</v>
      </c>
      <c r="I97" t="s">
        <v>7543</v>
      </c>
      <c r="J97" t="s">
        <v>7544</v>
      </c>
      <c r="K97" t="s">
        <v>7545</v>
      </c>
      <c r="L97" t="s">
        <v>7546</v>
      </c>
      <c r="M97" t="s">
        <v>7547</v>
      </c>
      <c r="N97" t="s">
        <v>7555</v>
      </c>
      <c r="O97" t="s">
        <v>7556</v>
      </c>
      <c r="P97" t="s">
        <v>7576</v>
      </c>
      <c r="Q97" t="s">
        <v>7558</v>
      </c>
      <c r="R97" t="s">
        <v>7559</v>
      </c>
      <c r="S97" t="s">
        <v>7560</v>
      </c>
      <c r="T97" t="s">
        <v>7561</v>
      </c>
    </row>
    <row r="98" spans="1:20" hidden="1" x14ac:dyDescent="0.25">
      <c r="A98" s="3" t="s">
        <v>4649</v>
      </c>
      <c r="B98">
        <v>3901</v>
      </c>
      <c r="C98" t="s">
        <v>14</v>
      </c>
      <c r="D98" t="s">
        <v>1259</v>
      </c>
      <c r="E98">
        <v>15</v>
      </c>
      <c r="F98" t="s">
        <v>7540</v>
      </c>
      <c r="G98" t="s">
        <v>7541</v>
      </c>
      <c r="H98" t="s">
        <v>7542</v>
      </c>
      <c r="I98" t="s">
        <v>7543</v>
      </c>
      <c r="J98" t="s">
        <v>7544</v>
      </c>
      <c r="K98" t="s">
        <v>7545</v>
      </c>
      <c r="L98" t="s">
        <v>7546</v>
      </c>
      <c r="M98" t="s">
        <v>7547</v>
      </c>
      <c r="N98" t="s">
        <v>7548</v>
      </c>
      <c r="O98" t="s">
        <v>7549</v>
      </c>
      <c r="P98" t="s">
        <v>7550</v>
      </c>
      <c r="Q98" t="s">
        <v>7551</v>
      </c>
      <c r="R98" t="s">
        <v>7552</v>
      </c>
      <c r="S98" t="s">
        <v>7553</v>
      </c>
      <c r="T98" t="s">
        <v>7554</v>
      </c>
    </row>
    <row r="99" spans="1:20" hidden="1" x14ac:dyDescent="0.25">
      <c r="A99" s="3" t="s">
        <v>4712</v>
      </c>
      <c r="B99">
        <v>3906</v>
      </c>
      <c r="C99" t="s">
        <v>14</v>
      </c>
      <c r="D99" t="s">
        <v>848</v>
      </c>
      <c r="E99">
        <v>15</v>
      </c>
      <c r="F99" t="s">
        <v>7540</v>
      </c>
      <c r="G99" t="s">
        <v>7541</v>
      </c>
      <c r="H99" t="s">
        <v>7542</v>
      </c>
      <c r="I99" t="s">
        <v>7543</v>
      </c>
      <c r="J99" t="s">
        <v>7544</v>
      </c>
      <c r="K99" t="s">
        <v>7545</v>
      </c>
      <c r="L99" t="s">
        <v>7546</v>
      </c>
      <c r="M99" t="s">
        <v>7547</v>
      </c>
      <c r="N99" t="s">
        <v>7555</v>
      </c>
      <c r="O99" t="s">
        <v>7556</v>
      </c>
      <c r="P99" t="s">
        <v>7576</v>
      </c>
      <c r="Q99" t="s">
        <v>7558</v>
      </c>
      <c r="R99" t="s">
        <v>7559</v>
      </c>
      <c r="S99" t="s">
        <v>7560</v>
      </c>
      <c r="T99" t="s">
        <v>7561</v>
      </c>
    </row>
    <row r="100" spans="1:20" hidden="1" x14ac:dyDescent="0.25">
      <c r="A100" s="3" t="s">
        <v>4856</v>
      </c>
      <c r="B100">
        <v>3901</v>
      </c>
      <c r="C100" t="s">
        <v>14</v>
      </c>
      <c r="D100" t="s">
        <v>19</v>
      </c>
      <c r="E100">
        <v>15</v>
      </c>
      <c r="F100" t="s">
        <v>7540</v>
      </c>
      <c r="G100" t="s">
        <v>7541</v>
      </c>
      <c r="H100" t="s">
        <v>7542</v>
      </c>
      <c r="I100" t="s">
        <v>7543</v>
      </c>
      <c r="J100" t="s">
        <v>7544</v>
      </c>
      <c r="K100" t="s">
        <v>7545</v>
      </c>
      <c r="L100" t="s">
        <v>7546</v>
      </c>
      <c r="M100" t="s">
        <v>7547</v>
      </c>
      <c r="N100" t="s">
        <v>7548</v>
      </c>
      <c r="O100" t="s">
        <v>7549</v>
      </c>
      <c r="P100" t="s">
        <v>7550</v>
      </c>
      <c r="Q100" t="s">
        <v>7551</v>
      </c>
      <c r="R100" t="s">
        <v>7552</v>
      </c>
      <c r="S100" t="s">
        <v>7553</v>
      </c>
      <c r="T100" t="s">
        <v>7554</v>
      </c>
    </row>
    <row r="101" spans="1:20" hidden="1" x14ac:dyDescent="0.25">
      <c r="A101" s="3" t="s">
        <v>4904</v>
      </c>
      <c r="B101">
        <v>3905</v>
      </c>
      <c r="C101" t="s">
        <v>14</v>
      </c>
      <c r="D101" t="s">
        <v>1655</v>
      </c>
      <c r="E101">
        <v>15</v>
      </c>
      <c r="F101" t="s">
        <v>7540</v>
      </c>
      <c r="G101" t="s">
        <v>7541</v>
      </c>
      <c r="H101" t="s">
        <v>7542</v>
      </c>
      <c r="I101" t="s">
        <v>7592</v>
      </c>
      <c r="J101" t="s">
        <v>7593</v>
      </c>
      <c r="K101" t="s">
        <v>7594</v>
      </c>
      <c r="L101" t="s">
        <v>7595</v>
      </c>
      <c r="M101" t="s">
        <v>7596</v>
      </c>
      <c r="N101" t="s">
        <v>7597</v>
      </c>
      <c r="O101" t="s">
        <v>7598</v>
      </c>
      <c r="P101" t="s">
        <v>7599</v>
      </c>
      <c r="Q101" t="s">
        <v>7600</v>
      </c>
      <c r="R101" t="s">
        <v>7601</v>
      </c>
      <c r="S101" t="s">
        <v>7602</v>
      </c>
      <c r="T101" t="s">
        <v>7603</v>
      </c>
    </row>
    <row r="102" spans="1:20" hidden="1" x14ac:dyDescent="0.25">
      <c r="A102" s="3" t="s">
        <v>4908</v>
      </c>
      <c r="B102">
        <v>3901</v>
      </c>
      <c r="C102" t="s">
        <v>14</v>
      </c>
      <c r="D102" t="s">
        <v>19</v>
      </c>
      <c r="E102">
        <v>15</v>
      </c>
      <c r="F102" t="s">
        <v>7540</v>
      </c>
      <c r="G102" t="s">
        <v>7541</v>
      </c>
      <c r="H102" t="s">
        <v>7542</v>
      </c>
      <c r="I102" t="s">
        <v>7573</v>
      </c>
      <c r="J102" t="s">
        <v>7544</v>
      </c>
      <c r="K102" t="s">
        <v>7545</v>
      </c>
      <c r="L102" t="s">
        <v>7546</v>
      </c>
      <c r="M102" t="s">
        <v>7547</v>
      </c>
      <c r="N102" t="s">
        <v>7548</v>
      </c>
      <c r="O102" t="s">
        <v>7549</v>
      </c>
      <c r="P102" t="s">
        <v>7550</v>
      </c>
      <c r="Q102" t="s">
        <v>7551</v>
      </c>
      <c r="R102" t="s">
        <v>7552</v>
      </c>
      <c r="S102" t="s">
        <v>7553</v>
      </c>
      <c r="T102" t="s">
        <v>7554</v>
      </c>
    </row>
    <row r="103" spans="1:20" hidden="1" x14ac:dyDescent="0.25">
      <c r="A103" s="3" t="s">
        <v>4915</v>
      </c>
      <c r="B103">
        <v>3906</v>
      </c>
      <c r="C103" t="s">
        <v>14</v>
      </c>
      <c r="D103" t="s">
        <v>1621</v>
      </c>
      <c r="E103">
        <v>15</v>
      </c>
      <c r="F103" t="s">
        <v>7540</v>
      </c>
      <c r="G103" t="s">
        <v>7541</v>
      </c>
      <c r="H103" t="s">
        <v>7542</v>
      </c>
      <c r="I103" t="s">
        <v>7573</v>
      </c>
      <c r="J103" t="s">
        <v>7544</v>
      </c>
      <c r="K103" t="s">
        <v>7545</v>
      </c>
      <c r="L103" t="s">
        <v>7546</v>
      </c>
      <c r="M103" t="s">
        <v>7547</v>
      </c>
      <c r="N103" t="s">
        <v>7555</v>
      </c>
      <c r="O103" t="s">
        <v>7556</v>
      </c>
      <c r="P103" t="s">
        <v>7575</v>
      </c>
      <c r="Q103" t="s">
        <v>7558</v>
      </c>
      <c r="R103" t="s">
        <v>7559</v>
      </c>
      <c r="S103" t="s">
        <v>7560</v>
      </c>
      <c r="T103" t="s">
        <v>7561</v>
      </c>
    </row>
    <row r="104" spans="1:20" hidden="1" x14ac:dyDescent="0.25">
      <c r="A104" s="3" t="s">
        <v>4934</v>
      </c>
      <c r="B104">
        <v>3901</v>
      </c>
      <c r="C104" t="s">
        <v>14</v>
      </c>
      <c r="D104" t="s">
        <v>718</v>
      </c>
      <c r="E104">
        <v>15</v>
      </c>
      <c r="F104" t="s">
        <v>7540</v>
      </c>
      <c r="G104" t="s">
        <v>7541</v>
      </c>
      <c r="H104" t="s">
        <v>7542</v>
      </c>
      <c r="I104" t="s">
        <v>7543</v>
      </c>
      <c r="J104" t="s">
        <v>7544</v>
      </c>
      <c r="K104" t="s">
        <v>7545</v>
      </c>
      <c r="L104" t="s">
        <v>7546</v>
      </c>
      <c r="M104" t="s">
        <v>7547</v>
      </c>
      <c r="N104" t="s">
        <v>7548</v>
      </c>
      <c r="O104" t="s">
        <v>7549</v>
      </c>
      <c r="P104" t="s">
        <v>7550</v>
      </c>
      <c r="Q104" t="s">
        <v>7551</v>
      </c>
      <c r="R104" t="s">
        <v>7552</v>
      </c>
      <c r="S104" t="s">
        <v>7553</v>
      </c>
      <c r="T104" t="s">
        <v>7554</v>
      </c>
    </row>
    <row r="105" spans="1:20" hidden="1" x14ac:dyDescent="0.25">
      <c r="A105" s="3" t="s">
        <v>4984</v>
      </c>
      <c r="B105">
        <v>3906</v>
      </c>
      <c r="C105" t="s">
        <v>14</v>
      </c>
      <c r="D105" t="s">
        <v>1306</v>
      </c>
      <c r="E105">
        <v>15</v>
      </c>
      <c r="F105" t="s">
        <v>7540</v>
      </c>
      <c r="G105" t="s">
        <v>7541</v>
      </c>
      <c r="H105" t="s">
        <v>7542</v>
      </c>
      <c r="I105" t="s">
        <v>7543</v>
      </c>
      <c r="J105" t="s">
        <v>7544</v>
      </c>
      <c r="K105" t="s">
        <v>7545</v>
      </c>
      <c r="L105" t="s">
        <v>7546</v>
      </c>
      <c r="M105" t="s">
        <v>7547</v>
      </c>
      <c r="N105" t="s">
        <v>7555</v>
      </c>
      <c r="O105" t="s">
        <v>7556</v>
      </c>
      <c r="P105" t="s">
        <v>7643</v>
      </c>
      <c r="Q105" t="s">
        <v>7558</v>
      </c>
      <c r="R105" t="s">
        <v>7559</v>
      </c>
      <c r="S105" t="s">
        <v>7560</v>
      </c>
      <c r="T105" t="s">
        <v>7561</v>
      </c>
    </row>
    <row r="106" spans="1:20" hidden="1" x14ac:dyDescent="0.25">
      <c r="A106" s="3" t="s">
        <v>5379</v>
      </c>
      <c r="B106">
        <v>3906</v>
      </c>
      <c r="C106" t="s">
        <v>14</v>
      </c>
      <c r="D106" t="s">
        <v>19</v>
      </c>
      <c r="E106">
        <v>15</v>
      </c>
      <c r="F106" t="s">
        <v>7540</v>
      </c>
      <c r="G106" t="s">
        <v>7541</v>
      </c>
      <c r="H106" t="s">
        <v>7542</v>
      </c>
      <c r="I106" t="s">
        <v>7573</v>
      </c>
      <c r="J106" t="s">
        <v>7544</v>
      </c>
      <c r="K106" t="s">
        <v>7545</v>
      </c>
      <c r="L106" t="s">
        <v>7546</v>
      </c>
      <c r="M106" t="s">
        <v>7547</v>
      </c>
      <c r="N106" t="s">
        <v>7555</v>
      </c>
      <c r="O106" t="s">
        <v>7556</v>
      </c>
      <c r="P106" t="s">
        <v>7557</v>
      </c>
      <c r="Q106" t="s">
        <v>7558</v>
      </c>
      <c r="R106" t="s">
        <v>7559</v>
      </c>
      <c r="S106" t="s">
        <v>7560</v>
      </c>
      <c r="T106" t="s">
        <v>7561</v>
      </c>
    </row>
    <row r="107" spans="1:20" hidden="1" x14ac:dyDescent="0.25">
      <c r="A107" s="3" t="s">
        <v>5431</v>
      </c>
      <c r="B107">
        <v>3906</v>
      </c>
      <c r="C107" t="s">
        <v>14</v>
      </c>
      <c r="D107" t="s">
        <v>1418</v>
      </c>
      <c r="E107">
        <v>15</v>
      </c>
      <c r="F107" t="s">
        <v>7540</v>
      </c>
      <c r="G107" t="s">
        <v>7541</v>
      </c>
      <c r="H107" t="s">
        <v>7542</v>
      </c>
      <c r="I107" t="s">
        <v>7543</v>
      </c>
      <c r="J107" t="s">
        <v>7544</v>
      </c>
      <c r="K107" t="s">
        <v>7545</v>
      </c>
      <c r="L107" t="s">
        <v>7546</v>
      </c>
      <c r="M107" t="s">
        <v>7547</v>
      </c>
      <c r="N107" t="s">
        <v>7555</v>
      </c>
      <c r="O107" t="s">
        <v>7556</v>
      </c>
      <c r="P107" t="s">
        <v>7576</v>
      </c>
      <c r="Q107" t="s">
        <v>7558</v>
      </c>
      <c r="R107" t="s">
        <v>7559</v>
      </c>
      <c r="S107" t="s">
        <v>7560</v>
      </c>
      <c r="T107" t="s">
        <v>7561</v>
      </c>
    </row>
    <row r="108" spans="1:20" hidden="1" x14ac:dyDescent="0.25">
      <c r="A108" s="3" t="s">
        <v>5454</v>
      </c>
      <c r="B108">
        <v>3907</v>
      </c>
      <c r="C108" t="s">
        <v>14</v>
      </c>
      <c r="D108" t="s">
        <v>394</v>
      </c>
      <c r="E108">
        <v>15</v>
      </c>
      <c r="F108" t="s">
        <v>7540</v>
      </c>
      <c r="G108" t="s">
        <v>7541</v>
      </c>
      <c r="H108" t="s">
        <v>7542</v>
      </c>
      <c r="I108" t="s">
        <v>7543</v>
      </c>
      <c r="J108" t="s">
        <v>7562</v>
      </c>
      <c r="K108" t="s">
        <v>7563</v>
      </c>
      <c r="L108" t="s">
        <v>7564</v>
      </c>
      <c r="M108" t="s">
        <v>7565</v>
      </c>
      <c r="N108" t="s">
        <v>7566</v>
      </c>
      <c r="O108" t="s">
        <v>7567</v>
      </c>
      <c r="P108" t="s">
        <v>7568</v>
      </c>
      <c r="Q108" t="s">
        <v>7569</v>
      </c>
      <c r="R108" t="s">
        <v>7570</v>
      </c>
      <c r="S108" t="s">
        <v>7571</v>
      </c>
      <c r="T108" t="s">
        <v>7572</v>
      </c>
    </row>
    <row r="109" spans="1:20" hidden="1" x14ac:dyDescent="0.25">
      <c r="A109" s="3" t="s">
        <v>5510</v>
      </c>
      <c r="B109">
        <v>5874</v>
      </c>
      <c r="C109" t="s">
        <v>352</v>
      </c>
      <c r="D109" t="s">
        <v>353</v>
      </c>
      <c r="E109">
        <v>15</v>
      </c>
      <c r="F109" t="s">
        <v>7612</v>
      </c>
      <c r="G109" t="s">
        <v>7613</v>
      </c>
      <c r="H109" t="s">
        <v>7614</v>
      </c>
      <c r="I109" t="s">
        <v>7615</v>
      </c>
      <c r="J109" t="s">
        <v>7616</v>
      </c>
      <c r="K109" t="s">
        <v>7617</v>
      </c>
      <c r="L109" t="s">
        <v>7618</v>
      </c>
      <c r="M109" t="s">
        <v>7619</v>
      </c>
      <c r="N109" t="s">
        <v>7620</v>
      </c>
      <c r="O109" t="s">
        <v>7621</v>
      </c>
      <c r="P109" t="s">
        <v>7622</v>
      </c>
      <c r="Q109" t="s">
        <v>7623</v>
      </c>
      <c r="R109" t="s">
        <v>7624</v>
      </c>
      <c r="S109" t="s">
        <v>7625</v>
      </c>
      <c r="T109" t="s">
        <v>7626</v>
      </c>
    </row>
    <row r="110" spans="1:20" hidden="1" x14ac:dyDescent="0.25">
      <c r="A110" s="3" t="s">
        <v>5527</v>
      </c>
      <c r="B110">
        <v>3906</v>
      </c>
      <c r="C110" t="s">
        <v>14</v>
      </c>
      <c r="D110" t="s">
        <v>216</v>
      </c>
      <c r="E110">
        <v>15</v>
      </c>
      <c r="F110" t="s">
        <v>7540</v>
      </c>
      <c r="G110" t="s">
        <v>7541</v>
      </c>
      <c r="H110" t="s">
        <v>7542</v>
      </c>
      <c r="I110" t="s">
        <v>7543</v>
      </c>
      <c r="J110" t="s">
        <v>7544</v>
      </c>
      <c r="K110" t="s">
        <v>7545</v>
      </c>
      <c r="L110" t="s">
        <v>7546</v>
      </c>
      <c r="M110" t="s">
        <v>7547</v>
      </c>
      <c r="N110" t="s">
        <v>7555</v>
      </c>
      <c r="O110" t="s">
        <v>7556</v>
      </c>
      <c r="P110" t="s">
        <v>7576</v>
      </c>
      <c r="Q110" t="s">
        <v>7558</v>
      </c>
      <c r="R110" t="s">
        <v>7559</v>
      </c>
      <c r="S110" t="s">
        <v>7560</v>
      </c>
      <c r="T110" t="s">
        <v>7561</v>
      </c>
    </row>
    <row r="111" spans="1:20" hidden="1" x14ac:dyDescent="0.25">
      <c r="A111" s="3" t="s">
        <v>5580</v>
      </c>
      <c r="B111">
        <v>3901</v>
      </c>
      <c r="C111" t="s">
        <v>14</v>
      </c>
      <c r="D111" t="s">
        <v>509</v>
      </c>
      <c r="E111">
        <v>15</v>
      </c>
      <c r="F111" t="s">
        <v>7540</v>
      </c>
      <c r="G111" t="s">
        <v>7541</v>
      </c>
      <c r="H111" t="s">
        <v>7542</v>
      </c>
      <c r="I111" t="s">
        <v>7543</v>
      </c>
      <c r="J111" t="s">
        <v>7544</v>
      </c>
      <c r="K111" t="s">
        <v>7545</v>
      </c>
      <c r="L111" t="s">
        <v>7546</v>
      </c>
      <c r="M111" t="s">
        <v>7547</v>
      </c>
      <c r="N111" t="s">
        <v>7548</v>
      </c>
      <c r="O111" t="s">
        <v>7549</v>
      </c>
      <c r="P111" t="s">
        <v>7550</v>
      </c>
      <c r="Q111" t="s">
        <v>7551</v>
      </c>
      <c r="R111" t="s">
        <v>7552</v>
      </c>
      <c r="S111" t="s">
        <v>7553</v>
      </c>
      <c r="T111" t="s">
        <v>7554</v>
      </c>
    </row>
    <row r="112" spans="1:20" hidden="1" x14ac:dyDescent="0.25">
      <c r="A112" s="3" t="s">
        <v>5672</v>
      </c>
      <c r="B112">
        <v>3901</v>
      </c>
      <c r="C112" t="s">
        <v>14</v>
      </c>
      <c r="D112" t="s">
        <v>3393</v>
      </c>
      <c r="E112">
        <v>15</v>
      </c>
      <c r="F112" t="s">
        <v>7540</v>
      </c>
      <c r="G112" t="s">
        <v>7541</v>
      </c>
      <c r="H112" t="s">
        <v>7542</v>
      </c>
      <c r="I112" t="s">
        <v>7543</v>
      </c>
      <c r="J112" t="s">
        <v>7544</v>
      </c>
      <c r="K112" t="s">
        <v>7545</v>
      </c>
      <c r="L112" t="s">
        <v>7546</v>
      </c>
      <c r="M112" t="s">
        <v>7547</v>
      </c>
      <c r="N112" t="s">
        <v>7548</v>
      </c>
      <c r="O112" t="s">
        <v>7549</v>
      </c>
      <c r="P112" t="s">
        <v>7550</v>
      </c>
      <c r="Q112" t="s">
        <v>7551</v>
      </c>
      <c r="R112" t="s">
        <v>7552</v>
      </c>
      <c r="S112" t="s">
        <v>7553</v>
      </c>
      <c r="T112" t="s">
        <v>7554</v>
      </c>
    </row>
    <row r="113" spans="1:20" hidden="1" x14ac:dyDescent="0.25">
      <c r="A113" s="3" t="s">
        <v>5683</v>
      </c>
      <c r="B113">
        <v>3906</v>
      </c>
      <c r="C113" t="s">
        <v>14</v>
      </c>
      <c r="D113" t="s">
        <v>2299</v>
      </c>
      <c r="E113">
        <v>15</v>
      </c>
      <c r="F113" t="s">
        <v>7540</v>
      </c>
      <c r="G113" t="s">
        <v>7541</v>
      </c>
      <c r="H113" t="s">
        <v>7542</v>
      </c>
      <c r="I113" t="s">
        <v>7573</v>
      </c>
      <c r="J113" t="s">
        <v>7544</v>
      </c>
      <c r="K113" t="s">
        <v>7545</v>
      </c>
      <c r="L113" t="s">
        <v>7546</v>
      </c>
      <c r="M113" t="s">
        <v>7547</v>
      </c>
      <c r="N113" t="s">
        <v>7555</v>
      </c>
      <c r="O113" t="s">
        <v>7556</v>
      </c>
      <c r="P113" t="s">
        <v>7557</v>
      </c>
      <c r="Q113" t="s">
        <v>7558</v>
      </c>
      <c r="R113" t="s">
        <v>7559</v>
      </c>
      <c r="S113" t="s">
        <v>7560</v>
      </c>
      <c r="T113" t="s">
        <v>7561</v>
      </c>
    </row>
    <row r="114" spans="1:20" hidden="1" x14ac:dyDescent="0.25">
      <c r="A114" s="3" t="s">
        <v>1771</v>
      </c>
      <c r="B114">
        <v>4453</v>
      </c>
      <c r="C114" t="s">
        <v>352</v>
      </c>
      <c r="D114" t="s">
        <v>353</v>
      </c>
      <c r="E114">
        <v>14</v>
      </c>
      <c r="F114" t="s">
        <v>7645</v>
      </c>
      <c r="G114" t="s">
        <v>7646</v>
      </c>
      <c r="H114" t="s">
        <v>7647</v>
      </c>
      <c r="I114" t="s">
        <v>7648</v>
      </c>
      <c r="J114" t="s">
        <v>7649</v>
      </c>
      <c r="K114" t="s">
        <v>7650</v>
      </c>
      <c r="L114" t="s">
        <v>7651</v>
      </c>
      <c r="M114" t="s">
        <v>7652</v>
      </c>
      <c r="N114" t="s">
        <v>7653</v>
      </c>
      <c r="O114" t="s">
        <v>7654</v>
      </c>
      <c r="P114" t="s">
        <v>7655</v>
      </c>
      <c r="Q114" t="s">
        <v>7656</v>
      </c>
      <c r="R114" t="s">
        <v>7657</v>
      </c>
      <c r="S114" t="s">
        <v>7658</v>
      </c>
    </row>
    <row r="115" spans="1:20" hidden="1" x14ac:dyDescent="0.25">
      <c r="A115" s="3" t="s">
        <v>2838</v>
      </c>
      <c r="B115">
        <v>4282</v>
      </c>
      <c r="C115" t="s">
        <v>352</v>
      </c>
      <c r="D115" t="s">
        <v>353</v>
      </c>
      <c r="E115">
        <v>14</v>
      </c>
      <c r="F115" t="s">
        <v>7659</v>
      </c>
      <c r="G115" t="s">
        <v>7660</v>
      </c>
      <c r="H115" t="s">
        <v>7661</v>
      </c>
      <c r="I115" t="s">
        <v>7662</v>
      </c>
      <c r="J115" t="s">
        <v>7663</v>
      </c>
      <c r="K115" t="s">
        <v>7664</v>
      </c>
      <c r="L115" t="s">
        <v>7665</v>
      </c>
      <c r="M115" t="s">
        <v>7666</v>
      </c>
      <c r="N115" t="s">
        <v>7667</v>
      </c>
      <c r="O115" t="s">
        <v>7668</v>
      </c>
      <c r="P115" t="s">
        <v>7669</v>
      </c>
      <c r="Q115" t="s">
        <v>7670</v>
      </c>
      <c r="R115" t="s">
        <v>7671</v>
      </c>
      <c r="S115" t="s">
        <v>7672</v>
      </c>
    </row>
    <row r="116" spans="1:20" hidden="1" x14ac:dyDescent="0.25">
      <c r="A116" s="3" t="s">
        <v>3332</v>
      </c>
      <c r="B116">
        <v>4453</v>
      </c>
      <c r="C116" t="s">
        <v>352</v>
      </c>
      <c r="D116" t="s">
        <v>353</v>
      </c>
      <c r="E116">
        <v>14</v>
      </c>
      <c r="F116" t="s">
        <v>7645</v>
      </c>
      <c r="G116" t="s">
        <v>7646</v>
      </c>
      <c r="H116" t="s">
        <v>7647</v>
      </c>
      <c r="I116" t="s">
        <v>7648</v>
      </c>
      <c r="J116" t="s">
        <v>7649</v>
      </c>
      <c r="K116" t="s">
        <v>7650</v>
      </c>
      <c r="L116" t="s">
        <v>7651</v>
      </c>
      <c r="M116" t="s">
        <v>7652</v>
      </c>
      <c r="N116" t="s">
        <v>7653</v>
      </c>
      <c r="O116" t="s">
        <v>7654</v>
      </c>
      <c r="P116" t="s">
        <v>7655</v>
      </c>
      <c r="Q116" t="s">
        <v>7656</v>
      </c>
      <c r="R116" t="s">
        <v>7657</v>
      </c>
      <c r="S116" t="s">
        <v>7658</v>
      </c>
    </row>
    <row r="117" spans="1:20" hidden="1" x14ac:dyDescent="0.25">
      <c r="A117" s="3" t="s">
        <v>4129</v>
      </c>
      <c r="B117">
        <v>4282</v>
      </c>
      <c r="C117" t="s">
        <v>352</v>
      </c>
      <c r="D117" t="s">
        <v>353</v>
      </c>
      <c r="E117">
        <v>14</v>
      </c>
      <c r="F117" t="s">
        <v>7659</v>
      </c>
      <c r="G117" t="s">
        <v>7660</v>
      </c>
      <c r="H117" t="s">
        <v>7661</v>
      </c>
      <c r="I117" t="s">
        <v>7662</v>
      </c>
      <c r="J117" t="s">
        <v>7663</v>
      </c>
      <c r="K117" t="s">
        <v>7664</v>
      </c>
      <c r="L117" t="s">
        <v>7665</v>
      </c>
      <c r="M117" t="s">
        <v>7666</v>
      </c>
      <c r="N117" t="s">
        <v>7667</v>
      </c>
      <c r="O117" t="s">
        <v>7668</v>
      </c>
      <c r="P117" t="s">
        <v>7669</v>
      </c>
      <c r="Q117" t="s">
        <v>7670</v>
      </c>
      <c r="R117" t="s">
        <v>7671</v>
      </c>
      <c r="S117" t="s">
        <v>7672</v>
      </c>
    </row>
    <row r="118" spans="1:20" hidden="1" x14ac:dyDescent="0.25">
      <c r="A118" s="3" t="s">
        <v>2274</v>
      </c>
      <c r="B118">
        <v>3546</v>
      </c>
      <c r="C118" t="s">
        <v>1853</v>
      </c>
      <c r="D118" t="s">
        <v>1854</v>
      </c>
      <c r="E118">
        <v>13</v>
      </c>
      <c r="F118" t="s">
        <v>7673</v>
      </c>
      <c r="G118" t="s">
        <v>7674</v>
      </c>
      <c r="H118" t="s">
        <v>7675</v>
      </c>
      <c r="I118" t="s">
        <v>7676</v>
      </c>
      <c r="J118" t="s">
        <v>7677</v>
      </c>
      <c r="K118" t="s">
        <v>7678</v>
      </c>
      <c r="L118" t="s">
        <v>7679</v>
      </c>
      <c r="M118" t="s">
        <v>7680</v>
      </c>
      <c r="N118" t="s">
        <v>7681</v>
      </c>
      <c r="O118" t="e">
        <f>- (2745-136:2880)</f>
        <v>#VALUE!</v>
      </c>
      <c r="P118" t="s">
        <v>7682</v>
      </c>
      <c r="Q118" t="s">
        <v>7683</v>
      </c>
      <c r="R118" t="s">
        <v>7684</v>
      </c>
    </row>
    <row r="119" spans="1:20" x14ac:dyDescent="0.25">
      <c r="A119" s="3" t="s">
        <v>2739</v>
      </c>
      <c r="B119">
        <v>4302</v>
      </c>
      <c r="C119" t="s">
        <v>9</v>
      </c>
      <c r="D119" t="s">
        <v>1941</v>
      </c>
      <c r="E119">
        <v>13</v>
      </c>
      <c r="F119" t="s">
        <v>7685</v>
      </c>
      <c r="G119" t="s">
        <v>7686</v>
      </c>
      <c r="H119" t="s">
        <v>7687</v>
      </c>
      <c r="I119" t="s">
        <v>7688</v>
      </c>
      <c r="J119" t="s">
        <v>7689</v>
      </c>
      <c r="K119" t="s">
        <v>7690</v>
      </c>
      <c r="L119" t="s">
        <v>7691</v>
      </c>
      <c r="M119" t="s">
        <v>7692</v>
      </c>
      <c r="N119" t="s">
        <v>7693</v>
      </c>
      <c r="O119" t="s">
        <v>7694</v>
      </c>
      <c r="P119" t="s">
        <v>7695</v>
      </c>
      <c r="Q119" t="s">
        <v>7696</v>
      </c>
      <c r="R119" t="s">
        <v>7697</v>
      </c>
    </row>
    <row r="120" spans="1:20" hidden="1" x14ac:dyDescent="0.25">
      <c r="A120" s="3" t="s">
        <v>3775</v>
      </c>
      <c r="B120">
        <v>3502</v>
      </c>
      <c r="C120" t="s">
        <v>14</v>
      </c>
      <c r="D120" t="s">
        <v>336</v>
      </c>
      <c r="E120">
        <v>13</v>
      </c>
      <c r="F120" t="s">
        <v>7698</v>
      </c>
      <c r="G120" t="s">
        <v>7699</v>
      </c>
      <c r="H120" t="s">
        <v>7700</v>
      </c>
      <c r="I120" t="s">
        <v>7701</v>
      </c>
      <c r="J120" t="s">
        <v>7702</v>
      </c>
      <c r="K120" t="s">
        <v>7703</v>
      </c>
      <c r="L120" t="s">
        <v>7704</v>
      </c>
      <c r="M120" t="s">
        <v>7705</v>
      </c>
      <c r="N120" t="s">
        <v>7706</v>
      </c>
      <c r="O120" t="s">
        <v>7707</v>
      </c>
      <c r="P120" t="s">
        <v>7708</v>
      </c>
      <c r="Q120" t="s">
        <v>7709</v>
      </c>
      <c r="R120" t="s">
        <v>7710</v>
      </c>
    </row>
    <row r="121" spans="1:20" hidden="1" x14ac:dyDescent="0.25">
      <c r="A121" s="3" t="s">
        <v>4279</v>
      </c>
      <c r="B121">
        <v>3276</v>
      </c>
      <c r="C121" t="s">
        <v>14</v>
      </c>
      <c r="D121" t="s">
        <v>129</v>
      </c>
      <c r="E121">
        <v>13</v>
      </c>
      <c r="F121" t="s">
        <v>7711</v>
      </c>
      <c r="G121" t="s">
        <v>7712</v>
      </c>
      <c r="H121" t="s">
        <v>7713</v>
      </c>
      <c r="I121" t="s">
        <v>7714</v>
      </c>
      <c r="J121" t="s">
        <v>7715</v>
      </c>
      <c r="K121" t="s">
        <v>7716</v>
      </c>
      <c r="L121" t="s">
        <v>7717</v>
      </c>
      <c r="M121" t="s">
        <v>7718</v>
      </c>
      <c r="N121" t="s">
        <v>7719</v>
      </c>
      <c r="O121" t="s">
        <v>7720</v>
      </c>
      <c r="P121" t="s">
        <v>7721</v>
      </c>
      <c r="Q121" t="s">
        <v>7722</v>
      </c>
      <c r="R121" t="s">
        <v>7723</v>
      </c>
    </row>
    <row r="122" spans="1:20" x14ac:dyDescent="0.25">
      <c r="A122" s="3" t="s">
        <v>4614</v>
      </c>
      <c r="B122">
        <v>3554</v>
      </c>
      <c r="C122" t="s">
        <v>9</v>
      </c>
      <c r="D122" t="s">
        <v>32</v>
      </c>
      <c r="E122">
        <v>13</v>
      </c>
      <c r="F122" t="s">
        <v>7724</v>
      </c>
      <c r="G122" t="s">
        <v>7725</v>
      </c>
      <c r="H122" t="s">
        <v>7726</v>
      </c>
      <c r="I122" t="s">
        <v>7727</v>
      </c>
      <c r="J122" t="s">
        <v>7728</v>
      </c>
      <c r="K122" t="s">
        <v>7729</v>
      </c>
      <c r="L122" t="s">
        <v>7730</v>
      </c>
      <c r="M122" t="s">
        <v>7731</v>
      </c>
      <c r="N122" t="s">
        <v>7732</v>
      </c>
      <c r="O122" t="s">
        <v>7733</v>
      </c>
      <c r="P122" t="s">
        <v>7734</v>
      </c>
      <c r="Q122" t="s">
        <v>7735</v>
      </c>
      <c r="R122" t="s">
        <v>7736</v>
      </c>
    </row>
    <row r="123" spans="1:20" hidden="1" x14ac:dyDescent="0.25">
      <c r="A123" s="3" t="s">
        <v>4622</v>
      </c>
      <c r="B123">
        <v>3546</v>
      </c>
      <c r="C123" t="s">
        <v>1853</v>
      </c>
      <c r="D123" t="s">
        <v>1854</v>
      </c>
      <c r="E123">
        <v>13</v>
      </c>
      <c r="F123" t="s">
        <v>7673</v>
      </c>
      <c r="G123" t="s">
        <v>7674</v>
      </c>
      <c r="H123" t="s">
        <v>7675</v>
      </c>
      <c r="I123" t="s">
        <v>7676</v>
      </c>
      <c r="J123" t="s">
        <v>7677</v>
      </c>
      <c r="K123" t="s">
        <v>7678</v>
      </c>
      <c r="L123" t="s">
        <v>7679</v>
      </c>
      <c r="M123" t="s">
        <v>7680</v>
      </c>
      <c r="N123" t="s">
        <v>7681</v>
      </c>
      <c r="O123" t="e">
        <f>- (2745-136:2880)</f>
        <v>#VALUE!</v>
      </c>
      <c r="P123" t="s">
        <v>7682</v>
      </c>
      <c r="Q123" t="s">
        <v>7683</v>
      </c>
      <c r="R123" t="s">
        <v>7684</v>
      </c>
    </row>
    <row r="124" spans="1:20" hidden="1" x14ac:dyDescent="0.25">
      <c r="A124" s="3" t="s">
        <v>5053</v>
      </c>
      <c r="B124">
        <v>3502</v>
      </c>
      <c r="C124" t="s">
        <v>14</v>
      </c>
      <c r="D124" t="s">
        <v>19</v>
      </c>
      <c r="E124">
        <v>13</v>
      </c>
      <c r="F124" t="s">
        <v>7698</v>
      </c>
      <c r="G124" t="s">
        <v>7699</v>
      </c>
      <c r="H124" t="s">
        <v>7700</v>
      </c>
      <c r="I124" t="s">
        <v>7701</v>
      </c>
      <c r="J124" t="s">
        <v>7702</v>
      </c>
      <c r="K124" t="s">
        <v>7703</v>
      </c>
      <c r="L124" t="s">
        <v>7704</v>
      </c>
      <c r="M124" t="s">
        <v>7705</v>
      </c>
      <c r="N124" t="s">
        <v>7706</v>
      </c>
      <c r="O124" t="s">
        <v>7707</v>
      </c>
      <c r="P124" t="s">
        <v>7708</v>
      </c>
      <c r="Q124" t="s">
        <v>7709</v>
      </c>
      <c r="R124" t="s">
        <v>7710</v>
      </c>
    </row>
    <row r="125" spans="1:20" hidden="1" x14ac:dyDescent="0.25">
      <c r="A125" s="3" t="s">
        <v>419</v>
      </c>
      <c r="B125">
        <v>2901</v>
      </c>
      <c r="C125" t="s">
        <v>14</v>
      </c>
      <c r="D125" t="s">
        <v>209</v>
      </c>
      <c r="E125">
        <v>12</v>
      </c>
      <c r="F125" t="s">
        <v>7540</v>
      </c>
      <c r="G125" t="s">
        <v>7541</v>
      </c>
      <c r="H125" t="s">
        <v>7542</v>
      </c>
      <c r="I125" t="s">
        <v>7543</v>
      </c>
      <c r="J125" t="s">
        <v>7544</v>
      </c>
      <c r="K125" t="s">
        <v>7545</v>
      </c>
      <c r="L125" t="s">
        <v>7546</v>
      </c>
      <c r="M125" t="s">
        <v>7547</v>
      </c>
      <c r="N125" t="s">
        <v>7555</v>
      </c>
      <c r="O125" t="s">
        <v>7556</v>
      </c>
      <c r="P125" t="s">
        <v>7575</v>
      </c>
      <c r="Q125" t="s">
        <v>7737</v>
      </c>
    </row>
    <row r="126" spans="1:20" hidden="1" x14ac:dyDescent="0.25">
      <c r="A126" s="3" t="s">
        <v>905</v>
      </c>
      <c r="B126">
        <v>3645</v>
      </c>
      <c r="C126" t="s">
        <v>14</v>
      </c>
      <c r="D126" t="s">
        <v>15</v>
      </c>
      <c r="E126">
        <v>12</v>
      </c>
      <c r="F126" t="s">
        <v>7738</v>
      </c>
      <c r="G126" t="s">
        <v>7739</v>
      </c>
      <c r="H126" t="s">
        <v>7740</v>
      </c>
      <c r="I126" t="s">
        <v>7741</v>
      </c>
      <c r="J126" t="s">
        <v>7742</v>
      </c>
      <c r="K126" t="s">
        <v>7743</v>
      </c>
      <c r="L126" t="s">
        <v>7744</v>
      </c>
      <c r="M126" t="s">
        <v>7745</v>
      </c>
      <c r="N126" t="s">
        <v>7746</v>
      </c>
      <c r="O126" t="s">
        <v>7747</v>
      </c>
      <c r="P126" t="s">
        <v>7748</v>
      </c>
      <c r="Q126" t="s">
        <v>7749</v>
      </c>
    </row>
    <row r="127" spans="1:20" hidden="1" x14ac:dyDescent="0.25">
      <c r="A127" s="3" t="s">
        <v>4809</v>
      </c>
      <c r="B127">
        <v>3645</v>
      </c>
      <c r="C127" t="s">
        <v>14</v>
      </c>
      <c r="D127" t="s">
        <v>15</v>
      </c>
      <c r="E127">
        <v>12</v>
      </c>
      <c r="F127" t="s">
        <v>7738</v>
      </c>
      <c r="G127" t="s">
        <v>7739</v>
      </c>
      <c r="H127" t="s">
        <v>7740</v>
      </c>
      <c r="I127" t="s">
        <v>7741</v>
      </c>
      <c r="J127" t="s">
        <v>7742</v>
      </c>
      <c r="K127" t="s">
        <v>7743</v>
      </c>
      <c r="L127" t="s">
        <v>7744</v>
      </c>
      <c r="M127" t="s">
        <v>7745</v>
      </c>
      <c r="N127" t="s">
        <v>7746</v>
      </c>
      <c r="O127" t="s">
        <v>7747</v>
      </c>
      <c r="P127" t="s">
        <v>7748</v>
      </c>
      <c r="Q127" t="s">
        <v>7749</v>
      </c>
    </row>
    <row r="128" spans="1:20" hidden="1" x14ac:dyDescent="0.25">
      <c r="A128" s="3" t="s">
        <v>53</v>
      </c>
      <c r="B128">
        <v>3099</v>
      </c>
      <c r="C128" t="s">
        <v>14</v>
      </c>
      <c r="D128" t="s">
        <v>19</v>
      </c>
      <c r="E128">
        <v>11</v>
      </c>
      <c r="F128" t="s">
        <v>7750</v>
      </c>
      <c r="G128" t="s">
        <v>7751</v>
      </c>
      <c r="H128" t="s">
        <v>7752</v>
      </c>
      <c r="I128" t="s">
        <v>7753</v>
      </c>
      <c r="J128" t="s">
        <v>7754</v>
      </c>
      <c r="K128" t="s">
        <v>7755</v>
      </c>
      <c r="L128" t="s">
        <v>7756</v>
      </c>
      <c r="M128" t="s">
        <v>7757</v>
      </c>
      <c r="N128" t="s">
        <v>7758</v>
      </c>
      <c r="O128" t="s">
        <v>7759</v>
      </c>
      <c r="P128" t="s">
        <v>7760</v>
      </c>
    </row>
    <row r="129" spans="1:16" hidden="1" x14ac:dyDescent="0.25">
      <c r="A129" s="3" t="s">
        <v>67</v>
      </c>
      <c r="B129">
        <v>3215</v>
      </c>
      <c r="C129" t="s">
        <v>14</v>
      </c>
      <c r="D129" t="s">
        <v>68</v>
      </c>
      <c r="E129">
        <v>11</v>
      </c>
      <c r="F129" t="s">
        <v>7750</v>
      </c>
      <c r="G129" t="s">
        <v>7751</v>
      </c>
      <c r="H129" t="s">
        <v>7752</v>
      </c>
      <c r="I129" t="s">
        <v>7753</v>
      </c>
      <c r="J129" t="s">
        <v>7754</v>
      </c>
      <c r="K129" t="s">
        <v>7761</v>
      </c>
      <c r="L129" t="s">
        <v>7762</v>
      </c>
      <c r="M129" t="s">
        <v>7763</v>
      </c>
      <c r="N129" t="s">
        <v>7764</v>
      </c>
      <c r="O129" t="s">
        <v>7765</v>
      </c>
      <c r="P129" t="s">
        <v>7766</v>
      </c>
    </row>
    <row r="130" spans="1:16" hidden="1" x14ac:dyDescent="0.25">
      <c r="A130" s="3" t="s">
        <v>183</v>
      </c>
      <c r="B130">
        <v>3487</v>
      </c>
      <c r="C130" t="s">
        <v>14</v>
      </c>
      <c r="D130" t="s">
        <v>19</v>
      </c>
      <c r="E130">
        <v>11</v>
      </c>
      <c r="F130" t="s">
        <v>7767</v>
      </c>
      <c r="G130" t="s">
        <v>7768</v>
      </c>
      <c r="H130" t="s">
        <v>7769</v>
      </c>
      <c r="I130" t="s">
        <v>7770</v>
      </c>
      <c r="J130" t="s">
        <v>7771</v>
      </c>
      <c r="K130" t="s">
        <v>7772</v>
      </c>
      <c r="L130" t="s">
        <v>7773</v>
      </c>
      <c r="M130" t="s">
        <v>7774</v>
      </c>
      <c r="N130" t="s">
        <v>7775</v>
      </c>
      <c r="O130" t="s">
        <v>7776</v>
      </c>
      <c r="P130" t="s">
        <v>7777</v>
      </c>
    </row>
    <row r="131" spans="1:16" hidden="1" x14ac:dyDescent="0.25">
      <c r="A131" s="3" t="s">
        <v>304</v>
      </c>
      <c r="B131">
        <v>2933</v>
      </c>
      <c r="C131" t="s">
        <v>14</v>
      </c>
      <c r="D131" t="s">
        <v>305</v>
      </c>
      <c r="E131">
        <v>11</v>
      </c>
      <c r="F131" t="s">
        <v>7778</v>
      </c>
      <c r="G131" t="s">
        <v>7779</v>
      </c>
      <c r="H131" t="s">
        <v>7780</v>
      </c>
      <c r="I131" t="s">
        <v>7781</v>
      </c>
      <c r="J131" t="s">
        <v>7782</v>
      </c>
      <c r="K131" t="s">
        <v>7783</v>
      </c>
      <c r="L131" t="s">
        <v>7784</v>
      </c>
      <c r="M131" t="s">
        <v>7785</v>
      </c>
      <c r="N131" t="e">
        <f>- (2378-137:2514)</f>
        <v>#VALUE!</v>
      </c>
      <c r="O131" t="s">
        <v>7786</v>
      </c>
      <c r="P131" t="s">
        <v>7787</v>
      </c>
    </row>
    <row r="132" spans="1:16" hidden="1" x14ac:dyDescent="0.25">
      <c r="A132" s="3" t="s">
        <v>335</v>
      </c>
      <c r="B132">
        <v>3487</v>
      </c>
      <c r="C132" t="s">
        <v>14</v>
      </c>
      <c r="D132" t="s">
        <v>336</v>
      </c>
      <c r="E132">
        <v>11</v>
      </c>
      <c r="F132" t="s">
        <v>7767</v>
      </c>
      <c r="G132" t="s">
        <v>7768</v>
      </c>
      <c r="H132" t="s">
        <v>7788</v>
      </c>
      <c r="I132" t="s">
        <v>7770</v>
      </c>
      <c r="J132" t="s">
        <v>7771</v>
      </c>
      <c r="K132" t="s">
        <v>7772</v>
      </c>
      <c r="L132" t="s">
        <v>7789</v>
      </c>
      <c r="M132" t="s">
        <v>7774</v>
      </c>
      <c r="N132" t="s">
        <v>7775</v>
      </c>
      <c r="O132" t="s">
        <v>7776</v>
      </c>
      <c r="P132" t="s">
        <v>7777</v>
      </c>
    </row>
    <row r="133" spans="1:16" hidden="1" x14ac:dyDescent="0.25">
      <c r="A133" s="3" t="s">
        <v>356</v>
      </c>
      <c r="B133">
        <v>3215</v>
      </c>
      <c r="C133" t="s">
        <v>14</v>
      </c>
      <c r="D133" t="s">
        <v>357</v>
      </c>
      <c r="E133">
        <v>11</v>
      </c>
      <c r="F133" t="s">
        <v>7750</v>
      </c>
      <c r="G133" t="s">
        <v>7751</v>
      </c>
      <c r="H133" t="s">
        <v>7752</v>
      </c>
      <c r="I133" t="s">
        <v>7753</v>
      </c>
      <c r="J133" t="s">
        <v>7754</v>
      </c>
      <c r="K133" t="s">
        <v>7761</v>
      </c>
      <c r="L133" t="s">
        <v>7762</v>
      </c>
      <c r="M133" t="s">
        <v>7763</v>
      </c>
      <c r="N133" t="s">
        <v>7764</v>
      </c>
      <c r="O133" t="s">
        <v>7765</v>
      </c>
      <c r="P133" t="s">
        <v>7766</v>
      </c>
    </row>
    <row r="134" spans="1:16" hidden="1" x14ac:dyDescent="0.25">
      <c r="A134" s="3" t="s">
        <v>393</v>
      </c>
      <c r="B134">
        <v>3487</v>
      </c>
      <c r="C134" t="s">
        <v>14</v>
      </c>
      <c r="D134" t="s">
        <v>394</v>
      </c>
      <c r="E134">
        <v>11</v>
      </c>
      <c r="F134" t="s">
        <v>7767</v>
      </c>
      <c r="G134" t="s">
        <v>7768</v>
      </c>
      <c r="H134" t="s">
        <v>7769</v>
      </c>
      <c r="I134" t="s">
        <v>7770</v>
      </c>
      <c r="J134" t="s">
        <v>7771</v>
      </c>
      <c r="K134" t="s">
        <v>7772</v>
      </c>
      <c r="L134" t="s">
        <v>7790</v>
      </c>
      <c r="M134" t="s">
        <v>7774</v>
      </c>
      <c r="N134" t="s">
        <v>7775</v>
      </c>
      <c r="O134" t="s">
        <v>7776</v>
      </c>
      <c r="P134" t="s">
        <v>7777</v>
      </c>
    </row>
    <row r="135" spans="1:16" hidden="1" x14ac:dyDescent="0.25">
      <c r="A135" s="3" t="s">
        <v>404</v>
      </c>
      <c r="B135">
        <v>2933</v>
      </c>
      <c r="C135" t="s">
        <v>14</v>
      </c>
      <c r="D135" t="s">
        <v>19</v>
      </c>
      <c r="E135">
        <v>11</v>
      </c>
      <c r="F135" t="s">
        <v>7778</v>
      </c>
      <c r="G135" t="s">
        <v>7779</v>
      </c>
      <c r="H135" t="s">
        <v>7780</v>
      </c>
      <c r="I135" t="s">
        <v>7781</v>
      </c>
      <c r="J135" t="s">
        <v>7782</v>
      </c>
      <c r="K135" t="s">
        <v>7783</v>
      </c>
      <c r="L135" t="s">
        <v>7784</v>
      </c>
      <c r="M135" t="s">
        <v>7785</v>
      </c>
      <c r="N135" t="e">
        <f>- (2378-137:2514)</f>
        <v>#VALUE!</v>
      </c>
      <c r="O135" t="s">
        <v>7786</v>
      </c>
      <c r="P135" t="s">
        <v>7787</v>
      </c>
    </row>
    <row r="136" spans="1:16" hidden="1" x14ac:dyDescent="0.25">
      <c r="A136" s="3" t="s">
        <v>482</v>
      </c>
      <c r="B136">
        <v>3487</v>
      </c>
      <c r="C136" t="s">
        <v>14</v>
      </c>
      <c r="D136" t="s">
        <v>75</v>
      </c>
      <c r="E136">
        <v>11</v>
      </c>
      <c r="F136" t="s">
        <v>7767</v>
      </c>
      <c r="G136" t="s">
        <v>7768</v>
      </c>
      <c r="H136" t="s">
        <v>7788</v>
      </c>
      <c r="I136" t="s">
        <v>7770</v>
      </c>
      <c r="J136" t="s">
        <v>7771</v>
      </c>
      <c r="K136" t="s">
        <v>7772</v>
      </c>
      <c r="L136" t="s">
        <v>7773</v>
      </c>
      <c r="M136" t="s">
        <v>7774</v>
      </c>
      <c r="N136" t="s">
        <v>7775</v>
      </c>
      <c r="O136" t="s">
        <v>7776</v>
      </c>
      <c r="P136" t="s">
        <v>7777</v>
      </c>
    </row>
    <row r="137" spans="1:16" hidden="1" x14ac:dyDescent="0.25">
      <c r="A137" s="3" t="s">
        <v>686</v>
      </c>
      <c r="B137">
        <v>3487</v>
      </c>
      <c r="C137" t="s">
        <v>14</v>
      </c>
      <c r="D137" t="s">
        <v>687</v>
      </c>
      <c r="E137">
        <v>11</v>
      </c>
      <c r="F137" t="s">
        <v>7767</v>
      </c>
      <c r="G137" t="s">
        <v>7768</v>
      </c>
      <c r="H137" t="s">
        <v>7769</v>
      </c>
      <c r="I137" t="s">
        <v>7770</v>
      </c>
      <c r="J137" t="s">
        <v>7771</v>
      </c>
      <c r="K137" t="s">
        <v>7772</v>
      </c>
      <c r="L137" t="s">
        <v>7773</v>
      </c>
      <c r="M137" t="s">
        <v>7774</v>
      </c>
      <c r="N137" t="s">
        <v>7775</v>
      </c>
      <c r="O137" t="s">
        <v>7776</v>
      </c>
      <c r="P137" t="s">
        <v>7777</v>
      </c>
    </row>
    <row r="138" spans="1:16" hidden="1" x14ac:dyDescent="0.25">
      <c r="A138" s="3" t="s">
        <v>986</v>
      </c>
      <c r="B138">
        <v>3090</v>
      </c>
      <c r="C138" t="s">
        <v>14</v>
      </c>
      <c r="D138" t="s">
        <v>60</v>
      </c>
      <c r="E138">
        <v>11</v>
      </c>
      <c r="F138" t="s">
        <v>7791</v>
      </c>
      <c r="G138" t="s">
        <v>7792</v>
      </c>
      <c r="H138" t="s">
        <v>7793</v>
      </c>
      <c r="I138" t="s">
        <v>7794</v>
      </c>
      <c r="J138" t="s">
        <v>7795</v>
      </c>
      <c r="K138" t="s">
        <v>7796</v>
      </c>
      <c r="L138" t="s">
        <v>7797</v>
      </c>
      <c r="M138" t="s">
        <v>7798</v>
      </c>
      <c r="N138" t="s">
        <v>7799</v>
      </c>
      <c r="O138" t="s">
        <v>7800</v>
      </c>
      <c r="P138" t="s">
        <v>7801</v>
      </c>
    </row>
    <row r="139" spans="1:16" hidden="1" x14ac:dyDescent="0.25">
      <c r="A139" s="3" t="s">
        <v>1011</v>
      </c>
      <c r="B139">
        <v>3485</v>
      </c>
      <c r="C139" t="s">
        <v>14</v>
      </c>
      <c r="D139" t="s">
        <v>509</v>
      </c>
      <c r="E139">
        <v>11</v>
      </c>
      <c r="F139" t="s">
        <v>7767</v>
      </c>
      <c r="G139" t="s">
        <v>7768</v>
      </c>
      <c r="H139" t="s">
        <v>7788</v>
      </c>
      <c r="I139" t="s">
        <v>7770</v>
      </c>
      <c r="J139" t="s">
        <v>7802</v>
      </c>
      <c r="K139" t="s">
        <v>7803</v>
      </c>
      <c r="L139" t="s">
        <v>7804</v>
      </c>
      <c r="M139" t="s">
        <v>7805</v>
      </c>
      <c r="N139" t="s">
        <v>7806</v>
      </c>
      <c r="O139" t="s">
        <v>7807</v>
      </c>
      <c r="P139" t="s">
        <v>7808</v>
      </c>
    </row>
    <row r="140" spans="1:16" hidden="1" x14ac:dyDescent="0.25">
      <c r="A140" s="3" t="s">
        <v>1015</v>
      </c>
      <c r="B140">
        <v>3487</v>
      </c>
      <c r="C140" t="s">
        <v>14</v>
      </c>
      <c r="D140" t="s">
        <v>216</v>
      </c>
      <c r="E140">
        <v>11</v>
      </c>
      <c r="F140" t="s">
        <v>7767</v>
      </c>
      <c r="G140" t="s">
        <v>7768</v>
      </c>
      <c r="H140" t="s">
        <v>7809</v>
      </c>
      <c r="I140" t="s">
        <v>7770</v>
      </c>
      <c r="J140" t="s">
        <v>7771</v>
      </c>
      <c r="K140" t="s">
        <v>7772</v>
      </c>
      <c r="L140" t="s">
        <v>7773</v>
      </c>
      <c r="M140" t="s">
        <v>7774</v>
      </c>
      <c r="N140" t="s">
        <v>7775</v>
      </c>
      <c r="O140" t="s">
        <v>7776</v>
      </c>
      <c r="P140" t="s">
        <v>7777</v>
      </c>
    </row>
    <row r="141" spans="1:16" hidden="1" x14ac:dyDescent="0.25">
      <c r="A141" s="3" t="s">
        <v>1068</v>
      </c>
      <c r="B141">
        <v>2933</v>
      </c>
      <c r="C141" t="s">
        <v>14</v>
      </c>
      <c r="D141" t="s">
        <v>19</v>
      </c>
      <c r="E141">
        <v>11</v>
      </c>
      <c r="F141" t="s">
        <v>7778</v>
      </c>
      <c r="G141" t="s">
        <v>7779</v>
      </c>
      <c r="H141" t="s">
        <v>7780</v>
      </c>
      <c r="I141" t="s">
        <v>7781</v>
      </c>
      <c r="J141" t="s">
        <v>7782</v>
      </c>
      <c r="K141" t="s">
        <v>7783</v>
      </c>
      <c r="L141" t="s">
        <v>7784</v>
      </c>
      <c r="M141" t="s">
        <v>7785</v>
      </c>
      <c r="N141">
        <f ca="1">- (2378-137:2514)</f>
        <v>0</v>
      </c>
      <c r="O141" t="s">
        <v>7786</v>
      </c>
      <c r="P141" t="s">
        <v>7787</v>
      </c>
    </row>
    <row r="142" spans="1:16" hidden="1" x14ac:dyDescent="0.25">
      <c r="A142" s="3" t="s">
        <v>1135</v>
      </c>
      <c r="B142">
        <v>3487</v>
      </c>
      <c r="C142" t="s">
        <v>14</v>
      </c>
      <c r="D142" t="s">
        <v>876</v>
      </c>
      <c r="E142">
        <v>11</v>
      </c>
      <c r="F142" t="s">
        <v>7767</v>
      </c>
      <c r="G142" t="s">
        <v>7768</v>
      </c>
      <c r="H142" t="s">
        <v>7788</v>
      </c>
      <c r="I142" t="s">
        <v>7770</v>
      </c>
      <c r="J142" t="s">
        <v>7771</v>
      </c>
      <c r="K142" t="s">
        <v>7772</v>
      </c>
      <c r="L142" t="s">
        <v>7790</v>
      </c>
      <c r="M142" t="s">
        <v>7774</v>
      </c>
      <c r="N142" t="s">
        <v>7775</v>
      </c>
      <c r="O142" t="s">
        <v>7776</v>
      </c>
      <c r="P142" t="s">
        <v>7777</v>
      </c>
    </row>
    <row r="143" spans="1:16" hidden="1" x14ac:dyDescent="0.25">
      <c r="A143" s="3" t="s">
        <v>1159</v>
      </c>
      <c r="B143">
        <v>3487</v>
      </c>
      <c r="C143" t="s">
        <v>14</v>
      </c>
      <c r="D143" t="s">
        <v>19</v>
      </c>
      <c r="E143">
        <v>11</v>
      </c>
      <c r="F143" t="s">
        <v>7767</v>
      </c>
      <c r="G143" t="s">
        <v>7768</v>
      </c>
      <c r="H143" t="s">
        <v>7788</v>
      </c>
      <c r="I143" t="s">
        <v>7770</v>
      </c>
      <c r="J143" t="s">
        <v>7771</v>
      </c>
      <c r="K143" t="s">
        <v>7772</v>
      </c>
      <c r="L143" t="s">
        <v>7773</v>
      </c>
      <c r="M143" t="s">
        <v>7774</v>
      </c>
      <c r="N143" t="s">
        <v>7775</v>
      </c>
      <c r="O143" t="s">
        <v>7776</v>
      </c>
      <c r="P143" t="s">
        <v>7777</v>
      </c>
    </row>
    <row r="144" spans="1:16" hidden="1" x14ac:dyDescent="0.25">
      <c r="A144" s="3" t="s">
        <v>1194</v>
      </c>
      <c r="B144">
        <v>2933</v>
      </c>
      <c r="C144" t="s">
        <v>14</v>
      </c>
      <c r="D144" t="s">
        <v>209</v>
      </c>
      <c r="E144">
        <v>11</v>
      </c>
      <c r="F144" t="s">
        <v>7778</v>
      </c>
      <c r="G144" t="s">
        <v>7779</v>
      </c>
      <c r="H144" t="s">
        <v>7780</v>
      </c>
      <c r="I144" t="s">
        <v>7781</v>
      </c>
      <c r="J144" t="s">
        <v>7782</v>
      </c>
      <c r="K144" t="s">
        <v>7783</v>
      </c>
      <c r="L144" t="s">
        <v>7784</v>
      </c>
      <c r="M144" t="s">
        <v>7785</v>
      </c>
      <c r="N144">
        <f ca="1">- (2378-137:2514)</f>
        <v>0</v>
      </c>
      <c r="O144" t="s">
        <v>7786</v>
      </c>
      <c r="P144" t="s">
        <v>7787</v>
      </c>
    </row>
    <row r="145" spans="1:16" hidden="1" x14ac:dyDescent="0.25">
      <c r="A145" s="3" t="s">
        <v>1254</v>
      </c>
      <c r="B145">
        <v>3487</v>
      </c>
      <c r="C145" t="s">
        <v>14</v>
      </c>
      <c r="D145" t="s">
        <v>19</v>
      </c>
      <c r="E145">
        <v>11</v>
      </c>
      <c r="F145" t="s">
        <v>7767</v>
      </c>
      <c r="G145" t="s">
        <v>7768</v>
      </c>
      <c r="H145" t="s">
        <v>7788</v>
      </c>
      <c r="I145" t="s">
        <v>7770</v>
      </c>
      <c r="J145" t="s">
        <v>7771</v>
      </c>
      <c r="K145" t="s">
        <v>7772</v>
      </c>
      <c r="L145" t="s">
        <v>7790</v>
      </c>
      <c r="M145" t="s">
        <v>7774</v>
      </c>
      <c r="N145" t="s">
        <v>7775</v>
      </c>
      <c r="O145" t="s">
        <v>7776</v>
      </c>
      <c r="P145" t="s">
        <v>7777</v>
      </c>
    </row>
    <row r="146" spans="1:16" hidden="1" x14ac:dyDescent="0.25">
      <c r="A146" s="3" t="s">
        <v>1302</v>
      </c>
      <c r="B146">
        <v>2792</v>
      </c>
      <c r="C146" t="s">
        <v>14</v>
      </c>
      <c r="D146" t="s">
        <v>19</v>
      </c>
      <c r="E146">
        <v>11</v>
      </c>
      <c r="F146" t="s">
        <v>7810</v>
      </c>
      <c r="G146" t="s">
        <v>7792</v>
      </c>
      <c r="H146" t="s">
        <v>7811</v>
      </c>
      <c r="I146" t="s">
        <v>7812</v>
      </c>
      <c r="J146" t="s">
        <v>7813</v>
      </c>
      <c r="K146" t="s">
        <v>7814</v>
      </c>
      <c r="L146" t="s">
        <v>7815</v>
      </c>
      <c r="M146" t="s">
        <v>7816</v>
      </c>
      <c r="N146" t="s">
        <v>7817</v>
      </c>
      <c r="O146" t="s">
        <v>7818</v>
      </c>
      <c r="P146" t="s">
        <v>7819</v>
      </c>
    </row>
    <row r="147" spans="1:16" hidden="1" x14ac:dyDescent="0.25">
      <c r="A147" s="3" t="s">
        <v>1449</v>
      </c>
      <c r="B147">
        <v>2933</v>
      </c>
      <c r="C147" t="s">
        <v>14</v>
      </c>
      <c r="D147" t="s">
        <v>781</v>
      </c>
      <c r="E147">
        <v>11</v>
      </c>
      <c r="F147" t="s">
        <v>7778</v>
      </c>
      <c r="G147" t="s">
        <v>7779</v>
      </c>
      <c r="H147" t="s">
        <v>7780</v>
      </c>
      <c r="I147" t="s">
        <v>7781</v>
      </c>
      <c r="J147" t="s">
        <v>7782</v>
      </c>
      <c r="K147" t="s">
        <v>7783</v>
      </c>
      <c r="L147" t="s">
        <v>7784</v>
      </c>
      <c r="M147" t="s">
        <v>7785</v>
      </c>
      <c r="N147">
        <f ca="1">- (2378-137:2514)</f>
        <v>0</v>
      </c>
      <c r="O147" t="s">
        <v>7786</v>
      </c>
      <c r="P147" t="s">
        <v>7787</v>
      </c>
    </row>
    <row r="148" spans="1:16" hidden="1" x14ac:dyDescent="0.25">
      <c r="A148" s="3" t="s">
        <v>1503</v>
      </c>
      <c r="B148">
        <v>3482</v>
      </c>
      <c r="C148" t="s">
        <v>14</v>
      </c>
      <c r="D148" t="s">
        <v>15</v>
      </c>
      <c r="E148">
        <v>11</v>
      </c>
      <c r="F148" t="s">
        <v>7767</v>
      </c>
      <c r="G148" t="s">
        <v>7768</v>
      </c>
      <c r="H148" t="s">
        <v>7820</v>
      </c>
      <c r="I148" t="s">
        <v>7770</v>
      </c>
      <c r="J148" t="s">
        <v>7771</v>
      </c>
      <c r="K148" t="s">
        <v>7821</v>
      </c>
      <c r="L148" t="s">
        <v>7822</v>
      </c>
      <c r="M148" t="s">
        <v>7823</v>
      </c>
      <c r="N148" t="s">
        <v>7824</v>
      </c>
      <c r="O148" t="s">
        <v>7825</v>
      </c>
      <c r="P148" t="s">
        <v>7826</v>
      </c>
    </row>
    <row r="149" spans="1:16" hidden="1" x14ac:dyDescent="0.25">
      <c r="A149" s="3" t="s">
        <v>1514</v>
      </c>
      <c r="B149">
        <v>3123</v>
      </c>
      <c r="C149" t="s">
        <v>14</v>
      </c>
      <c r="D149" t="s">
        <v>261</v>
      </c>
      <c r="E149">
        <v>11</v>
      </c>
      <c r="F149" t="s">
        <v>7750</v>
      </c>
      <c r="G149" t="s">
        <v>7827</v>
      </c>
      <c r="H149" t="s">
        <v>7752</v>
      </c>
      <c r="I149" t="s">
        <v>7753</v>
      </c>
      <c r="J149" t="s">
        <v>7754</v>
      </c>
      <c r="K149" t="s">
        <v>7755</v>
      </c>
      <c r="L149" t="s">
        <v>7828</v>
      </c>
      <c r="M149" t="s">
        <v>7829</v>
      </c>
      <c r="N149" t="s">
        <v>7830</v>
      </c>
      <c r="O149" t="s">
        <v>7831</v>
      </c>
      <c r="P149" t="s">
        <v>7832</v>
      </c>
    </row>
    <row r="150" spans="1:16" hidden="1" x14ac:dyDescent="0.25">
      <c r="A150" s="3" t="s">
        <v>1529</v>
      </c>
      <c r="B150">
        <v>3487</v>
      </c>
      <c r="C150" t="s">
        <v>14</v>
      </c>
      <c r="D150" t="s">
        <v>793</v>
      </c>
      <c r="E150">
        <v>11</v>
      </c>
      <c r="F150" t="s">
        <v>7767</v>
      </c>
      <c r="G150" t="s">
        <v>7768</v>
      </c>
      <c r="H150" t="s">
        <v>7788</v>
      </c>
      <c r="I150" t="s">
        <v>7770</v>
      </c>
      <c r="J150" t="s">
        <v>7771</v>
      </c>
      <c r="K150" t="s">
        <v>7772</v>
      </c>
      <c r="L150" t="s">
        <v>7790</v>
      </c>
      <c r="M150" t="s">
        <v>7774</v>
      </c>
      <c r="N150" t="s">
        <v>7775</v>
      </c>
      <c r="O150" t="s">
        <v>7776</v>
      </c>
      <c r="P150" t="s">
        <v>7777</v>
      </c>
    </row>
    <row r="151" spans="1:16" hidden="1" x14ac:dyDescent="0.25">
      <c r="A151" s="3" t="s">
        <v>1579</v>
      </c>
      <c r="B151">
        <v>3487</v>
      </c>
      <c r="C151" t="s">
        <v>14</v>
      </c>
      <c r="D151" t="s">
        <v>718</v>
      </c>
      <c r="E151">
        <v>11</v>
      </c>
      <c r="F151" t="s">
        <v>7767</v>
      </c>
      <c r="G151" t="s">
        <v>7768</v>
      </c>
      <c r="H151" t="s">
        <v>7788</v>
      </c>
      <c r="I151" t="s">
        <v>7770</v>
      </c>
      <c r="J151" t="s">
        <v>7771</v>
      </c>
      <c r="K151" t="s">
        <v>7772</v>
      </c>
      <c r="L151" t="s">
        <v>7773</v>
      </c>
      <c r="M151" t="s">
        <v>7774</v>
      </c>
      <c r="N151" t="s">
        <v>7775</v>
      </c>
      <c r="O151" t="s">
        <v>7776</v>
      </c>
      <c r="P151" t="s">
        <v>7777</v>
      </c>
    </row>
    <row r="152" spans="1:16" hidden="1" x14ac:dyDescent="0.25">
      <c r="A152" s="3" t="s">
        <v>1603</v>
      </c>
      <c r="B152">
        <v>3487</v>
      </c>
      <c r="C152" t="s">
        <v>14</v>
      </c>
      <c r="D152" t="s">
        <v>1564</v>
      </c>
      <c r="E152">
        <v>11</v>
      </c>
      <c r="F152" t="s">
        <v>7767</v>
      </c>
      <c r="G152" t="s">
        <v>7768</v>
      </c>
      <c r="H152" t="s">
        <v>7809</v>
      </c>
      <c r="I152" t="s">
        <v>7770</v>
      </c>
      <c r="J152" t="s">
        <v>7771</v>
      </c>
      <c r="K152" t="s">
        <v>7772</v>
      </c>
      <c r="L152" t="s">
        <v>7773</v>
      </c>
      <c r="M152" t="s">
        <v>7774</v>
      </c>
      <c r="N152" t="s">
        <v>7775</v>
      </c>
      <c r="O152" t="s">
        <v>7776</v>
      </c>
      <c r="P152" t="s">
        <v>7777</v>
      </c>
    </row>
    <row r="153" spans="1:16" hidden="1" x14ac:dyDescent="0.25">
      <c r="A153" s="3" t="s">
        <v>1623</v>
      </c>
      <c r="B153">
        <v>3090</v>
      </c>
      <c r="C153" t="s">
        <v>14</v>
      </c>
      <c r="D153" t="s">
        <v>86</v>
      </c>
      <c r="E153">
        <v>11</v>
      </c>
      <c r="F153" t="s">
        <v>7791</v>
      </c>
      <c r="G153" t="s">
        <v>7792</v>
      </c>
      <c r="H153" t="s">
        <v>7793</v>
      </c>
      <c r="I153" t="s">
        <v>7794</v>
      </c>
      <c r="J153" t="s">
        <v>7795</v>
      </c>
      <c r="K153" t="s">
        <v>7796</v>
      </c>
      <c r="L153" t="s">
        <v>7797</v>
      </c>
      <c r="M153" t="s">
        <v>7798</v>
      </c>
      <c r="N153" t="s">
        <v>7799</v>
      </c>
      <c r="O153" t="s">
        <v>7800</v>
      </c>
      <c r="P153" t="s">
        <v>7801</v>
      </c>
    </row>
    <row r="154" spans="1:16" hidden="1" x14ac:dyDescent="0.25">
      <c r="A154" s="3" t="s">
        <v>1761</v>
      </c>
      <c r="B154">
        <v>2792</v>
      </c>
      <c r="C154" t="s">
        <v>14</v>
      </c>
      <c r="D154" t="s">
        <v>19</v>
      </c>
      <c r="E154">
        <v>11</v>
      </c>
      <c r="F154" t="s">
        <v>7833</v>
      </c>
      <c r="G154" t="s">
        <v>7792</v>
      </c>
      <c r="H154" t="s">
        <v>7811</v>
      </c>
      <c r="I154" t="s">
        <v>7812</v>
      </c>
      <c r="J154" t="s">
        <v>7813</v>
      </c>
      <c r="K154" t="s">
        <v>7814</v>
      </c>
      <c r="L154" t="s">
        <v>7815</v>
      </c>
      <c r="M154" t="s">
        <v>7816</v>
      </c>
      <c r="N154" t="s">
        <v>7817</v>
      </c>
      <c r="O154" t="s">
        <v>7818</v>
      </c>
      <c r="P154" t="s">
        <v>7819</v>
      </c>
    </row>
    <row r="155" spans="1:16" hidden="1" x14ac:dyDescent="0.25">
      <c r="A155" s="3" t="s">
        <v>2054</v>
      </c>
      <c r="B155">
        <v>3487</v>
      </c>
      <c r="C155" t="s">
        <v>14</v>
      </c>
      <c r="D155" t="s">
        <v>1512</v>
      </c>
      <c r="E155">
        <v>11</v>
      </c>
      <c r="F155" t="s">
        <v>7767</v>
      </c>
      <c r="G155" t="s">
        <v>7768</v>
      </c>
      <c r="H155" t="s">
        <v>7769</v>
      </c>
      <c r="I155" t="s">
        <v>7770</v>
      </c>
      <c r="J155" t="s">
        <v>7771</v>
      </c>
      <c r="K155" t="s">
        <v>7772</v>
      </c>
      <c r="L155" t="s">
        <v>7773</v>
      </c>
      <c r="M155" t="s">
        <v>7774</v>
      </c>
      <c r="N155" t="s">
        <v>7775</v>
      </c>
      <c r="O155" t="s">
        <v>7776</v>
      </c>
      <c r="P155" t="s">
        <v>7777</v>
      </c>
    </row>
    <row r="156" spans="1:16" hidden="1" x14ac:dyDescent="0.25">
      <c r="A156" s="3" t="s">
        <v>2123</v>
      </c>
      <c r="B156">
        <v>3487</v>
      </c>
      <c r="C156" t="s">
        <v>14</v>
      </c>
      <c r="D156" t="s">
        <v>1150</v>
      </c>
      <c r="E156">
        <v>11</v>
      </c>
      <c r="F156" t="s">
        <v>7767</v>
      </c>
      <c r="G156" t="s">
        <v>7768</v>
      </c>
      <c r="H156" t="s">
        <v>7809</v>
      </c>
      <c r="I156" t="s">
        <v>7770</v>
      </c>
      <c r="J156" t="s">
        <v>7771</v>
      </c>
      <c r="K156" t="s">
        <v>7772</v>
      </c>
      <c r="L156" t="s">
        <v>7773</v>
      </c>
      <c r="M156" t="s">
        <v>7774</v>
      </c>
      <c r="N156" t="s">
        <v>7775</v>
      </c>
      <c r="O156" t="s">
        <v>7776</v>
      </c>
      <c r="P156" t="s">
        <v>7777</v>
      </c>
    </row>
    <row r="157" spans="1:16" hidden="1" x14ac:dyDescent="0.25">
      <c r="A157" s="3" t="s">
        <v>2170</v>
      </c>
      <c r="B157">
        <v>2928</v>
      </c>
      <c r="C157" t="s">
        <v>14</v>
      </c>
      <c r="D157" t="s">
        <v>86</v>
      </c>
      <c r="E157">
        <v>11</v>
      </c>
      <c r="F157" t="s">
        <v>7834</v>
      </c>
      <c r="G157" t="s">
        <v>7835</v>
      </c>
      <c r="H157" t="s">
        <v>7836</v>
      </c>
      <c r="I157" t="s">
        <v>7837</v>
      </c>
      <c r="J157" t="s">
        <v>7838</v>
      </c>
      <c r="K157" t="s">
        <v>7839</v>
      </c>
      <c r="L157" t="s">
        <v>7840</v>
      </c>
      <c r="M157" t="s">
        <v>7841</v>
      </c>
      <c r="N157" t="s">
        <v>7842</v>
      </c>
      <c r="O157" t="s">
        <v>7843</v>
      </c>
      <c r="P157" t="s">
        <v>7844</v>
      </c>
    </row>
    <row r="158" spans="1:16" hidden="1" x14ac:dyDescent="0.25">
      <c r="A158" s="3" t="s">
        <v>2233</v>
      </c>
      <c r="B158">
        <v>3487</v>
      </c>
      <c r="C158" t="s">
        <v>14</v>
      </c>
      <c r="D158" t="s">
        <v>1306</v>
      </c>
      <c r="E158">
        <v>11</v>
      </c>
      <c r="F158" t="s">
        <v>7767</v>
      </c>
      <c r="G158" t="s">
        <v>7768</v>
      </c>
      <c r="H158" t="s">
        <v>7769</v>
      </c>
      <c r="I158" t="s">
        <v>7770</v>
      </c>
      <c r="J158" t="s">
        <v>7771</v>
      </c>
      <c r="K158" t="s">
        <v>7772</v>
      </c>
      <c r="L158" t="s">
        <v>7773</v>
      </c>
      <c r="M158" t="s">
        <v>7845</v>
      </c>
      <c r="N158" t="s">
        <v>7775</v>
      </c>
      <c r="O158" t="s">
        <v>7776</v>
      </c>
      <c r="P158" t="s">
        <v>7777</v>
      </c>
    </row>
    <row r="159" spans="1:16" hidden="1" x14ac:dyDescent="0.25">
      <c r="A159" s="3" t="s">
        <v>2259</v>
      </c>
      <c r="B159">
        <v>3487</v>
      </c>
      <c r="C159" t="s">
        <v>14</v>
      </c>
      <c r="D159" t="s">
        <v>19</v>
      </c>
      <c r="E159">
        <v>11</v>
      </c>
      <c r="F159" t="s">
        <v>7767</v>
      </c>
      <c r="G159" t="s">
        <v>7768</v>
      </c>
      <c r="H159" t="s">
        <v>7788</v>
      </c>
      <c r="I159" t="s">
        <v>7770</v>
      </c>
      <c r="J159" t="s">
        <v>7771</v>
      </c>
      <c r="K159" t="s">
        <v>7772</v>
      </c>
      <c r="L159" t="s">
        <v>7773</v>
      </c>
      <c r="M159" t="s">
        <v>7774</v>
      </c>
      <c r="N159" t="s">
        <v>7775</v>
      </c>
      <c r="O159" t="s">
        <v>7776</v>
      </c>
      <c r="P159" t="s">
        <v>7777</v>
      </c>
    </row>
    <row r="160" spans="1:16" hidden="1" x14ac:dyDescent="0.25">
      <c r="A160" s="3" t="s">
        <v>2267</v>
      </c>
      <c r="B160">
        <v>3174</v>
      </c>
      <c r="C160" t="s">
        <v>14</v>
      </c>
      <c r="D160" t="s">
        <v>329</v>
      </c>
      <c r="E160">
        <v>11</v>
      </c>
      <c r="F160" t="s">
        <v>7846</v>
      </c>
      <c r="G160" t="s">
        <v>7751</v>
      </c>
      <c r="H160" t="s">
        <v>7752</v>
      </c>
      <c r="I160" t="s">
        <v>7847</v>
      </c>
      <c r="J160" t="s">
        <v>7754</v>
      </c>
      <c r="K160" t="s">
        <v>7761</v>
      </c>
      <c r="L160" t="s">
        <v>7848</v>
      </c>
      <c r="M160" t="s">
        <v>7849</v>
      </c>
      <c r="N160" t="s">
        <v>7850</v>
      </c>
      <c r="O160" t="s">
        <v>7851</v>
      </c>
      <c r="P160" t="s">
        <v>7852</v>
      </c>
    </row>
    <row r="161" spans="1:16" hidden="1" x14ac:dyDescent="0.25">
      <c r="A161" s="3" t="s">
        <v>2315</v>
      </c>
      <c r="B161">
        <v>3487</v>
      </c>
      <c r="C161" t="s">
        <v>14</v>
      </c>
      <c r="D161" t="s">
        <v>437</v>
      </c>
      <c r="E161">
        <v>11</v>
      </c>
      <c r="F161" t="s">
        <v>7767</v>
      </c>
      <c r="G161" t="s">
        <v>7768</v>
      </c>
      <c r="H161" t="s">
        <v>7788</v>
      </c>
      <c r="I161" t="s">
        <v>7770</v>
      </c>
      <c r="J161" t="s">
        <v>7771</v>
      </c>
      <c r="K161" t="s">
        <v>7772</v>
      </c>
      <c r="L161" t="s">
        <v>7790</v>
      </c>
      <c r="M161" t="s">
        <v>7774</v>
      </c>
      <c r="N161" t="s">
        <v>7775</v>
      </c>
      <c r="O161" t="s">
        <v>7776</v>
      </c>
      <c r="P161" t="s">
        <v>7777</v>
      </c>
    </row>
    <row r="162" spans="1:16" hidden="1" x14ac:dyDescent="0.25">
      <c r="A162" s="3" t="s">
        <v>2353</v>
      </c>
      <c r="B162">
        <v>3174</v>
      </c>
      <c r="C162" t="s">
        <v>14</v>
      </c>
      <c r="D162" t="s">
        <v>19</v>
      </c>
      <c r="E162">
        <v>11</v>
      </c>
      <c r="F162" t="s">
        <v>7846</v>
      </c>
      <c r="G162" t="s">
        <v>7751</v>
      </c>
      <c r="H162" t="s">
        <v>7752</v>
      </c>
      <c r="I162" t="s">
        <v>7847</v>
      </c>
      <c r="J162" t="s">
        <v>7754</v>
      </c>
      <c r="K162" t="s">
        <v>7761</v>
      </c>
      <c r="L162" t="s">
        <v>7848</v>
      </c>
      <c r="M162" t="s">
        <v>7849</v>
      </c>
      <c r="N162" t="s">
        <v>7850</v>
      </c>
      <c r="O162" t="s">
        <v>7851</v>
      </c>
      <c r="P162" t="s">
        <v>7852</v>
      </c>
    </row>
    <row r="163" spans="1:16" hidden="1" x14ac:dyDescent="0.25">
      <c r="A163" s="3" t="s">
        <v>2375</v>
      </c>
      <c r="B163">
        <v>2933</v>
      </c>
      <c r="C163" t="s">
        <v>14</v>
      </c>
      <c r="D163" t="s">
        <v>687</v>
      </c>
      <c r="E163">
        <v>11</v>
      </c>
      <c r="F163" t="s">
        <v>7778</v>
      </c>
      <c r="G163" t="s">
        <v>7779</v>
      </c>
      <c r="H163" t="s">
        <v>7780</v>
      </c>
      <c r="I163" t="s">
        <v>7781</v>
      </c>
      <c r="J163" t="s">
        <v>7782</v>
      </c>
      <c r="K163" t="s">
        <v>7783</v>
      </c>
      <c r="L163" t="s">
        <v>7784</v>
      </c>
      <c r="M163" t="s">
        <v>7785</v>
      </c>
      <c r="N163">
        <f ca="1">- (2378-137:2514)</f>
        <v>0</v>
      </c>
      <c r="O163" t="s">
        <v>7786</v>
      </c>
      <c r="P163" t="s">
        <v>7787</v>
      </c>
    </row>
    <row r="164" spans="1:16" hidden="1" x14ac:dyDescent="0.25">
      <c r="A164" s="3" t="s">
        <v>2387</v>
      </c>
      <c r="B164">
        <v>3487</v>
      </c>
      <c r="C164" t="s">
        <v>14</v>
      </c>
      <c r="D164" t="s">
        <v>498</v>
      </c>
      <c r="E164">
        <v>11</v>
      </c>
      <c r="F164" t="s">
        <v>7767</v>
      </c>
      <c r="G164" t="s">
        <v>7768</v>
      </c>
      <c r="H164" t="s">
        <v>7769</v>
      </c>
      <c r="I164" t="s">
        <v>7770</v>
      </c>
      <c r="J164" t="s">
        <v>7771</v>
      </c>
      <c r="K164" t="s">
        <v>7772</v>
      </c>
      <c r="L164" t="s">
        <v>7773</v>
      </c>
      <c r="M164" t="s">
        <v>7774</v>
      </c>
      <c r="N164" t="s">
        <v>7775</v>
      </c>
      <c r="O164" t="s">
        <v>7776</v>
      </c>
      <c r="P164" t="s">
        <v>7777</v>
      </c>
    </row>
    <row r="165" spans="1:16" hidden="1" x14ac:dyDescent="0.25">
      <c r="A165" s="3" t="s">
        <v>2527</v>
      </c>
      <c r="B165">
        <v>3293</v>
      </c>
      <c r="C165" t="s">
        <v>352</v>
      </c>
      <c r="D165" t="s">
        <v>353</v>
      </c>
      <c r="E165">
        <v>11</v>
      </c>
      <c r="F165" t="s">
        <v>7853</v>
      </c>
      <c r="G165" t="s">
        <v>7854</v>
      </c>
      <c r="H165" t="s">
        <v>7855</v>
      </c>
      <c r="I165" t="s">
        <v>7856</v>
      </c>
      <c r="J165" t="s">
        <v>7857</v>
      </c>
      <c r="K165" t="s">
        <v>7858</v>
      </c>
      <c r="L165" t="s">
        <v>7859</v>
      </c>
      <c r="M165" t="s">
        <v>7860</v>
      </c>
      <c r="N165" t="s">
        <v>7861</v>
      </c>
      <c r="O165" t="s">
        <v>7862</v>
      </c>
      <c r="P165" t="s">
        <v>7863</v>
      </c>
    </row>
    <row r="166" spans="1:16" hidden="1" x14ac:dyDescent="0.25">
      <c r="A166" s="3" t="s">
        <v>2533</v>
      </c>
      <c r="B166">
        <v>3482</v>
      </c>
      <c r="C166" t="s">
        <v>14</v>
      </c>
      <c r="D166" t="s">
        <v>15</v>
      </c>
      <c r="E166">
        <v>11</v>
      </c>
      <c r="F166" t="s">
        <v>7767</v>
      </c>
      <c r="G166" t="s">
        <v>7768</v>
      </c>
      <c r="H166" t="s">
        <v>7820</v>
      </c>
      <c r="I166" t="s">
        <v>7770</v>
      </c>
      <c r="J166" t="s">
        <v>7771</v>
      </c>
      <c r="K166" t="s">
        <v>7821</v>
      </c>
      <c r="L166" t="s">
        <v>7822</v>
      </c>
      <c r="M166" t="s">
        <v>7823</v>
      </c>
      <c r="N166" t="s">
        <v>7824</v>
      </c>
      <c r="O166" t="s">
        <v>7825</v>
      </c>
      <c r="P166" t="s">
        <v>7826</v>
      </c>
    </row>
    <row r="167" spans="1:16" hidden="1" x14ac:dyDescent="0.25">
      <c r="A167" s="3" t="s">
        <v>2554</v>
      </c>
      <c r="B167">
        <v>2933</v>
      </c>
      <c r="C167" t="s">
        <v>14</v>
      </c>
      <c r="D167" t="s">
        <v>498</v>
      </c>
      <c r="E167">
        <v>11</v>
      </c>
      <c r="F167" t="s">
        <v>7778</v>
      </c>
      <c r="G167" t="s">
        <v>7779</v>
      </c>
      <c r="H167" t="s">
        <v>7780</v>
      </c>
      <c r="I167" t="s">
        <v>7781</v>
      </c>
      <c r="J167" t="s">
        <v>7782</v>
      </c>
      <c r="K167" t="s">
        <v>7783</v>
      </c>
      <c r="L167" t="s">
        <v>7784</v>
      </c>
      <c r="M167" t="s">
        <v>7785</v>
      </c>
      <c r="N167">
        <f ca="1">- (2378-137:2514)</f>
        <v>0</v>
      </c>
      <c r="O167" t="s">
        <v>7786</v>
      </c>
      <c r="P167" t="s">
        <v>7787</v>
      </c>
    </row>
    <row r="168" spans="1:16" hidden="1" x14ac:dyDescent="0.25">
      <c r="A168" s="3" t="s">
        <v>2562</v>
      </c>
      <c r="B168">
        <v>2933</v>
      </c>
      <c r="C168" t="s">
        <v>14</v>
      </c>
      <c r="D168" t="s">
        <v>19</v>
      </c>
      <c r="E168">
        <v>11</v>
      </c>
      <c r="F168" t="s">
        <v>7778</v>
      </c>
      <c r="G168" t="s">
        <v>7779</v>
      </c>
      <c r="H168" t="s">
        <v>7780</v>
      </c>
      <c r="I168" t="s">
        <v>7781</v>
      </c>
      <c r="J168" t="s">
        <v>7782</v>
      </c>
      <c r="K168" t="s">
        <v>7783</v>
      </c>
      <c r="L168" t="s">
        <v>7784</v>
      </c>
      <c r="M168" t="s">
        <v>7785</v>
      </c>
      <c r="N168">
        <f ca="1">- (2378-137:2514)</f>
        <v>0</v>
      </c>
      <c r="O168" t="s">
        <v>7786</v>
      </c>
      <c r="P168" t="s">
        <v>7787</v>
      </c>
    </row>
    <row r="169" spans="1:16" hidden="1" x14ac:dyDescent="0.25">
      <c r="A169" s="3" t="s">
        <v>2620</v>
      </c>
      <c r="B169">
        <v>3487</v>
      </c>
      <c r="C169" t="s">
        <v>14</v>
      </c>
      <c r="D169" t="s">
        <v>19</v>
      </c>
      <c r="E169">
        <v>11</v>
      </c>
      <c r="F169" t="s">
        <v>7767</v>
      </c>
      <c r="G169" t="s">
        <v>7768</v>
      </c>
      <c r="H169" t="s">
        <v>7769</v>
      </c>
      <c r="I169" t="s">
        <v>7770</v>
      </c>
      <c r="J169" t="s">
        <v>7771</v>
      </c>
      <c r="K169" t="s">
        <v>7772</v>
      </c>
      <c r="L169" t="s">
        <v>7773</v>
      </c>
      <c r="M169" t="s">
        <v>7774</v>
      </c>
      <c r="N169" t="s">
        <v>7775</v>
      </c>
      <c r="O169" t="s">
        <v>7776</v>
      </c>
      <c r="P169" t="s">
        <v>7777</v>
      </c>
    </row>
    <row r="170" spans="1:16" hidden="1" x14ac:dyDescent="0.25">
      <c r="A170" s="3" t="s">
        <v>2671</v>
      </c>
      <c r="B170">
        <v>3487</v>
      </c>
      <c r="C170" t="s">
        <v>14</v>
      </c>
      <c r="D170" t="s">
        <v>2513</v>
      </c>
      <c r="E170">
        <v>11</v>
      </c>
      <c r="F170" t="s">
        <v>7767</v>
      </c>
      <c r="G170" t="s">
        <v>7768</v>
      </c>
      <c r="H170" t="s">
        <v>7788</v>
      </c>
      <c r="I170" t="s">
        <v>7770</v>
      </c>
      <c r="J170" t="s">
        <v>7771</v>
      </c>
      <c r="K170" t="s">
        <v>7772</v>
      </c>
      <c r="L170" t="s">
        <v>7773</v>
      </c>
      <c r="M170" t="s">
        <v>7774</v>
      </c>
      <c r="N170" t="s">
        <v>7775</v>
      </c>
      <c r="O170" t="s">
        <v>7776</v>
      </c>
      <c r="P170" t="s">
        <v>7777</v>
      </c>
    </row>
    <row r="171" spans="1:16" hidden="1" x14ac:dyDescent="0.25">
      <c r="A171" s="3" t="s">
        <v>2726</v>
      </c>
      <c r="B171">
        <v>3215</v>
      </c>
      <c r="C171" t="s">
        <v>14</v>
      </c>
      <c r="D171" t="s">
        <v>1800</v>
      </c>
      <c r="E171">
        <v>11</v>
      </c>
      <c r="F171" t="s">
        <v>7750</v>
      </c>
      <c r="G171" t="s">
        <v>7751</v>
      </c>
      <c r="H171" t="s">
        <v>7752</v>
      </c>
      <c r="I171" t="s">
        <v>7753</v>
      </c>
      <c r="J171" t="s">
        <v>7754</v>
      </c>
      <c r="K171" t="s">
        <v>7761</v>
      </c>
      <c r="L171" t="s">
        <v>7762</v>
      </c>
      <c r="M171" t="s">
        <v>7763</v>
      </c>
      <c r="N171" t="s">
        <v>7764</v>
      </c>
      <c r="O171" t="s">
        <v>7765</v>
      </c>
      <c r="P171" t="s">
        <v>7766</v>
      </c>
    </row>
    <row r="172" spans="1:16" hidden="1" x14ac:dyDescent="0.25">
      <c r="A172" s="3" t="s">
        <v>2782</v>
      </c>
      <c r="B172">
        <v>3487</v>
      </c>
      <c r="C172" t="s">
        <v>14</v>
      </c>
      <c r="D172" t="s">
        <v>2299</v>
      </c>
      <c r="E172">
        <v>11</v>
      </c>
      <c r="F172" t="s">
        <v>7767</v>
      </c>
      <c r="G172" t="s">
        <v>7768</v>
      </c>
      <c r="H172" t="s">
        <v>7788</v>
      </c>
      <c r="I172" t="s">
        <v>7770</v>
      </c>
      <c r="J172" t="s">
        <v>7771</v>
      </c>
      <c r="K172" t="s">
        <v>7772</v>
      </c>
      <c r="L172" t="s">
        <v>7773</v>
      </c>
      <c r="M172" t="s">
        <v>7774</v>
      </c>
      <c r="N172" t="s">
        <v>7775</v>
      </c>
      <c r="O172" t="s">
        <v>7776</v>
      </c>
      <c r="P172" t="s">
        <v>7777</v>
      </c>
    </row>
    <row r="173" spans="1:16" hidden="1" x14ac:dyDescent="0.25">
      <c r="A173" s="3" t="s">
        <v>2787</v>
      </c>
      <c r="B173">
        <v>3487</v>
      </c>
      <c r="C173" t="s">
        <v>14</v>
      </c>
      <c r="D173" t="s">
        <v>19</v>
      </c>
      <c r="E173">
        <v>11</v>
      </c>
      <c r="F173" t="s">
        <v>7767</v>
      </c>
      <c r="G173" t="s">
        <v>7768</v>
      </c>
      <c r="H173" t="s">
        <v>7788</v>
      </c>
      <c r="I173" t="s">
        <v>7770</v>
      </c>
      <c r="J173" t="s">
        <v>7771</v>
      </c>
      <c r="K173" t="s">
        <v>7772</v>
      </c>
      <c r="L173" t="s">
        <v>7773</v>
      </c>
      <c r="M173" t="s">
        <v>7774</v>
      </c>
      <c r="N173" t="s">
        <v>7775</v>
      </c>
      <c r="O173" t="s">
        <v>7776</v>
      </c>
      <c r="P173" t="s">
        <v>7777</v>
      </c>
    </row>
    <row r="174" spans="1:16" hidden="1" x14ac:dyDescent="0.25">
      <c r="A174" s="3" t="s">
        <v>2976</v>
      </c>
      <c r="B174">
        <v>3215</v>
      </c>
      <c r="C174" t="s">
        <v>14</v>
      </c>
      <c r="D174" t="s">
        <v>401</v>
      </c>
      <c r="E174">
        <v>11</v>
      </c>
      <c r="F174" t="s">
        <v>7750</v>
      </c>
      <c r="G174" t="s">
        <v>7751</v>
      </c>
      <c r="H174" t="s">
        <v>7752</v>
      </c>
      <c r="I174" t="s">
        <v>7753</v>
      </c>
      <c r="J174" t="s">
        <v>7754</v>
      </c>
      <c r="K174" t="s">
        <v>7761</v>
      </c>
      <c r="L174" t="s">
        <v>7762</v>
      </c>
      <c r="M174" t="s">
        <v>7763</v>
      </c>
      <c r="N174" t="s">
        <v>7764</v>
      </c>
      <c r="O174" t="s">
        <v>7765</v>
      </c>
      <c r="P174" t="s">
        <v>7766</v>
      </c>
    </row>
    <row r="175" spans="1:16" hidden="1" x14ac:dyDescent="0.25">
      <c r="A175" s="3" t="s">
        <v>2993</v>
      </c>
      <c r="B175">
        <v>3487</v>
      </c>
      <c r="C175" t="s">
        <v>14</v>
      </c>
      <c r="D175" t="s">
        <v>19</v>
      </c>
      <c r="E175">
        <v>11</v>
      </c>
      <c r="F175" t="s">
        <v>7767</v>
      </c>
      <c r="G175" t="s">
        <v>7768</v>
      </c>
      <c r="H175" t="s">
        <v>7769</v>
      </c>
      <c r="I175" t="s">
        <v>7770</v>
      </c>
      <c r="J175" t="s">
        <v>7771</v>
      </c>
      <c r="K175" t="s">
        <v>7772</v>
      </c>
      <c r="L175" t="s">
        <v>7790</v>
      </c>
      <c r="M175" t="s">
        <v>7774</v>
      </c>
      <c r="N175" t="s">
        <v>7775</v>
      </c>
      <c r="O175" t="s">
        <v>7776</v>
      </c>
      <c r="P175" t="s">
        <v>7777</v>
      </c>
    </row>
    <row r="176" spans="1:16" hidden="1" x14ac:dyDescent="0.25">
      <c r="A176" s="3" t="s">
        <v>3052</v>
      </c>
      <c r="B176">
        <v>3487</v>
      </c>
      <c r="C176" t="s">
        <v>14</v>
      </c>
      <c r="D176" t="s">
        <v>1538</v>
      </c>
      <c r="E176">
        <v>11</v>
      </c>
      <c r="F176" t="s">
        <v>7767</v>
      </c>
      <c r="G176" t="s">
        <v>7768</v>
      </c>
      <c r="H176" t="s">
        <v>7788</v>
      </c>
      <c r="I176" t="s">
        <v>7770</v>
      </c>
      <c r="J176" t="s">
        <v>7771</v>
      </c>
      <c r="K176" t="s">
        <v>7772</v>
      </c>
      <c r="L176" t="s">
        <v>7790</v>
      </c>
      <c r="M176" t="s">
        <v>7774</v>
      </c>
      <c r="N176" t="s">
        <v>7775</v>
      </c>
      <c r="O176" t="s">
        <v>7776</v>
      </c>
      <c r="P176" t="s">
        <v>7777</v>
      </c>
    </row>
    <row r="177" spans="1:16" hidden="1" x14ac:dyDescent="0.25">
      <c r="A177" s="3" t="s">
        <v>3102</v>
      </c>
      <c r="B177">
        <v>3487</v>
      </c>
      <c r="C177" t="s">
        <v>14</v>
      </c>
      <c r="D177" t="s">
        <v>848</v>
      </c>
      <c r="E177">
        <v>11</v>
      </c>
      <c r="F177" t="s">
        <v>7767</v>
      </c>
      <c r="G177" t="s">
        <v>7768</v>
      </c>
      <c r="H177" t="s">
        <v>7809</v>
      </c>
      <c r="I177" t="s">
        <v>7770</v>
      </c>
      <c r="J177" t="s">
        <v>7771</v>
      </c>
      <c r="K177" t="s">
        <v>7772</v>
      </c>
      <c r="L177" t="s">
        <v>7773</v>
      </c>
      <c r="M177" t="s">
        <v>7774</v>
      </c>
      <c r="N177" t="s">
        <v>7775</v>
      </c>
      <c r="O177" t="s">
        <v>7776</v>
      </c>
      <c r="P177" t="s">
        <v>7777</v>
      </c>
    </row>
    <row r="178" spans="1:16" hidden="1" x14ac:dyDescent="0.25">
      <c r="A178" s="3" t="s">
        <v>3132</v>
      </c>
      <c r="B178">
        <v>3485</v>
      </c>
      <c r="C178" t="s">
        <v>14</v>
      </c>
      <c r="D178" t="s">
        <v>113</v>
      </c>
      <c r="E178">
        <v>11</v>
      </c>
      <c r="F178" t="s">
        <v>7767</v>
      </c>
      <c r="G178" t="s">
        <v>7768</v>
      </c>
      <c r="H178" t="s">
        <v>7788</v>
      </c>
      <c r="I178" t="s">
        <v>7770</v>
      </c>
      <c r="J178" t="s">
        <v>7802</v>
      </c>
      <c r="K178" t="s">
        <v>7803</v>
      </c>
      <c r="L178" t="s">
        <v>7804</v>
      </c>
      <c r="M178" t="s">
        <v>7805</v>
      </c>
      <c r="N178" t="s">
        <v>7806</v>
      </c>
      <c r="O178" t="s">
        <v>7807</v>
      </c>
      <c r="P178" t="s">
        <v>7808</v>
      </c>
    </row>
    <row r="179" spans="1:16" hidden="1" x14ac:dyDescent="0.25">
      <c r="A179" s="3" t="s">
        <v>3137</v>
      </c>
      <c r="B179">
        <v>3487</v>
      </c>
      <c r="C179" t="s">
        <v>14</v>
      </c>
      <c r="D179" t="s">
        <v>474</v>
      </c>
      <c r="E179">
        <v>11</v>
      </c>
      <c r="F179" t="s">
        <v>7767</v>
      </c>
      <c r="G179" t="s">
        <v>7768</v>
      </c>
      <c r="H179" t="s">
        <v>7769</v>
      </c>
      <c r="I179" t="s">
        <v>7770</v>
      </c>
      <c r="J179" t="s">
        <v>7771</v>
      </c>
      <c r="K179" t="s">
        <v>7772</v>
      </c>
      <c r="L179" t="s">
        <v>7773</v>
      </c>
      <c r="M179" t="s">
        <v>7774</v>
      </c>
      <c r="N179" t="s">
        <v>7775</v>
      </c>
      <c r="O179" t="s">
        <v>7776</v>
      </c>
      <c r="P179" t="s">
        <v>7777</v>
      </c>
    </row>
    <row r="180" spans="1:16" hidden="1" x14ac:dyDescent="0.25">
      <c r="A180" s="3" t="s">
        <v>3142</v>
      </c>
      <c r="B180">
        <v>3174</v>
      </c>
      <c r="C180" t="s">
        <v>14</v>
      </c>
      <c r="D180" t="s">
        <v>985</v>
      </c>
      <c r="E180">
        <v>11</v>
      </c>
      <c r="F180" t="s">
        <v>7846</v>
      </c>
      <c r="G180" t="s">
        <v>7751</v>
      </c>
      <c r="H180" t="s">
        <v>7752</v>
      </c>
      <c r="I180" t="s">
        <v>7847</v>
      </c>
      <c r="J180" t="s">
        <v>7754</v>
      </c>
      <c r="K180" t="s">
        <v>7761</v>
      </c>
      <c r="L180" t="s">
        <v>7848</v>
      </c>
      <c r="M180" t="s">
        <v>7849</v>
      </c>
      <c r="N180" t="s">
        <v>7850</v>
      </c>
      <c r="O180" t="s">
        <v>7851</v>
      </c>
      <c r="P180" t="s">
        <v>7852</v>
      </c>
    </row>
    <row r="181" spans="1:16" hidden="1" x14ac:dyDescent="0.25">
      <c r="A181" s="3" t="s">
        <v>3189</v>
      </c>
      <c r="B181">
        <v>3485</v>
      </c>
      <c r="C181" t="s">
        <v>14</v>
      </c>
      <c r="D181" t="s">
        <v>2770</v>
      </c>
      <c r="E181">
        <v>11</v>
      </c>
      <c r="F181" t="s">
        <v>7767</v>
      </c>
      <c r="G181" t="s">
        <v>7768</v>
      </c>
      <c r="H181" t="s">
        <v>7788</v>
      </c>
      <c r="I181" t="s">
        <v>7770</v>
      </c>
      <c r="J181" t="s">
        <v>7802</v>
      </c>
      <c r="K181" t="s">
        <v>7803</v>
      </c>
      <c r="L181" t="s">
        <v>7864</v>
      </c>
      <c r="M181" t="s">
        <v>7805</v>
      </c>
      <c r="N181" t="s">
        <v>7806</v>
      </c>
      <c r="O181" t="s">
        <v>7807</v>
      </c>
      <c r="P181" t="s">
        <v>7808</v>
      </c>
    </row>
    <row r="182" spans="1:16" hidden="1" x14ac:dyDescent="0.25">
      <c r="A182" s="3" t="s">
        <v>3201</v>
      </c>
      <c r="B182">
        <v>3487</v>
      </c>
      <c r="C182" t="s">
        <v>14</v>
      </c>
      <c r="D182" t="s">
        <v>19</v>
      </c>
      <c r="E182">
        <v>11</v>
      </c>
      <c r="F182" t="s">
        <v>7767</v>
      </c>
      <c r="G182" t="s">
        <v>7768</v>
      </c>
      <c r="H182" t="s">
        <v>7769</v>
      </c>
      <c r="I182" t="s">
        <v>7770</v>
      </c>
      <c r="J182" t="s">
        <v>7771</v>
      </c>
      <c r="K182" t="s">
        <v>7772</v>
      </c>
      <c r="L182" t="s">
        <v>7790</v>
      </c>
      <c r="M182" t="s">
        <v>7774</v>
      </c>
      <c r="N182" t="s">
        <v>7775</v>
      </c>
      <c r="O182" t="s">
        <v>7776</v>
      </c>
      <c r="P182" t="s">
        <v>7777</v>
      </c>
    </row>
    <row r="183" spans="1:16" hidden="1" x14ac:dyDescent="0.25">
      <c r="A183" s="3" t="s">
        <v>3267</v>
      </c>
      <c r="B183">
        <v>3487</v>
      </c>
      <c r="C183" t="s">
        <v>14</v>
      </c>
      <c r="D183" t="s">
        <v>19</v>
      </c>
      <c r="E183">
        <v>11</v>
      </c>
      <c r="F183" t="s">
        <v>7767</v>
      </c>
      <c r="G183" t="s">
        <v>7768</v>
      </c>
      <c r="H183" t="s">
        <v>7769</v>
      </c>
      <c r="I183" t="s">
        <v>7770</v>
      </c>
      <c r="J183" t="s">
        <v>7771</v>
      </c>
      <c r="K183" t="s">
        <v>7772</v>
      </c>
      <c r="L183" t="s">
        <v>7773</v>
      </c>
      <c r="M183" t="s">
        <v>7774</v>
      </c>
      <c r="N183" t="s">
        <v>7775</v>
      </c>
      <c r="O183" t="s">
        <v>7776</v>
      </c>
      <c r="P183" t="s">
        <v>7777</v>
      </c>
    </row>
    <row r="184" spans="1:16" hidden="1" x14ac:dyDescent="0.25">
      <c r="A184" s="3" t="s">
        <v>3353</v>
      </c>
      <c r="B184">
        <v>3487</v>
      </c>
      <c r="C184" t="s">
        <v>14</v>
      </c>
      <c r="D184" t="s">
        <v>3354</v>
      </c>
      <c r="E184">
        <v>11</v>
      </c>
      <c r="F184" t="s">
        <v>7767</v>
      </c>
      <c r="G184" t="s">
        <v>7768</v>
      </c>
      <c r="H184" t="s">
        <v>7769</v>
      </c>
      <c r="I184" t="s">
        <v>7770</v>
      </c>
      <c r="J184" t="s">
        <v>7771</v>
      </c>
      <c r="K184" t="s">
        <v>7772</v>
      </c>
      <c r="L184" t="s">
        <v>7773</v>
      </c>
      <c r="M184" t="s">
        <v>7774</v>
      </c>
      <c r="N184" t="s">
        <v>7775</v>
      </c>
      <c r="O184" t="s">
        <v>7776</v>
      </c>
      <c r="P184" t="s">
        <v>7777</v>
      </c>
    </row>
    <row r="185" spans="1:16" hidden="1" x14ac:dyDescent="0.25">
      <c r="A185" s="3" t="s">
        <v>3468</v>
      </c>
      <c r="B185">
        <v>3487</v>
      </c>
      <c r="C185" t="s">
        <v>14</v>
      </c>
      <c r="D185" t="s">
        <v>309</v>
      </c>
      <c r="E185">
        <v>11</v>
      </c>
      <c r="F185" t="s">
        <v>7767</v>
      </c>
      <c r="G185" t="s">
        <v>7768</v>
      </c>
      <c r="H185" t="s">
        <v>7769</v>
      </c>
      <c r="I185" t="s">
        <v>7770</v>
      </c>
      <c r="J185" t="s">
        <v>7771</v>
      </c>
      <c r="K185" t="s">
        <v>7772</v>
      </c>
      <c r="L185" t="s">
        <v>7773</v>
      </c>
      <c r="M185" t="s">
        <v>7774</v>
      </c>
      <c r="N185" t="s">
        <v>7775</v>
      </c>
      <c r="O185" t="s">
        <v>7776</v>
      </c>
      <c r="P185" t="s">
        <v>7777</v>
      </c>
    </row>
    <row r="186" spans="1:16" hidden="1" x14ac:dyDescent="0.25">
      <c r="A186" s="3" t="s">
        <v>3492</v>
      </c>
      <c r="B186">
        <v>3487</v>
      </c>
      <c r="C186" t="s">
        <v>14</v>
      </c>
      <c r="D186" t="s">
        <v>538</v>
      </c>
      <c r="E186">
        <v>11</v>
      </c>
      <c r="F186" t="s">
        <v>7767</v>
      </c>
      <c r="G186" t="s">
        <v>7768</v>
      </c>
      <c r="H186" t="s">
        <v>7809</v>
      </c>
      <c r="I186" t="s">
        <v>7770</v>
      </c>
      <c r="J186" t="s">
        <v>7771</v>
      </c>
      <c r="K186" t="s">
        <v>7772</v>
      </c>
      <c r="L186" t="s">
        <v>7773</v>
      </c>
      <c r="M186" t="s">
        <v>7774</v>
      </c>
      <c r="N186" t="s">
        <v>7775</v>
      </c>
      <c r="O186" t="s">
        <v>7776</v>
      </c>
      <c r="P186" t="s">
        <v>7777</v>
      </c>
    </row>
    <row r="187" spans="1:16" hidden="1" x14ac:dyDescent="0.25">
      <c r="A187" s="3" t="s">
        <v>3544</v>
      </c>
      <c r="B187">
        <v>2933</v>
      </c>
      <c r="C187" t="s">
        <v>14</v>
      </c>
      <c r="D187" t="s">
        <v>394</v>
      </c>
      <c r="E187">
        <v>11</v>
      </c>
      <c r="F187" t="s">
        <v>7778</v>
      </c>
      <c r="G187" t="s">
        <v>7779</v>
      </c>
      <c r="H187" t="s">
        <v>7780</v>
      </c>
      <c r="I187" t="s">
        <v>7781</v>
      </c>
      <c r="J187" t="s">
        <v>7782</v>
      </c>
      <c r="K187" t="s">
        <v>7783</v>
      </c>
      <c r="L187" t="s">
        <v>7784</v>
      </c>
      <c r="M187" t="s">
        <v>7785</v>
      </c>
      <c r="N187">
        <f ca="1">- (2378-137:2514)</f>
        <v>0</v>
      </c>
      <c r="O187" t="s">
        <v>7786</v>
      </c>
      <c r="P187" t="s">
        <v>7787</v>
      </c>
    </row>
    <row r="188" spans="1:16" hidden="1" x14ac:dyDescent="0.25">
      <c r="A188" s="3" t="s">
        <v>3561</v>
      </c>
      <c r="B188">
        <v>3487</v>
      </c>
      <c r="C188" t="s">
        <v>14</v>
      </c>
      <c r="D188" t="s">
        <v>19</v>
      </c>
      <c r="E188">
        <v>11</v>
      </c>
      <c r="F188" t="s">
        <v>7767</v>
      </c>
      <c r="G188" t="s">
        <v>7768</v>
      </c>
      <c r="H188" t="s">
        <v>7788</v>
      </c>
      <c r="I188" t="s">
        <v>7770</v>
      </c>
      <c r="J188" t="s">
        <v>7771</v>
      </c>
      <c r="K188" t="s">
        <v>7772</v>
      </c>
      <c r="L188" t="s">
        <v>7773</v>
      </c>
      <c r="M188" t="s">
        <v>7774</v>
      </c>
      <c r="N188" t="s">
        <v>7775</v>
      </c>
      <c r="O188" t="s">
        <v>7776</v>
      </c>
      <c r="P188" t="s">
        <v>7777</v>
      </c>
    </row>
    <row r="189" spans="1:16" hidden="1" x14ac:dyDescent="0.25">
      <c r="A189" s="3" t="s">
        <v>3565</v>
      </c>
      <c r="B189">
        <v>3293</v>
      </c>
      <c r="C189" t="s">
        <v>352</v>
      </c>
      <c r="D189" t="s">
        <v>353</v>
      </c>
      <c r="E189">
        <v>11</v>
      </c>
      <c r="F189" t="s">
        <v>7853</v>
      </c>
      <c r="G189" t="s">
        <v>7854</v>
      </c>
      <c r="H189" t="s">
        <v>7855</v>
      </c>
      <c r="I189" t="s">
        <v>7856</v>
      </c>
      <c r="J189" t="s">
        <v>7857</v>
      </c>
      <c r="K189" t="s">
        <v>7858</v>
      </c>
      <c r="L189" t="s">
        <v>7859</v>
      </c>
      <c r="M189" t="s">
        <v>7860</v>
      </c>
      <c r="N189" t="s">
        <v>7861</v>
      </c>
      <c r="O189" t="s">
        <v>7862</v>
      </c>
      <c r="P189" t="s">
        <v>7863</v>
      </c>
    </row>
    <row r="190" spans="1:16" hidden="1" x14ac:dyDescent="0.25">
      <c r="A190" s="3" t="s">
        <v>3610</v>
      </c>
      <c r="B190">
        <v>2933</v>
      </c>
      <c r="C190" t="s">
        <v>14</v>
      </c>
      <c r="D190" t="s">
        <v>2108</v>
      </c>
      <c r="E190">
        <v>11</v>
      </c>
      <c r="F190" t="s">
        <v>7778</v>
      </c>
      <c r="G190" t="s">
        <v>7779</v>
      </c>
      <c r="H190" t="s">
        <v>7780</v>
      </c>
      <c r="I190" t="s">
        <v>7781</v>
      </c>
      <c r="J190" t="s">
        <v>7782</v>
      </c>
      <c r="K190" t="s">
        <v>7783</v>
      </c>
      <c r="L190" t="s">
        <v>7784</v>
      </c>
      <c r="M190" t="s">
        <v>7785</v>
      </c>
      <c r="N190">
        <f ca="1">- (2378-137:2514)</f>
        <v>0</v>
      </c>
      <c r="O190" t="s">
        <v>7786</v>
      </c>
      <c r="P190" t="s">
        <v>7787</v>
      </c>
    </row>
    <row r="191" spans="1:16" hidden="1" x14ac:dyDescent="0.25">
      <c r="A191" s="3" t="s">
        <v>3615</v>
      </c>
      <c r="B191">
        <v>3487</v>
      </c>
      <c r="C191" t="s">
        <v>14</v>
      </c>
      <c r="D191" t="s">
        <v>1263</v>
      </c>
      <c r="E191">
        <v>11</v>
      </c>
      <c r="F191" t="s">
        <v>7767</v>
      </c>
      <c r="G191" t="s">
        <v>7768</v>
      </c>
      <c r="H191" t="s">
        <v>7788</v>
      </c>
      <c r="I191" t="s">
        <v>7770</v>
      </c>
      <c r="J191" t="s">
        <v>7771</v>
      </c>
      <c r="K191" t="s">
        <v>7772</v>
      </c>
      <c r="L191" t="s">
        <v>7790</v>
      </c>
      <c r="M191" t="s">
        <v>7774</v>
      </c>
      <c r="N191" t="s">
        <v>7775</v>
      </c>
      <c r="O191" t="s">
        <v>7776</v>
      </c>
      <c r="P191" t="s">
        <v>7777</v>
      </c>
    </row>
    <row r="192" spans="1:16" hidden="1" x14ac:dyDescent="0.25">
      <c r="A192" s="3" t="s">
        <v>3634</v>
      </c>
      <c r="B192">
        <v>3487</v>
      </c>
      <c r="C192" t="s">
        <v>14</v>
      </c>
      <c r="D192" t="s">
        <v>2143</v>
      </c>
      <c r="E192">
        <v>11</v>
      </c>
      <c r="F192" t="s">
        <v>7767</v>
      </c>
      <c r="G192" t="s">
        <v>7768</v>
      </c>
      <c r="H192" t="s">
        <v>7769</v>
      </c>
      <c r="I192" t="s">
        <v>7770</v>
      </c>
      <c r="J192" t="s">
        <v>7771</v>
      </c>
      <c r="K192" t="s">
        <v>7772</v>
      </c>
      <c r="L192" t="s">
        <v>7773</v>
      </c>
      <c r="M192" t="s">
        <v>7845</v>
      </c>
      <c r="N192" t="s">
        <v>7775</v>
      </c>
      <c r="O192" t="s">
        <v>7776</v>
      </c>
      <c r="P192" t="s">
        <v>7777</v>
      </c>
    </row>
    <row r="193" spans="1:16" hidden="1" x14ac:dyDescent="0.25">
      <c r="A193" s="3" t="s">
        <v>3642</v>
      </c>
      <c r="B193">
        <v>3215</v>
      </c>
      <c r="C193" t="s">
        <v>14</v>
      </c>
      <c r="D193" t="s">
        <v>1688</v>
      </c>
      <c r="E193">
        <v>11</v>
      </c>
      <c r="F193" t="s">
        <v>7750</v>
      </c>
      <c r="G193" t="s">
        <v>7751</v>
      </c>
      <c r="H193" t="s">
        <v>7752</v>
      </c>
      <c r="I193" t="s">
        <v>7753</v>
      </c>
      <c r="J193" t="s">
        <v>7754</v>
      </c>
      <c r="K193" t="s">
        <v>7761</v>
      </c>
      <c r="L193" t="s">
        <v>7762</v>
      </c>
      <c r="M193" t="s">
        <v>7763</v>
      </c>
      <c r="N193" t="s">
        <v>7764</v>
      </c>
      <c r="O193" t="s">
        <v>7765</v>
      </c>
      <c r="P193" t="s">
        <v>7766</v>
      </c>
    </row>
    <row r="194" spans="1:16" hidden="1" x14ac:dyDescent="0.25">
      <c r="A194" s="3" t="s">
        <v>3699</v>
      </c>
      <c r="B194">
        <v>3487</v>
      </c>
      <c r="C194" t="s">
        <v>14</v>
      </c>
      <c r="D194" t="s">
        <v>1324</v>
      </c>
      <c r="E194">
        <v>11</v>
      </c>
      <c r="F194" t="s">
        <v>7767</v>
      </c>
      <c r="G194" t="s">
        <v>7768</v>
      </c>
      <c r="H194" t="s">
        <v>7769</v>
      </c>
      <c r="I194" t="s">
        <v>7770</v>
      </c>
      <c r="J194" t="s">
        <v>7771</v>
      </c>
      <c r="K194" t="s">
        <v>7772</v>
      </c>
      <c r="L194" t="s">
        <v>7773</v>
      </c>
      <c r="M194" t="s">
        <v>7774</v>
      </c>
      <c r="N194" t="s">
        <v>7775</v>
      </c>
      <c r="O194" t="s">
        <v>7776</v>
      </c>
      <c r="P194" t="s">
        <v>7777</v>
      </c>
    </row>
    <row r="195" spans="1:16" hidden="1" x14ac:dyDescent="0.25">
      <c r="A195" s="3" t="s">
        <v>3740</v>
      </c>
      <c r="B195">
        <v>3487</v>
      </c>
      <c r="C195" t="s">
        <v>14</v>
      </c>
      <c r="D195" t="s">
        <v>1621</v>
      </c>
      <c r="E195">
        <v>11</v>
      </c>
      <c r="F195" t="s">
        <v>7767</v>
      </c>
      <c r="G195" t="s">
        <v>7768</v>
      </c>
      <c r="H195" t="s">
        <v>7788</v>
      </c>
      <c r="I195" t="s">
        <v>7770</v>
      </c>
      <c r="J195" t="s">
        <v>7771</v>
      </c>
      <c r="K195" t="s">
        <v>7772</v>
      </c>
      <c r="L195" t="s">
        <v>7790</v>
      </c>
      <c r="M195" t="s">
        <v>7774</v>
      </c>
      <c r="N195" t="s">
        <v>7775</v>
      </c>
      <c r="O195" t="s">
        <v>7776</v>
      </c>
      <c r="P195" t="s">
        <v>7777</v>
      </c>
    </row>
    <row r="196" spans="1:16" hidden="1" x14ac:dyDescent="0.25">
      <c r="A196" s="3" t="s">
        <v>3824</v>
      </c>
      <c r="B196">
        <v>3485</v>
      </c>
      <c r="C196" t="s">
        <v>14</v>
      </c>
      <c r="D196" t="s">
        <v>274</v>
      </c>
      <c r="E196">
        <v>11</v>
      </c>
      <c r="F196" t="s">
        <v>7767</v>
      </c>
      <c r="G196" t="s">
        <v>7768</v>
      </c>
      <c r="H196" t="s">
        <v>7788</v>
      </c>
      <c r="I196" t="s">
        <v>7770</v>
      </c>
      <c r="J196" t="s">
        <v>7802</v>
      </c>
      <c r="K196" t="s">
        <v>7803</v>
      </c>
      <c r="L196" t="s">
        <v>7864</v>
      </c>
      <c r="M196" t="s">
        <v>7805</v>
      </c>
      <c r="N196" t="s">
        <v>7806</v>
      </c>
      <c r="O196" t="s">
        <v>7807</v>
      </c>
      <c r="P196" t="s">
        <v>7808</v>
      </c>
    </row>
    <row r="197" spans="1:16" hidden="1" x14ac:dyDescent="0.25">
      <c r="A197" s="3" t="s">
        <v>3847</v>
      </c>
      <c r="B197">
        <v>3123</v>
      </c>
      <c r="C197" t="s">
        <v>14</v>
      </c>
      <c r="D197" t="s">
        <v>19</v>
      </c>
      <c r="E197">
        <v>11</v>
      </c>
      <c r="F197" t="s">
        <v>7750</v>
      </c>
      <c r="G197" t="s">
        <v>7827</v>
      </c>
      <c r="H197" t="s">
        <v>7752</v>
      </c>
      <c r="I197" t="s">
        <v>7753</v>
      </c>
      <c r="J197" t="s">
        <v>7754</v>
      </c>
      <c r="K197" t="s">
        <v>7755</v>
      </c>
      <c r="L197" t="s">
        <v>7828</v>
      </c>
      <c r="M197" t="s">
        <v>7829</v>
      </c>
      <c r="N197" t="s">
        <v>7830</v>
      </c>
      <c r="O197" t="s">
        <v>7831</v>
      </c>
      <c r="P197" t="s">
        <v>7832</v>
      </c>
    </row>
    <row r="198" spans="1:16" hidden="1" x14ac:dyDescent="0.25">
      <c r="A198" s="3" t="s">
        <v>3966</v>
      </c>
      <c r="B198">
        <v>3215</v>
      </c>
      <c r="C198" t="s">
        <v>14</v>
      </c>
      <c r="D198" t="s">
        <v>894</v>
      </c>
      <c r="E198">
        <v>11</v>
      </c>
      <c r="F198" t="s">
        <v>7750</v>
      </c>
      <c r="G198" t="s">
        <v>7751</v>
      </c>
      <c r="H198" t="s">
        <v>7752</v>
      </c>
      <c r="I198" t="s">
        <v>7753</v>
      </c>
      <c r="J198" t="s">
        <v>7754</v>
      </c>
      <c r="K198" t="s">
        <v>7761</v>
      </c>
      <c r="L198" t="s">
        <v>7762</v>
      </c>
      <c r="M198" t="s">
        <v>7763</v>
      </c>
      <c r="N198" t="s">
        <v>7764</v>
      </c>
      <c r="O198" t="s">
        <v>7765</v>
      </c>
      <c r="P198" t="s">
        <v>7766</v>
      </c>
    </row>
    <row r="199" spans="1:16" hidden="1" x14ac:dyDescent="0.25">
      <c r="A199" s="3" t="s">
        <v>4003</v>
      </c>
      <c r="B199">
        <v>3487</v>
      </c>
      <c r="C199" t="s">
        <v>14</v>
      </c>
      <c r="D199" t="s">
        <v>372</v>
      </c>
      <c r="E199">
        <v>11</v>
      </c>
      <c r="F199" t="s">
        <v>7767</v>
      </c>
      <c r="G199" t="s">
        <v>7768</v>
      </c>
      <c r="H199" t="s">
        <v>7809</v>
      </c>
      <c r="I199" t="s">
        <v>7770</v>
      </c>
      <c r="J199" t="s">
        <v>7771</v>
      </c>
      <c r="K199" t="s">
        <v>7772</v>
      </c>
      <c r="L199" t="s">
        <v>7773</v>
      </c>
      <c r="M199" t="s">
        <v>7774</v>
      </c>
      <c r="N199" t="s">
        <v>7775</v>
      </c>
      <c r="O199" t="s">
        <v>7776</v>
      </c>
      <c r="P199" t="s">
        <v>7777</v>
      </c>
    </row>
    <row r="200" spans="1:16" x14ac:dyDescent="0.25">
      <c r="A200" s="3" t="s">
        <v>4055</v>
      </c>
      <c r="B200">
        <v>3097</v>
      </c>
      <c r="C200" t="s">
        <v>9</v>
      </c>
      <c r="D200" t="s">
        <v>32</v>
      </c>
      <c r="E200">
        <v>11</v>
      </c>
      <c r="F200" t="s">
        <v>7865</v>
      </c>
      <c r="G200" t="s">
        <v>7866</v>
      </c>
      <c r="H200" t="s">
        <v>7867</v>
      </c>
      <c r="I200">
        <f ca="1">- (1039-181:1219)</f>
        <v>0</v>
      </c>
      <c r="J200" t="s">
        <v>7868</v>
      </c>
      <c r="K200" t="s">
        <v>7869</v>
      </c>
      <c r="L200" t="s">
        <v>7870</v>
      </c>
      <c r="M200" t="s">
        <v>7871</v>
      </c>
      <c r="N200" t="s">
        <v>7872</v>
      </c>
      <c r="O200" t="s">
        <v>7873</v>
      </c>
      <c r="P200" t="s">
        <v>7874</v>
      </c>
    </row>
    <row r="201" spans="1:16" hidden="1" x14ac:dyDescent="0.25">
      <c r="A201" s="3" t="s">
        <v>4072</v>
      </c>
      <c r="B201">
        <v>2792</v>
      </c>
      <c r="C201" t="s">
        <v>14</v>
      </c>
      <c r="D201" t="s">
        <v>60</v>
      </c>
      <c r="E201">
        <v>11</v>
      </c>
      <c r="F201" t="s">
        <v>7834</v>
      </c>
      <c r="G201" t="s">
        <v>7875</v>
      </c>
      <c r="H201" t="s">
        <v>7876</v>
      </c>
      <c r="I201" t="s">
        <v>7877</v>
      </c>
      <c r="J201" t="s">
        <v>7878</v>
      </c>
      <c r="K201" t="s">
        <v>7879</v>
      </c>
      <c r="L201" t="s">
        <v>7880</v>
      </c>
      <c r="M201" t="s">
        <v>7881</v>
      </c>
      <c r="N201" t="s">
        <v>7882</v>
      </c>
      <c r="O201" t="s">
        <v>7883</v>
      </c>
      <c r="P201" t="s">
        <v>7884</v>
      </c>
    </row>
    <row r="202" spans="1:16" hidden="1" x14ac:dyDescent="0.25">
      <c r="A202" s="3" t="s">
        <v>4146</v>
      </c>
      <c r="B202">
        <v>3487</v>
      </c>
      <c r="C202" t="s">
        <v>14</v>
      </c>
      <c r="D202" t="s">
        <v>1655</v>
      </c>
      <c r="E202">
        <v>11</v>
      </c>
      <c r="F202" t="s">
        <v>7767</v>
      </c>
      <c r="G202" t="s">
        <v>7768</v>
      </c>
      <c r="H202" t="s">
        <v>7788</v>
      </c>
      <c r="I202" t="s">
        <v>7770</v>
      </c>
      <c r="J202" t="s">
        <v>7771</v>
      </c>
      <c r="K202" t="s">
        <v>7772</v>
      </c>
      <c r="L202" t="s">
        <v>7790</v>
      </c>
      <c r="M202" t="s">
        <v>7774</v>
      </c>
      <c r="N202" t="s">
        <v>7775</v>
      </c>
      <c r="O202" t="s">
        <v>7776</v>
      </c>
      <c r="P202" t="s">
        <v>7777</v>
      </c>
    </row>
    <row r="203" spans="1:16" hidden="1" x14ac:dyDescent="0.25">
      <c r="A203" s="3" t="s">
        <v>4177</v>
      </c>
      <c r="B203">
        <v>3482</v>
      </c>
      <c r="C203" t="s">
        <v>14</v>
      </c>
      <c r="D203" t="s">
        <v>15</v>
      </c>
      <c r="E203">
        <v>11</v>
      </c>
      <c r="F203" t="s">
        <v>7767</v>
      </c>
      <c r="G203" t="s">
        <v>7768</v>
      </c>
      <c r="H203" t="s">
        <v>7820</v>
      </c>
      <c r="I203" t="s">
        <v>7770</v>
      </c>
      <c r="J203" t="s">
        <v>7771</v>
      </c>
      <c r="K203" t="s">
        <v>7821</v>
      </c>
      <c r="L203" t="s">
        <v>7822</v>
      </c>
      <c r="M203" t="s">
        <v>7823</v>
      </c>
      <c r="N203" t="s">
        <v>7824</v>
      </c>
      <c r="O203" t="s">
        <v>7825</v>
      </c>
      <c r="P203" t="s">
        <v>7826</v>
      </c>
    </row>
    <row r="204" spans="1:16" hidden="1" x14ac:dyDescent="0.25">
      <c r="A204" s="3" t="s">
        <v>4192</v>
      </c>
      <c r="B204">
        <v>3487</v>
      </c>
      <c r="C204" t="s">
        <v>14</v>
      </c>
      <c r="D204" t="s">
        <v>934</v>
      </c>
      <c r="E204">
        <v>11</v>
      </c>
      <c r="F204" t="s">
        <v>7767</v>
      </c>
      <c r="G204" t="s">
        <v>7768</v>
      </c>
      <c r="H204" t="s">
        <v>7788</v>
      </c>
      <c r="I204" t="s">
        <v>7770</v>
      </c>
      <c r="J204" t="s">
        <v>7771</v>
      </c>
      <c r="K204" t="s">
        <v>7772</v>
      </c>
      <c r="L204" t="s">
        <v>7773</v>
      </c>
      <c r="M204" t="s">
        <v>7774</v>
      </c>
      <c r="N204" t="s">
        <v>7775</v>
      </c>
      <c r="O204" t="s">
        <v>7776</v>
      </c>
      <c r="P204" t="s">
        <v>7777</v>
      </c>
    </row>
    <row r="205" spans="1:16" hidden="1" x14ac:dyDescent="0.25">
      <c r="A205" s="3" t="s">
        <v>4215</v>
      </c>
      <c r="B205">
        <v>3487</v>
      </c>
      <c r="C205" t="s">
        <v>14</v>
      </c>
      <c r="D205" t="s">
        <v>198</v>
      </c>
      <c r="E205">
        <v>11</v>
      </c>
      <c r="F205" t="s">
        <v>7767</v>
      </c>
      <c r="G205" t="s">
        <v>7768</v>
      </c>
      <c r="H205" t="s">
        <v>7788</v>
      </c>
      <c r="I205" t="s">
        <v>7770</v>
      </c>
      <c r="J205" t="s">
        <v>7771</v>
      </c>
      <c r="K205" t="s">
        <v>7772</v>
      </c>
      <c r="L205" t="s">
        <v>7773</v>
      </c>
      <c r="M205" t="s">
        <v>7774</v>
      </c>
      <c r="N205" t="s">
        <v>7775</v>
      </c>
      <c r="O205" t="s">
        <v>7776</v>
      </c>
      <c r="P205" t="s">
        <v>7777</v>
      </c>
    </row>
    <row r="206" spans="1:16" hidden="1" x14ac:dyDescent="0.25">
      <c r="A206" s="3" t="s">
        <v>4249</v>
      </c>
      <c r="B206">
        <v>3107</v>
      </c>
      <c r="C206" t="s">
        <v>14</v>
      </c>
      <c r="D206" t="s">
        <v>19</v>
      </c>
      <c r="E206">
        <v>11</v>
      </c>
      <c r="F206" t="s">
        <v>7750</v>
      </c>
      <c r="G206" t="s">
        <v>7751</v>
      </c>
      <c r="H206" t="s">
        <v>7752</v>
      </c>
      <c r="I206" t="s">
        <v>7847</v>
      </c>
      <c r="J206" t="s">
        <v>7754</v>
      </c>
      <c r="K206" t="s">
        <v>7755</v>
      </c>
      <c r="L206" t="s">
        <v>7885</v>
      </c>
      <c r="M206" t="s">
        <v>7886</v>
      </c>
      <c r="N206" t="s">
        <v>7887</v>
      </c>
      <c r="O206" t="s">
        <v>7888</v>
      </c>
      <c r="P206" t="s">
        <v>7889</v>
      </c>
    </row>
    <row r="207" spans="1:16" hidden="1" x14ac:dyDescent="0.25">
      <c r="A207" s="3" t="s">
        <v>4266</v>
      </c>
      <c r="B207">
        <v>3467</v>
      </c>
      <c r="C207" t="s">
        <v>14</v>
      </c>
      <c r="D207" t="s">
        <v>1259</v>
      </c>
      <c r="E207">
        <v>11</v>
      </c>
      <c r="F207" t="s">
        <v>7890</v>
      </c>
      <c r="G207" t="s">
        <v>7891</v>
      </c>
      <c r="H207" t="s">
        <v>7892</v>
      </c>
      <c r="I207" t="s">
        <v>7893</v>
      </c>
      <c r="J207" t="s">
        <v>7894</v>
      </c>
      <c r="K207" t="s">
        <v>7895</v>
      </c>
      <c r="L207" t="s">
        <v>7896</v>
      </c>
      <c r="M207" t="s">
        <v>7897</v>
      </c>
      <c r="N207" t="s">
        <v>7898</v>
      </c>
      <c r="O207" t="s">
        <v>7899</v>
      </c>
      <c r="P207" t="s">
        <v>7900</v>
      </c>
    </row>
    <row r="208" spans="1:16" hidden="1" x14ac:dyDescent="0.25">
      <c r="A208" s="3" t="s">
        <v>4286</v>
      </c>
      <c r="B208">
        <v>2935</v>
      </c>
      <c r="C208" t="s">
        <v>14</v>
      </c>
      <c r="D208" t="s">
        <v>1126</v>
      </c>
      <c r="E208">
        <v>11</v>
      </c>
      <c r="F208" t="s">
        <v>7901</v>
      </c>
      <c r="G208" t="s">
        <v>7902</v>
      </c>
      <c r="H208" t="s">
        <v>7903</v>
      </c>
      <c r="I208" t="s">
        <v>7904</v>
      </c>
      <c r="J208" t="s">
        <v>7905</v>
      </c>
      <c r="K208" t="s">
        <v>7906</v>
      </c>
      <c r="L208" t="s">
        <v>7907</v>
      </c>
      <c r="M208" t="s">
        <v>7908</v>
      </c>
      <c r="N208">
        <f ca="1">- (2380-137:2516)</f>
        <v>0</v>
      </c>
      <c r="O208" t="s">
        <v>7909</v>
      </c>
      <c r="P208" t="s">
        <v>7910</v>
      </c>
    </row>
    <row r="209" spans="1:16" hidden="1" x14ac:dyDescent="0.25">
      <c r="A209" s="3" t="s">
        <v>4325</v>
      </c>
      <c r="B209">
        <v>3485</v>
      </c>
      <c r="C209" t="s">
        <v>14</v>
      </c>
      <c r="D209" t="s">
        <v>3393</v>
      </c>
      <c r="E209">
        <v>11</v>
      </c>
      <c r="F209" t="s">
        <v>7767</v>
      </c>
      <c r="G209" t="s">
        <v>7768</v>
      </c>
      <c r="H209" t="s">
        <v>7788</v>
      </c>
      <c r="I209" t="s">
        <v>7770</v>
      </c>
      <c r="J209" t="s">
        <v>7802</v>
      </c>
      <c r="K209" t="s">
        <v>7803</v>
      </c>
      <c r="L209" t="s">
        <v>7864</v>
      </c>
      <c r="M209" t="s">
        <v>7805</v>
      </c>
      <c r="N209" t="s">
        <v>7806</v>
      </c>
      <c r="O209" t="s">
        <v>7807</v>
      </c>
      <c r="P209" t="s">
        <v>7808</v>
      </c>
    </row>
    <row r="210" spans="1:16" hidden="1" x14ac:dyDescent="0.25">
      <c r="A210" s="3" t="s">
        <v>4449</v>
      </c>
      <c r="B210">
        <v>3487</v>
      </c>
      <c r="C210" t="s">
        <v>14</v>
      </c>
      <c r="D210" t="s">
        <v>4450</v>
      </c>
      <c r="E210">
        <v>11</v>
      </c>
      <c r="F210" t="s">
        <v>7767</v>
      </c>
      <c r="G210" t="s">
        <v>7768</v>
      </c>
      <c r="H210" t="s">
        <v>7769</v>
      </c>
      <c r="I210" t="s">
        <v>7770</v>
      </c>
      <c r="J210" t="s">
        <v>7771</v>
      </c>
      <c r="K210" t="s">
        <v>7772</v>
      </c>
      <c r="L210" t="s">
        <v>7773</v>
      </c>
      <c r="M210" t="s">
        <v>7774</v>
      </c>
      <c r="N210" t="s">
        <v>7775</v>
      </c>
      <c r="O210" t="s">
        <v>7776</v>
      </c>
      <c r="P210" t="s">
        <v>7777</v>
      </c>
    </row>
    <row r="211" spans="1:16" hidden="1" x14ac:dyDescent="0.25">
      <c r="A211" s="3" t="s">
        <v>4454</v>
      </c>
      <c r="B211">
        <v>3487</v>
      </c>
      <c r="C211" t="s">
        <v>14</v>
      </c>
      <c r="D211" t="s">
        <v>2370</v>
      </c>
      <c r="E211">
        <v>11</v>
      </c>
      <c r="F211" t="s">
        <v>7767</v>
      </c>
      <c r="G211" t="s">
        <v>7768</v>
      </c>
      <c r="H211" t="s">
        <v>7769</v>
      </c>
      <c r="I211" t="s">
        <v>7770</v>
      </c>
      <c r="J211" t="s">
        <v>7771</v>
      </c>
      <c r="K211" t="s">
        <v>7772</v>
      </c>
      <c r="L211" t="s">
        <v>7773</v>
      </c>
      <c r="M211" t="s">
        <v>7774</v>
      </c>
      <c r="N211" t="s">
        <v>7775</v>
      </c>
      <c r="O211" t="s">
        <v>7776</v>
      </c>
      <c r="P211" t="s">
        <v>7777</v>
      </c>
    </row>
    <row r="212" spans="1:16" hidden="1" x14ac:dyDescent="0.25">
      <c r="A212" s="3" t="s">
        <v>4598</v>
      </c>
      <c r="B212">
        <v>2933</v>
      </c>
      <c r="C212" t="s">
        <v>14</v>
      </c>
      <c r="D212" t="s">
        <v>394</v>
      </c>
      <c r="E212">
        <v>11</v>
      </c>
      <c r="F212" t="s">
        <v>7778</v>
      </c>
      <c r="G212" t="s">
        <v>7779</v>
      </c>
      <c r="H212" t="s">
        <v>7780</v>
      </c>
      <c r="I212" t="s">
        <v>7781</v>
      </c>
      <c r="J212" t="s">
        <v>7782</v>
      </c>
      <c r="K212" t="s">
        <v>7783</v>
      </c>
      <c r="L212" t="s">
        <v>7784</v>
      </c>
      <c r="M212" t="s">
        <v>7785</v>
      </c>
      <c r="N212">
        <f ca="1">- (2378-137:2514)</f>
        <v>0</v>
      </c>
      <c r="O212" t="s">
        <v>7786</v>
      </c>
      <c r="P212" t="s">
        <v>7787</v>
      </c>
    </row>
    <row r="213" spans="1:16" hidden="1" x14ac:dyDescent="0.25">
      <c r="A213" s="3" t="s">
        <v>4624</v>
      </c>
      <c r="B213">
        <v>2933</v>
      </c>
      <c r="C213" t="s">
        <v>14</v>
      </c>
      <c r="D213" t="s">
        <v>394</v>
      </c>
      <c r="E213">
        <v>11</v>
      </c>
      <c r="F213" t="s">
        <v>7778</v>
      </c>
      <c r="G213" t="s">
        <v>7779</v>
      </c>
      <c r="H213" t="s">
        <v>7780</v>
      </c>
      <c r="I213" t="s">
        <v>7781</v>
      </c>
      <c r="J213" t="s">
        <v>7782</v>
      </c>
      <c r="K213" t="s">
        <v>7783</v>
      </c>
      <c r="L213" t="s">
        <v>7784</v>
      </c>
      <c r="M213" t="s">
        <v>7785</v>
      </c>
      <c r="N213">
        <f ca="1">- (2378-137:2514)</f>
        <v>0</v>
      </c>
      <c r="O213" t="s">
        <v>7786</v>
      </c>
      <c r="P213" t="s">
        <v>7787</v>
      </c>
    </row>
    <row r="214" spans="1:16" hidden="1" x14ac:dyDescent="0.25">
      <c r="A214" s="3" t="s">
        <v>4899</v>
      </c>
      <c r="B214">
        <v>3487</v>
      </c>
      <c r="C214" t="s">
        <v>14</v>
      </c>
      <c r="D214" t="s">
        <v>19</v>
      </c>
      <c r="E214">
        <v>11</v>
      </c>
      <c r="F214" t="s">
        <v>7767</v>
      </c>
      <c r="G214" t="s">
        <v>7768</v>
      </c>
      <c r="H214" t="s">
        <v>7769</v>
      </c>
      <c r="I214" t="s">
        <v>7770</v>
      </c>
      <c r="J214" t="s">
        <v>7771</v>
      </c>
      <c r="K214" t="s">
        <v>7772</v>
      </c>
      <c r="L214" t="s">
        <v>7773</v>
      </c>
      <c r="M214" t="s">
        <v>7774</v>
      </c>
      <c r="N214" t="s">
        <v>7775</v>
      </c>
      <c r="O214" t="s">
        <v>7776</v>
      </c>
      <c r="P214" t="s">
        <v>7777</v>
      </c>
    </row>
    <row r="215" spans="1:16" hidden="1" x14ac:dyDescent="0.25">
      <c r="A215" s="3" t="s">
        <v>4958</v>
      </c>
      <c r="B215">
        <v>3487</v>
      </c>
      <c r="C215" t="s">
        <v>14</v>
      </c>
      <c r="D215" t="s">
        <v>19</v>
      </c>
      <c r="E215">
        <v>11</v>
      </c>
      <c r="F215" t="s">
        <v>7767</v>
      </c>
      <c r="G215" t="s">
        <v>7768</v>
      </c>
      <c r="H215" t="s">
        <v>7788</v>
      </c>
      <c r="I215" t="s">
        <v>7770</v>
      </c>
      <c r="J215" t="s">
        <v>7771</v>
      </c>
      <c r="K215" t="s">
        <v>7772</v>
      </c>
      <c r="L215" t="s">
        <v>7790</v>
      </c>
      <c r="M215" t="s">
        <v>7774</v>
      </c>
      <c r="N215" t="s">
        <v>7775</v>
      </c>
      <c r="O215" t="s">
        <v>7776</v>
      </c>
      <c r="P215" t="s">
        <v>7777</v>
      </c>
    </row>
    <row r="216" spans="1:16" hidden="1" x14ac:dyDescent="0.25">
      <c r="A216" s="3" t="s">
        <v>5075</v>
      </c>
      <c r="B216">
        <v>3090</v>
      </c>
      <c r="C216" t="s">
        <v>14</v>
      </c>
      <c r="D216" t="s">
        <v>86</v>
      </c>
      <c r="E216">
        <v>11</v>
      </c>
      <c r="F216" t="s">
        <v>7791</v>
      </c>
      <c r="G216" t="s">
        <v>7792</v>
      </c>
      <c r="H216" t="s">
        <v>7793</v>
      </c>
      <c r="I216" t="s">
        <v>7794</v>
      </c>
      <c r="J216" t="s">
        <v>7795</v>
      </c>
      <c r="K216" t="s">
        <v>7796</v>
      </c>
      <c r="L216" t="s">
        <v>7797</v>
      </c>
      <c r="M216" t="s">
        <v>7798</v>
      </c>
      <c r="N216" t="s">
        <v>7799</v>
      </c>
      <c r="O216" t="s">
        <v>7800</v>
      </c>
      <c r="P216" t="s">
        <v>7801</v>
      </c>
    </row>
    <row r="217" spans="1:16" hidden="1" x14ac:dyDescent="0.25">
      <c r="A217" s="3" t="s">
        <v>5100</v>
      </c>
      <c r="B217">
        <v>2933</v>
      </c>
      <c r="C217" t="s">
        <v>14</v>
      </c>
      <c r="D217" t="s">
        <v>603</v>
      </c>
      <c r="E217">
        <v>11</v>
      </c>
      <c r="F217" t="s">
        <v>7778</v>
      </c>
      <c r="G217" t="s">
        <v>7779</v>
      </c>
      <c r="H217" t="s">
        <v>7780</v>
      </c>
      <c r="I217" t="s">
        <v>7781</v>
      </c>
      <c r="J217" t="s">
        <v>7782</v>
      </c>
      <c r="K217" t="s">
        <v>7783</v>
      </c>
      <c r="L217" t="s">
        <v>7784</v>
      </c>
      <c r="M217" t="s">
        <v>7785</v>
      </c>
      <c r="N217">
        <f ca="1">- (2378-137:2514)</f>
        <v>0</v>
      </c>
      <c r="O217" t="s">
        <v>7786</v>
      </c>
      <c r="P217" t="s">
        <v>7787</v>
      </c>
    </row>
    <row r="218" spans="1:16" hidden="1" x14ac:dyDescent="0.25">
      <c r="A218" s="3" t="s">
        <v>5143</v>
      </c>
      <c r="B218">
        <v>2933</v>
      </c>
      <c r="C218" t="s">
        <v>14</v>
      </c>
      <c r="D218" t="s">
        <v>4654</v>
      </c>
      <c r="E218">
        <v>11</v>
      </c>
      <c r="F218" t="s">
        <v>7778</v>
      </c>
      <c r="G218" t="s">
        <v>7779</v>
      </c>
      <c r="H218" t="s">
        <v>7780</v>
      </c>
      <c r="I218" t="s">
        <v>7781</v>
      </c>
      <c r="J218" t="s">
        <v>7782</v>
      </c>
      <c r="K218" t="s">
        <v>7783</v>
      </c>
      <c r="L218" t="s">
        <v>7784</v>
      </c>
      <c r="M218" t="s">
        <v>7785</v>
      </c>
      <c r="N218">
        <f ca="1">- (2378-137:2514)</f>
        <v>0</v>
      </c>
      <c r="O218" t="s">
        <v>7786</v>
      </c>
      <c r="P218" t="s">
        <v>7787</v>
      </c>
    </row>
    <row r="219" spans="1:16" hidden="1" x14ac:dyDescent="0.25">
      <c r="A219" s="3" t="s">
        <v>5167</v>
      </c>
      <c r="B219">
        <v>3487</v>
      </c>
      <c r="C219" t="s">
        <v>14</v>
      </c>
      <c r="D219" t="s">
        <v>1418</v>
      </c>
      <c r="E219">
        <v>11</v>
      </c>
      <c r="F219" t="s">
        <v>7767</v>
      </c>
      <c r="G219" t="s">
        <v>7768</v>
      </c>
      <c r="H219" t="s">
        <v>7809</v>
      </c>
      <c r="I219" t="s">
        <v>7770</v>
      </c>
      <c r="J219" t="s">
        <v>7771</v>
      </c>
      <c r="K219" t="s">
        <v>7772</v>
      </c>
      <c r="L219" t="s">
        <v>7773</v>
      </c>
      <c r="M219" t="s">
        <v>7774</v>
      </c>
      <c r="N219" t="s">
        <v>7775</v>
      </c>
      <c r="O219" t="s">
        <v>7776</v>
      </c>
      <c r="P219" t="s">
        <v>7777</v>
      </c>
    </row>
    <row r="220" spans="1:16" hidden="1" x14ac:dyDescent="0.25">
      <c r="A220" s="3" t="s">
        <v>5199</v>
      </c>
      <c r="B220">
        <v>3487</v>
      </c>
      <c r="C220" t="s">
        <v>14</v>
      </c>
      <c r="D220" t="s">
        <v>19</v>
      </c>
      <c r="E220">
        <v>11</v>
      </c>
      <c r="F220" t="s">
        <v>7767</v>
      </c>
      <c r="G220" t="s">
        <v>7768</v>
      </c>
      <c r="H220" t="s">
        <v>7788</v>
      </c>
      <c r="I220" t="s">
        <v>7770</v>
      </c>
      <c r="J220" t="s">
        <v>7771</v>
      </c>
      <c r="K220" t="s">
        <v>7772</v>
      </c>
      <c r="L220" t="s">
        <v>7789</v>
      </c>
      <c r="M220" t="s">
        <v>7774</v>
      </c>
      <c r="N220" t="s">
        <v>7775</v>
      </c>
      <c r="O220" t="s">
        <v>7776</v>
      </c>
      <c r="P220" t="s">
        <v>7777</v>
      </c>
    </row>
    <row r="221" spans="1:16" hidden="1" x14ac:dyDescent="0.25">
      <c r="A221" s="3" t="s">
        <v>5237</v>
      </c>
      <c r="B221">
        <v>3487</v>
      </c>
      <c r="C221" t="s">
        <v>14</v>
      </c>
      <c r="D221" t="s">
        <v>1235</v>
      </c>
      <c r="E221">
        <v>11</v>
      </c>
      <c r="F221" t="s">
        <v>7767</v>
      </c>
      <c r="G221" t="s">
        <v>7768</v>
      </c>
      <c r="H221" t="s">
        <v>7769</v>
      </c>
      <c r="I221" t="s">
        <v>7770</v>
      </c>
      <c r="J221" t="s">
        <v>7771</v>
      </c>
      <c r="K221" t="s">
        <v>7772</v>
      </c>
      <c r="L221" t="s">
        <v>7773</v>
      </c>
      <c r="M221" t="s">
        <v>7774</v>
      </c>
      <c r="N221" t="s">
        <v>7775</v>
      </c>
      <c r="O221" t="s">
        <v>7776</v>
      </c>
      <c r="P221" t="s">
        <v>7777</v>
      </c>
    </row>
    <row r="222" spans="1:16" hidden="1" x14ac:dyDescent="0.25">
      <c r="A222" s="3" t="s">
        <v>5260</v>
      </c>
      <c r="B222">
        <v>3488</v>
      </c>
      <c r="C222" t="s">
        <v>14</v>
      </c>
      <c r="D222" t="s">
        <v>437</v>
      </c>
      <c r="E222">
        <v>11</v>
      </c>
      <c r="F222" t="s">
        <v>7767</v>
      </c>
      <c r="G222" t="s">
        <v>7768</v>
      </c>
      <c r="H222" t="s">
        <v>7788</v>
      </c>
      <c r="I222" t="s">
        <v>7770</v>
      </c>
      <c r="J222" t="s">
        <v>7771</v>
      </c>
      <c r="K222" t="s">
        <v>7772</v>
      </c>
      <c r="L222" t="s">
        <v>7790</v>
      </c>
      <c r="M222" t="s">
        <v>7774</v>
      </c>
      <c r="N222" t="s">
        <v>7911</v>
      </c>
      <c r="O222" t="s">
        <v>7912</v>
      </c>
      <c r="P222" t="s">
        <v>7913</v>
      </c>
    </row>
    <row r="223" spans="1:16" hidden="1" x14ac:dyDescent="0.25">
      <c r="A223" s="3" t="s">
        <v>5264</v>
      </c>
      <c r="B223">
        <v>3485</v>
      </c>
      <c r="C223" t="s">
        <v>14</v>
      </c>
      <c r="D223" t="s">
        <v>461</v>
      </c>
      <c r="E223">
        <v>11</v>
      </c>
      <c r="F223" t="s">
        <v>7767</v>
      </c>
      <c r="G223" t="s">
        <v>7768</v>
      </c>
      <c r="H223" t="s">
        <v>7788</v>
      </c>
      <c r="I223" t="s">
        <v>7770</v>
      </c>
      <c r="J223" t="s">
        <v>7802</v>
      </c>
      <c r="K223" t="s">
        <v>7803</v>
      </c>
      <c r="L223" t="s">
        <v>7864</v>
      </c>
      <c r="M223" t="s">
        <v>7805</v>
      </c>
      <c r="N223" t="s">
        <v>7806</v>
      </c>
      <c r="O223" t="s">
        <v>7807</v>
      </c>
      <c r="P223" t="s">
        <v>7808</v>
      </c>
    </row>
    <row r="224" spans="1:16" hidden="1" x14ac:dyDescent="0.25">
      <c r="A224" s="3" t="s">
        <v>5290</v>
      </c>
      <c r="B224">
        <v>3487</v>
      </c>
      <c r="C224" t="s">
        <v>14</v>
      </c>
      <c r="D224" t="s">
        <v>19</v>
      </c>
      <c r="E224">
        <v>11</v>
      </c>
      <c r="F224" t="s">
        <v>7767</v>
      </c>
      <c r="G224" t="s">
        <v>7768</v>
      </c>
      <c r="H224" t="s">
        <v>7788</v>
      </c>
      <c r="I224" t="s">
        <v>7770</v>
      </c>
      <c r="J224" t="s">
        <v>7771</v>
      </c>
      <c r="K224" t="s">
        <v>7772</v>
      </c>
      <c r="L224" t="s">
        <v>7789</v>
      </c>
      <c r="M224" t="s">
        <v>7774</v>
      </c>
      <c r="N224" t="s">
        <v>7775</v>
      </c>
      <c r="O224" t="s">
        <v>7776</v>
      </c>
      <c r="P224" t="s">
        <v>7777</v>
      </c>
    </row>
    <row r="225" spans="1:16" hidden="1" x14ac:dyDescent="0.25">
      <c r="A225" s="3" t="s">
        <v>5338</v>
      </c>
      <c r="B225">
        <v>3487</v>
      </c>
      <c r="C225" t="s">
        <v>14</v>
      </c>
      <c r="D225" t="s">
        <v>930</v>
      </c>
      <c r="E225">
        <v>11</v>
      </c>
      <c r="F225" t="s">
        <v>7767</v>
      </c>
      <c r="G225" t="s">
        <v>7768</v>
      </c>
      <c r="H225" t="s">
        <v>7809</v>
      </c>
      <c r="I225" t="s">
        <v>7770</v>
      </c>
      <c r="J225" t="s">
        <v>7771</v>
      </c>
      <c r="K225" t="s">
        <v>7772</v>
      </c>
      <c r="L225" t="s">
        <v>7773</v>
      </c>
      <c r="M225" t="s">
        <v>7774</v>
      </c>
      <c r="N225" t="s">
        <v>7775</v>
      </c>
      <c r="O225" t="s">
        <v>7776</v>
      </c>
      <c r="P225" t="s">
        <v>7777</v>
      </c>
    </row>
    <row r="226" spans="1:16" hidden="1" x14ac:dyDescent="0.25">
      <c r="A226" s="3" t="s">
        <v>5370</v>
      </c>
      <c r="B226">
        <v>3485</v>
      </c>
      <c r="C226" t="s">
        <v>14</v>
      </c>
      <c r="D226" t="s">
        <v>193</v>
      </c>
      <c r="E226">
        <v>11</v>
      </c>
      <c r="F226" t="s">
        <v>7767</v>
      </c>
      <c r="G226" t="s">
        <v>7768</v>
      </c>
      <c r="H226" t="s">
        <v>7788</v>
      </c>
      <c r="I226" t="s">
        <v>7770</v>
      </c>
      <c r="J226" t="s">
        <v>7802</v>
      </c>
      <c r="K226" t="s">
        <v>7803</v>
      </c>
      <c r="L226" t="s">
        <v>7864</v>
      </c>
      <c r="M226" t="s">
        <v>7805</v>
      </c>
      <c r="N226" t="s">
        <v>7806</v>
      </c>
      <c r="O226" t="s">
        <v>7807</v>
      </c>
      <c r="P226" t="s">
        <v>7808</v>
      </c>
    </row>
    <row r="227" spans="1:16" hidden="1" x14ac:dyDescent="0.25">
      <c r="A227" s="3" t="s">
        <v>5471</v>
      </c>
      <c r="B227">
        <v>2933</v>
      </c>
      <c r="C227" t="s">
        <v>14</v>
      </c>
      <c r="D227" t="s">
        <v>19</v>
      </c>
      <c r="E227">
        <v>11</v>
      </c>
      <c r="F227" t="s">
        <v>7778</v>
      </c>
      <c r="G227" t="s">
        <v>7779</v>
      </c>
      <c r="H227" t="s">
        <v>7780</v>
      </c>
      <c r="I227" t="s">
        <v>7781</v>
      </c>
      <c r="J227" t="s">
        <v>7782</v>
      </c>
      <c r="K227" t="s">
        <v>7783</v>
      </c>
      <c r="L227" t="s">
        <v>7784</v>
      </c>
      <c r="M227" t="s">
        <v>7785</v>
      </c>
      <c r="N227">
        <f ca="1">- (2378-137:2514)</f>
        <v>0</v>
      </c>
      <c r="O227" t="s">
        <v>7786</v>
      </c>
      <c r="P227" t="s">
        <v>7787</v>
      </c>
    </row>
    <row r="228" spans="1:16" hidden="1" x14ac:dyDescent="0.25">
      <c r="A228" s="3" t="s">
        <v>5503</v>
      </c>
      <c r="B228">
        <v>3482</v>
      </c>
      <c r="C228" t="s">
        <v>14</v>
      </c>
      <c r="D228" t="s">
        <v>15</v>
      </c>
      <c r="E228">
        <v>11</v>
      </c>
      <c r="F228" t="s">
        <v>7767</v>
      </c>
      <c r="G228" t="s">
        <v>7768</v>
      </c>
      <c r="H228" t="s">
        <v>7820</v>
      </c>
      <c r="I228" t="s">
        <v>7770</v>
      </c>
      <c r="J228" t="s">
        <v>7771</v>
      </c>
      <c r="K228" t="s">
        <v>7821</v>
      </c>
      <c r="L228" t="s">
        <v>7822</v>
      </c>
      <c r="M228" t="s">
        <v>7823</v>
      </c>
      <c r="N228" t="s">
        <v>7824</v>
      </c>
      <c r="O228" t="s">
        <v>7825</v>
      </c>
      <c r="P228" t="s">
        <v>7826</v>
      </c>
    </row>
    <row r="229" spans="1:16" hidden="1" x14ac:dyDescent="0.25">
      <c r="A229" s="3" t="s">
        <v>5583</v>
      </c>
      <c r="B229">
        <v>3487</v>
      </c>
      <c r="C229" t="s">
        <v>14</v>
      </c>
      <c r="D229" t="s">
        <v>4214</v>
      </c>
      <c r="E229">
        <v>11</v>
      </c>
      <c r="F229" t="s">
        <v>7767</v>
      </c>
      <c r="G229" t="s">
        <v>7768</v>
      </c>
      <c r="H229" t="s">
        <v>7788</v>
      </c>
      <c r="I229" t="s">
        <v>7770</v>
      </c>
      <c r="J229" t="s">
        <v>7771</v>
      </c>
      <c r="K229" t="s">
        <v>7772</v>
      </c>
      <c r="L229" t="s">
        <v>7773</v>
      </c>
      <c r="M229" t="s">
        <v>7774</v>
      </c>
      <c r="N229" t="s">
        <v>7775</v>
      </c>
      <c r="O229" t="s">
        <v>7776</v>
      </c>
      <c r="P229" t="s">
        <v>7777</v>
      </c>
    </row>
    <row r="230" spans="1:16" hidden="1" x14ac:dyDescent="0.25">
      <c r="A230" s="3" t="s">
        <v>5614</v>
      </c>
      <c r="B230">
        <v>3487</v>
      </c>
      <c r="C230" t="s">
        <v>14</v>
      </c>
      <c r="D230" t="s">
        <v>155</v>
      </c>
      <c r="E230">
        <v>11</v>
      </c>
      <c r="F230" t="s">
        <v>7767</v>
      </c>
      <c r="G230" t="s">
        <v>7768</v>
      </c>
      <c r="H230" t="s">
        <v>7788</v>
      </c>
      <c r="I230" t="s">
        <v>7770</v>
      </c>
      <c r="J230" t="s">
        <v>7771</v>
      </c>
      <c r="K230" t="s">
        <v>7772</v>
      </c>
      <c r="L230" t="s">
        <v>7773</v>
      </c>
      <c r="M230" t="s">
        <v>7774</v>
      </c>
      <c r="N230" t="s">
        <v>7775</v>
      </c>
      <c r="O230" t="s">
        <v>7776</v>
      </c>
      <c r="P230" t="s">
        <v>7777</v>
      </c>
    </row>
    <row r="231" spans="1:16" hidden="1" x14ac:dyDescent="0.25">
      <c r="A231" s="3" t="s">
        <v>677</v>
      </c>
      <c r="B231">
        <v>2671</v>
      </c>
      <c r="C231" t="s">
        <v>14</v>
      </c>
      <c r="D231" t="s">
        <v>86</v>
      </c>
      <c r="E231">
        <v>10</v>
      </c>
      <c r="F231" t="s">
        <v>7914</v>
      </c>
      <c r="G231" t="s">
        <v>7915</v>
      </c>
      <c r="H231" t="s">
        <v>7916</v>
      </c>
      <c r="I231" t="s">
        <v>7917</v>
      </c>
      <c r="J231" t="s">
        <v>7918</v>
      </c>
      <c r="K231" t="s">
        <v>7919</v>
      </c>
      <c r="L231" t="s">
        <v>7920</v>
      </c>
      <c r="M231" t="s">
        <v>7921</v>
      </c>
      <c r="N231" t="s">
        <v>7922</v>
      </c>
      <c r="O231" t="s">
        <v>7923</v>
      </c>
    </row>
    <row r="232" spans="1:16" hidden="1" x14ac:dyDescent="0.25">
      <c r="A232" s="3" t="s">
        <v>1308</v>
      </c>
      <c r="B232">
        <v>2873</v>
      </c>
      <c r="C232" t="s">
        <v>14</v>
      </c>
      <c r="D232" t="s">
        <v>341</v>
      </c>
      <c r="E232">
        <v>10</v>
      </c>
      <c r="F232" t="s">
        <v>7924</v>
      </c>
      <c r="G232" t="s">
        <v>7925</v>
      </c>
      <c r="H232" t="s">
        <v>7926</v>
      </c>
      <c r="I232" t="s">
        <v>7927</v>
      </c>
      <c r="J232" t="s">
        <v>7928</v>
      </c>
      <c r="K232" t="s">
        <v>7929</v>
      </c>
      <c r="L232" t="s">
        <v>7930</v>
      </c>
      <c r="M232" t="s">
        <v>7931</v>
      </c>
      <c r="N232" t="s">
        <v>7932</v>
      </c>
      <c r="O232" t="s">
        <v>7933</v>
      </c>
    </row>
    <row r="233" spans="1:16" hidden="1" x14ac:dyDescent="0.25">
      <c r="A233" s="3" t="s">
        <v>1384</v>
      </c>
      <c r="B233">
        <v>3261</v>
      </c>
      <c r="C233" t="s">
        <v>1385</v>
      </c>
      <c r="D233" t="s">
        <v>1386</v>
      </c>
      <c r="E233">
        <v>10</v>
      </c>
      <c r="F233" t="s">
        <v>7934</v>
      </c>
      <c r="G233" t="s">
        <v>7935</v>
      </c>
      <c r="H233" t="s">
        <v>7936</v>
      </c>
      <c r="I233" t="s">
        <v>7937</v>
      </c>
      <c r="J233" t="s">
        <v>7938</v>
      </c>
      <c r="K233" t="s">
        <v>7939</v>
      </c>
      <c r="L233" t="s">
        <v>7940</v>
      </c>
      <c r="M233" t="s">
        <v>7941</v>
      </c>
      <c r="N233" t="s">
        <v>7942</v>
      </c>
      <c r="O233" t="s">
        <v>7943</v>
      </c>
    </row>
    <row r="234" spans="1:16" hidden="1" x14ac:dyDescent="0.25">
      <c r="A234" s="3" t="s">
        <v>1852</v>
      </c>
      <c r="B234">
        <v>4198</v>
      </c>
      <c r="C234" t="s">
        <v>1853</v>
      </c>
      <c r="D234" t="s">
        <v>1854</v>
      </c>
      <c r="E234">
        <v>10</v>
      </c>
      <c r="F234" t="s">
        <v>7944</v>
      </c>
      <c r="G234" t="s">
        <v>7945</v>
      </c>
      <c r="H234" t="s">
        <v>7946</v>
      </c>
      <c r="I234" t="s">
        <v>7947</v>
      </c>
      <c r="J234" t="s">
        <v>7948</v>
      </c>
      <c r="K234" t="s">
        <v>7949</v>
      </c>
      <c r="L234" t="s">
        <v>7950</v>
      </c>
      <c r="M234" t="s">
        <v>7951</v>
      </c>
      <c r="N234" t="s">
        <v>7952</v>
      </c>
      <c r="O234" t="s">
        <v>7953</v>
      </c>
    </row>
    <row r="235" spans="1:16" hidden="1" x14ac:dyDescent="0.25">
      <c r="A235" s="3" t="s">
        <v>2082</v>
      </c>
      <c r="B235">
        <v>2471</v>
      </c>
      <c r="C235" t="s">
        <v>14</v>
      </c>
      <c r="D235" t="s">
        <v>301</v>
      </c>
      <c r="E235">
        <v>10</v>
      </c>
      <c r="F235" t="s">
        <v>7577</v>
      </c>
      <c r="G235" t="s">
        <v>7578</v>
      </c>
      <c r="H235" t="s">
        <v>7579</v>
      </c>
      <c r="I235" t="s">
        <v>7954</v>
      </c>
      <c r="J235" t="s">
        <v>7955</v>
      </c>
      <c r="K235" t="s">
        <v>7956</v>
      </c>
      <c r="L235" t="s">
        <v>7957</v>
      </c>
      <c r="M235">
        <f ca="1">- (1953-136:2088)</f>
        <v>0</v>
      </c>
      <c r="N235" t="s">
        <v>7958</v>
      </c>
      <c r="O235" t="s">
        <v>7959</v>
      </c>
    </row>
    <row r="236" spans="1:16" x14ac:dyDescent="0.25">
      <c r="A236" s="3" t="s">
        <v>2295</v>
      </c>
      <c r="B236">
        <v>2665</v>
      </c>
      <c r="C236" t="s">
        <v>9</v>
      </c>
      <c r="D236" t="s">
        <v>32</v>
      </c>
      <c r="E236">
        <v>10</v>
      </c>
      <c r="F236" t="s">
        <v>7960</v>
      </c>
      <c r="G236" t="s">
        <v>7961</v>
      </c>
      <c r="H236" t="s">
        <v>7962</v>
      </c>
      <c r="I236" t="s">
        <v>7963</v>
      </c>
      <c r="J236" t="s">
        <v>7964</v>
      </c>
      <c r="K236" t="s">
        <v>7965</v>
      </c>
      <c r="L236" t="s">
        <v>7966</v>
      </c>
      <c r="M236" t="s">
        <v>7967</v>
      </c>
      <c r="N236" t="s">
        <v>7968</v>
      </c>
      <c r="O236" t="s">
        <v>7969</v>
      </c>
    </row>
    <row r="237" spans="1:16" x14ac:dyDescent="0.25">
      <c r="A237" s="3" t="s">
        <v>2559</v>
      </c>
      <c r="B237">
        <v>2738</v>
      </c>
      <c r="C237" t="s">
        <v>9</v>
      </c>
      <c r="D237" t="s">
        <v>10</v>
      </c>
      <c r="E237">
        <v>10</v>
      </c>
      <c r="F237" t="s">
        <v>7970</v>
      </c>
      <c r="G237" t="s">
        <v>7971</v>
      </c>
      <c r="H237" t="s">
        <v>7972</v>
      </c>
      <c r="I237" t="s">
        <v>7973</v>
      </c>
      <c r="J237" t="s">
        <v>7974</v>
      </c>
      <c r="K237" t="s">
        <v>7975</v>
      </c>
      <c r="L237" t="s">
        <v>7976</v>
      </c>
      <c r="M237" t="s">
        <v>7977</v>
      </c>
      <c r="N237" t="s">
        <v>7978</v>
      </c>
      <c r="O237" t="s">
        <v>7979</v>
      </c>
    </row>
    <row r="238" spans="1:16" hidden="1" x14ac:dyDescent="0.25">
      <c r="A238" s="3" t="s">
        <v>2622</v>
      </c>
      <c r="B238">
        <v>3261</v>
      </c>
      <c r="C238" t="s">
        <v>1385</v>
      </c>
      <c r="D238" t="s">
        <v>1386</v>
      </c>
      <c r="E238">
        <v>10</v>
      </c>
      <c r="F238" t="s">
        <v>7934</v>
      </c>
      <c r="G238" t="s">
        <v>7935</v>
      </c>
      <c r="H238" t="s">
        <v>7936</v>
      </c>
      <c r="I238" t="s">
        <v>7937</v>
      </c>
      <c r="J238" t="s">
        <v>7938</v>
      </c>
      <c r="K238" t="s">
        <v>7939</v>
      </c>
      <c r="L238" t="s">
        <v>7940</v>
      </c>
      <c r="M238" t="s">
        <v>7941</v>
      </c>
      <c r="N238" t="s">
        <v>7942</v>
      </c>
      <c r="O238" t="s">
        <v>7943</v>
      </c>
    </row>
    <row r="239" spans="1:16" hidden="1" x14ac:dyDescent="0.25">
      <c r="A239" s="3" t="s">
        <v>2633</v>
      </c>
      <c r="B239">
        <v>2708</v>
      </c>
      <c r="C239" t="s">
        <v>14</v>
      </c>
      <c r="D239" t="s">
        <v>19</v>
      </c>
      <c r="E239">
        <v>10</v>
      </c>
      <c r="F239" t="s">
        <v>7750</v>
      </c>
      <c r="G239" t="s">
        <v>7751</v>
      </c>
      <c r="H239" t="s">
        <v>7752</v>
      </c>
      <c r="I239" t="s">
        <v>7753</v>
      </c>
      <c r="J239" t="s">
        <v>7754</v>
      </c>
      <c r="K239" t="s">
        <v>7755</v>
      </c>
      <c r="L239" t="s">
        <v>7980</v>
      </c>
      <c r="M239" t="s">
        <v>7981</v>
      </c>
      <c r="N239" t="s">
        <v>7982</v>
      </c>
      <c r="O239" t="s">
        <v>7983</v>
      </c>
    </row>
    <row r="240" spans="1:16" hidden="1" x14ac:dyDescent="0.25">
      <c r="A240" s="3" t="s">
        <v>3179</v>
      </c>
      <c r="B240">
        <v>2677</v>
      </c>
      <c r="C240" t="s">
        <v>352</v>
      </c>
      <c r="D240" t="s">
        <v>353</v>
      </c>
      <c r="E240">
        <v>10</v>
      </c>
      <c r="F240" t="s">
        <v>7984</v>
      </c>
      <c r="G240" t="s">
        <v>7985</v>
      </c>
      <c r="H240" t="s">
        <v>7986</v>
      </c>
      <c r="I240" t="s">
        <v>7987</v>
      </c>
      <c r="J240" t="s">
        <v>7988</v>
      </c>
      <c r="K240" t="s">
        <v>7989</v>
      </c>
      <c r="L240" t="s">
        <v>7990</v>
      </c>
      <c r="M240" t="s">
        <v>7991</v>
      </c>
      <c r="N240" t="s">
        <v>7992</v>
      </c>
      <c r="O240" t="s">
        <v>7993</v>
      </c>
    </row>
    <row r="241" spans="1:15" x14ac:dyDescent="0.25">
      <c r="A241" s="3" t="s">
        <v>3815</v>
      </c>
      <c r="B241">
        <v>3764</v>
      </c>
      <c r="C241" t="s">
        <v>9</v>
      </c>
      <c r="D241" t="s">
        <v>32</v>
      </c>
      <c r="E241">
        <v>10</v>
      </c>
      <c r="F241" t="s">
        <v>7994</v>
      </c>
      <c r="G241" t="s">
        <v>7995</v>
      </c>
      <c r="H241" t="s">
        <v>7996</v>
      </c>
      <c r="I241" t="s">
        <v>7997</v>
      </c>
      <c r="J241" t="s">
        <v>7998</v>
      </c>
      <c r="K241" t="s">
        <v>7999</v>
      </c>
      <c r="L241" t="s">
        <v>8000</v>
      </c>
      <c r="M241" t="s">
        <v>8001</v>
      </c>
      <c r="N241" t="s">
        <v>8002</v>
      </c>
      <c r="O241" t="s">
        <v>8003</v>
      </c>
    </row>
    <row r="242" spans="1:15" hidden="1" x14ac:dyDescent="0.25">
      <c r="A242" s="3" t="s">
        <v>4306</v>
      </c>
      <c r="B242">
        <v>2470</v>
      </c>
      <c r="C242" t="s">
        <v>14</v>
      </c>
      <c r="D242" t="s">
        <v>19</v>
      </c>
      <c r="E242">
        <v>10</v>
      </c>
      <c r="F242" t="s">
        <v>8004</v>
      </c>
      <c r="G242" t="s">
        <v>8005</v>
      </c>
      <c r="H242" t="s">
        <v>8006</v>
      </c>
      <c r="I242" t="s">
        <v>8007</v>
      </c>
      <c r="J242" t="s">
        <v>8008</v>
      </c>
      <c r="K242" t="s">
        <v>8009</v>
      </c>
      <c r="L242" t="s">
        <v>8010</v>
      </c>
      <c r="M242" t="s">
        <v>8011</v>
      </c>
      <c r="N242" t="s">
        <v>8012</v>
      </c>
      <c r="O242" t="s">
        <v>8013</v>
      </c>
    </row>
    <row r="243" spans="1:15" hidden="1" x14ac:dyDescent="0.25">
      <c r="A243" s="3" t="s">
        <v>4541</v>
      </c>
      <c r="B243">
        <v>2811</v>
      </c>
      <c r="C243" t="s">
        <v>14</v>
      </c>
      <c r="D243" t="s">
        <v>129</v>
      </c>
      <c r="E243">
        <v>10</v>
      </c>
      <c r="F243" t="s">
        <v>8014</v>
      </c>
      <c r="G243" t="s">
        <v>8015</v>
      </c>
      <c r="H243" t="s">
        <v>8016</v>
      </c>
      <c r="I243" t="s">
        <v>8017</v>
      </c>
      <c r="J243" t="s">
        <v>8018</v>
      </c>
      <c r="K243" t="s">
        <v>8019</v>
      </c>
      <c r="L243" t="s">
        <v>8020</v>
      </c>
      <c r="M243" t="s">
        <v>8021</v>
      </c>
      <c r="N243" t="s">
        <v>8022</v>
      </c>
      <c r="O243" t="s">
        <v>8023</v>
      </c>
    </row>
    <row r="244" spans="1:15" hidden="1" x14ac:dyDescent="0.25">
      <c r="A244" s="3" t="s">
        <v>4587</v>
      </c>
      <c r="B244">
        <v>2537</v>
      </c>
      <c r="C244" t="s">
        <v>14</v>
      </c>
      <c r="D244" t="s">
        <v>4588</v>
      </c>
      <c r="E244">
        <v>10</v>
      </c>
      <c r="F244" t="s">
        <v>8024</v>
      </c>
      <c r="G244" t="s">
        <v>8025</v>
      </c>
      <c r="H244" t="s">
        <v>8026</v>
      </c>
      <c r="I244" t="s">
        <v>8027</v>
      </c>
      <c r="J244" t="s">
        <v>8028</v>
      </c>
      <c r="K244" t="s">
        <v>8029</v>
      </c>
      <c r="L244" t="s">
        <v>8030</v>
      </c>
      <c r="M244">
        <f ca="1">- (1997-139:2135)</f>
        <v>0</v>
      </c>
      <c r="N244" t="s">
        <v>8031</v>
      </c>
      <c r="O244" t="s">
        <v>8032</v>
      </c>
    </row>
    <row r="245" spans="1:15" hidden="1" x14ac:dyDescent="0.25">
      <c r="A245" s="3" t="s">
        <v>4681</v>
      </c>
      <c r="B245">
        <v>2549</v>
      </c>
      <c r="C245" t="s">
        <v>14</v>
      </c>
      <c r="D245" t="s">
        <v>4682</v>
      </c>
      <c r="E245">
        <v>10</v>
      </c>
      <c r="F245" t="s">
        <v>8024</v>
      </c>
      <c r="G245" t="s">
        <v>8025</v>
      </c>
      <c r="H245" t="s">
        <v>8033</v>
      </c>
      <c r="I245" t="s">
        <v>8034</v>
      </c>
      <c r="J245" t="s">
        <v>8035</v>
      </c>
      <c r="K245" t="s">
        <v>8036</v>
      </c>
      <c r="L245" t="s">
        <v>8037</v>
      </c>
      <c r="M245">
        <f ca="1">- (2009-139:2147)</f>
        <v>0</v>
      </c>
      <c r="N245" t="s">
        <v>8038</v>
      </c>
      <c r="O245" t="s">
        <v>8039</v>
      </c>
    </row>
    <row r="246" spans="1:15" x14ac:dyDescent="0.25">
      <c r="A246" s="3" t="s">
        <v>4731</v>
      </c>
      <c r="B246">
        <v>2706</v>
      </c>
      <c r="C246" t="s">
        <v>9</v>
      </c>
      <c r="D246" t="s">
        <v>32</v>
      </c>
      <c r="E246">
        <v>10</v>
      </c>
      <c r="F246" t="s">
        <v>8040</v>
      </c>
      <c r="G246" t="s">
        <v>8041</v>
      </c>
      <c r="H246" t="s">
        <v>8042</v>
      </c>
      <c r="I246" t="s">
        <v>8043</v>
      </c>
      <c r="J246" t="s">
        <v>8044</v>
      </c>
      <c r="K246" t="s">
        <v>8045</v>
      </c>
      <c r="L246" t="s">
        <v>8046</v>
      </c>
      <c r="M246" t="s">
        <v>8047</v>
      </c>
      <c r="N246" t="s">
        <v>8048</v>
      </c>
      <c r="O246" t="s">
        <v>8049</v>
      </c>
    </row>
    <row r="247" spans="1:15" hidden="1" x14ac:dyDescent="0.25">
      <c r="A247" s="3" t="s">
        <v>4897</v>
      </c>
      <c r="B247">
        <v>4198</v>
      </c>
      <c r="C247" t="s">
        <v>1853</v>
      </c>
      <c r="D247" t="s">
        <v>1854</v>
      </c>
      <c r="E247">
        <v>10</v>
      </c>
      <c r="F247" t="s">
        <v>7944</v>
      </c>
      <c r="G247" t="s">
        <v>7945</v>
      </c>
      <c r="H247" t="s">
        <v>7946</v>
      </c>
      <c r="I247" t="s">
        <v>7947</v>
      </c>
      <c r="J247" t="s">
        <v>7948</v>
      </c>
      <c r="K247" t="s">
        <v>7949</v>
      </c>
      <c r="L247" t="s">
        <v>7950</v>
      </c>
      <c r="M247" t="s">
        <v>7951</v>
      </c>
      <c r="N247" t="s">
        <v>7952</v>
      </c>
      <c r="O247" t="s">
        <v>7953</v>
      </c>
    </row>
    <row r="248" spans="1:15" x14ac:dyDescent="0.25">
      <c r="A248" s="3" t="s">
        <v>5354</v>
      </c>
      <c r="B248">
        <v>2738</v>
      </c>
      <c r="C248" t="s">
        <v>9</v>
      </c>
      <c r="D248" t="s">
        <v>10</v>
      </c>
      <c r="E248">
        <v>10</v>
      </c>
      <c r="F248" t="s">
        <v>7970</v>
      </c>
      <c r="G248" t="s">
        <v>7971</v>
      </c>
      <c r="H248" t="s">
        <v>7972</v>
      </c>
      <c r="I248" t="s">
        <v>7973</v>
      </c>
      <c r="J248" t="s">
        <v>7974</v>
      </c>
      <c r="K248" t="s">
        <v>7975</v>
      </c>
      <c r="L248" t="s">
        <v>7976</v>
      </c>
      <c r="M248" t="s">
        <v>7977</v>
      </c>
      <c r="N248" t="s">
        <v>7978</v>
      </c>
      <c r="O248" t="s">
        <v>7979</v>
      </c>
    </row>
    <row r="249" spans="1:15" x14ac:dyDescent="0.25">
      <c r="A249" s="3" t="s">
        <v>5420</v>
      </c>
      <c r="B249">
        <v>2670</v>
      </c>
      <c r="C249" t="s">
        <v>9</v>
      </c>
      <c r="D249" t="s">
        <v>10</v>
      </c>
      <c r="E249">
        <v>10</v>
      </c>
      <c r="F249" t="s">
        <v>8050</v>
      </c>
      <c r="G249" t="s">
        <v>8051</v>
      </c>
      <c r="H249" t="s">
        <v>8052</v>
      </c>
      <c r="I249" t="s">
        <v>8053</v>
      </c>
      <c r="J249" t="s">
        <v>8054</v>
      </c>
      <c r="K249" t="s">
        <v>8055</v>
      </c>
      <c r="L249" t="s">
        <v>8056</v>
      </c>
      <c r="M249" t="s">
        <v>8057</v>
      </c>
      <c r="N249" t="s">
        <v>8058</v>
      </c>
      <c r="O249" t="s">
        <v>8059</v>
      </c>
    </row>
    <row r="250" spans="1:15" x14ac:dyDescent="0.25">
      <c r="A250" s="3" t="s">
        <v>5622</v>
      </c>
      <c r="B250">
        <v>3371</v>
      </c>
      <c r="C250" t="s">
        <v>9</v>
      </c>
      <c r="D250" t="s">
        <v>1941</v>
      </c>
      <c r="E250">
        <v>10</v>
      </c>
      <c r="F250" t="s">
        <v>8060</v>
      </c>
      <c r="G250" t="s">
        <v>8061</v>
      </c>
      <c r="H250" t="s">
        <v>8062</v>
      </c>
      <c r="I250" t="s">
        <v>8063</v>
      </c>
      <c r="J250" t="s">
        <v>8064</v>
      </c>
      <c r="K250" t="s">
        <v>8065</v>
      </c>
      <c r="L250" t="s">
        <v>8066</v>
      </c>
      <c r="M250" t="s">
        <v>8067</v>
      </c>
      <c r="N250">
        <f ca="1">- (2812-135:2946)</f>
        <v>0</v>
      </c>
      <c r="O250" t="s">
        <v>8068</v>
      </c>
    </row>
    <row r="251" spans="1:15" hidden="1" x14ac:dyDescent="0.25">
      <c r="A251" s="3" t="s">
        <v>5697</v>
      </c>
      <c r="B251">
        <v>2677</v>
      </c>
      <c r="C251" t="s">
        <v>352</v>
      </c>
      <c r="D251" t="s">
        <v>353</v>
      </c>
      <c r="E251">
        <v>10</v>
      </c>
      <c r="F251" t="s">
        <v>7984</v>
      </c>
      <c r="G251" t="s">
        <v>7985</v>
      </c>
      <c r="H251" t="s">
        <v>7986</v>
      </c>
      <c r="I251" t="s">
        <v>7987</v>
      </c>
      <c r="J251" t="s">
        <v>7988</v>
      </c>
      <c r="K251" t="s">
        <v>7989</v>
      </c>
      <c r="L251" t="s">
        <v>7990</v>
      </c>
      <c r="M251" t="s">
        <v>7991</v>
      </c>
      <c r="N251" t="s">
        <v>7992</v>
      </c>
      <c r="O251" t="s">
        <v>7993</v>
      </c>
    </row>
    <row r="252" spans="1:15" hidden="1" x14ac:dyDescent="0.25">
      <c r="A252" s="3" t="s">
        <v>46</v>
      </c>
      <c r="B252">
        <v>2632</v>
      </c>
      <c r="C252" t="s">
        <v>14</v>
      </c>
      <c r="D252" t="s">
        <v>19</v>
      </c>
      <c r="E252">
        <v>9</v>
      </c>
      <c r="F252" t="s">
        <v>8069</v>
      </c>
      <c r="G252" t="s">
        <v>8070</v>
      </c>
      <c r="H252" t="s">
        <v>8071</v>
      </c>
      <c r="I252" t="s">
        <v>8072</v>
      </c>
      <c r="J252" t="s">
        <v>8073</v>
      </c>
      <c r="K252" t="s">
        <v>8074</v>
      </c>
      <c r="L252" t="s">
        <v>8075</v>
      </c>
      <c r="M252" t="s">
        <v>8076</v>
      </c>
      <c r="N252" t="s">
        <v>8077</v>
      </c>
    </row>
    <row r="253" spans="1:15" hidden="1" x14ac:dyDescent="0.25">
      <c r="A253" s="3" t="s">
        <v>215</v>
      </c>
      <c r="B253">
        <v>2631</v>
      </c>
      <c r="C253" t="s">
        <v>14</v>
      </c>
      <c r="D253" t="s">
        <v>216</v>
      </c>
      <c r="E253">
        <v>9</v>
      </c>
      <c r="F253" t="s">
        <v>8069</v>
      </c>
      <c r="G253" t="s">
        <v>8070</v>
      </c>
      <c r="H253" t="s">
        <v>8071</v>
      </c>
      <c r="I253" t="s">
        <v>8072</v>
      </c>
      <c r="J253" t="s">
        <v>8073</v>
      </c>
      <c r="K253" t="s">
        <v>8074</v>
      </c>
      <c r="L253" t="s">
        <v>8075</v>
      </c>
      <c r="M253" t="s">
        <v>8076</v>
      </c>
      <c r="N253" t="s">
        <v>8078</v>
      </c>
    </row>
    <row r="254" spans="1:15" hidden="1" x14ac:dyDescent="0.25">
      <c r="A254" s="3" t="s">
        <v>252</v>
      </c>
      <c r="B254">
        <v>2635</v>
      </c>
      <c r="C254" t="s">
        <v>14</v>
      </c>
      <c r="D254" t="s">
        <v>15</v>
      </c>
      <c r="E254">
        <v>9</v>
      </c>
      <c r="F254" t="s">
        <v>8079</v>
      </c>
      <c r="G254" t="s">
        <v>8080</v>
      </c>
      <c r="H254" t="s">
        <v>8081</v>
      </c>
      <c r="I254" t="s">
        <v>8082</v>
      </c>
      <c r="J254" t="s">
        <v>8083</v>
      </c>
      <c r="K254" t="s">
        <v>8084</v>
      </c>
      <c r="L254" t="s">
        <v>8085</v>
      </c>
      <c r="M254" t="s">
        <v>8086</v>
      </c>
      <c r="N254" t="s">
        <v>8087</v>
      </c>
    </row>
    <row r="255" spans="1:15" hidden="1" x14ac:dyDescent="0.25">
      <c r="A255" s="3" t="s">
        <v>537</v>
      </c>
      <c r="B255">
        <v>2584</v>
      </c>
      <c r="C255" t="s">
        <v>14</v>
      </c>
      <c r="D255" t="s">
        <v>538</v>
      </c>
      <c r="E255">
        <v>9</v>
      </c>
      <c r="F255" t="s">
        <v>7901</v>
      </c>
      <c r="G255" t="s">
        <v>7902</v>
      </c>
      <c r="H255" t="s">
        <v>7903</v>
      </c>
      <c r="I255" t="s">
        <v>7904</v>
      </c>
      <c r="J255" t="s">
        <v>7905</v>
      </c>
      <c r="K255" t="s">
        <v>7906</v>
      </c>
      <c r="L255" t="s">
        <v>8088</v>
      </c>
      <c r="M255" t="s">
        <v>8089</v>
      </c>
      <c r="N255" t="s">
        <v>8090</v>
      </c>
    </row>
    <row r="256" spans="1:15" hidden="1" x14ac:dyDescent="0.25">
      <c r="A256" s="3" t="s">
        <v>610</v>
      </c>
      <c r="B256">
        <v>2632</v>
      </c>
      <c r="C256" t="s">
        <v>14</v>
      </c>
      <c r="D256" t="s">
        <v>19</v>
      </c>
      <c r="E256">
        <v>9</v>
      </c>
      <c r="F256" t="s">
        <v>8069</v>
      </c>
      <c r="G256" t="s">
        <v>8070</v>
      </c>
      <c r="H256" t="s">
        <v>8071</v>
      </c>
      <c r="I256" t="s">
        <v>8072</v>
      </c>
      <c r="J256" t="s">
        <v>8073</v>
      </c>
      <c r="K256" t="s">
        <v>8074</v>
      </c>
      <c r="L256" t="s">
        <v>8075</v>
      </c>
      <c r="M256" t="s">
        <v>8076</v>
      </c>
      <c r="N256" t="s">
        <v>8077</v>
      </c>
    </row>
    <row r="257" spans="1:14" hidden="1" x14ac:dyDescent="0.25">
      <c r="A257" s="3" t="s">
        <v>841</v>
      </c>
      <c r="B257">
        <v>2631</v>
      </c>
      <c r="C257" t="s">
        <v>14</v>
      </c>
      <c r="D257" t="s">
        <v>387</v>
      </c>
      <c r="E257">
        <v>9</v>
      </c>
      <c r="F257" t="s">
        <v>8069</v>
      </c>
      <c r="G257" t="s">
        <v>8070</v>
      </c>
      <c r="H257" t="s">
        <v>8071</v>
      </c>
      <c r="I257" t="s">
        <v>8072</v>
      </c>
      <c r="J257" t="s">
        <v>8073</v>
      </c>
      <c r="K257" t="s">
        <v>8074</v>
      </c>
      <c r="L257" t="s">
        <v>8075</v>
      </c>
      <c r="M257" t="s">
        <v>8076</v>
      </c>
      <c r="N257" t="s">
        <v>8077</v>
      </c>
    </row>
    <row r="258" spans="1:14" hidden="1" x14ac:dyDescent="0.25">
      <c r="A258" s="3" t="s">
        <v>847</v>
      </c>
      <c r="B258">
        <v>2631</v>
      </c>
      <c r="C258" t="s">
        <v>14</v>
      </c>
      <c r="D258" t="s">
        <v>848</v>
      </c>
      <c r="E258">
        <v>9</v>
      </c>
      <c r="F258" t="s">
        <v>8069</v>
      </c>
      <c r="G258" t="s">
        <v>8070</v>
      </c>
      <c r="H258" t="s">
        <v>8071</v>
      </c>
      <c r="I258" t="s">
        <v>8072</v>
      </c>
      <c r="J258" t="s">
        <v>8073</v>
      </c>
      <c r="K258" t="s">
        <v>8074</v>
      </c>
      <c r="L258" t="s">
        <v>8075</v>
      </c>
      <c r="M258" t="s">
        <v>8076</v>
      </c>
      <c r="N258" t="s">
        <v>8078</v>
      </c>
    </row>
    <row r="259" spans="1:14" hidden="1" x14ac:dyDescent="0.25">
      <c r="A259" s="3" t="s">
        <v>889</v>
      </c>
      <c r="B259">
        <v>2631</v>
      </c>
      <c r="C259" t="s">
        <v>14</v>
      </c>
      <c r="D259" t="s">
        <v>890</v>
      </c>
      <c r="E259">
        <v>9</v>
      </c>
      <c r="F259" t="s">
        <v>8069</v>
      </c>
      <c r="G259" t="s">
        <v>8070</v>
      </c>
      <c r="H259" t="s">
        <v>8071</v>
      </c>
      <c r="I259" t="s">
        <v>8072</v>
      </c>
      <c r="J259" t="s">
        <v>8073</v>
      </c>
      <c r="K259" t="s">
        <v>8074</v>
      </c>
      <c r="L259" t="s">
        <v>8075</v>
      </c>
      <c r="M259" t="s">
        <v>8076</v>
      </c>
      <c r="N259" t="s">
        <v>8077</v>
      </c>
    </row>
    <row r="260" spans="1:14" hidden="1" x14ac:dyDescent="0.25">
      <c r="A260" s="3" t="s">
        <v>1066</v>
      </c>
      <c r="B260">
        <v>2631</v>
      </c>
      <c r="C260" t="s">
        <v>14</v>
      </c>
      <c r="D260" t="s">
        <v>113</v>
      </c>
      <c r="E260">
        <v>9</v>
      </c>
      <c r="F260" t="s">
        <v>8069</v>
      </c>
      <c r="G260" t="s">
        <v>8070</v>
      </c>
      <c r="H260" t="s">
        <v>8071</v>
      </c>
      <c r="I260" t="s">
        <v>8072</v>
      </c>
      <c r="J260" t="s">
        <v>8073</v>
      </c>
      <c r="K260" t="s">
        <v>8074</v>
      </c>
      <c r="L260" t="s">
        <v>8075</v>
      </c>
      <c r="M260" t="s">
        <v>8076</v>
      </c>
      <c r="N260" t="s">
        <v>8077</v>
      </c>
    </row>
    <row r="261" spans="1:14" hidden="1" x14ac:dyDescent="0.25">
      <c r="A261" s="3" t="s">
        <v>1141</v>
      </c>
      <c r="B261">
        <v>2584</v>
      </c>
      <c r="C261" t="s">
        <v>14</v>
      </c>
      <c r="D261" t="s">
        <v>930</v>
      </c>
      <c r="E261">
        <v>9</v>
      </c>
      <c r="F261" t="s">
        <v>7901</v>
      </c>
      <c r="G261" t="s">
        <v>7902</v>
      </c>
      <c r="H261" t="s">
        <v>7903</v>
      </c>
      <c r="I261" t="s">
        <v>7904</v>
      </c>
      <c r="J261" t="s">
        <v>7905</v>
      </c>
      <c r="K261" t="s">
        <v>7906</v>
      </c>
      <c r="L261" t="s">
        <v>8088</v>
      </c>
      <c r="M261" t="s">
        <v>8089</v>
      </c>
      <c r="N261" t="s">
        <v>8090</v>
      </c>
    </row>
    <row r="262" spans="1:14" hidden="1" x14ac:dyDescent="0.25">
      <c r="A262" s="3" t="s">
        <v>1144</v>
      </c>
      <c r="B262">
        <v>2631</v>
      </c>
      <c r="C262" t="s">
        <v>14</v>
      </c>
      <c r="D262" t="s">
        <v>19</v>
      </c>
      <c r="E262">
        <v>9</v>
      </c>
      <c r="F262" t="s">
        <v>8069</v>
      </c>
      <c r="G262" t="s">
        <v>8070</v>
      </c>
      <c r="H262" t="s">
        <v>8071</v>
      </c>
      <c r="I262" t="s">
        <v>8072</v>
      </c>
      <c r="J262" t="s">
        <v>8073</v>
      </c>
      <c r="K262" t="s">
        <v>8074</v>
      </c>
      <c r="L262" t="s">
        <v>8075</v>
      </c>
      <c r="M262" t="s">
        <v>8076</v>
      </c>
      <c r="N262" t="s">
        <v>8077</v>
      </c>
    </row>
    <row r="263" spans="1:14" hidden="1" x14ac:dyDescent="0.25">
      <c r="A263" s="3" t="s">
        <v>1177</v>
      </c>
      <c r="B263">
        <v>2635</v>
      </c>
      <c r="C263" t="s">
        <v>14</v>
      </c>
      <c r="D263" t="s">
        <v>15</v>
      </c>
      <c r="E263">
        <v>9</v>
      </c>
      <c r="F263" t="s">
        <v>8079</v>
      </c>
      <c r="G263" t="s">
        <v>8080</v>
      </c>
      <c r="H263" t="s">
        <v>8081</v>
      </c>
      <c r="I263" t="s">
        <v>8082</v>
      </c>
      <c r="J263" t="s">
        <v>8083</v>
      </c>
      <c r="K263" t="s">
        <v>8084</v>
      </c>
      <c r="L263" t="s">
        <v>8085</v>
      </c>
      <c r="M263" t="s">
        <v>8086</v>
      </c>
      <c r="N263" t="s">
        <v>8087</v>
      </c>
    </row>
    <row r="264" spans="1:14" hidden="1" x14ac:dyDescent="0.25">
      <c r="A264" s="3" t="s">
        <v>1213</v>
      </c>
      <c r="B264">
        <v>2632</v>
      </c>
      <c r="C264" t="s">
        <v>14</v>
      </c>
      <c r="D264" t="s">
        <v>1214</v>
      </c>
      <c r="E264">
        <v>9</v>
      </c>
      <c r="F264" t="s">
        <v>8069</v>
      </c>
      <c r="G264" t="s">
        <v>8070</v>
      </c>
      <c r="H264" t="s">
        <v>8071</v>
      </c>
      <c r="I264" t="s">
        <v>8072</v>
      </c>
      <c r="J264" t="s">
        <v>8073</v>
      </c>
      <c r="K264" t="s">
        <v>8074</v>
      </c>
      <c r="L264" t="s">
        <v>8075</v>
      </c>
      <c r="M264" t="s">
        <v>8091</v>
      </c>
      <c r="N264" t="s">
        <v>8077</v>
      </c>
    </row>
    <row r="265" spans="1:14" hidden="1" x14ac:dyDescent="0.25">
      <c r="A265" s="3" t="s">
        <v>1220</v>
      </c>
      <c r="B265">
        <v>2631</v>
      </c>
      <c r="C265" t="s">
        <v>14</v>
      </c>
      <c r="D265" t="s">
        <v>19</v>
      </c>
      <c r="E265">
        <v>9</v>
      </c>
      <c r="F265" t="s">
        <v>8069</v>
      </c>
      <c r="G265" t="s">
        <v>8070</v>
      </c>
      <c r="H265" t="s">
        <v>8071</v>
      </c>
      <c r="I265" t="s">
        <v>8072</v>
      </c>
      <c r="J265" t="s">
        <v>8073</v>
      </c>
      <c r="K265" t="s">
        <v>8074</v>
      </c>
      <c r="L265" t="s">
        <v>8075</v>
      </c>
      <c r="M265" t="s">
        <v>8076</v>
      </c>
      <c r="N265" t="s">
        <v>8077</v>
      </c>
    </row>
    <row r="266" spans="1:14" hidden="1" x14ac:dyDescent="0.25">
      <c r="A266" s="3" t="s">
        <v>1237</v>
      </c>
      <c r="B266">
        <v>2573</v>
      </c>
      <c r="C266" t="s">
        <v>14</v>
      </c>
      <c r="D266" t="s">
        <v>19</v>
      </c>
      <c r="E266">
        <v>9</v>
      </c>
      <c r="F266" t="s">
        <v>7778</v>
      </c>
      <c r="G266" t="s">
        <v>7779</v>
      </c>
      <c r="H266" t="s">
        <v>7780</v>
      </c>
      <c r="I266" t="s">
        <v>7781</v>
      </c>
      <c r="J266" t="s">
        <v>7782</v>
      </c>
      <c r="K266" t="s">
        <v>7783</v>
      </c>
      <c r="L266" t="s">
        <v>7784</v>
      </c>
      <c r="M266" t="s">
        <v>8092</v>
      </c>
      <c r="N266" t="s">
        <v>8093</v>
      </c>
    </row>
    <row r="267" spans="1:14" hidden="1" x14ac:dyDescent="0.25">
      <c r="A267" s="3" t="s">
        <v>1262</v>
      </c>
      <c r="B267">
        <v>2631</v>
      </c>
      <c r="C267" t="s">
        <v>14</v>
      </c>
      <c r="D267" t="s">
        <v>1263</v>
      </c>
      <c r="E267">
        <v>9</v>
      </c>
      <c r="F267" t="s">
        <v>8069</v>
      </c>
      <c r="G267" t="s">
        <v>8070</v>
      </c>
      <c r="H267" t="s">
        <v>8071</v>
      </c>
      <c r="I267" t="s">
        <v>8072</v>
      </c>
      <c r="J267" t="s">
        <v>8073</v>
      </c>
      <c r="K267" t="s">
        <v>8074</v>
      </c>
      <c r="L267" t="s">
        <v>8075</v>
      </c>
      <c r="M267" t="s">
        <v>8076</v>
      </c>
      <c r="N267" t="s">
        <v>8078</v>
      </c>
    </row>
    <row r="268" spans="1:14" hidden="1" x14ac:dyDescent="0.25">
      <c r="A268" s="3" t="s">
        <v>1275</v>
      </c>
      <c r="B268">
        <v>2632</v>
      </c>
      <c r="C268" t="s">
        <v>14</v>
      </c>
      <c r="D268" t="s">
        <v>498</v>
      </c>
      <c r="E268">
        <v>9</v>
      </c>
      <c r="F268" t="s">
        <v>8069</v>
      </c>
      <c r="G268" t="s">
        <v>8070</v>
      </c>
      <c r="H268" t="s">
        <v>8071</v>
      </c>
      <c r="I268" t="s">
        <v>8072</v>
      </c>
      <c r="J268" t="s">
        <v>8073</v>
      </c>
      <c r="K268" t="s">
        <v>8074</v>
      </c>
      <c r="L268" t="s">
        <v>8075</v>
      </c>
      <c r="M268" t="s">
        <v>8076</v>
      </c>
      <c r="N268" t="s">
        <v>8077</v>
      </c>
    </row>
    <row r="269" spans="1:14" hidden="1" x14ac:dyDescent="0.25">
      <c r="A269" s="3" t="s">
        <v>1366</v>
      </c>
      <c r="B269">
        <v>2581</v>
      </c>
      <c r="C269" t="s">
        <v>14</v>
      </c>
      <c r="D269" t="s">
        <v>82</v>
      </c>
      <c r="E269">
        <v>9</v>
      </c>
      <c r="F269" t="s">
        <v>7778</v>
      </c>
      <c r="G269" t="s">
        <v>7779</v>
      </c>
      <c r="H269" t="s">
        <v>7780</v>
      </c>
      <c r="I269" t="s">
        <v>7781</v>
      </c>
      <c r="J269" t="s">
        <v>7782</v>
      </c>
      <c r="K269" t="s">
        <v>7783</v>
      </c>
      <c r="L269" t="s">
        <v>7784</v>
      </c>
      <c r="M269" t="s">
        <v>8092</v>
      </c>
      <c r="N269" t="s">
        <v>8094</v>
      </c>
    </row>
    <row r="270" spans="1:14" hidden="1" x14ac:dyDescent="0.25">
      <c r="A270" s="3" t="s">
        <v>1417</v>
      </c>
      <c r="B270">
        <v>2631</v>
      </c>
      <c r="C270" t="s">
        <v>14</v>
      </c>
      <c r="D270" t="s">
        <v>1418</v>
      </c>
      <c r="E270">
        <v>9</v>
      </c>
      <c r="F270" t="s">
        <v>8069</v>
      </c>
      <c r="G270" t="s">
        <v>8070</v>
      </c>
      <c r="H270" t="s">
        <v>8071</v>
      </c>
      <c r="I270" t="s">
        <v>8072</v>
      </c>
      <c r="J270" t="s">
        <v>8073</v>
      </c>
      <c r="K270" t="s">
        <v>8074</v>
      </c>
      <c r="L270" t="s">
        <v>8075</v>
      </c>
      <c r="M270" t="s">
        <v>8076</v>
      </c>
      <c r="N270" t="s">
        <v>8078</v>
      </c>
    </row>
    <row r="271" spans="1:14" hidden="1" x14ac:dyDescent="0.25">
      <c r="A271" s="3" t="s">
        <v>1576</v>
      </c>
      <c r="B271">
        <v>2562</v>
      </c>
      <c r="C271" t="s">
        <v>14</v>
      </c>
      <c r="D271" t="s">
        <v>209</v>
      </c>
      <c r="E271">
        <v>9</v>
      </c>
      <c r="F271" t="s">
        <v>7767</v>
      </c>
      <c r="G271" t="s">
        <v>7768</v>
      </c>
      <c r="H271" t="s">
        <v>7769</v>
      </c>
      <c r="I271" t="s">
        <v>7770</v>
      </c>
      <c r="J271" t="s">
        <v>7771</v>
      </c>
      <c r="K271" t="s">
        <v>7772</v>
      </c>
      <c r="L271" t="s">
        <v>7773</v>
      </c>
      <c r="M271" t="s">
        <v>7774</v>
      </c>
      <c r="N271" t="s">
        <v>8095</v>
      </c>
    </row>
    <row r="272" spans="1:14" hidden="1" x14ac:dyDescent="0.25">
      <c r="A272" s="3" t="s">
        <v>1692</v>
      </c>
      <c r="B272">
        <v>2631</v>
      </c>
      <c r="C272" t="s">
        <v>14</v>
      </c>
      <c r="D272" t="s">
        <v>19</v>
      </c>
      <c r="E272">
        <v>9</v>
      </c>
      <c r="F272" t="s">
        <v>8069</v>
      </c>
      <c r="G272" t="s">
        <v>8070</v>
      </c>
      <c r="H272" t="s">
        <v>8071</v>
      </c>
      <c r="I272" t="s">
        <v>8072</v>
      </c>
      <c r="J272" t="s">
        <v>8073</v>
      </c>
      <c r="K272" t="s">
        <v>8074</v>
      </c>
      <c r="L272" t="s">
        <v>8075</v>
      </c>
      <c r="M272" t="s">
        <v>8076</v>
      </c>
      <c r="N272" t="s">
        <v>8078</v>
      </c>
    </row>
    <row r="273" spans="1:14" hidden="1" x14ac:dyDescent="0.25">
      <c r="A273" s="3" t="s">
        <v>1721</v>
      </c>
      <c r="B273">
        <v>2631</v>
      </c>
      <c r="C273" t="s">
        <v>14</v>
      </c>
      <c r="D273" t="s">
        <v>1150</v>
      </c>
      <c r="E273">
        <v>9</v>
      </c>
      <c r="F273" t="s">
        <v>8069</v>
      </c>
      <c r="G273" t="s">
        <v>8070</v>
      </c>
      <c r="H273" t="s">
        <v>8071</v>
      </c>
      <c r="I273" t="s">
        <v>8072</v>
      </c>
      <c r="J273" t="s">
        <v>8073</v>
      </c>
      <c r="K273" t="s">
        <v>8074</v>
      </c>
      <c r="L273" t="s">
        <v>8075</v>
      </c>
      <c r="M273" t="s">
        <v>8076</v>
      </c>
      <c r="N273" t="s">
        <v>8078</v>
      </c>
    </row>
    <row r="274" spans="1:14" hidden="1" x14ac:dyDescent="0.25">
      <c r="A274" s="3" t="s">
        <v>1722</v>
      </c>
      <c r="B274">
        <v>2631</v>
      </c>
      <c r="C274" t="s">
        <v>14</v>
      </c>
      <c r="D274" t="s">
        <v>461</v>
      </c>
      <c r="E274">
        <v>9</v>
      </c>
      <c r="F274" t="s">
        <v>8069</v>
      </c>
      <c r="G274" t="s">
        <v>8070</v>
      </c>
      <c r="H274" t="s">
        <v>8071</v>
      </c>
      <c r="I274" t="s">
        <v>8072</v>
      </c>
      <c r="J274" t="s">
        <v>8073</v>
      </c>
      <c r="K274" t="s">
        <v>8074</v>
      </c>
      <c r="L274" t="s">
        <v>8075</v>
      </c>
      <c r="M274" t="s">
        <v>8076</v>
      </c>
      <c r="N274" t="s">
        <v>8077</v>
      </c>
    </row>
    <row r="275" spans="1:14" hidden="1" x14ac:dyDescent="0.25">
      <c r="A275" s="3" t="s">
        <v>1776</v>
      </c>
      <c r="B275">
        <v>2632</v>
      </c>
      <c r="C275" t="s">
        <v>14</v>
      </c>
      <c r="D275" t="s">
        <v>19</v>
      </c>
      <c r="E275">
        <v>9</v>
      </c>
      <c r="F275" t="s">
        <v>8069</v>
      </c>
      <c r="G275" t="s">
        <v>8070</v>
      </c>
      <c r="H275" t="s">
        <v>8071</v>
      </c>
      <c r="I275" t="s">
        <v>8072</v>
      </c>
      <c r="J275" t="s">
        <v>8073</v>
      </c>
      <c r="K275" t="s">
        <v>8074</v>
      </c>
      <c r="L275" t="s">
        <v>8075</v>
      </c>
      <c r="M275" t="s">
        <v>8076</v>
      </c>
      <c r="N275" t="s">
        <v>8077</v>
      </c>
    </row>
    <row r="276" spans="1:14" hidden="1" x14ac:dyDescent="0.25">
      <c r="A276" s="3" t="s">
        <v>1806</v>
      </c>
      <c r="B276">
        <v>2631</v>
      </c>
      <c r="C276" t="s">
        <v>14</v>
      </c>
      <c r="D276" t="s">
        <v>1564</v>
      </c>
      <c r="E276">
        <v>9</v>
      </c>
      <c r="F276" t="s">
        <v>8069</v>
      </c>
      <c r="G276" t="s">
        <v>8070</v>
      </c>
      <c r="H276" t="s">
        <v>8071</v>
      </c>
      <c r="I276" t="s">
        <v>8072</v>
      </c>
      <c r="J276" t="s">
        <v>8073</v>
      </c>
      <c r="K276" t="s">
        <v>8074</v>
      </c>
      <c r="L276" t="s">
        <v>8075</v>
      </c>
      <c r="M276" t="s">
        <v>8076</v>
      </c>
      <c r="N276" t="s">
        <v>8078</v>
      </c>
    </row>
    <row r="277" spans="1:14" hidden="1" x14ac:dyDescent="0.25">
      <c r="A277" s="3" t="s">
        <v>1881</v>
      </c>
      <c r="B277">
        <v>2631</v>
      </c>
      <c r="C277" t="s">
        <v>14</v>
      </c>
      <c r="D277" t="s">
        <v>930</v>
      </c>
      <c r="E277">
        <v>9</v>
      </c>
      <c r="F277" t="s">
        <v>8069</v>
      </c>
      <c r="G277" t="s">
        <v>8070</v>
      </c>
      <c r="H277" t="s">
        <v>8071</v>
      </c>
      <c r="I277" t="s">
        <v>8072</v>
      </c>
      <c r="J277" t="s">
        <v>8073</v>
      </c>
      <c r="K277" t="s">
        <v>8074</v>
      </c>
      <c r="L277" t="s">
        <v>8075</v>
      </c>
      <c r="M277" t="s">
        <v>8076</v>
      </c>
      <c r="N277" t="s">
        <v>8078</v>
      </c>
    </row>
    <row r="278" spans="1:14" hidden="1" x14ac:dyDescent="0.25">
      <c r="A278" s="3" t="s">
        <v>1886</v>
      </c>
      <c r="B278">
        <v>2631</v>
      </c>
      <c r="C278" t="s">
        <v>14</v>
      </c>
      <c r="D278" t="s">
        <v>509</v>
      </c>
      <c r="E278">
        <v>9</v>
      </c>
      <c r="F278" t="s">
        <v>8069</v>
      </c>
      <c r="G278" t="s">
        <v>8070</v>
      </c>
      <c r="H278" t="s">
        <v>8071</v>
      </c>
      <c r="I278" t="s">
        <v>8072</v>
      </c>
      <c r="J278" t="s">
        <v>8073</v>
      </c>
      <c r="K278" t="s">
        <v>8074</v>
      </c>
      <c r="L278" t="s">
        <v>8075</v>
      </c>
      <c r="M278" t="s">
        <v>8076</v>
      </c>
      <c r="N278" t="s">
        <v>8077</v>
      </c>
    </row>
    <row r="279" spans="1:14" hidden="1" x14ac:dyDescent="0.25">
      <c r="A279" s="3" t="s">
        <v>1958</v>
      </c>
      <c r="B279">
        <v>2632</v>
      </c>
      <c r="C279" t="s">
        <v>14</v>
      </c>
      <c r="D279" t="s">
        <v>394</v>
      </c>
      <c r="E279">
        <v>9</v>
      </c>
      <c r="F279" t="s">
        <v>8069</v>
      </c>
      <c r="G279" t="s">
        <v>8070</v>
      </c>
      <c r="H279" t="s">
        <v>8071</v>
      </c>
      <c r="I279" t="s">
        <v>8072</v>
      </c>
      <c r="J279" t="s">
        <v>8073</v>
      </c>
      <c r="K279" t="s">
        <v>8074</v>
      </c>
      <c r="L279" t="s">
        <v>8075</v>
      </c>
      <c r="M279" t="s">
        <v>8076</v>
      </c>
      <c r="N279" t="s">
        <v>8077</v>
      </c>
    </row>
    <row r="280" spans="1:14" hidden="1" x14ac:dyDescent="0.25">
      <c r="A280" s="3" t="s">
        <v>1973</v>
      </c>
      <c r="B280">
        <v>2584</v>
      </c>
      <c r="C280" t="s">
        <v>14</v>
      </c>
      <c r="D280" t="s">
        <v>1418</v>
      </c>
      <c r="E280">
        <v>9</v>
      </c>
      <c r="F280" t="s">
        <v>7901</v>
      </c>
      <c r="G280" t="s">
        <v>7902</v>
      </c>
      <c r="H280" t="s">
        <v>7903</v>
      </c>
      <c r="I280" t="s">
        <v>7904</v>
      </c>
      <c r="J280" t="s">
        <v>7905</v>
      </c>
      <c r="K280" t="s">
        <v>7906</v>
      </c>
      <c r="L280" t="s">
        <v>8088</v>
      </c>
      <c r="M280" t="s">
        <v>8089</v>
      </c>
      <c r="N280" t="s">
        <v>8090</v>
      </c>
    </row>
    <row r="281" spans="1:14" x14ac:dyDescent="0.25">
      <c r="A281" s="3" t="s">
        <v>2013</v>
      </c>
      <c r="B281">
        <v>5016</v>
      </c>
      <c r="C281" t="s">
        <v>9</v>
      </c>
      <c r="D281" t="s">
        <v>1941</v>
      </c>
      <c r="E281">
        <v>9</v>
      </c>
      <c r="F281" t="s">
        <v>8096</v>
      </c>
      <c r="G281" t="s">
        <v>8097</v>
      </c>
      <c r="H281" t="s">
        <v>8098</v>
      </c>
      <c r="I281" t="s">
        <v>8099</v>
      </c>
      <c r="J281" t="s">
        <v>8100</v>
      </c>
      <c r="K281" t="s">
        <v>8101</v>
      </c>
      <c r="L281" t="s">
        <v>8102</v>
      </c>
      <c r="M281">
        <f ca="1">- (3858-240:4097)</f>
        <v>0</v>
      </c>
      <c r="N281" t="s">
        <v>8103</v>
      </c>
    </row>
    <row r="282" spans="1:14" hidden="1" x14ac:dyDescent="0.25">
      <c r="A282" s="3" t="s">
        <v>2020</v>
      </c>
      <c r="B282">
        <v>2632</v>
      </c>
      <c r="C282" t="s">
        <v>14</v>
      </c>
      <c r="D282" t="s">
        <v>1306</v>
      </c>
      <c r="E282">
        <v>9</v>
      </c>
      <c r="F282" t="s">
        <v>8069</v>
      </c>
      <c r="G282" t="s">
        <v>8070</v>
      </c>
      <c r="H282" t="s">
        <v>8071</v>
      </c>
      <c r="I282" t="s">
        <v>8072</v>
      </c>
      <c r="J282" t="s">
        <v>8073</v>
      </c>
      <c r="K282" t="s">
        <v>8074</v>
      </c>
      <c r="L282" t="s">
        <v>8075</v>
      </c>
      <c r="M282" t="s">
        <v>8076</v>
      </c>
      <c r="N282" t="s">
        <v>8077</v>
      </c>
    </row>
    <row r="283" spans="1:14" hidden="1" x14ac:dyDescent="0.25">
      <c r="A283" s="3" t="s">
        <v>2096</v>
      </c>
      <c r="B283">
        <v>2619</v>
      </c>
      <c r="C283" t="s">
        <v>14</v>
      </c>
      <c r="D283" t="s">
        <v>2097</v>
      </c>
      <c r="E283">
        <v>9</v>
      </c>
      <c r="F283" t="s">
        <v>8104</v>
      </c>
      <c r="G283" t="s">
        <v>8105</v>
      </c>
      <c r="H283" t="s">
        <v>8106</v>
      </c>
      <c r="I283" t="s">
        <v>8107</v>
      </c>
      <c r="J283" t="s">
        <v>8108</v>
      </c>
      <c r="K283" t="s">
        <v>8109</v>
      </c>
      <c r="L283" t="s">
        <v>8110</v>
      </c>
      <c r="M283" t="s">
        <v>8111</v>
      </c>
      <c r="N283" t="s">
        <v>8112</v>
      </c>
    </row>
    <row r="284" spans="1:14" hidden="1" x14ac:dyDescent="0.25">
      <c r="A284" s="3" t="s">
        <v>2134</v>
      </c>
      <c r="B284">
        <v>2631</v>
      </c>
      <c r="C284" t="s">
        <v>14</v>
      </c>
      <c r="D284" t="s">
        <v>75</v>
      </c>
      <c r="E284">
        <v>9</v>
      </c>
      <c r="F284" t="s">
        <v>8069</v>
      </c>
      <c r="G284" t="s">
        <v>8070</v>
      </c>
      <c r="H284" t="s">
        <v>8071</v>
      </c>
      <c r="I284" t="s">
        <v>8072</v>
      </c>
      <c r="J284" t="s">
        <v>8073</v>
      </c>
      <c r="K284" t="s">
        <v>8074</v>
      </c>
      <c r="L284" t="s">
        <v>8075</v>
      </c>
      <c r="M284" t="s">
        <v>8076</v>
      </c>
      <c r="N284" t="s">
        <v>8077</v>
      </c>
    </row>
    <row r="285" spans="1:14" hidden="1" x14ac:dyDescent="0.25">
      <c r="A285" s="3" t="s">
        <v>2203</v>
      </c>
      <c r="B285">
        <v>2442</v>
      </c>
      <c r="C285" t="s">
        <v>14</v>
      </c>
      <c r="D285" t="s">
        <v>2204</v>
      </c>
      <c r="E285">
        <v>9</v>
      </c>
      <c r="F285" t="s">
        <v>8113</v>
      </c>
      <c r="G285" t="s">
        <v>8114</v>
      </c>
      <c r="H285" t="s">
        <v>8115</v>
      </c>
      <c r="I285" t="s">
        <v>8116</v>
      </c>
      <c r="J285" t="s">
        <v>8117</v>
      </c>
      <c r="K285" t="s">
        <v>8118</v>
      </c>
      <c r="L285" t="s">
        <v>8119</v>
      </c>
      <c r="M285" t="s">
        <v>8120</v>
      </c>
      <c r="N285" t="s">
        <v>8121</v>
      </c>
    </row>
    <row r="286" spans="1:14" hidden="1" x14ac:dyDescent="0.25">
      <c r="A286" s="3" t="s">
        <v>2209</v>
      </c>
      <c r="B286">
        <v>2584</v>
      </c>
      <c r="C286" t="s">
        <v>14</v>
      </c>
      <c r="D286" t="s">
        <v>216</v>
      </c>
      <c r="E286">
        <v>9</v>
      </c>
      <c r="F286" t="s">
        <v>7901</v>
      </c>
      <c r="G286" t="s">
        <v>7902</v>
      </c>
      <c r="H286" t="s">
        <v>7903</v>
      </c>
      <c r="I286" t="s">
        <v>7904</v>
      </c>
      <c r="J286" t="s">
        <v>7905</v>
      </c>
      <c r="K286" t="s">
        <v>7906</v>
      </c>
      <c r="L286" t="s">
        <v>8088</v>
      </c>
      <c r="M286" t="s">
        <v>8089</v>
      </c>
      <c r="N286" t="s">
        <v>8090</v>
      </c>
    </row>
    <row r="287" spans="1:14" hidden="1" x14ac:dyDescent="0.25">
      <c r="A287" s="3" t="s">
        <v>2227</v>
      </c>
      <c r="B287">
        <v>2631</v>
      </c>
      <c r="C287" t="s">
        <v>14</v>
      </c>
      <c r="D287" t="s">
        <v>437</v>
      </c>
      <c r="E287">
        <v>9</v>
      </c>
      <c r="F287" t="s">
        <v>8069</v>
      </c>
      <c r="G287" t="s">
        <v>8070</v>
      </c>
      <c r="H287" t="s">
        <v>8071</v>
      </c>
      <c r="I287" t="s">
        <v>8072</v>
      </c>
      <c r="J287" t="s">
        <v>8073</v>
      </c>
      <c r="K287" t="s">
        <v>8074</v>
      </c>
      <c r="L287" t="s">
        <v>8075</v>
      </c>
      <c r="M287" t="s">
        <v>8076</v>
      </c>
      <c r="N287" t="s">
        <v>8078</v>
      </c>
    </row>
    <row r="288" spans="1:14" hidden="1" x14ac:dyDescent="0.25">
      <c r="A288" s="3" t="s">
        <v>2248</v>
      </c>
      <c r="B288">
        <v>2631</v>
      </c>
      <c r="C288" t="s">
        <v>14</v>
      </c>
      <c r="D288" t="s">
        <v>718</v>
      </c>
      <c r="E288">
        <v>9</v>
      </c>
      <c r="F288" t="s">
        <v>8069</v>
      </c>
      <c r="G288" t="s">
        <v>8070</v>
      </c>
      <c r="H288" t="s">
        <v>8071</v>
      </c>
      <c r="I288" t="s">
        <v>8072</v>
      </c>
      <c r="J288" t="s">
        <v>8073</v>
      </c>
      <c r="K288" t="s">
        <v>8074</v>
      </c>
      <c r="L288" t="s">
        <v>8075</v>
      </c>
      <c r="M288" t="s">
        <v>8076</v>
      </c>
      <c r="N288" t="s">
        <v>8078</v>
      </c>
    </row>
    <row r="289" spans="1:14" hidden="1" x14ac:dyDescent="0.25">
      <c r="A289" s="3" t="s">
        <v>2258</v>
      </c>
      <c r="B289">
        <v>2635</v>
      </c>
      <c r="C289" t="s">
        <v>14</v>
      </c>
      <c r="D289" t="s">
        <v>15</v>
      </c>
      <c r="E289">
        <v>9</v>
      </c>
      <c r="F289" t="s">
        <v>8079</v>
      </c>
      <c r="G289" t="s">
        <v>8080</v>
      </c>
      <c r="H289" t="s">
        <v>8081</v>
      </c>
      <c r="I289" t="s">
        <v>8082</v>
      </c>
      <c r="J289" t="s">
        <v>8083</v>
      </c>
      <c r="K289" t="s">
        <v>8084</v>
      </c>
      <c r="L289" t="s">
        <v>8085</v>
      </c>
      <c r="M289" t="s">
        <v>8086</v>
      </c>
      <c r="N289" t="s">
        <v>8087</v>
      </c>
    </row>
    <row r="290" spans="1:14" hidden="1" x14ac:dyDescent="0.25">
      <c r="A290" s="3" t="s">
        <v>2352</v>
      </c>
      <c r="B290">
        <v>2631</v>
      </c>
      <c r="C290" t="s">
        <v>14</v>
      </c>
      <c r="D290" t="s">
        <v>372</v>
      </c>
      <c r="E290">
        <v>9</v>
      </c>
      <c r="F290" t="s">
        <v>8069</v>
      </c>
      <c r="G290" t="s">
        <v>8070</v>
      </c>
      <c r="H290" t="s">
        <v>8071</v>
      </c>
      <c r="I290" t="s">
        <v>8072</v>
      </c>
      <c r="J290" t="s">
        <v>8073</v>
      </c>
      <c r="K290" t="s">
        <v>8074</v>
      </c>
      <c r="L290" t="s">
        <v>8075</v>
      </c>
      <c r="M290" t="s">
        <v>8076</v>
      </c>
      <c r="N290" t="s">
        <v>8078</v>
      </c>
    </row>
    <row r="291" spans="1:14" hidden="1" x14ac:dyDescent="0.25">
      <c r="A291" s="3" t="s">
        <v>2359</v>
      </c>
      <c r="B291">
        <v>2848</v>
      </c>
      <c r="C291" t="s">
        <v>14</v>
      </c>
      <c r="D291" t="s">
        <v>2360</v>
      </c>
      <c r="E291">
        <v>9</v>
      </c>
      <c r="F291" t="s">
        <v>8122</v>
      </c>
      <c r="G291" t="s">
        <v>8123</v>
      </c>
      <c r="H291" t="s">
        <v>8124</v>
      </c>
      <c r="I291" t="s">
        <v>8125</v>
      </c>
      <c r="J291" t="s">
        <v>8126</v>
      </c>
      <c r="K291" t="s">
        <v>8127</v>
      </c>
      <c r="L291" t="s">
        <v>8128</v>
      </c>
      <c r="M291" t="s">
        <v>8129</v>
      </c>
      <c r="N291" t="s">
        <v>8130</v>
      </c>
    </row>
    <row r="292" spans="1:14" hidden="1" x14ac:dyDescent="0.25">
      <c r="A292" s="3" t="s">
        <v>2369</v>
      </c>
      <c r="B292">
        <v>2584</v>
      </c>
      <c r="C292" t="s">
        <v>14</v>
      </c>
      <c r="D292" t="s">
        <v>2370</v>
      </c>
      <c r="E292">
        <v>9</v>
      </c>
      <c r="F292" t="s">
        <v>7901</v>
      </c>
      <c r="G292" t="s">
        <v>7902</v>
      </c>
      <c r="H292" t="s">
        <v>7903</v>
      </c>
      <c r="I292" t="s">
        <v>7904</v>
      </c>
      <c r="J292" t="s">
        <v>7905</v>
      </c>
      <c r="K292" t="s">
        <v>7906</v>
      </c>
      <c r="L292" t="s">
        <v>8088</v>
      </c>
      <c r="M292" t="s">
        <v>8089</v>
      </c>
      <c r="N292" t="s">
        <v>8131</v>
      </c>
    </row>
    <row r="293" spans="1:14" hidden="1" x14ac:dyDescent="0.25">
      <c r="A293" s="3" t="s">
        <v>2494</v>
      </c>
      <c r="B293">
        <v>2631</v>
      </c>
      <c r="C293" t="s">
        <v>14</v>
      </c>
      <c r="D293" t="s">
        <v>793</v>
      </c>
      <c r="E293">
        <v>9</v>
      </c>
      <c r="F293" t="s">
        <v>8069</v>
      </c>
      <c r="G293" t="s">
        <v>8070</v>
      </c>
      <c r="H293" t="s">
        <v>8071</v>
      </c>
      <c r="I293" t="s">
        <v>8072</v>
      </c>
      <c r="J293" t="s">
        <v>8073</v>
      </c>
      <c r="K293" t="s">
        <v>8074</v>
      </c>
      <c r="L293" t="s">
        <v>8075</v>
      </c>
      <c r="M293" t="s">
        <v>8076</v>
      </c>
      <c r="N293" t="s">
        <v>8077</v>
      </c>
    </row>
    <row r="294" spans="1:14" hidden="1" x14ac:dyDescent="0.25">
      <c r="A294" s="3" t="s">
        <v>2623</v>
      </c>
      <c r="B294">
        <v>2631</v>
      </c>
      <c r="C294" t="s">
        <v>14</v>
      </c>
      <c r="D294" t="s">
        <v>336</v>
      </c>
      <c r="E294">
        <v>9</v>
      </c>
      <c r="F294" t="s">
        <v>8069</v>
      </c>
      <c r="G294" t="s">
        <v>8070</v>
      </c>
      <c r="H294" t="s">
        <v>8071</v>
      </c>
      <c r="I294" t="s">
        <v>8072</v>
      </c>
      <c r="J294" t="s">
        <v>8073</v>
      </c>
      <c r="K294" t="s">
        <v>8074</v>
      </c>
      <c r="L294" t="s">
        <v>8075</v>
      </c>
      <c r="M294" t="s">
        <v>8076</v>
      </c>
      <c r="N294" t="s">
        <v>8077</v>
      </c>
    </row>
    <row r="295" spans="1:14" hidden="1" x14ac:dyDescent="0.25">
      <c r="A295" s="3" t="s">
        <v>2725</v>
      </c>
      <c r="B295">
        <v>2584</v>
      </c>
      <c r="C295" t="s">
        <v>14</v>
      </c>
      <c r="D295" t="s">
        <v>1564</v>
      </c>
      <c r="E295">
        <v>9</v>
      </c>
      <c r="F295" t="s">
        <v>7901</v>
      </c>
      <c r="G295" t="s">
        <v>7902</v>
      </c>
      <c r="H295" t="s">
        <v>7903</v>
      </c>
      <c r="I295" t="s">
        <v>7904</v>
      </c>
      <c r="J295" t="s">
        <v>7905</v>
      </c>
      <c r="K295" t="s">
        <v>7906</v>
      </c>
      <c r="L295" t="s">
        <v>8088</v>
      </c>
      <c r="M295" t="s">
        <v>8089</v>
      </c>
      <c r="N295" t="s">
        <v>8090</v>
      </c>
    </row>
    <row r="296" spans="1:14" hidden="1" x14ac:dyDescent="0.25">
      <c r="A296" s="3" t="s">
        <v>2730</v>
      </c>
      <c r="B296">
        <v>2146</v>
      </c>
      <c r="C296" t="s">
        <v>14</v>
      </c>
      <c r="D296" t="s">
        <v>36</v>
      </c>
      <c r="E296">
        <v>9</v>
      </c>
      <c r="F296" t="s">
        <v>8132</v>
      </c>
      <c r="G296" t="s">
        <v>8133</v>
      </c>
      <c r="H296" t="s">
        <v>8134</v>
      </c>
      <c r="I296" t="s">
        <v>8135</v>
      </c>
      <c r="J296" t="s">
        <v>8136</v>
      </c>
      <c r="K296" t="s">
        <v>8137</v>
      </c>
      <c r="L296">
        <f ca="1">- (1610-136:1745)</f>
        <v>0</v>
      </c>
      <c r="M296" t="s">
        <v>8138</v>
      </c>
      <c r="N296" t="s">
        <v>8139</v>
      </c>
    </row>
    <row r="297" spans="1:14" hidden="1" x14ac:dyDescent="0.25">
      <c r="A297" s="3" t="s">
        <v>2814</v>
      </c>
      <c r="B297">
        <v>2581</v>
      </c>
      <c r="C297" t="s">
        <v>14</v>
      </c>
      <c r="D297" t="s">
        <v>19</v>
      </c>
      <c r="E297">
        <v>9</v>
      </c>
      <c r="F297" t="s">
        <v>7778</v>
      </c>
      <c r="G297" t="s">
        <v>7779</v>
      </c>
      <c r="H297" t="s">
        <v>7780</v>
      </c>
      <c r="I297" t="s">
        <v>7781</v>
      </c>
      <c r="J297" t="s">
        <v>7782</v>
      </c>
      <c r="K297" t="s">
        <v>7783</v>
      </c>
      <c r="L297" t="s">
        <v>7784</v>
      </c>
      <c r="M297" t="s">
        <v>8092</v>
      </c>
      <c r="N297" t="s">
        <v>8094</v>
      </c>
    </row>
    <row r="298" spans="1:14" hidden="1" x14ac:dyDescent="0.25">
      <c r="A298" s="3" t="s">
        <v>2844</v>
      </c>
      <c r="B298">
        <v>2551</v>
      </c>
      <c r="C298" t="s">
        <v>14</v>
      </c>
      <c r="D298" t="s">
        <v>64</v>
      </c>
      <c r="E298">
        <v>9</v>
      </c>
      <c r="F298" t="s">
        <v>8140</v>
      </c>
      <c r="G298" t="s">
        <v>8141</v>
      </c>
      <c r="H298" t="s">
        <v>8142</v>
      </c>
      <c r="I298" t="s">
        <v>8143</v>
      </c>
      <c r="J298" t="s">
        <v>8144</v>
      </c>
      <c r="K298" t="s">
        <v>8145</v>
      </c>
      <c r="L298" t="s">
        <v>8146</v>
      </c>
      <c r="M298" t="s">
        <v>8147</v>
      </c>
      <c r="N298" t="s">
        <v>8148</v>
      </c>
    </row>
    <row r="299" spans="1:14" hidden="1" x14ac:dyDescent="0.25">
      <c r="A299" s="3" t="s">
        <v>2881</v>
      </c>
      <c r="B299">
        <v>2631</v>
      </c>
      <c r="C299" t="s">
        <v>14</v>
      </c>
      <c r="D299" t="s">
        <v>155</v>
      </c>
      <c r="E299">
        <v>9</v>
      </c>
      <c r="F299" t="s">
        <v>8069</v>
      </c>
      <c r="G299" t="s">
        <v>8070</v>
      </c>
      <c r="H299" t="s">
        <v>8071</v>
      </c>
      <c r="I299" t="s">
        <v>8072</v>
      </c>
      <c r="J299" t="s">
        <v>8073</v>
      </c>
      <c r="K299" t="s">
        <v>8074</v>
      </c>
      <c r="L299" t="s">
        <v>8075</v>
      </c>
      <c r="M299" t="s">
        <v>8076</v>
      </c>
      <c r="N299" t="s">
        <v>8078</v>
      </c>
    </row>
    <row r="300" spans="1:14" hidden="1" x14ac:dyDescent="0.25">
      <c r="A300" s="3" t="s">
        <v>2927</v>
      </c>
      <c r="B300">
        <v>2631</v>
      </c>
      <c r="C300" t="s">
        <v>14</v>
      </c>
      <c r="D300" t="s">
        <v>2513</v>
      </c>
      <c r="E300">
        <v>9</v>
      </c>
      <c r="F300" t="s">
        <v>8069</v>
      </c>
      <c r="G300" t="s">
        <v>8070</v>
      </c>
      <c r="H300" t="s">
        <v>8071</v>
      </c>
      <c r="I300" t="s">
        <v>8072</v>
      </c>
      <c r="J300" t="s">
        <v>8073</v>
      </c>
      <c r="K300" t="s">
        <v>8074</v>
      </c>
      <c r="L300" t="s">
        <v>8075</v>
      </c>
      <c r="M300" t="s">
        <v>8076</v>
      </c>
      <c r="N300" t="s">
        <v>8077</v>
      </c>
    </row>
    <row r="301" spans="1:14" hidden="1" x14ac:dyDescent="0.25">
      <c r="A301" s="3" t="s">
        <v>2979</v>
      </c>
      <c r="B301">
        <v>2631</v>
      </c>
      <c r="C301" t="s">
        <v>14</v>
      </c>
      <c r="D301" t="s">
        <v>19</v>
      </c>
      <c r="E301">
        <v>9</v>
      </c>
      <c r="F301" t="s">
        <v>8069</v>
      </c>
      <c r="G301" t="s">
        <v>8070</v>
      </c>
      <c r="H301" t="s">
        <v>8071</v>
      </c>
      <c r="I301" t="s">
        <v>8072</v>
      </c>
      <c r="J301" t="s">
        <v>8073</v>
      </c>
      <c r="K301" t="s">
        <v>8074</v>
      </c>
      <c r="L301" t="s">
        <v>8075</v>
      </c>
      <c r="M301" t="s">
        <v>8076</v>
      </c>
      <c r="N301" t="s">
        <v>8077</v>
      </c>
    </row>
    <row r="302" spans="1:14" hidden="1" x14ac:dyDescent="0.25">
      <c r="A302" s="3" t="s">
        <v>3011</v>
      </c>
      <c r="B302">
        <v>2631</v>
      </c>
      <c r="C302" t="s">
        <v>14</v>
      </c>
      <c r="D302" t="s">
        <v>2299</v>
      </c>
      <c r="E302">
        <v>9</v>
      </c>
      <c r="F302" t="s">
        <v>8069</v>
      </c>
      <c r="G302" t="s">
        <v>8070</v>
      </c>
      <c r="H302" t="s">
        <v>8071</v>
      </c>
      <c r="I302" t="s">
        <v>8072</v>
      </c>
      <c r="J302" t="s">
        <v>8073</v>
      </c>
      <c r="K302" t="s">
        <v>8074</v>
      </c>
      <c r="L302" t="s">
        <v>8075</v>
      </c>
      <c r="M302" t="s">
        <v>8076</v>
      </c>
      <c r="N302" t="s">
        <v>8077</v>
      </c>
    </row>
    <row r="303" spans="1:14" hidden="1" x14ac:dyDescent="0.25">
      <c r="A303" s="3" t="s">
        <v>3050</v>
      </c>
      <c r="B303">
        <v>2631</v>
      </c>
      <c r="C303" t="s">
        <v>14</v>
      </c>
      <c r="D303" t="s">
        <v>437</v>
      </c>
      <c r="E303">
        <v>9</v>
      </c>
      <c r="F303" t="s">
        <v>8069</v>
      </c>
      <c r="G303" t="s">
        <v>8070</v>
      </c>
      <c r="H303" t="s">
        <v>8071</v>
      </c>
      <c r="I303" t="s">
        <v>8072</v>
      </c>
      <c r="J303" t="s">
        <v>8073</v>
      </c>
      <c r="K303" t="s">
        <v>8074</v>
      </c>
      <c r="L303" t="s">
        <v>8075</v>
      </c>
      <c r="M303" t="s">
        <v>8076</v>
      </c>
      <c r="N303" t="s">
        <v>8078</v>
      </c>
    </row>
    <row r="304" spans="1:14" hidden="1" x14ac:dyDescent="0.25">
      <c r="A304" s="3" t="s">
        <v>3053</v>
      </c>
      <c r="B304">
        <v>2635</v>
      </c>
      <c r="C304" t="s">
        <v>14</v>
      </c>
      <c r="D304" t="s">
        <v>15</v>
      </c>
      <c r="E304">
        <v>9</v>
      </c>
      <c r="F304" t="s">
        <v>8079</v>
      </c>
      <c r="G304" t="s">
        <v>8080</v>
      </c>
      <c r="H304" t="s">
        <v>8081</v>
      </c>
      <c r="I304" t="s">
        <v>8082</v>
      </c>
      <c r="J304" t="s">
        <v>8083</v>
      </c>
      <c r="K304" t="s">
        <v>8084</v>
      </c>
      <c r="L304" t="s">
        <v>8085</v>
      </c>
      <c r="M304" t="s">
        <v>8086</v>
      </c>
      <c r="N304" t="s">
        <v>8087</v>
      </c>
    </row>
    <row r="305" spans="1:14" hidden="1" x14ac:dyDescent="0.25">
      <c r="A305" s="3" t="s">
        <v>3054</v>
      </c>
      <c r="B305">
        <v>2146</v>
      </c>
      <c r="C305" t="s">
        <v>14</v>
      </c>
      <c r="D305" t="s">
        <v>1713</v>
      </c>
      <c r="E305">
        <v>9</v>
      </c>
      <c r="F305" t="s">
        <v>8132</v>
      </c>
      <c r="G305" t="s">
        <v>8133</v>
      </c>
      <c r="H305" t="s">
        <v>8134</v>
      </c>
      <c r="I305" t="s">
        <v>8135</v>
      </c>
      <c r="J305" t="s">
        <v>8136</v>
      </c>
      <c r="K305" t="s">
        <v>8137</v>
      </c>
      <c r="L305">
        <f ca="1">- (1610-136:1745)</f>
        <v>0</v>
      </c>
      <c r="M305" t="s">
        <v>8138</v>
      </c>
      <c r="N305" t="s">
        <v>8139</v>
      </c>
    </row>
    <row r="306" spans="1:14" hidden="1" x14ac:dyDescent="0.25">
      <c r="A306" s="3" t="s">
        <v>3108</v>
      </c>
      <c r="B306">
        <v>2631</v>
      </c>
      <c r="C306" t="s">
        <v>14</v>
      </c>
      <c r="D306" t="s">
        <v>19</v>
      </c>
      <c r="E306">
        <v>9</v>
      </c>
      <c r="F306" t="s">
        <v>8069</v>
      </c>
      <c r="G306" t="s">
        <v>8070</v>
      </c>
      <c r="H306" t="s">
        <v>8071</v>
      </c>
      <c r="I306" t="s">
        <v>8072</v>
      </c>
      <c r="J306" t="s">
        <v>8073</v>
      </c>
      <c r="K306" t="s">
        <v>8074</v>
      </c>
      <c r="L306" t="s">
        <v>8075</v>
      </c>
      <c r="M306" t="s">
        <v>8076</v>
      </c>
      <c r="N306" t="s">
        <v>8077</v>
      </c>
    </row>
    <row r="307" spans="1:14" hidden="1" x14ac:dyDescent="0.25">
      <c r="A307" s="3" t="s">
        <v>3120</v>
      </c>
      <c r="B307">
        <v>2573</v>
      </c>
      <c r="C307" t="s">
        <v>14</v>
      </c>
      <c r="D307" t="s">
        <v>2738</v>
      </c>
      <c r="E307">
        <v>9</v>
      </c>
      <c r="F307" t="s">
        <v>7778</v>
      </c>
      <c r="G307" t="s">
        <v>7779</v>
      </c>
      <c r="H307" t="s">
        <v>8149</v>
      </c>
      <c r="I307" t="s">
        <v>7781</v>
      </c>
      <c r="J307" t="s">
        <v>7782</v>
      </c>
      <c r="K307" t="s">
        <v>7783</v>
      </c>
      <c r="L307" t="s">
        <v>7784</v>
      </c>
      <c r="M307" t="s">
        <v>8092</v>
      </c>
      <c r="N307" t="s">
        <v>8093</v>
      </c>
    </row>
    <row r="308" spans="1:14" hidden="1" x14ac:dyDescent="0.25">
      <c r="A308" s="3" t="s">
        <v>3164</v>
      </c>
      <c r="B308">
        <v>2160</v>
      </c>
      <c r="C308" t="s">
        <v>14</v>
      </c>
      <c r="D308" t="s">
        <v>789</v>
      </c>
      <c r="E308">
        <v>9</v>
      </c>
      <c r="F308" t="s">
        <v>8150</v>
      </c>
      <c r="G308" t="s">
        <v>8151</v>
      </c>
      <c r="H308" t="s">
        <v>8152</v>
      </c>
      <c r="I308" t="s">
        <v>8153</v>
      </c>
      <c r="J308" t="s">
        <v>8154</v>
      </c>
      <c r="K308" t="s">
        <v>8155</v>
      </c>
      <c r="L308" t="s">
        <v>8156</v>
      </c>
      <c r="M308" t="s">
        <v>8157</v>
      </c>
      <c r="N308" t="s">
        <v>8158</v>
      </c>
    </row>
    <row r="309" spans="1:14" hidden="1" x14ac:dyDescent="0.25">
      <c r="A309" s="3" t="s">
        <v>3176</v>
      </c>
      <c r="B309">
        <v>2631</v>
      </c>
      <c r="C309" t="s">
        <v>14</v>
      </c>
      <c r="D309" t="s">
        <v>198</v>
      </c>
      <c r="E309">
        <v>9</v>
      </c>
      <c r="F309" t="s">
        <v>8069</v>
      </c>
      <c r="G309" t="s">
        <v>8070</v>
      </c>
      <c r="H309" t="s">
        <v>8071</v>
      </c>
      <c r="I309" t="s">
        <v>8072</v>
      </c>
      <c r="J309" t="s">
        <v>8073</v>
      </c>
      <c r="K309" t="s">
        <v>8074</v>
      </c>
      <c r="L309" t="s">
        <v>8075</v>
      </c>
      <c r="M309" t="s">
        <v>8076</v>
      </c>
      <c r="N309" t="s">
        <v>8078</v>
      </c>
    </row>
    <row r="310" spans="1:14" hidden="1" x14ac:dyDescent="0.25">
      <c r="A310" s="3" t="s">
        <v>3199</v>
      </c>
      <c r="B310">
        <v>2632</v>
      </c>
      <c r="C310" t="s">
        <v>14</v>
      </c>
      <c r="D310" t="s">
        <v>603</v>
      </c>
      <c r="E310">
        <v>9</v>
      </c>
      <c r="F310" t="s">
        <v>8069</v>
      </c>
      <c r="G310" t="s">
        <v>8070</v>
      </c>
      <c r="H310" t="s">
        <v>8071</v>
      </c>
      <c r="I310" t="s">
        <v>8072</v>
      </c>
      <c r="J310" t="s">
        <v>8073</v>
      </c>
      <c r="K310" t="s">
        <v>8074</v>
      </c>
      <c r="L310" t="s">
        <v>8075</v>
      </c>
      <c r="M310" t="s">
        <v>8076</v>
      </c>
      <c r="N310" t="s">
        <v>8077</v>
      </c>
    </row>
    <row r="311" spans="1:14" hidden="1" x14ac:dyDescent="0.25">
      <c r="A311" s="3" t="s">
        <v>3231</v>
      </c>
      <c r="B311">
        <v>2631</v>
      </c>
      <c r="C311" t="s">
        <v>14</v>
      </c>
      <c r="D311" t="s">
        <v>193</v>
      </c>
      <c r="E311">
        <v>9</v>
      </c>
      <c r="F311" t="s">
        <v>8069</v>
      </c>
      <c r="G311" t="s">
        <v>8070</v>
      </c>
      <c r="H311" t="s">
        <v>8071</v>
      </c>
      <c r="I311" t="s">
        <v>8072</v>
      </c>
      <c r="J311" t="s">
        <v>8073</v>
      </c>
      <c r="K311" t="s">
        <v>8074</v>
      </c>
      <c r="L311" t="s">
        <v>8075</v>
      </c>
      <c r="M311" t="s">
        <v>8076</v>
      </c>
      <c r="N311" t="s">
        <v>8077</v>
      </c>
    </row>
    <row r="312" spans="1:14" hidden="1" x14ac:dyDescent="0.25">
      <c r="A312" s="3" t="s">
        <v>3357</v>
      </c>
      <c r="B312">
        <v>2631</v>
      </c>
      <c r="C312" t="s">
        <v>14</v>
      </c>
      <c r="D312" t="s">
        <v>19</v>
      </c>
      <c r="E312">
        <v>9</v>
      </c>
      <c r="F312" t="s">
        <v>8069</v>
      </c>
      <c r="G312" t="s">
        <v>8070</v>
      </c>
      <c r="H312" t="s">
        <v>8071</v>
      </c>
      <c r="I312" t="s">
        <v>8072</v>
      </c>
      <c r="J312" t="s">
        <v>8073</v>
      </c>
      <c r="K312" t="s">
        <v>8074</v>
      </c>
      <c r="L312" t="s">
        <v>8075</v>
      </c>
      <c r="M312" t="s">
        <v>8076</v>
      </c>
      <c r="N312" t="s">
        <v>8077</v>
      </c>
    </row>
    <row r="313" spans="1:14" hidden="1" x14ac:dyDescent="0.25">
      <c r="A313" s="3" t="s">
        <v>3400</v>
      </c>
      <c r="B313">
        <v>2632</v>
      </c>
      <c r="C313" t="s">
        <v>14</v>
      </c>
      <c r="D313" t="s">
        <v>687</v>
      </c>
      <c r="E313">
        <v>9</v>
      </c>
      <c r="F313" t="s">
        <v>8069</v>
      </c>
      <c r="G313" t="s">
        <v>8070</v>
      </c>
      <c r="H313" t="s">
        <v>8071</v>
      </c>
      <c r="I313" t="s">
        <v>8072</v>
      </c>
      <c r="J313" t="s">
        <v>8073</v>
      </c>
      <c r="K313" t="s">
        <v>8074</v>
      </c>
      <c r="L313" t="s">
        <v>8075</v>
      </c>
      <c r="M313" t="s">
        <v>8076</v>
      </c>
      <c r="N313" t="s">
        <v>8077</v>
      </c>
    </row>
    <row r="314" spans="1:14" hidden="1" x14ac:dyDescent="0.25">
      <c r="A314" s="3" t="s">
        <v>3408</v>
      </c>
      <c r="B314">
        <v>2584</v>
      </c>
      <c r="C314" t="s">
        <v>14</v>
      </c>
      <c r="D314" t="s">
        <v>1235</v>
      </c>
      <c r="E314">
        <v>9</v>
      </c>
      <c r="F314" t="s">
        <v>7901</v>
      </c>
      <c r="G314" t="s">
        <v>7902</v>
      </c>
      <c r="H314" t="s">
        <v>7903</v>
      </c>
      <c r="I314" t="s">
        <v>7904</v>
      </c>
      <c r="J314" t="s">
        <v>7905</v>
      </c>
      <c r="K314" t="s">
        <v>7906</v>
      </c>
      <c r="L314" t="s">
        <v>8088</v>
      </c>
      <c r="M314" t="s">
        <v>8089</v>
      </c>
      <c r="N314" t="s">
        <v>8131</v>
      </c>
    </row>
    <row r="315" spans="1:14" hidden="1" x14ac:dyDescent="0.25">
      <c r="A315" s="3" t="s">
        <v>3523</v>
      </c>
      <c r="B315">
        <v>2146</v>
      </c>
      <c r="C315" t="s">
        <v>14</v>
      </c>
      <c r="D315" t="s">
        <v>1483</v>
      </c>
      <c r="E315">
        <v>9</v>
      </c>
      <c r="F315" t="s">
        <v>8132</v>
      </c>
      <c r="G315" t="s">
        <v>8133</v>
      </c>
      <c r="H315" t="s">
        <v>8134</v>
      </c>
      <c r="I315" t="s">
        <v>8135</v>
      </c>
      <c r="J315" t="s">
        <v>8136</v>
      </c>
      <c r="K315" t="s">
        <v>8137</v>
      </c>
      <c r="L315">
        <f ca="1">- (1610-136:1745)</f>
        <v>0</v>
      </c>
      <c r="M315" t="s">
        <v>8138</v>
      </c>
      <c r="N315" t="s">
        <v>8139</v>
      </c>
    </row>
    <row r="316" spans="1:14" hidden="1" x14ac:dyDescent="0.25">
      <c r="A316" s="3" t="s">
        <v>3545</v>
      </c>
      <c r="B316">
        <v>2584</v>
      </c>
      <c r="C316" t="s">
        <v>14</v>
      </c>
      <c r="D316" t="s">
        <v>970</v>
      </c>
      <c r="E316">
        <v>9</v>
      </c>
      <c r="F316" t="s">
        <v>7901</v>
      </c>
      <c r="G316" t="s">
        <v>7902</v>
      </c>
      <c r="H316" t="s">
        <v>7903</v>
      </c>
      <c r="I316" t="s">
        <v>7904</v>
      </c>
      <c r="J316" t="s">
        <v>7905</v>
      </c>
      <c r="K316" t="s">
        <v>7906</v>
      </c>
      <c r="L316" t="s">
        <v>8088</v>
      </c>
      <c r="M316" t="s">
        <v>8089</v>
      </c>
      <c r="N316" t="s">
        <v>8131</v>
      </c>
    </row>
    <row r="317" spans="1:14" hidden="1" x14ac:dyDescent="0.25">
      <c r="A317" s="3" t="s">
        <v>3571</v>
      </c>
      <c r="B317">
        <v>2632</v>
      </c>
      <c r="C317" t="s">
        <v>14</v>
      </c>
      <c r="D317" t="s">
        <v>394</v>
      </c>
      <c r="E317">
        <v>9</v>
      </c>
      <c r="F317" t="s">
        <v>8069</v>
      </c>
      <c r="G317" t="s">
        <v>8070</v>
      </c>
      <c r="H317" t="s">
        <v>8071</v>
      </c>
      <c r="I317" t="s">
        <v>8072</v>
      </c>
      <c r="J317" t="s">
        <v>8073</v>
      </c>
      <c r="K317" t="s">
        <v>8074</v>
      </c>
      <c r="L317" t="s">
        <v>8075</v>
      </c>
      <c r="M317" t="s">
        <v>8076</v>
      </c>
      <c r="N317" t="s">
        <v>8077</v>
      </c>
    </row>
    <row r="318" spans="1:14" hidden="1" x14ac:dyDescent="0.25">
      <c r="A318" s="3" t="s">
        <v>3631</v>
      </c>
      <c r="B318">
        <v>2632</v>
      </c>
      <c r="C318" t="s">
        <v>14</v>
      </c>
      <c r="D318" t="s">
        <v>1259</v>
      </c>
      <c r="E318">
        <v>9</v>
      </c>
      <c r="F318" t="s">
        <v>8069</v>
      </c>
      <c r="G318" t="s">
        <v>8070</v>
      </c>
      <c r="H318" t="s">
        <v>8071</v>
      </c>
      <c r="I318" t="s">
        <v>8072</v>
      </c>
      <c r="J318" t="s">
        <v>8073</v>
      </c>
      <c r="K318" t="s">
        <v>8074</v>
      </c>
      <c r="L318" t="s">
        <v>8075</v>
      </c>
      <c r="M318" t="s">
        <v>8076</v>
      </c>
      <c r="N318" t="s">
        <v>8078</v>
      </c>
    </row>
    <row r="319" spans="1:14" hidden="1" x14ac:dyDescent="0.25">
      <c r="A319" s="3" t="s">
        <v>3700</v>
      </c>
      <c r="B319">
        <v>2631</v>
      </c>
      <c r="C319" t="s">
        <v>14</v>
      </c>
      <c r="D319" t="s">
        <v>1235</v>
      </c>
      <c r="E319">
        <v>9</v>
      </c>
      <c r="F319" t="s">
        <v>8069</v>
      </c>
      <c r="G319" t="s">
        <v>8070</v>
      </c>
      <c r="H319" t="s">
        <v>8071</v>
      </c>
      <c r="I319" t="s">
        <v>8072</v>
      </c>
      <c r="J319" t="s">
        <v>8073</v>
      </c>
      <c r="K319" t="s">
        <v>8074</v>
      </c>
      <c r="L319" t="s">
        <v>8075</v>
      </c>
      <c r="M319" t="s">
        <v>8076</v>
      </c>
      <c r="N319" t="s">
        <v>8078</v>
      </c>
    </row>
    <row r="320" spans="1:14" hidden="1" x14ac:dyDescent="0.25">
      <c r="A320" s="3" t="s">
        <v>3829</v>
      </c>
      <c r="B320">
        <v>2631</v>
      </c>
      <c r="C320" t="s">
        <v>14</v>
      </c>
      <c r="D320" t="s">
        <v>309</v>
      </c>
      <c r="E320">
        <v>9</v>
      </c>
      <c r="F320" t="s">
        <v>8069</v>
      </c>
      <c r="G320" t="s">
        <v>8070</v>
      </c>
      <c r="H320" t="s">
        <v>8071</v>
      </c>
      <c r="I320" t="s">
        <v>8072</v>
      </c>
      <c r="J320" t="s">
        <v>8073</v>
      </c>
      <c r="K320" t="s">
        <v>8074</v>
      </c>
      <c r="L320" t="s">
        <v>8075</v>
      </c>
      <c r="M320" t="s">
        <v>8076</v>
      </c>
      <c r="N320" t="s">
        <v>8078</v>
      </c>
    </row>
    <row r="321" spans="1:14" hidden="1" x14ac:dyDescent="0.25">
      <c r="A321" s="3" t="s">
        <v>3926</v>
      </c>
      <c r="B321">
        <v>2848</v>
      </c>
      <c r="C321" t="s">
        <v>14</v>
      </c>
      <c r="D321" t="s">
        <v>15</v>
      </c>
      <c r="E321">
        <v>9</v>
      </c>
      <c r="F321" t="s">
        <v>8122</v>
      </c>
      <c r="G321" t="s">
        <v>8123</v>
      </c>
      <c r="H321" t="s">
        <v>8124</v>
      </c>
      <c r="I321" t="s">
        <v>8125</v>
      </c>
      <c r="J321" t="s">
        <v>8126</v>
      </c>
      <c r="K321" t="s">
        <v>8127</v>
      </c>
      <c r="L321" t="s">
        <v>8128</v>
      </c>
      <c r="M321" t="s">
        <v>8129</v>
      </c>
      <c r="N321" t="s">
        <v>8130</v>
      </c>
    </row>
    <row r="322" spans="1:14" hidden="1" x14ac:dyDescent="0.25">
      <c r="A322" s="3" t="s">
        <v>3982</v>
      </c>
      <c r="B322">
        <v>2651</v>
      </c>
      <c r="C322" t="s">
        <v>14</v>
      </c>
      <c r="D322" t="s">
        <v>387</v>
      </c>
      <c r="E322">
        <v>9</v>
      </c>
      <c r="F322" t="s">
        <v>7846</v>
      </c>
      <c r="G322" t="s">
        <v>7751</v>
      </c>
      <c r="H322" t="s">
        <v>7752</v>
      </c>
      <c r="I322" t="s">
        <v>7753</v>
      </c>
      <c r="J322" t="s">
        <v>7754</v>
      </c>
      <c r="K322" t="s">
        <v>7761</v>
      </c>
      <c r="L322" t="s">
        <v>8159</v>
      </c>
      <c r="M322" t="s">
        <v>8160</v>
      </c>
      <c r="N322" t="s">
        <v>8161</v>
      </c>
    </row>
    <row r="323" spans="1:14" hidden="1" x14ac:dyDescent="0.25">
      <c r="A323" s="3" t="s">
        <v>3991</v>
      </c>
      <c r="B323">
        <v>2631</v>
      </c>
      <c r="C323" t="s">
        <v>14</v>
      </c>
      <c r="D323" t="s">
        <v>1538</v>
      </c>
      <c r="E323">
        <v>9</v>
      </c>
      <c r="F323" t="s">
        <v>8069</v>
      </c>
      <c r="G323" t="s">
        <v>8070</v>
      </c>
      <c r="H323" t="s">
        <v>8071</v>
      </c>
      <c r="I323" t="s">
        <v>8072</v>
      </c>
      <c r="J323" t="s">
        <v>8073</v>
      </c>
      <c r="K323" t="s">
        <v>8074</v>
      </c>
      <c r="L323" t="s">
        <v>8075</v>
      </c>
      <c r="M323" t="s">
        <v>8076</v>
      </c>
      <c r="N323" t="s">
        <v>8077</v>
      </c>
    </row>
    <row r="324" spans="1:14" hidden="1" x14ac:dyDescent="0.25">
      <c r="A324" s="3" t="s">
        <v>4031</v>
      </c>
      <c r="B324">
        <v>2584</v>
      </c>
      <c r="C324" t="s">
        <v>14</v>
      </c>
      <c r="D324" t="s">
        <v>1297</v>
      </c>
      <c r="E324">
        <v>9</v>
      </c>
      <c r="F324" t="s">
        <v>7901</v>
      </c>
      <c r="G324" t="s">
        <v>7902</v>
      </c>
      <c r="H324" t="s">
        <v>7903</v>
      </c>
      <c r="I324" t="s">
        <v>7904</v>
      </c>
      <c r="J324" t="s">
        <v>7905</v>
      </c>
      <c r="K324" t="s">
        <v>7906</v>
      </c>
      <c r="L324" t="s">
        <v>8088</v>
      </c>
      <c r="M324" t="s">
        <v>8089</v>
      </c>
      <c r="N324" t="s">
        <v>8131</v>
      </c>
    </row>
    <row r="325" spans="1:14" hidden="1" x14ac:dyDescent="0.25">
      <c r="A325" s="3" t="s">
        <v>4095</v>
      </c>
      <c r="B325">
        <v>2631</v>
      </c>
      <c r="C325" t="s">
        <v>14</v>
      </c>
      <c r="D325" t="s">
        <v>2370</v>
      </c>
      <c r="E325">
        <v>9</v>
      </c>
      <c r="F325" t="s">
        <v>8069</v>
      </c>
      <c r="G325" t="s">
        <v>8070</v>
      </c>
      <c r="H325" t="s">
        <v>8071</v>
      </c>
      <c r="I325" t="s">
        <v>8072</v>
      </c>
      <c r="J325" t="s">
        <v>8073</v>
      </c>
      <c r="K325" t="s">
        <v>8074</v>
      </c>
      <c r="L325" t="s">
        <v>8075</v>
      </c>
      <c r="M325" t="s">
        <v>8076</v>
      </c>
      <c r="N325" t="s">
        <v>8078</v>
      </c>
    </row>
    <row r="326" spans="1:14" hidden="1" x14ac:dyDescent="0.25">
      <c r="A326" s="3" t="s">
        <v>4096</v>
      </c>
      <c r="B326">
        <v>2146</v>
      </c>
      <c r="C326" t="s">
        <v>14</v>
      </c>
      <c r="D326" t="s">
        <v>36</v>
      </c>
      <c r="E326">
        <v>9</v>
      </c>
      <c r="F326" t="s">
        <v>8132</v>
      </c>
      <c r="G326" t="s">
        <v>8133</v>
      </c>
      <c r="H326" t="s">
        <v>8134</v>
      </c>
      <c r="I326" t="s">
        <v>8135</v>
      </c>
      <c r="J326" t="s">
        <v>8136</v>
      </c>
      <c r="K326" t="s">
        <v>8137</v>
      </c>
      <c r="L326">
        <f ca="1">- (1610-136:1745)</f>
        <v>0</v>
      </c>
      <c r="M326" t="s">
        <v>8138</v>
      </c>
      <c r="N326" t="s">
        <v>8139</v>
      </c>
    </row>
    <row r="327" spans="1:14" hidden="1" x14ac:dyDescent="0.25">
      <c r="A327" s="3" t="s">
        <v>4225</v>
      </c>
      <c r="B327">
        <v>2631</v>
      </c>
      <c r="C327" t="s">
        <v>14</v>
      </c>
      <c r="D327" t="s">
        <v>19</v>
      </c>
      <c r="E327">
        <v>9</v>
      </c>
      <c r="F327" t="s">
        <v>8069</v>
      </c>
      <c r="G327" t="s">
        <v>8070</v>
      </c>
      <c r="H327" t="s">
        <v>8071</v>
      </c>
      <c r="I327" t="s">
        <v>8072</v>
      </c>
      <c r="J327" t="s">
        <v>8073</v>
      </c>
      <c r="K327" t="s">
        <v>8074</v>
      </c>
      <c r="L327" t="s">
        <v>8075</v>
      </c>
      <c r="M327" t="s">
        <v>8076</v>
      </c>
      <c r="N327" t="s">
        <v>8078</v>
      </c>
    </row>
    <row r="328" spans="1:14" hidden="1" x14ac:dyDescent="0.25">
      <c r="A328" s="3" t="s">
        <v>4259</v>
      </c>
      <c r="B328">
        <v>2631</v>
      </c>
      <c r="C328" t="s">
        <v>14</v>
      </c>
      <c r="D328" t="s">
        <v>19</v>
      </c>
      <c r="E328">
        <v>9</v>
      </c>
      <c r="F328" t="s">
        <v>8069</v>
      </c>
      <c r="G328" t="s">
        <v>8070</v>
      </c>
      <c r="H328" t="s">
        <v>8071</v>
      </c>
      <c r="I328" t="s">
        <v>8072</v>
      </c>
      <c r="J328" t="s">
        <v>8073</v>
      </c>
      <c r="K328" t="s">
        <v>8074</v>
      </c>
      <c r="L328" t="s">
        <v>8075</v>
      </c>
      <c r="M328" t="s">
        <v>8076</v>
      </c>
      <c r="N328" t="s">
        <v>8078</v>
      </c>
    </row>
    <row r="329" spans="1:14" hidden="1" x14ac:dyDescent="0.25">
      <c r="A329" s="3" t="s">
        <v>4347</v>
      </c>
      <c r="B329">
        <v>2631</v>
      </c>
      <c r="C329" t="s">
        <v>14</v>
      </c>
      <c r="D329" t="s">
        <v>781</v>
      </c>
      <c r="E329">
        <v>9</v>
      </c>
      <c r="F329" t="s">
        <v>8069</v>
      </c>
      <c r="G329" t="s">
        <v>8070</v>
      </c>
      <c r="H329" t="s">
        <v>8071</v>
      </c>
      <c r="I329" t="s">
        <v>8072</v>
      </c>
      <c r="J329" t="s">
        <v>8073</v>
      </c>
      <c r="K329" t="s">
        <v>8074</v>
      </c>
      <c r="L329" t="s">
        <v>8075</v>
      </c>
      <c r="M329" t="s">
        <v>8076</v>
      </c>
      <c r="N329" t="s">
        <v>8077</v>
      </c>
    </row>
    <row r="330" spans="1:14" hidden="1" x14ac:dyDescent="0.25">
      <c r="A330" s="3" t="s">
        <v>4378</v>
      </c>
      <c r="B330">
        <v>2631</v>
      </c>
      <c r="C330" t="s">
        <v>14</v>
      </c>
      <c r="D330" t="s">
        <v>19</v>
      </c>
      <c r="E330">
        <v>9</v>
      </c>
      <c r="F330" t="s">
        <v>8069</v>
      </c>
      <c r="G330" t="s">
        <v>8070</v>
      </c>
      <c r="H330" t="s">
        <v>8071</v>
      </c>
      <c r="I330" t="s">
        <v>8072</v>
      </c>
      <c r="J330" t="s">
        <v>8073</v>
      </c>
      <c r="K330" t="s">
        <v>8074</v>
      </c>
      <c r="L330" t="s">
        <v>8075</v>
      </c>
      <c r="M330" t="s">
        <v>8076</v>
      </c>
      <c r="N330" t="s">
        <v>8077</v>
      </c>
    </row>
    <row r="331" spans="1:14" hidden="1" x14ac:dyDescent="0.25">
      <c r="A331" s="3" t="s">
        <v>4427</v>
      </c>
      <c r="B331">
        <v>2584</v>
      </c>
      <c r="C331" t="s">
        <v>14</v>
      </c>
      <c r="D331" t="s">
        <v>1150</v>
      </c>
      <c r="E331">
        <v>9</v>
      </c>
      <c r="F331" t="s">
        <v>7901</v>
      </c>
      <c r="G331" t="s">
        <v>7902</v>
      </c>
      <c r="H331" t="s">
        <v>7903</v>
      </c>
      <c r="I331" t="s">
        <v>7904</v>
      </c>
      <c r="J331" t="s">
        <v>7905</v>
      </c>
      <c r="K331" t="s">
        <v>7906</v>
      </c>
      <c r="L331" t="s">
        <v>8088</v>
      </c>
      <c r="M331" t="s">
        <v>8089</v>
      </c>
      <c r="N331" t="s">
        <v>8090</v>
      </c>
    </row>
    <row r="332" spans="1:14" hidden="1" x14ac:dyDescent="0.25">
      <c r="A332" s="3" t="s">
        <v>4462</v>
      </c>
      <c r="B332">
        <v>2584</v>
      </c>
      <c r="C332" t="s">
        <v>14</v>
      </c>
      <c r="D332" t="s">
        <v>372</v>
      </c>
      <c r="E332">
        <v>9</v>
      </c>
      <c r="F332" t="s">
        <v>7901</v>
      </c>
      <c r="G332" t="s">
        <v>7902</v>
      </c>
      <c r="H332" t="s">
        <v>7903</v>
      </c>
      <c r="I332" t="s">
        <v>7904</v>
      </c>
      <c r="J332" t="s">
        <v>7905</v>
      </c>
      <c r="K332" t="s">
        <v>7906</v>
      </c>
      <c r="L332" t="s">
        <v>8088</v>
      </c>
      <c r="M332" t="s">
        <v>8089</v>
      </c>
      <c r="N332" t="s">
        <v>8090</v>
      </c>
    </row>
    <row r="333" spans="1:14" hidden="1" x14ac:dyDescent="0.25">
      <c r="A333" s="3" t="s">
        <v>4529</v>
      </c>
      <c r="B333">
        <v>2631</v>
      </c>
      <c r="C333" t="s">
        <v>14</v>
      </c>
      <c r="D333" t="s">
        <v>1655</v>
      </c>
      <c r="E333">
        <v>9</v>
      </c>
      <c r="F333" t="s">
        <v>8069</v>
      </c>
      <c r="G333" t="s">
        <v>8070</v>
      </c>
      <c r="H333" t="s">
        <v>8071</v>
      </c>
      <c r="I333" t="s">
        <v>8072</v>
      </c>
      <c r="J333" t="s">
        <v>8073</v>
      </c>
      <c r="K333" t="s">
        <v>8074</v>
      </c>
      <c r="L333" t="s">
        <v>8075</v>
      </c>
      <c r="M333" t="s">
        <v>8076</v>
      </c>
      <c r="N333" t="s">
        <v>8077</v>
      </c>
    </row>
    <row r="334" spans="1:14" hidden="1" x14ac:dyDescent="0.25">
      <c r="A334" s="3" t="s">
        <v>4547</v>
      </c>
      <c r="B334">
        <v>2631</v>
      </c>
      <c r="C334" t="s">
        <v>14</v>
      </c>
      <c r="D334" t="s">
        <v>2770</v>
      </c>
      <c r="E334">
        <v>9</v>
      </c>
      <c r="F334" t="s">
        <v>8069</v>
      </c>
      <c r="G334" t="s">
        <v>8070</v>
      </c>
      <c r="H334" t="s">
        <v>8071</v>
      </c>
      <c r="I334" t="s">
        <v>8072</v>
      </c>
      <c r="J334" t="s">
        <v>8073</v>
      </c>
      <c r="K334" t="s">
        <v>8074</v>
      </c>
      <c r="L334" t="s">
        <v>8075</v>
      </c>
      <c r="M334" t="s">
        <v>8076</v>
      </c>
      <c r="N334" t="s">
        <v>8077</v>
      </c>
    </row>
    <row r="335" spans="1:14" hidden="1" x14ac:dyDescent="0.25">
      <c r="A335" s="3" t="s">
        <v>4558</v>
      </c>
      <c r="B335">
        <v>2631</v>
      </c>
      <c r="C335" t="s">
        <v>14</v>
      </c>
      <c r="D335" t="s">
        <v>934</v>
      </c>
      <c r="E335">
        <v>9</v>
      </c>
      <c r="F335" t="s">
        <v>8069</v>
      </c>
      <c r="G335" t="s">
        <v>8070</v>
      </c>
      <c r="H335" t="s">
        <v>8071</v>
      </c>
      <c r="I335" t="s">
        <v>8072</v>
      </c>
      <c r="J335" t="s">
        <v>8073</v>
      </c>
      <c r="K335" t="s">
        <v>8074</v>
      </c>
      <c r="L335" t="s">
        <v>8075</v>
      </c>
      <c r="M335" t="s">
        <v>8076</v>
      </c>
      <c r="N335" t="s">
        <v>8077</v>
      </c>
    </row>
    <row r="336" spans="1:14" hidden="1" x14ac:dyDescent="0.25">
      <c r="A336" s="3" t="s">
        <v>4604</v>
      </c>
      <c r="B336">
        <v>2631</v>
      </c>
      <c r="C336" t="s">
        <v>14</v>
      </c>
      <c r="D336" t="s">
        <v>274</v>
      </c>
      <c r="E336">
        <v>9</v>
      </c>
      <c r="F336" t="s">
        <v>8069</v>
      </c>
      <c r="G336" t="s">
        <v>8070</v>
      </c>
      <c r="H336" t="s">
        <v>8071</v>
      </c>
      <c r="I336" t="s">
        <v>8072</v>
      </c>
      <c r="J336" t="s">
        <v>8073</v>
      </c>
      <c r="K336" t="s">
        <v>8074</v>
      </c>
      <c r="L336" t="s">
        <v>8075</v>
      </c>
      <c r="M336" t="s">
        <v>8076</v>
      </c>
      <c r="N336" t="s">
        <v>8077</v>
      </c>
    </row>
    <row r="337" spans="1:14" hidden="1" x14ac:dyDescent="0.25">
      <c r="A337" s="3" t="s">
        <v>4637</v>
      </c>
      <c r="B337">
        <v>2632</v>
      </c>
      <c r="C337" t="s">
        <v>14</v>
      </c>
      <c r="D337" t="s">
        <v>19</v>
      </c>
      <c r="E337">
        <v>9</v>
      </c>
      <c r="F337" t="s">
        <v>8069</v>
      </c>
      <c r="G337" t="s">
        <v>8070</v>
      </c>
      <c r="H337" t="s">
        <v>8071</v>
      </c>
      <c r="I337" t="s">
        <v>8072</v>
      </c>
      <c r="J337" t="s">
        <v>8073</v>
      </c>
      <c r="K337" t="s">
        <v>8074</v>
      </c>
      <c r="L337" t="s">
        <v>8075</v>
      </c>
      <c r="M337" t="s">
        <v>8076</v>
      </c>
      <c r="N337" t="s">
        <v>8077</v>
      </c>
    </row>
    <row r="338" spans="1:14" hidden="1" x14ac:dyDescent="0.25">
      <c r="A338" s="3" t="s">
        <v>4699</v>
      </c>
      <c r="B338">
        <v>2575</v>
      </c>
      <c r="C338" t="s">
        <v>14</v>
      </c>
      <c r="D338" t="s">
        <v>890</v>
      </c>
      <c r="E338">
        <v>9</v>
      </c>
      <c r="F338" t="s">
        <v>7901</v>
      </c>
      <c r="G338" t="s">
        <v>7902</v>
      </c>
      <c r="H338" t="s">
        <v>7903</v>
      </c>
      <c r="I338" t="s">
        <v>7904</v>
      </c>
      <c r="J338" t="s">
        <v>7905</v>
      </c>
      <c r="K338" t="s">
        <v>7906</v>
      </c>
      <c r="L338" t="s">
        <v>7907</v>
      </c>
      <c r="M338" t="s">
        <v>8162</v>
      </c>
      <c r="N338" t="s">
        <v>8163</v>
      </c>
    </row>
    <row r="339" spans="1:14" hidden="1" x14ac:dyDescent="0.25">
      <c r="A339" s="3" t="s">
        <v>4717</v>
      </c>
      <c r="B339">
        <v>2581</v>
      </c>
      <c r="C339" t="s">
        <v>14</v>
      </c>
      <c r="D339" t="s">
        <v>294</v>
      </c>
      <c r="E339">
        <v>9</v>
      </c>
      <c r="F339" t="s">
        <v>7778</v>
      </c>
      <c r="G339" t="s">
        <v>7779</v>
      </c>
      <c r="H339" t="s">
        <v>7780</v>
      </c>
      <c r="I339" t="s">
        <v>7781</v>
      </c>
      <c r="J339" t="s">
        <v>7782</v>
      </c>
      <c r="K339" t="s">
        <v>7783</v>
      </c>
      <c r="L339" t="s">
        <v>7784</v>
      </c>
      <c r="M339" t="s">
        <v>8092</v>
      </c>
      <c r="N339" t="s">
        <v>8094</v>
      </c>
    </row>
    <row r="340" spans="1:14" hidden="1" x14ac:dyDescent="0.25">
      <c r="A340" s="3" t="s">
        <v>4747</v>
      </c>
      <c r="B340">
        <v>2487</v>
      </c>
      <c r="C340" t="s">
        <v>14</v>
      </c>
      <c r="D340" t="s">
        <v>838</v>
      </c>
      <c r="E340">
        <v>9</v>
      </c>
      <c r="F340" t="s">
        <v>8164</v>
      </c>
      <c r="G340" t="s">
        <v>8165</v>
      </c>
      <c r="H340" t="s">
        <v>8166</v>
      </c>
      <c r="I340" t="s">
        <v>8167</v>
      </c>
      <c r="J340" t="s">
        <v>8168</v>
      </c>
      <c r="K340">
        <f ca="1">- (1674-138:1811)</f>
        <v>0</v>
      </c>
      <c r="L340" t="s">
        <v>8169</v>
      </c>
      <c r="M340" t="s">
        <v>8170</v>
      </c>
      <c r="N340" t="s">
        <v>8171</v>
      </c>
    </row>
    <row r="341" spans="1:14" hidden="1" x14ac:dyDescent="0.25">
      <c r="A341" s="3" t="s">
        <v>4750</v>
      </c>
      <c r="B341">
        <v>2631</v>
      </c>
      <c r="C341" t="s">
        <v>14</v>
      </c>
      <c r="D341" t="s">
        <v>1621</v>
      </c>
      <c r="E341">
        <v>9</v>
      </c>
      <c r="F341" t="s">
        <v>8069</v>
      </c>
      <c r="G341" t="s">
        <v>8070</v>
      </c>
      <c r="H341" t="s">
        <v>8071</v>
      </c>
      <c r="I341" t="s">
        <v>8072</v>
      </c>
      <c r="J341" t="s">
        <v>8073</v>
      </c>
      <c r="K341" t="s">
        <v>8074</v>
      </c>
      <c r="L341" t="s">
        <v>8075</v>
      </c>
      <c r="M341" t="s">
        <v>8076</v>
      </c>
      <c r="N341" t="s">
        <v>8078</v>
      </c>
    </row>
    <row r="342" spans="1:14" hidden="1" x14ac:dyDescent="0.25">
      <c r="A342" s="3" t="s">
        <v>4766</v>
      </c>
      <c r="B342">
        <v>2575</v>
      </c>
      <c r="C342" t="s">
        <v>14</v>
      </c>
      <c r="D342" t="s">
        <v>19</v>
      </c>
      <c r="E342">
        <v>9</v>
      </c>
      <c r="F342" t="s">
        <v>7901</v>
      </c>
      <c r="G342" t="s">
        <v>7902</v>
      </c>
      <c r="H342" t="s">
        <v>7903</v>
      </c>
      <c r="I342" t="s">
        <v>7904</v>
      </c>
      <c r="J342" t="s">
        <v>7905</v>
      </c>
      <c r="K342" t="s">
        <v>7906</v>
      </c>
      <c r="L342" t="s">
        <v>7907</v>
      </c>
      <c r="M342" t="s">
        <v>8162</v>
      </c>
      <c r="N342" t="s">
        <v>8163</v>
      </c>
    </row>
    <row r="343" spans="1:14" hidden="1" x14ac:dyDescent="0.25">
      <c r="A343" s="3" t="s">
        <v>4868</v>
      </c>
      <c r="B343">
        <v>2631</v>
      </c>
      <c r="C343" t="s">
        <v>14</v>
      </c>
      <c r="D343" t="s">
        <v>876</v>
      </c>
      <c r="E343">
        <v>9</v>
      </c>
      <c r="F343" t="s">
        <v>8069</v>
      </c>
      <c r="G343" t="s">
        <v>8070</v>
      </c>
      <c r="H343" t="s">
        <v>8071</v>
      </c>
      <c r="I343" t="s">
        <v>8072</v>
      </c>
      <c r="J343" t="s">
        <v>8073</v>
      </c>
      <c r="K343" t="s">
        <v>8074</v>
      </c>
      <c r="L343" t="s">
        <v>8075</v>
      </c>
      <c r="M343" t="s">
        <v>8076</v>
      </c>
      <c r="N343" t="s">
        <v>8078</v>
      </c>
    </row>
    <row r="344" spans="1:14" hidden="1" x14ac:dyDescent="0.25">
      <c r="A344" s="3" t="s">
        <v>4889</v>
      </c>
      <c r="B344">
        <v>2502</v>
      </c>
      <c r="C344" t="s">
        <v>14</v>
      </c>
      <c r="D344" t="s">
        <v>4890</v>
      </c>
      <c r="E344">
        <v>9</v>
      </c>
      <c r="F344" t="s">
        <v>8172</v>
      </c>
      <c r="G344" t="s">
        <v>8173</v>
      </c>
      <c r="H344" t="s">
        <v>8174</v>
      </c>
      <c r="I344" t="s">
        <v>8175</v>
      </c>
      <c r="J344" t="s">
        <v>8176</v>
      </c>
      <c r="K344" t="s">
        <v>8177</v>
      </c>
      <c r="L344" t="s">
        <v>8178</v>
      </c>
      <c r="M344" t="s">
        <v>8179</v>
      </c>
      <c r="N344">
        <f ca="1">- (2206-247:2452)</f>
        <v>0</v>
      </c>
    </row>
    <row r="345" spans="1:14" hidden="1" x14ac:dyDescent="0.25">
      <c r="A345" s="3" t="s">
        <v>4896</v>
      </c>
      <c r="B345">
        <v>2631</v>
      </c>
      <c r="C345" t="s">
        <v>14</v>
      </c>
      <c r="D345" t="s">
        <v>1512</v>
      </c>
      <c r="E345">
        <v>9</v>
      </c>
      <c r="F345" t="s">
        <v>8069</v>
      </c>
      <c r="G345" t="s">
        <v>8070</v>
      </c>
      <c r="H345" t="s">
        <v>8071</v>
      </c>
      <c r="I345" t="s">
        <v>8072</v>
      </c>
      <c r="J345" t="s">
        <v>8073</v>
      </c>
      <c r="K345" t="s">
        <v>8074</v>
      </c>
      <c r="L345" t="s">
        <v>8075</v>
      </c>
      <c r="M345" t="s">
        <v>8076</v>
      </c>
      <c r="N345" t="s">
        <v>8078</v>
      </c>
    </row>
    <row r="346" spans="1:14" hidden="1" x14ac:dyDescent="0.25">
      <c r="A346" s="3" t="s">
        <v>4898</v>
      </c>
      <c r="B346">
        <v>2632</v>
      </c>
      <c r="C346" t="s">
        <v>14</v>
      </c>
      <c r="D346" t="s">
        <v>261</v>
      </c>
      <c r="E346">
        <v>9</v>
      </c>
      <c r="F346" t="s">
        <v>8069</v>
      </c>
      <c r="G346" t="s">
        <v>8070</v>
      </c>
      <c r="H346" t="s">
        <v>8071</v>
      </c>
      <c r="I346" t="s">
        <v>8072</v>
      </c>
      <c r="J346" t="s">
        <v>8073</v>
      </c>
      <c r="K346" t="s">
        <v>8074</v>
      </c>
      <c r="L346" t="s">
        <v>8075</v>
      </c>
      <c r="M346" t="s">
        <v>8076</v>
      </c>
      <c r="N346" t="s">
        <v>8077</v>
      </c>
    </row>
    <row r="347" spans="1:14" hidden="1" x14ac:dyDescent="0.25">
      <c r="A347" s="3" t="s">
        <v>4981</v>
      </c>
      <c r="B347">
        <v>2551</v>
      </c>
      <c r="C347" t="s">
        <v>14</v>
      </c>
      <c r="D347" t="s">
        <v>1022</v>
      </c>
      <c r="E347">
        <v>9</v>
      </c>
      <c r="F347" t="s">
        <v>8180</v>
      </c>
      <c r="G347" t="s">
        <v>8181</v>
      </c>
      <c r="H347" t="s">
        <v>8182</v>
      </c>
      <c r="I347" t="s">
        <v>8183</v>
      </c>
      <c r="J347" t="s">
        <v>8184</v>
      </c>
      <c r="K347" t="s">
        <v>8185</v>
      </c>
      <c r="L347">
        <f ca="1">- (2027-138:2164)</f>
        <v>0</v>
      </c>
      <c r="M347" t="s">
        <v>8186</v>
      </c>
      <c r="N347" t="s">
        <v>8187</v>
      </c>
    </row>
    <row r="348" spans="1:14" hidden="1" x14ac:dyDescent="0.25">
      <c r="A348" s="3" t="s">
        <v>5050</v>
      </c>
      <c r="B348">
        <v>2631</v>
      </c>
      <c r="C348" t="s">
        <v>14</v>
      </c>
      <c r="D348" t="s">
        <v>3393</v>
      </c>
      <c r="E348">
        <v>9</v>
      </c>
      <c r="F348" t="s">
        <v>8069</v>
      </c>
      <c r="G348" t="s">
        <v>8070</v>
      </c>
      <c r="H348" t="s">
        <v>8071</v>
      </c>
      <c r="I348" t="s">
        <v>8072</v>
      </c>
      <c r="J348" t="s">
        <v>8073</v>
      </c>
      <c r="K348" t="s">
        <v>8074</v>
      </c>
      <c r="L348" t="s">
        <v>8075</v>
      </c>
      <c r="M348" t="s">
        <v>8076</v>
      </c>
      <c r="N348" t="s">
        <v>8077</v>
      </c>
    </row>
    <row r="349" spans="1:14" hidden="1" x14ac:dyDescent="0.25">
      <c r="A349" s="3" t="s">
        <v>5058</v>
      </c>
      <c r="B349">
        <v>2632</v>
      </c>
      <c r="C349" t="s">
        <v>14</v>
      </c>
      <c r="D349" t="s">
        <v>19</v>
      </c>
      <c r="E349">
        <v>9</v>
      </c>
      <c r="F349" t="s">
        <v>8069</v>
      </c>
      <c r="G349" t="s">
        <v>8070</v>
      </c>
      <c r="H349" t="s">
        <v>8071</v>
      </c>
      <c r="I349" t="s">
        <v>8072</v>
      </c>
      <c r="J349" t="s">
        <v>8073</v>
      </c>
      <c r="K349" t="s">
        <v>8074</v>
      </c>
      <c r="L349" t="s">
        <v>8075</v>
      </c>
      <c r="M349" t="s">
        <v>8076</v>
      </c>
      <c r="N349" t="s">
        <v>8078</v>
      </c>
    </row>
    <row r="350" spans="1:14" hidden="1" x14ac:dyDescent="0.25">
      <c r="A350" s="3" t="s">
        <v>5200</v>
      </c>
      <c r="B350">
        <v>2631</v>
      </c>
      <c r="C350" t="s">
        <v>14</v>
      </c>
      <c r="D350" t="s">
        <v>538</v>
      </c>
      <c r="E350">
        <v>9</v>
      </c>
      <c r="F350" t="s">
        <v>8069</v>
      </c>
      <c r="G350" t="s">
        <v>8070</v>
      </c>
      <c r="H350" t="s">
        <v>8071</v>
      </c>
      <c r="I350" t="s">
        <v>8072</v>
      </c>
      <c r="J350" t="s">
        <v>8073</v>
      </c>
      <c r="K350" t="s">
        <v>8074</v>
      </c>
      <c r="L350" t="s">
        <v>8075</v>
      </c>
      <c r="M350" t="s">
        <v>8076</v>
      </c>
      <c r="N350" t="s">
        <v>8078</v>
      </c>
    </row>
    <row r="351" spans="1:14" hidden="1" x14ac:dyDescent="0.25">
      <c r="A351" s="3" t="s">
        <v>5244</v>
      </c>
      <c r="B351">
        <v>2631</v>
      </c>
      <c r="C351" t="s">
        <v>14</v>
      </c>
      <c r="D351" t="s">
        <v>4214</v>
      </c>
      <c r="E351">
        <v>9</v>
      </c>
      <c r="F351" t="s">
        <v>8069</v>
      </c>
      <c r="G351" t="s">
        <v>8070</v>
      </c>
      <c r="H351" t="s">
        <v>8071</v>
      </c>
      <c r="I351" t="s">
        <v>8072</v>
      </c>
      <c r="J351" t="s">
        <v>8073</v>
      </c>
      <c r="K351" t="s">
        <v>8074</v>
      </c>
      <c r="L351" t="s">
        <v>8075</v>
      </c>
      <c r="M351" t="s">
        <v>8076</v>
      </c>
      <c r="N351" t="s">
        <v>8077</v>
      </c>
    </row>
    <row r="352" spans="1:14" hidden="1" x14ac:dyDescent="0.25">
      <c r="A352" s="3" t="s">
        <v>5256</v>
      </c>
      <c r="B352">
        <v>2584</v>
      </c>
      <c r="C352" t="s">
        <v>14</v>
      </c>
      <c r="D352" t="s">
        <v>1476</v>
      </c>
      <c r="E352">
        <v>9</v>
      </c>
      <c r="F352" t="s">
        <v>7901</v>
      </c>
      <c r="G352" t="s">
        <v>7902</v>
      </c>
      <c r="H352" t="s">
        <v>7903</v>
      </c>
      <c r="I352" t="s">
        <v>7904</v>
      </c>
      <c r="J352" t="s">
        <v>7905</v>
      </c>
      <c r="K352" t="s">
        <v>7906</v>
      </c>
      <c r="L352" t="s">
        <v>8088</v>
      </c>
      <c r="M352" t="s">
        <v>8089</v>
      </c>
      <c r="N352" t="s">
        <v>8131</v>
      </c>
    </row>
    <row r="353" spans="1:14" hidden="1" x14ac:dyDescent="0.25">
      <c r="A353" s="3" t="s">
        <v>5289</v>
      </c>
      <c r="B353">
        <v>2551</v>
      </c>
      <c r="C353" t="s">
        <v>14</v>
      </c>
      <c r="D353" t="s">
        <v>1359</v>
      </c>
      <c r="E353">
        <v>9</v>
      </c>
      <c r="F353" t="s">
        <v>8180</v>
      </c>
      <c r="G353" t="s">
        <v>8181</v>
      </c>
      <c r="H353" t="s">
        <v>8182</v>
      </c>
      <c r="I353" t="s">
        <v>8183</v>
      </c>
      <c r="J353" t="s">
        <v>8184</v>
      </c>
      <c r="K353" t="s">
        <v>8185</v>
      </c>
      <c r="L353">
        <f ca="1">- (2027-138:2164)</f>
        <v>0</v>
      </c>
      <c r="M353" t="s">
        <v>8186</v>
      </c>
      <c r="N353" t="s">
        <v>8187</v>
      </c>
    </row>
    <row r="354" spans="1:14" hidden="1" x14ac:dyDescent="0.25">
      <c r="A354" s="3" t="s">
        <v>5377</v>
      </c>
      <c r="B354">
        <v>2632</v>
      </c>
      <c r="C354" t="s">
        <v>14</v>
      </c>
      <c r="D354" t="s">
        <v>2143</v>
      </c>
      <c r="E354">
        <v>9</v>
      </c>
      <c r="F354" t="s">
        <v>8069</v>
      </c>
      <c r="G354" t="s">
        <v>8070</v>
      </c>
      <c r="H354" t="s">
        <v>8071</v>
      </c>
      <c r="I354" t="s">
        <v>8072</v>
      </c>
      <c r="J354" t="s">
        <v>8073</v>
      </c>
      <c r="K354" t="s">
        <v>8074</v>
      </c>
      <c r="L354" t="s">
        <v>8075</v>
      </c>
      <c r="M354" t="s">
        <v>8076</v>
      </c>
      <c r="N354" t="s">
        <v>8077</v>
      </c>
    </row>
    <row r="355" spans="1:14" hidden="1" x14ac:dyDescent="0.25">
      <c r="A355" s="3" t="s">
        <v>5436</v>
      </c>
      <c r="B355">
        <v>2632</v>
      </c>
      <c r="C355" t="s">
        <v>14</v>
      </c>
      <c r="D355" t="s">
        <v>1324</v>
      </c>
      <c r="E355">
        <v>9</v>
      </c>
      <c r="F355" t="s">
        <v>8069</v>
      </c>
      <c r="G355" t="s">
        <v>8070</v>
      </c>
      <c r="H355" t="s">
        <v>8071</v>
      </c>
      <c r="I355" t="s">
        <v>8072</v>
      </c>
      <c r="J355" t="s">
        <v>8073</v>
      </c>
      <c r="K355" t="s">
        <v>8074</v>
      </c>
      <c r="L355" t="s">
        <v>8075</v>
      </c>
      <c r="M355" t="s">
        <v>8076</v>
      </c>
      <c r="N355" t="s">
        <v>8077</v>
      </c>
    </row>
    <row r="356" spans="1:14" hidden="1" x14ac:dyDescent="0.25">
      <c r="A356" s="3" t="s">
        <v>5518</v>
      </c>
      <c r="B356">
        <v>2867</v>
      </c>
      <c r="C356" t="s">
        <v>14</v>
      </c>
      <c r="D356" t="s">
        <v>64</v>
      </c>
      <c r="E356">
        <v>9</v>
      </c>
      <c r="F356" t="s">
        <v>8188</v>
      </c>
      <c r="G356" t="s">
        <v>8189</v>
      </c>
      <c r="H356" t="s">
        <v>8190</v>
      </c>
      <c r="I356" t="s">
        <v>8191</v>
      </c>
      <c r="J356" t="s">
        <v>8192</v>
      </c>
      <c r="K356" t="s">
        <v>8193</v>
      </c>
      <c r="L356" t="s">
        <v>8194</v>
      </c>
      <c r="M356" t="s">
        <v>8195</v>
      </c>
      <c r="N356" t="s">
        <v>8196</v>
      </c>
    </row>
    <row r="357" spans="1:14" hidden="1" x14ac:dyDescent="0.25">
      <c r="A357" s="3" t="s">
        <v>5535</v>
      </c>
      <c r="B357">
        <v>2632</v>
      </c>
      <c r="C357" t="s">
        <v>14</v>
      </c>
      <c r="D357" t="s">
        <v>394</v>
      </c>
      <c r="E357">
        <v>9</v>
      </c>
      <c r="F357" t="s">
        <v>8069</v>
      </c>
      <c r="G357" t="s">
        <v>8070</v>
      </c>
      <c r="H357" t="s">
        <v>8071</v>
      </c>
      <c r="I357" t="s">
        <v>8072</v>
      </c>
      <c r="J357" t="s">
        <v>8073</v>
      </c>
      <c r="K357" t="s">
        <v>8074</v>
      </c>
      <c r="L357" t="s">
        <v>8075</v>
      </c>
      <c r="M357" t="s">
        <v>8076</v>
      </c>
      <c r="N357" t="s">
        <v>8077</v>
      </c>
    </row>
    <row r="358" spans="1:14" hidden="1" x14ac:dyDescent="0.25">
      <c r="A358" s="3" t="s">
        <v>5584</v>
      </c>
      <c r="B358">
        <v>2632</v>
      </c>
      <c r="C358" t="s">
        <v>14</v>
      </c>
      <c r="D358" t="s">
        <v>19</v>
      </c>
      <c r="E358">
        <v>9</v>
      </c>
      <c r="F358" t="s">
        <v>8069</v>
      </c>
      <c r="G358" t="s">
        <v>8070</v>
      </c>
      <c r="H358" t="s">
        <v>8071</v>
      </c>
      <c r="I358" t="s">
        <v>8072</v>
      </c>
      <c r="J358" t="s">
        <v>8073</v>
      </c>
      <c r="K358" t="s">
        <v>8074</v>
      </c>
      <c r="L358" t="s">
        <v>8075</v>
      </c>
      <c r="M358" t="s">
        <v>8076</v>
      </c>
      <c r="N358" t="s">
        <v>8077</v>
      </c>
    </row>
    <row r="359" spans="1:14" hidden="1" x14ac:dyDescent="0.25">
      <c r="A359" s="3" t="s">
        <v>5627</v>
      </c>
      <c r="B359">
        <v>2575</v>
      </c>
      <c r="C359" t="s">
        <v>14</v>
      </c>
      <c r="D359" t="s">
        <v>1512</v>
      </c>
      <c r="E359">
        <v>9</v>
      </c>
      <c r="F359" t="s">
        <v>7901</v>
      </c>
      <c r="G359" t="s">
        <v>7902</v>
      </c>
      <c r="H359" t="s">
        <v>7903</v>
      </c>
      <c r="I359" t="s">
        <v>7904</v>
      </c>
      <c r="J359" t="s">
        <v>7905</v>
      </c>
      <c r="K359" t="s">
        <v>7906</v>
      </c>
      <c r="L359" t="s">
        <v>7907</v>
      </c>
      <c r="M359" t="s">
        <v>8162</v>
      </c>
      <c r="N359" t="s">
        <v>8163</v>
      </c>
    </row>
    <row r="360" spans="1:14" hidden="1" x14ac:dyDescent="0.25">
      <c r="A360" s="3" t="s">
        <v>5633</v>
      </c>
      <c r="B360">
        <v>2848</v>
      </c>
      <c r="C360" t="s">
        <v>14</v>
      </c>
      <c r="D360" t="s">
        <v>15</v>
      </c>
      <c r="E360">
        <v>9</v>
      </c>
      <c r="F360" t="s">
        <v>8122</v>
      </c>
      <c r="G360" t="s">
        <v>8123</v>
      </c>
      <c r="H360" t="s">
        <v>8124</v>
      </c>
      <c r="I360" t="s">
        <v>8125</v>
      </c>
      <c r="J360" t="s">
        <v>8126</v>
      </c>
      <c r="K360" t="s">
        <v>8127</v>
      </c>
      <c r="L360" t="s">
        <v>8128</v>
      </c>
      <c r="M360" t="s">
        <v>8129</v>
      </c>
      <c r="N360" t="s">
        <v>8130</v>
      </c>
    </row>
    <row r="361" spans="1:14" hidden="1" x14ac:dyDescent="0.25">
      <c r="A361" s="3" t="s">
        <v>5651</v>
      </c>
      <c r="B361">
        <v>2584</v>
      </c>
      <c r="C361" t="s">
        <v>14</v>
      </c>
      <c r="D361" t="s">
        <v>848</v>
      </c>
      <c r="E361">
        <v>9</v>
      </c>
      <c r="F361" t="s">
        <v>7901</v>
      </c>
      <c r="G361" t="s">
        <v>7902</v>
      </c>
      <c r="H361" t="s">
        <v>7903</v>
      </c>
      <c r="I361" t="s">
        <v>7904</v>
      </c>
      <c r="J361" t="s">
        <v>7905</v>
      </c>
      <c r="K361" t="s">
        <v>7906</v>
      </c>
      <c r="L361" t="s">
        <v>8088</v>
      </c>
      <c r="M361" t="s">
        <v>8089</v>
      </c>
      <c r="N361" t="s">
        <v>8090</v>
      </c>
    </row>
    <row r="362" spans="1:14" hidden="1" x14ac:dyDescent="0.25">
      <c r="A362" s="3" t="s">
        <v>5660</v>
      </c>
      <c r="B362">
        <v>2584</v>
      </c>
      <c r="C362" t="s">
        <v>14</v>
      </c>
      <c r="D362" t="s">
        <v>2648</v>
      </c>
      <c r="E362">
        <v>9</v>
      </c>
      <c r="F362" t="s">
        <v>7901</v>
      </c>
      <c r="G362" t="s">
        <v>7902</v>
      </c>
      <c r="H362" t="s">
        <v>7903</v>
      </c>
      <c r="I362" t="s">
        <v>7904</v>
      </c>
      <c r="J362" t="s">
        <v>7905</v>
      </c>
      <c r="K362" t="s">
        <v>7906</v>
      </c>
      <c r="L362" t="s">
        <v>8088</v>
      </c>
      <c r="M362" t="s">
        <v>8089</v>
      </c>
      <c r="N362" t="s">
        <v>8131</v>
      </c>
    </row>
    <row r="363" spans="1:14" hidden="1" x14ac:dyDescent="0.25">
      <c r="A363" s="3" t="s">
        <v>5665</v>
      </c>
      <c r="B363">
        <v>2509</v>
      </c>
      <c r="C363" t="s">
        <v>14</v>
      </c>
      <c r="D363" t="s">
        <v>301</v>
      </c>
      <c r="E363">
        <v>9</v>
      </c>
      <c r="F363" t="s">
        <v>8197</v>
      </c>
      <c r="G363" t="s">
        <v>8198</v>
      </c>
      <c r="H363" t="s">
        <v>8199</v>
      </c>
      <c r="I363" t="s">
        <v>8200</v>
      </c>
      <c r="J363" t="s">
        <v>8201</v>
      </c>
      <c r="K363" t="s">
        <v>8202</v>
      </c>
      <c r="L363">
        <f ca="1">- (1989-137:2125)</f>
        <v>0</v>
      </c>
      <c r="M363" t="s">
        <v>8203</v>
      </c>
      <c r="N363" t="s">
        <v>8204</v>
      </c>
    </row>
    <row r="364" spans="1:14" hidden="1" x14ac:dyDescent="0.25">
      <c r="A364" s="3" t="s">
        <v>5694</v>
      </c>
      <c r="B364">
        <v>2620</v>
      </c>
      <c r="C364" t="s">
        <v>14</v>
      </c>
      <c r="D364" t="s">
        <v>1126</v>
      </c>
      <c r="E364">
        <v>9</v>
      </c>
      <c r="F364" t="s">
        <v>8205</v>
      </c>
      <c r="G364" t="s">
        <v>8206</v>
      </c>
      <c r="H364" t="s">
        <v>8207</v>
      </c>
      <c r="I364" t="s">
        <v>8208</v>
      </c>
      <c r="J364" t="s">
        <v>8209</v>
      </c>
      <c r="K364" t="s">
        <v>8210</v>
      </c>
      <c r="L364" t="s">
        <v>8211</v>
      </c>
      <c r="M364" t="s">
        <v>8212</v>
      </c>
      <c r="N364" t="s">
        <v>8213</v>
      </c>
    </row>
    <row r="365" spans="1:14" hidden="1" x14ac:dyDescent="0.25">
      <c r="A365" s="3" t="s">
        <v>18</v>
      </c>
      <c r="B365">
        <v>1699</v>
      </c>
      <c r="C365" t="s">
        <v>14</v>
      </c>
      <c r="D365" t="s">
        <v>19</v>
      </c>
      <c r="E365">
        <v>8</v>
      </c>
      <c r="F365" t="s">
        <v>8214</v>
      </c>
      <c r="G365" t="s">
        <v>8215</v>
      </c>
      <c r="H365" t="s">
        <v>8216</v>
      </c>
      <c r="I365" t="s">
        <v>8217</v>
      </c>
      <c r="J365" t="s">
        <v>8218</v>
      </c>
      <c r="K365" t="s">
        <v>8219</v>
      </c>
      <c r="L365" t="s">
        <v>8220</v>
      </c>
      <c r="M365" t="s">
        <v>8221</v>
      </c>
    </row>
    <row r="366" spans="1:14" hidden="1" x14ac:dyDescent="0.25">
      <c r="A366" s="3" t="s">
        <v>128</v>
      </c>
      <c r="B366">
        <v>2315</v>
      </c>
      <c r="C366" t="s">
        <v>14</v>
      </c>
      <c r="D366" t="s">
        <v>129</v>
      </c>
      <c r="E366">
        <v>8</v>
      </c>
      <c r="F366" t="s">
        <v>8222</v>
      </c>
      <c r="G366" t="s">
        <v>8223</v>
      </c>
      <c r="H366" t="s">
        <v>8224</v>
      </c>
      <c r="I366" t="s">
        <v>8225</v>
      </c>
      <c r="J366" t="s">
        <v>8226</v>
      </c>
      <c r="K366" t="s">
        <v>8227</v>
      </c>
      <c r="L366" t="s">
        <v>8228</v>
      </c>
      <c r="M366" t="s">
        <v>8229</v>
      </c>
    </row>
    <row r="367" spans="1:14" hidden="1" x14ac:dyDescent="0.25">
      <c r="A367" s="3" t="s">
        <v>319</v>
      </c>
      <c r="B367">
        <v>2316</v>
      </c>
      <c r="C367" t="s">
        <v>14</v>
      </c>
      <c r="D367" t="s">
        <v>86</v>
      </c>
      <c r="E367">
        <v>8</v>
      </c>
      <c r="F367" t="s">
        <v>8222</v>
      </c>
      <c r="G367" t="s">
        <v>8223</v>
      </c>
      <c r="H367" t="s">
        <v>8230</v>
      </c>
      <c r="I367" t="s">
        <v>8231</v>
      </c>
      <c r="J367" t="s">
        <v>8232</v>
      </c>
      <c r="K367" t="s">
        <v>8233</v>
      </c>
      <c r="L367" t="s">
        <v>8228</v>
      </c>
      <c r="M367" t="s">
        <v>8234</v>
      </c>
    </row>
    <row r="368" spans="1:14" hidden="1" x14ac:dyDescent="0.25">
      <c r="A368" s="3" t="s">
        <v>382</v>
      </c>
      <c r="B368">
        <v>2245</v>
      </c>
      <c r="C368" t="s">
        <v>14</v>
      </c>
      <c r="D368" t="s">
        <v>129</v>
      </c>
      <c r="E368">
        <v>8</v>
      </c>
      <c r="F368" t="s">
        <v>8235</v>
      </c>
      <c r="G368" t="s">
        <v>8236</v>
      </c>
      <c r="H368" t="s">
        <v>8237</v>
      </c>
      <c r="I368" t="s">
        <v>8238</v>
      </c>
      <c r="J368" t="s">
        <v>8239</v>
      </c>
      <c r="K368" t="s">
        <v>8240</v>
      </c>
      <c r="L368" t="s">
        <v>8241</v>
      </c>
      <c r="M368" t="s">
        <v>8242</v>
      </c>
    </row>
    <row r="369" spans="1:13" hidden="1" x14ac:dyDescent="0.25">
      <c r="A369" s="3" t="s">
        <v>406</v>
      </c>
      <c r="B369">
        <v>1699</v>
      </c>
      <c r="C369" t="s">
        <v>14</v>
      </c>
      <c r="D369" t="s">
        <v>407</v>
      </c>
      <c r="E369">
        <v>8</v>
      </c>
      <c r="F369" t="s">
        <v>8214</v>
      </c>
      <c r="G369" t="s">
        <v>8215</v>
      </c>
      <c r="H369" t="s">
        <v>8216</v>
      </c>
      <c r="I369" t="s">
        <v>8217</v>
      </c>
      <c r="J369" t="s">
        <v>8218</v>
      </c>
      <c r="K369" t="s">
        <v>8219</v>
      </c>
      <c r="L369" t="s">
        <v>8220</v>
      </c>
      <c r="M369" t="s">
        <v>8243</v>
      </c>
    </row>
    <row r="370" spans="1:13" hidden="1" x14ac:dyDescent="0.25">
      <c r="A370" s="3" t="s">
        <v>473</v>
      </c>
      <c r="B370">
        <v>2384</v>
      </c>
      <c r="C370" t="s">
        <v>14</v>
      </c>
      <c r="D370" t="s">
        <v>474</v>
      </c>
      <c r="E370">
        <v>8</v>
      </c>
      <c r="F370" t="s">
        <v>8244</v>
      </c>
      <c r="G370" t="s">
        <v>8245</v>
      </c>
      <c r="H370" t="s">
        <v>8246</v>
      </c>
      <c r="I370" t="s">
        <v>8247</v>
      </c>
      <c r="J370" t="s">
        <v>8248</v>
      </c>
      <c r="K370" t="s">
        <v>8249</v>
      </c>
      <c r="L370" t="s">
        <v>8250</v>
      </c>
      <c r="M370" t="s">
        <v>8251</v>
      </c>
    </row>
    <row r="371" spans="1:13" hidden="1" x14ac:dyDescent="0.25">
      <c r="A371" s="3" t="s">
        <v>1063</v>
      </c>
      <c r="B371">
        <v>2108</v>
      </c>
      <c r="C371" t="s">
        <v>14</v>
      </c>
      <c r="D371" t="s">
        <v>19</v>
      </c>
      <c r="E371">
        <v>8</v>
      </c>
      <c r="F371" t="s">
        <v>7778</v>
      </c>
      <c r="G371" t="s">
        <v>7779</v>
      </c>
      <c r="H371" t="s">
        <v>7780</v>
      </c>
      <c r="I371" t="s">
        <v>7781</v>
      </c>
      <c r="J371" t="s">
        <v>7782</v>
      </c>
      <c r="K371" t="s">
        <v>7783</v>
      </c>
      <c r="L371" t="s">
        <v>7784</v>
      </c>
      <c r="M371" t="s">
        <v>8252</v>
      </c>
    </row>
    <row r="372" spans="1:13" hidden="1" x14ac:dyDescent="0.25">
      <c r="A372" s="3" t="s">
        <v>1323</v>
      </c>
      <c r="B372">
        <v>2384</v>
      </c>
      <c r="C372" t="s">
        <v>14</v>
      </c>
      <c r="D372" t="s">
        <v>1324</v>
      </c>
      <c r="E372">
        <v>8</v>
      </c>
      <c r="F372" t="s">
        <v>8244</v>
      </c>
      <c r="G372" t="s">
        <v>8245</v>
      </c>
      <c r="H372" t="s">
        <v>8246</v>
      </c>
      <c r="I372" t="s">
        <v>8247</v>
      </c>
      <c r="J372" t="s">
        <v>8248</v>
      </c>
      <c r="K372" t="s">
        <v>8249</v>
      </c>
      <c r="L372" t="s">
        <v>8250</v>
      </c>
      <c r="M372" t="s">
        <v>8251</v>
      </c>
    </row>
    <row r="373" spans="1:13" hidden="1" x14ac:dyDescent="0.25">
      <c r="A373" s="3" t="s">
        <v>1893</v>
      </c>
      <c r="B373">
        <v>2316</v>
      </c>
      <c r="C373" t="s">
        <v>14</v>
      </c>
      <c r="D373" t="s">
        <v>60</v>
      </c>
      <c r="E373">
        <v>8</v>
      </c>
      <c r="F373" t="s">
        <v>8222</v>
      </c>
      <c r="G373" t="s">
        <v>8223</v>
      </c>
      <c r="H373" t="s">
        <v>8230</v>
      </c>
      <c r="I373" t="s">
        <v>8231</v>
      </c>
      <c r="J373" t="s">
        <v>8232</v>
      </c>
      <c r="K373" t="s">
        <v>8233</v>
      </c>
      <c r="L373" t="s">
        <v>8228</v>
      </c>
      <c r="M373" t="s">
        <v>8234</v>
      </c>
    </row>
    <row r="374" spans="1:13" hidden="1" x14ac:dyDescent="0.25">
      <c r="A374" s="3" t="s">
        <v>1897</v>
      </c>
      <c r="B374">
        <v>2269</v>
      </c>
      <c r="C374" t="s">
        <v>14</v>
      </c>
      <c r="D374" t="s">
        <v>1864</v>
      </c>
      <c r="E374">
        <v>8</v>
      </c>
      <c r="F374" t="s">
        <v>8253</v>
      </c>
      <c r="G374" t="s">
        <v>8254</v>
      </c>
      <c r="H374" t="s">
        <v>8255</v>
      </c>
      <c r="I374" t="s">
        <v>8256</v>
      </c>
      <c r="J374" t="s">
        <v>8257</v>
      </c>
      <c r="K374" t="s">
        <v>8258</v>
      </c>
      <c r="L374">
        <f ca="1">- (1677-210:1886)</f>
        <v>0</v>
      </c>
      <c r="M374" t="s">
        <v>8259</v>
      </c>
    </row>
    <row r="375" spans="1:13" hidden="1" x14ac:dyDescent="0.25">
      <c r="A375" s="3" t="s">
        <v>2061</v>
      </c>
      <c r="B375">
        <v>2228</v>
      </c>
      <c r="C375" t="s">
        <v>14</v>
      </c>
      <c r="D375" t="s">
        <v>1294</v>
      </c>
      <c r="E375">
        <v>8</v>
      </c>
      <c r="F375" t="s">
        <v>8260</v>
      </c>
      <c r="G375" t="s">
        <v>8261</v>
      </c>
      <c r="H375" t="s">
        <v>8262</v>
      </c>
      <c r="I375" t="s">
        <v>8263</v>
      </c>
      <c r="J375" t="s">
        <v>8264</v>
      </c>
      <c r="K375" t="s">
        <v>8265</v>
      </c>
      <c r="L375" t="s">
        <v>8266</v>
      </c>
      <c r="M375" t="s">
        <v>8267</v>
      </c>
    </row>
    <row r="376" spans="1:13" hidden="1" x14ac:dyDescent="0.25">
      <c r="A376" s="3" t="s">
        <v>2465</v>
      </c>
      <c r="B376">
        <v>2740</v>
      </c>
      <c r="C376" t="s">
        <v>14</v>
      </c>
      <c r="D376" t="s">
        <v>36</v>
      </c>
      <c r="E376">
        <v>8</v>
      </c>
      <c r="F376" t="s">
        <v>8268</v>
      </c>
      <c r="G376" t="s">
        <v>8269</v>
      </c>
      <c r="H376" t="s">
        <v>8270</v>
      </c>
      <c r="I376" t="s">
        <v>8271</v>
      </c>
      <c r="J376" t="s">
        <v>8272</v>
      </c>
      <c r="K376" t="s">
        <v>8273</v>
      </c>
      <c r="L376" t="s">
        <v>8058</v>
      </c>
      <c r="M376" t="s">
        <v>8274</v>
      </c>
    </row>
    <row r="377" spans="1:13" hidden="1" x14ac:dyDescent="0.25">
      <c r="A377" s="3" t="s">
        <v>2509</v>
      </c>
      <c r="B377">
        <v>2718</v>
      </c>
      <c r="C377" t="s">
        <v>14</v>
      </c>
      <c r="D377" t="s">
        <v>36</v>
      </c>
      <c r="E377">
        <v>8</v>
      </c>
      <c r="F377" t="s">
        <v>8275</v>
      </c>
      <c r="G377" t="s">
        <v>8276</v>
      </c>
      <c r="H377" t="s">
        <v>8277</v>
      </c>
      <c r="I377" t="s">
        <v>8278</v>
      </c>
      <c r="J377" t="s">
        <v>8279</v>
      </c>
      <c r="K377" t="s">
        <v>8280</v>
      </c>
      <c r="L377" t="s">
        <v>8281</v>
      </c>
      <c r="M377" t="s">
        <v>8282</v>
      </c>
    </row>
    <row r="378" spans="1:13" hidden="1" x14ac:dyDescent="0.25">
      <c r="A378" s="3" t="s">
        <v>2574</v>
      </c>
      <c r="B378">
        <v>2384</v>
      </c>
      <c r="C378" t="s">
        <v>14</v>
      </c>
      <c r="D378" t="s">
        <v>19</v>
      </c>
      <c r="E378">
        <v>8</v>
      </c>
      <c r="F378" t="s">
        <v>8244</v>
      </c>
      <c r="G378" t="s">
        <v>8245</v>
      </c>
      <c r="H378" t="s">
        <v>8246</v>
      </c>
      <c r="I378" t="s">
        <v>8247</v>
      </c>
      <c r="J378" t="s">
        <v>8248</v>
      </c>
      <c r="K378" t="s">
        <v>8249</v>
      </c>
      <c r="L378" t="s">
        <v>8250</v>
      </c>
      <c r="M378" t="s">
        <v>8251</v>
      </c>
    </row>
    <row r="379" spans="1:13" hidden="1" x14ac:dyDescent="0.25">
      <c r="A379" s="3" t="s">
        <v>2742</v>
      </c>
      <c r="B379">
        <v>1699</v>
      </c>
      <c r="C379" t="s">
        <v>14</v>
      </c>
      <c r="D379" t="s">
        <v>814</v>
      </c>
      <c r="E379">
        <v>8</v>
      </c>
      <c r="F379" t="s">
        <v>8214</v>
      </c>
      <c r="G379" t="s">
        <v>8215</v>
      </c>
      <c r="H379" t="s">
        <v>8216</v>
      </c>
      <c r="I379" t="s">
        <v>8217</v>
      </c>
      <c r="J379" t="s">
        <v>8218</v>
      </c>
      <c r="K379" t="s">
        <v>8219</v>
      </c>
      <c r="L379" t="s">
        <v>8220</v>
      </c>
      <c r="M379" t="s">
        <v>8243</v>
      </c>
    </row>
    <row r="380" spans="1:13" hidden="1" x14ac:dyDescent="0.25">
      <c r="A380" s="3" t="s">
        <v>2763</v>
      </c>
      <c r="B380">
        <v>1699</v>
      </c>
      <c r="C380" t="s">
        <v>14</v>
      </c>
      <c r="D380" t="s">
        <v>2541</v>
      </c>
      <c r="E380">
        <v>8</v>
      </c>
      <c r="F380" t="s">
        <v>8214</v>
      </c>
      <c r="G380" t="s">
        <v>8215</v>
      </c>
      <c r="H380" t="s">
        <v>8216</v>
      </c>
      <c r="I380" t="s">
        <v>8217</v>
      </c>
      <c r="J380" t="s">
        <v>8218</v>
      </c>
      <c r="K380" t="s">
        <v>8219</v>
      </c>
      <c r="L380" t="s">
        <v>8220</v>
      </c>
      <c r="M380" t="s">
        <v>8243</v>
      </c>
    </row>
    <row r="381" spans="1:13" hidden="1" x14ac:dyDescent="0.25">
      <c r="A381" s="3" t="s">
        <v>2943</v>
      </c>
      <c r="B381">
        <v>1699</v>
      </c>
      <c r="C381" t="s">
        <v>14</v>
      </c>
      <c r="D381" t="s">
        <v>2738</v>
      </c>
      <c r="E381">
        <v>8</v>
      </c>
      <c r="F381" t="s">
        <v>8214</v>
      </c>
      <c r="G381" t="s">
        <v>8215</v>
      </c>
      <c r="H381" t="s">
        <v>8216</v>
      </c>
      <c r="I381" t="s">
        <v>8217</v>
      </c>
      <c r="J381" t="s">
        <v>8218</v>
      </c>
      <c r="K381" t="s">
        <v>8219</v>
      </c>
      <c r="L381" t="s">
        <v>8220</v>
      </c>
      <c r="M381" t="s">
        <v>8243</v>
      </c>
    </row>
    <row r="382" spans="1:13" hidden="1" x14ac:dyDescent="0.25">
      <c r="A382" s="3" t="s">
        <v>3080</v>
      </c>
      <c r="B382">
        <v>1699</v>
      </c>
      <c r="C382" t="s">
        <v>14</v>
      </c>
      <c r="D382" t="s">
        <v>1827</v>
      </c>
      <c r="E382">
        <v>8</v>
      </c>
      <c r="F382" t="s">
        <v>8214</v>
      </c>
      <c r="G382" t="s">
        <v>8215</v>
      </c>
      <c r="H382" t="s">
        <v>8216</v>
      </c>
      <c r="I382" t="s">
        <v>8217</v>
      </c>
      <c r="J382" t="s">
        <v>8218</v>
      </c>
      <c r="K382" t="s">
        <v>8219</v>
      </c>
      <c r="L382" t="s">
        <v>8220</v>
      </c>
      <c r="M382" t="s">
        <v>8221</v>
      </c>
    </row>
    <row r="383" spans="1:13" hidden="1" x14ac:dyDescent="0.25">
      <c r="A383" s="3" t="s">
        <v>3214</v>
      </c>
      <c r="B383">
        <v>1699</v>
      </c>
      <c r="C383" t="s">
        <v>14</v>
      </c>
      <c r="D383" t="s">
        <v>562</v>
      </c>
      <c r="E383">
        <v>8</v>
      </c>
      <c r="F383" t="s">
        <v>8214</v>
      </c>
      <c r="G383" t="s">
        <v>8215</v>
      </c>
      <c r="H383" t="s">
        <v>8216</v>
      </c>
      <c r="I383" t="s">
        <v>8217</v>
      </c>
      <c r="J383" t="s">
        <v>8218</v>
      </c>
      <c r="K383" t="s">
        <v>8219</v>
      </c>
      <c r="L383" t="s">
        <v>8220</v>
      </c>
      <c r="M383" t="s">
        <v>8243</v>
      </c>
    </row>
    <row r="384" spans="1:13" hidden="1" x14ac:dyDescent="0.25">
      <c r="A384" s="3" t="s">
        <v>3650</v>
      </c>
      <c r="B384">
        <v>1881</v>
      </c>
      <c r="C384" t="s">
        <v>14</v>
      </c>
      <c r="D384" t="s">
        <v>387</v>
      </c>
      <c r="E384">
        <v>8</v>
      </c>
      <c r="F384" t="s">
        <v>8283</v>
      </c>
      <c r="G384" t="s">
        <v>8284</v>
      </c>
      <c r="H384" t="s">
        <v>8285</v>
      </c>
      <c r="I384" t="s">
        <v>8286</v>
      </c>
      <c r="J384" t="s">
        <v>8287</v>
      </c>
      <c r="K384" t="s">
        <v>8288</v>
      </c>
      <c r="L384" t="s">
        <v>8289</v>
      </c>
      <c r="M384" t="s">
        <v>8290</v>
      </c>
    </row>
    <row r="385" spans="1:13" x14ac:dyDescent="0.25">
      <c r="A385" s="3" t="s">
        <v>3856</v>
      </c>
      <c r="B385">
        <v>2352</v>
      </c>
      <c r="C385" t="s">
        <v>9</v>
      </c>
      <c r="D385" t="s">
        <v>10</v>
      </c>
      <c r="E385">
        <v>8</v>
      </c>
      <c r="F385" t="s">
        <v>8291</v>
      </c>
      <c r="G385" t="s">
        <v>8292</v>
      </c>
      <c r="H385" t="s">
        <v>8293</v>
      </c>
      <c r="I385" t="s">
        <v>8294</v>
      </c>
      <c r="J385" t="s">
        <v>8295</v>
      </c>
      <c r="K385" t="s">
        <v>8296</v>
      </c>
      <c r="L385" t="s">
        <v>8297</v>
      </c>
      <c r="M385" t="s">
        <v>8298</v>
      </c>
    </row>
    <row r="386" spans="1:13" x14ac:dyDescent="0.25">
      <c r="A386" s="3" t="s">
        <v>3948</v>
      </c>
      <c r="B386">
        <v>2353</v>
      </c>
      <c r="C386" t="s">
        <v>9</v>
      </c>
      <c r="D386" t="s">
        <v>10</v>
      </c>
      <c r="E386">
        <v>8</v>
      </c>
      <c r="F386" t="s">
        <v>7970</v>
      </c>
      <c r="G386" t="s">
        <v>7971</v>
      </c>
      <c r="H386" t="s">
        <v>7972</v>
      </c>
      <c r="I386" t="s">
        <v>7973</v>
      </c>
      <c r="J386" t="s">
        <v>7974</v>
      </c>
      <c r="K386" t="s">
        <v>7975</v>
      </c>
      <c r="L386" t="s">
        <v>7976</v>
      </c>
      <c r="M386" t="s">
        <v>8299</v>
      </c>
    </row>
    <row r="387" spans="1:13" hidden="1" x14ac:dyDescent="0.25">
      <c r="A387" s="3" t="s">
        <v>4140</v>
      </c>
      <c r="B387">
        <v>2384</v>
      </c>
      <c r="C387" t="s">
        <v>14</v>
      </c>
      <c r="D387" t="s">
        <v>498</v>
      </c>
      <c r="E387">
        <v>8</v>
      </c>
      <c r="F387" t="s">
        <v>8244</v>
      </c>
      <c r="G387" t="s">
        <v>8245</v>
      </c>
      <c r="H387" t="s">
        <v>8246</v>
      </c>
      <c r="I387" t="s">
        <v>8247</v>
      </c>
      <c r="J387" t="s">
        <v>8248</v>
      </c>
      <c r="K387" t="s">
        <v>8249</v>
      </c>
      <c r="L387" t="s">
        <v>8250</v>
      </c>
      <c r="M387" t="s">
        <v>8251</v>
      </c>
    </row>
    <row r="388" spans="1:13" hidden="1" x14ac:dyDescent="0.25">
      <c r="A388" s="3" t="s">
        <v>4289</v>
      </c>
      <c r="B388">
        <v>2384</v>
      </c>
      <c r="C388" t="s">
        <v>14</v>
      </c>
      <c r="D388" t="s">
        <v>19</v>
      </c>
      <c r="E388">
        <v>8</v>
      </c>
      <c r="F388" t="s">
        <v>8244</v>
      </c>
      <c r="G388" t="s">
        <v>8245</v>
      </c>
      <c r="H388" t="s">
        <v>8246</v>
      </c>
      <c r="I388" t="s">
        <v>8247</v>
      </c>
      <c r="J388" t="s">
        <v>8248</v>
      </c>
      <c r="K388" t="s">
        <v>8249</v>
      </c>
      <c r="L388" t="s">
        <v>8250</v>
      </c>
      <c r="M388" t="s">
        <v>8251</v>
      </c>
    </row>
    <row r="389" spans="1:13" hidden="1" x14ac:dyDescent="0.25">
      <c r="A389" s="3" t="s">
        <v>4350</v>
      </c>
      <c r="B389">
        <v>2095</v>
      </c>
      <c r="C389" t="s">
        <v>14</v>
      </c>
      <c r="D389" t="s">
        <v>442</v>
      </c>
      <c r="E389">
        <v>8</v>
      </c>
      <c r="F389" t="s">
        <v>8300</v>
      </c>
      <c r="G389" t="s">
        <v>8301</v>
      </c>
      <c r="H389" t="s">
        <v>8302</v>
      </c>
      <c r="I389" t="s">
        <v>8303</v>
      </c>
      <c r="J389" t="s">
        <v>8304</v>
      </c>
      <c r="K389" t="s">
        <v>8305</v>
      </c>
      <c r="L389" t="s">
        <v>8306</v>
      </c>
      <c r="M389" t="s">
        <v>8307</v>
      </c>
    </row>
    <row r="390" spans="1:13" hidden="1" x14ac:dyDescent="0.25">
      <c r="A390" s="3" t="s">
        <v>4457</v>
      </c>
      <c r="B390">
        <v>1942</v>
      </c>
      <c r="C390" t="s">
        <v>14</v>
      </c>
      <c r="D390" t="s">
        <v>2299</v>
      </c>
      <c r="E390">
        <v>8</v>
      </c>
      <c r="F390" t="s">
        <v>8308</v>
      </c>
      <c r="G390" t="s">
        <v>8309</v>
      </c>
      <c r="H390" t="s">
        <v>8310</v>
      </c>
      <c r="I390" t="s">
        <v>8311</v>
      </c>
      <c r="J390" t="s">
        <v>8312</v>
      </c>
      <c r="K390" t="s">
        <v>8313</v>
      </c>
      <c r="L390" t="s">
        <v>8314</v>
      </c>
      <c r="M390" t="s">
        <v>8315</v>
      </c>
    </row>
    <row r="391" spans="1:13" x14ac:dyDescent="0.25">
      <c r="A391" s="3" t="s">
        <v>4905</v>
      </c>
      <c r="B391">
        <v>4641</v>
      </c>
      <c r="C391" t="s">
        <v>9</v>
      </c>
      <c r="D391" t="s">
        <v>180</v>
      </c>
      <c r="E391">
        <v>8</v>
      </c>
      <c r="F391" t="s">
        <v>8316</v>
      </c>
      <c r="G391" t="e">
        <f>- (185-52:236)</f>
        <v>#VALUE!</v>
      </c>
      <c r="H391" t="s">
        <v>8317</v>
      </c>
      <c r="I391" t="s">
        <v>8318</v>
      </c>
      <c r="J391" t="s">
        <v>8319</v>
      </c>
      <c r="K391" t="s">
        <v>8320</v>
      </c>
      <c r="L391" t="s">
        <v>8321</v>
      </c>
      <c r="M391" t="s">
        <v>8322</v>
      </c>
    </row>
    <row r="392" spans="1:13" x14ac:dyDescent="0.25">
      <c r="A392" s="3" t="s">
        <v>4949</v>
      </c>
      <c r="B392">
        <v>4749</v>
      </c>
      <c r="C392" t="s">
        <v>9</v>
      </c>
      <c r="D392" t="s">
        <v>180</v>
      </c>
      <c r="E392">
        <v>8</v>
      </c>
      <c r="F392" t="s">
        <v>8323</v>
      </c>
      <c r="G392" t="s">
        <v>8324</v>
      </c>
      <c r="H392" t="s">
        <v>8325</v>
      </c>
      <c r="I392" t="s">
        <v>8326</v>
      </c>
      <c r="J392" t="s">
        <v>8327</v>
      </c>
      <c r="K392" t="s">
        <v>8328</v>
      </c>
      <c r="L392" t="s">
        <v>8329</v>
      </c>
      <c r="M392" t="s">
        <v>8330</v>
      </c>
    </row>
    <row r="393" spans="1:13" hidden="1" x14ac:dyDescent="0.25">
      <c r="A393" s="3" t="s">
        <v>5269</v>
      </c>
      <c r="B393">
        <v>2228</v>
      </c>
      <c r="C393" t="s">
        <v>14</v>
      </c>
      <c r="D393" t="s">
        <v>722</v>
      </c>
      <c r="E393">
        <v>8</v>
      </c>
      <c r="F393" t="s">
        <v>8260</v>
      </c>
      <c r="G393" t="s">
        <v>8261</v>
      </c>
      <c r="H393" t="s">
        <v>8262</v>
      </c>
      <c r="I393" t="s">
        <v>8263</v>
      </c>
      <c r="J393" t="s">
        <v>8264</v>
      </c>
      <c r="K393" t="s">
        <v>8265</v>
      </c>
      <c r="L393" t="s">
        <v>8266</v>
      </c>
      <c r="M393" t="s">
        <v>8267</v>
      </c>
    </row>
    <row r="394" spans="1:13" hidden="1" x14ac:dyDescent="0.25">
      <c r="A394" s="3" t="s">
        <v>5309</v>
      </c>
      <c r="B394">
        <v>1968</v>
      </c>
      <c r="C394" t="s">
        <v>14</v>
      </c>
      <c r="D394" t="s">
        <v>19</v>
      </c>
      <c r="E394">
        <v>8</v>
      </c>
      <c r="F394" t="s">
        <v>8331</v>
      </c>
      <c r="G394" t="s">
        <v>8332</v>
      </c>
      <c r="H394" t="s">
        <v>8333</v>
      </c>
      <c r="I394" t="s">
        <v>8334</v>
      </c>
      <c r="J394" t="s">
        <v>8335</v>
      </c>
      <c r="K394" t="s">
        <v>8336</v>
      </c>
      <c r="L394" t="s">
        <v>8337</v>
      </c>
      <c r="M394" t="s">
        <v>8338</v>
      </c>
    </row>
    <row r="395" spans="1:13" x14ac:dyDescent="0.25">
      <c r="A395" s="3" t="s">
        <v>5661</v>
      </c>
      <c r="B395">
        <v>5323</v>
      </c>
      <c r="C395" t="s">
        <v>9</v>
      </c>
      <c r="D395" t="s">
        <v>180</v>
      </c>
      <c r="E395">
        <v>8</v>
      </c>
      <c r="F395" t="s">
        <v>8339</v>
      </c>
      <c r="G395" t="s">
        <v>8340</v>
      </c>
      <c r="H395" t="s">
        <v>8341</v>
      </c>
      <c r="I395" t="s">
        <v>8342</v>
      </c>
      <c r="J395" t="s">
        <v>8343</v>
      </c>
      <c r="K395" t="s">
        <v>8344</v>
      </c>
      <c r="L395" t="s">
        <v>8345</v>
      </c>
      <c r="M395" t="s">
        <v>8346</v>
      </c>
    </row>
    <row r="396" spans="1:13" hidden="1" x14ac:dyDescent="0.25">
      <c r="A396" s="3" t="s">
        <v>120</v>
      </c>
      <c r="B396">
        <v>1851</v>
      </c>
      <c r="C396" t="s">
        <v>14</v>
      </c>
      <c r="D396" t="s">
        <v>121</v>
      </c>
      <c r="E396">
        <v>7</v>
      </c>
      <c r="F396" t="s">
        <v>8347</v>
      </c>
      <c r="G396" t="s">
        <v>8348</v>
      </c>
      <c r="H396" t="s">
        <v>8349</v>
      </c>
      <c r="I396" t="s">
        <v>8350</v>
      </c>
      <c r="J396" t="s">
        <v>8351</v>
      </c>
      <c r="K396" t="s">
        <v>8352</v>
      </c>
      <c r="L396" t="s">
        <v>8353</v>
      </c>
    </row>
    <row r="397" spans="1:13" hidden="1" x14ac:dyDescent="0.25">
      <c r="A397" s="3" t="s">
        <v>230</v>
      </c>
      <c r="B397">
        <v>2095</v>
      </c>
      <c r="C397" t="s">
        <v>14</v>
      </c>
      <c r="D397" t="s">
        <v>19</v>
      </c>
      <c r="E397">
        <v>7</v>
      </c>
      <c r="F397" t="s">
        <v>7750</v>
      </c>
      <c r="G397" t="s">
        <v>7751</v>
      </c>
      <c r="H397" t="s">
        <v>7752</v>
      </c>
      <c r="I397" t="s">
        <v>7753</v>
      </c>
      <c r="J397" t="s">
        <v>7754</v>
      </c>
      <c r="K397" t="s">
        <v>7761</v>
      </c>
      <c r="L397" t="s">
        <v>7848</v>
      </c>
    </row>
    <row r="398" spans="1:13" hidden="1" x14ac:dyDescent="0.25">
      <c r="A398" s="3" t="s">
        <v>249</v>
      </c>
      <c r="B398">
        <v>1607</v>
      </c>
      <c r="C398" t="s">
        <v>14</v>
      </c>
      <c r="D398" t="s">
        <v>19</v>
      </c>
      <c r="E398">
        <v>7</v>
      </c>
      <c r="F398" t="s">
        <v>8214</v>
      </c>
      <c r="G398" t="s">
        <v>8215</v>
      </c>
      <c r="H398" t="s">
        <v>8216</v>
      </c>
      <c r="I398" t="s">
        <v>8217</v>
      </c>
      <c r="J398" t="s">
        <v>8218</v>
      </c>
      <c r="K398" t="s">
        <v>8354</v>
      </c>
      <c r="L398" t="s">
        <v>8355</v>
      </c>
    </row>
    <row r="399" spans="1:13" hidden="1" x14ac:dyDescent="0.25">
      <c r="A399" s="3" t="s">
        <v>358</v>
      </c>
      <c r="B399">
        <v>1813</v>
      </c>
      <c r="C399" t="s">
        <v>14</v>
      </c>
      <c r="D399" t="s">
        <v>155</v>
      </c>
      <c r="E399">
        <v>7</v>
      </c>
      <c r="F399" t="s">
        <v>8356</v>
      </c>
      <c r="G399" t="s">
        <v>8357</v>
      </c>
      <c r="H399" t="s">
        <v>8358</v>
      </c>
      <c r="I399" t="s">
        <v>8359</v>
      </c>
      <c r="J399" t="s">
        <v>8360</v>
      </c>
      <c r="K399" t="s">
        <v>8361</v>
      </c>
      <c r="L399" t="s">
        <v>8362</v>
      </c>
    </row>
    <row r="400" spans="1:13" hidden="1" x14ac:dyDescent="0.25">
      <c r="A400" s="3" t="s">
        <v>367</v>
      </c>
      <c r="B400">
        <v>1665</v>
      </c>
      <c r="C400" t="s">
        <v>14</v>
      </c>
      <c r="D400" t="s">
        <v>368</v>
      </c>
      <c r="E400">
        <v>7</v>
      </c>
      <c r="F400" t="s">
        <v>7890</v>
      </c>
      <c r="G400" t="s">
        <v>8363</v>
      </c>
      <c r="H400" t="s">
        <v>8364</v>
      </c>
      <c r="I400" t="s">
        <v>8365</v>
      </c>
      <c r="J400" t="s">
        <v>8366</v>
      </c>
      <c r="K400" t="s">
        <v>8367</v>
      </c>
      <c r="L400" t="s">
        <v>8368</v>
      </c>
    </row>
    <row r="401" spans="1:12" hidden="1" x14ac:dyDescent="0.25">
      <c r="A401" s="3" t="s">
        <v>400</v>
      </c>
      <c r="B401">
        <v>1814</v>
      </c>
      <c r="C401" t="s">
        <v>14</v>
      </c>
      <c r="D401" t="s">
        <v>401</v>
      </c>
      <c r="E401">
        <v>7</v>
      </c>
      <c r="F401" t="s">
        <v>8356</v>
      </c>
      <c r="G401" t="s">
        <v>8357</v>
      </c>
      <c r="H401" t="s">
        <v>8358</v>
      </c>
      <c r="I401" t="s">
        <v>8359</v>
      </c>
      <c r="J401" t="s">
        <v>8369</v>
      </c>
      <c r="K401" t="s">
        <v>8370</v>
      </c>
      <c r="L401" t="s">
        <v>8371</v>
      </c>
    </row>
    <row r="402" spans="1:12" hidden="1" x14ac:dyDescent="0.25">
      <c r="A402" s="3" t="s">
        <v>495</v>
      </c>
      <c r="B402">
        <v>1814</v>
      </c>
      <c r="C402" t="s">
        <v>14</v>
      </c>
      <c r="D402" t="s">
        <v>394</v>
      </c>
      <c r="E402">
        <v>7</v>
      </c>
      <c r="F402" t="s">
        <v>8356</v>
      </c>
      <c r="G402" t="s">
        <v>8357</v>
      </c>
      <c r="H402" t="s">
        <v>8358</v>
      </c>
      <c r="I402" t="s">
        <v>8359</v>
      </c>
      <c r="J402" t="s">
        <v>8369</v>
      </c>
      <c r="K402" t="s">
        <v>8370</v>
      </c>
      <c r="L402" t="s">
        <v>8371</v>
      </c>
    </row>
    <row r="403" spans="1:12" hidden="1" x14ac:dyDescent="0.25">
      <c r="A403" s="3" t="s">
        <v>508</v>
      </c>
      <c r="B403">
        <v>1813</v>
      </c>
      <c r="C403" t="s">
        <v>14</v>
      </c>
      <c r="D403" t="s">
        <v>509</v>
      </c>
      <c r="E403">
        <v>7</v>
      </c>
      <c r="F403" t="s">
        <v>8356</v>
      </c>
      <c r="G403" t="s">
        <v>8357</v>
      </c>
      <c r="H403" t="s">
        <v>8358</v>
      </c>
      <c r="I403" t="s">
        <v>8372</v>
      </c>
      <c r="J403" t="s">
        <v>8360</v>
      </c>
      <c r="K403" t="s">
        <v>8361</v>
      </c>
      <c r="L403" t="s">
        <v>8362</v>
      </c>
    </row>
    <row r="404" spans="1:12" hidden="1" x14ac:dyDescent="0.25">
      <c r="A404" s="3" t="s">
        <v>768</v>
      </c>
      <c r="B404">
        <v>1813</v>
      </c>
      <c r="C404" t="s">
        <v>14</v>
      </c>
      <c r="D404" t="s">
        <v>19</v>
      </c>
      <c r="E404">
        <v>7</v>
      </c>
      <c r="F404" t="s">
        <v>8356</v>
      </c>
      <c r="G404" t="s">
        <v>8357</v>
      </c>
      <c r="H404" t="s">
        <v>8358</v>
      </c>
      <c r="I404" t="s">
        <v>8359</v>
      </c>
      <c r="J404" t="s">
        <v>8360</v>
      </c>
      <c r="K404" t="s">
        <v>8361</v>
      </c>
      <c r="L404" t="s">
        <v>8362</v>
      </c>
    </row>
    <row r="405" spans="1:12" hidden="1" x14ac:dyDescent="0.25">
      <c r="A405" s="3" t="s">
        <v>897</v>
      </c>
      <c r="B405">
        <v>1813</v>
      </c>
      <c r="C405" t="s">
        <v>14</v>
      </c>
      <c r="D405" t="s">
        <v>898</v>
      </c>
      <c r="E405">
        <v>7</v>
      </c>
      <c r="F405" t="s">
        <v>8356</v>
      </c>
      <c r="G405" t="s">
        <v>8357</v>
      </c>
      <c r="H405" t="s">
        <v>8358</v>
      </c>
      <c r="I405" t="s">
        <v>8359</v>
      </c>
      <c r="J405" t="s">
        <v>8360</v>
      </c>
      <c r="K405" t="s">
        <v>8361</v>
      </c>
      <c r="L405" t="s">
        <v>8362</v>
      </c>
    </row>
    <row r="406" spans="1:12" hidden="1" x14ac:dyDescent="0.25">
      <c r="A406" s="3" t="s">
        <v>1008</v>
      </c>
      <c r="B406">
        <v>2338</v>
      </c>
      <c r="C406" t="s">
        <v>14</v>
      </c>
      <c r="D406" t="s">
        <v>129</v>
      </c>
      <c r="E406">
        <v>7</v>
      </c>
      <c r="F406" t="s">
        <v>8373</v>
      </c>
      <c r="G406" t="s">
        <v>8374</v>
      </c>
      <c r="H406" t="s">
        <v>8375</v>
      </c>
      <c r="I406" t="s">
        <v>8376</v>
      </c>
      <c r="J406" t="s">
        <v>8377</v>
      </c>
      <c r="K406" t="s">
        <v>8378</v>
      </c>
      <c r="L406" t="s">
        <v>8379</v>
      </c>
    </row>
    <row r="407" spans="1:12" hidden="1" x14ac:dyDescent="0.25">
      <c r="A407" s="3" t="s">
        <v>1038</v>
      </c>
      <c r="B407">
        <v>1813</v>
      </c>
      <c r="C407" t="s">
        <v>14</v>
      </c>
      <c r="D407" t="s">
        <v>75</v>
      </c>
      <c r="E407">
        <v>7</v>
      </c>
      <c r="F407" t="s">
        <v>8356</v>
      </c>
      <c r="G407" t="s">
        <v>8357</v>
      </c>
      <c r="H407" t="s">
        <v>8358</v>
      </c>
      <c r="I407" t="s">
        <v>8359</v>
      </c>
      <c r="J407" t="s">
        <v>8360</v>
      </c>
      <c r="K407" t="s">
        <v>8361</v>
      </c>
      <c r="L407" t="s">
        <v>8362</v>
      </c>
    </row>
    <row r="408" spans="1:12" hidden="1" x14ac:dyDescent="0.25">
      <c r="A408" s="3" t="s">
        <v>1146</v>
      </c>
      <c r="B408">
        <v>2302</v>
      </c>
      <c r="C408" t="s">
        <v>14</v>
      </c>
      <c r="D408" t="s">
        <v>36</v>
      </c>
      <c r="E408">
        <v>7</v>
      </c>
      <c r="F408" t="s">
        <v>8260</v>
      </c>
      <c r="G408" t="s">
        <v>8261</v>
      </c>
      <c r="H408" t="s">
        <v>8380</v>
      </c>
      <c r="I408" t="s">
        <v>8263</v>
      </c>
      <c r="J408" t="s">
        <v>8381</v>
      </c>
      <c r="K408" t="s">
        <v>8382</v>
      </c>
      <c r="L408" t="s">
        <v>8383</v>
      </c>
    </row>
    <row r="409" spans="1:12" hidden="1" x14ac:dyDescent="0.25">
      <c r="A409" s="3" t="s">
        <v>1197</v>
      </c>
      <c r="B409">
        <v>1587</v>
      </c>
      <c r="C409" t="s">
        <v>14</v>
      </c>
      <c r="D409" t="s">
        <v>64</v>
      </c>
      <c r="E409">
        <v>7</v>
      </c>
      <c r="F409" t="s">
        <v>8384</v>
      </c>
      <c r="G409" t="s">
        <v>8385</v>
      </c>
      <c r="H409" t="s">
        <v>8386</v>
      </c>
      <c r="I409" t="s">
        <v>8387</v>
      </c>
      <c r="J409" t="s">
        <v>8388</v>
      </c>
      <c r="K409" t="s">
        <v>8389</v>
      </c>
      <c r="L409" t="s">
        <v>8390</v>
      </c>
    </row>
    <row r="410" spans="1:12" hidden="1" x14ac:dyDescent="0.25">
      <c r="A410" s="3" t="s">
        <v>1208</v>
      </c>
      <c r="B410">
        <v>1814</v>
      </c>
      <c r="C410" t="s">
        <v>14</v>
      </c>
      <c r="D410" t="s">
        <v>19</v>
      </c>
      <c r="E410">
        <v>7</v>
      </c>
      <c r="F410" t="s">
        <v>8356</v>
      </c>
      <c r="G410" t="s">
        <v>8357</v>
      </c>
      <c r="H410" t="s">
        <v>8358</v>
      </c>
      <c r="I410" t="s">
        <v>8359</v>
      </c>
      <c r="J410" t="s">
        <v>8369</v>
      </c>
      <c r="K410" t="s">
        <v>8370</v>
      </c>
      <c r="L410" t="s">
        <v>8371</v>
      </c>
    </row>
    <row r="411" spans="1:12" hidden="1" x14ac:dyDescent="0.25">
      <c r="A411" s="3" t="s">
        <v>1434</v>
      </c>
      <c r="B411">
        <v>1607</v>
      </c>
      <c r="C411" t="s">
        <v>14</v>
      </c>
      <c r="D411" t="s">
        <v>198</v>
      </c>
      <c r="E411">
        <v>7</v>
      </c>
      <c r="F411" t="s">
        <v>8214</v>
      </c>
      <c r="G411" t="s">
        <v>8215</v>
      </c>
      <c r="H411" t="s">
        <v>8216</v>
      </c>
      <c r="I411" t="s">
        <v>8217</v>
      </c>
      <c r="J411" t="s">
        <v>8218</v>
      </c>
      <c r="K411" t="s">
        <v>8354</v>
      </c>
      <c r="L411" t="s">
        <v>8355</v>
      </c>
    </row>
    <row r="412" spans="1:12" hidden="1" x14ac:dyDescent="0.25">
      <c r="A412" s="3" t="s">
        <v>1470</v>
      </c>
      <c r="B412">
        <v>1814</v>
      </c>
      <c r="C412" t="s">
        <v>14</v>
      </c>
      <c r="D412" t="s">
        <v>19</v>
      </c>
      <c r="E412">
        <v>7</v>
      </c>
      <c r="F412" t="s">
        <v>8356</v>
      </c>
      <c r="G412" t="s">
        <v>8357</v>
      </c>
      <c r="H412" t="s">
        <v>8358</v>
      </c>
      <c r="I412" t="s">
        <v>8359</v>
      </c>
      <c r="J412" t="s">
        <v>8369</v>
      </c>
      <c r="K412" t="s">
        <v>8370</v>
      </c>
      <c r="L412" t="s">
        <v>8371</v>
      </c>
    </row>
    <row r="413" spans="1:12" hidden="1" x14ac:dyDescent="0.25">
      <c r="A413" s="3" t="s">
        <v>1531</v>
      </c>
      <c r="B413">
        <v>2091</v>
      </c>
      <c r="C413" t="s">
        <v>14</v>
      </c>
      <c r="D413" t="s">
        <v>878</v>
      </c>
      <c r="E413">
        <v>7</v>
      </c>
      <c r="F413" t="s">
        <v>7846</v>
      </c>
      <c r="G413" t="s">
        <v>7751</v>
      </c>
      <c r="H413" t="s">
        <v>7752</v>
      </c>
      <c r="I413" t="s">
        <v>7753</v>
      </c>
      <c r="J413" t="s">
        <v>7754</v>
      </c>
      <c r="K413" t="s">
        <v>7755</v>
      </c>
      <c r="L413" t="s">
        <v>8391</v>
      </c>
    </row>
    <row r="414" spans="1:12" hidden="1" x14ac:dyDescent="0.25">
      <c r="A414" s="3" t="s">
        <v>1581</v>
      </c>
      <c r="B414">
        <v>2262</v>
      </c>
      <c r="C414" t="s">
        <v>14</v>
      </c>
      <c r="D414" t="s">
        <v>15</v>
      </c>
      <c r="E414">
        <v>7</v>
      </c>
      <c r="F414" t="s">
        <v>8260</v>
      </c>
      <c r="G414" t="s">
        <v>8261</v>
      </c>
      <c r="H414" t="s">
        <v>8392</v>
      </c>
      <c r="I414" t="s">
        <v>8263</v>
      </c>
      <c r="J414" t="s">
        <v>8393</v>
      </c>
      <c r="K414" t="s">
        <v>8394</v>
      </c>
      <c r="L414" t="s">
        <v>8395</v>
      </c>
    </row>
    <row r="415" spans="1:12" hidden="1" x14ac:dyDescent="0.25">
      <c r="A415" s="3" t="s">
        <v>1627</v>
      </c>
      <c r="B415">
        <v>1665</v>
      </c>
      <c r="C415" t="s">
        <v>14</v>
      </c>
      <c r="D415" t="s">
        <v>430</v>
      </c>
      <c r="E415">
        <v>7</v>
      </c>
      <c r="F415" t="s">
        <v>7890</v>
      </c>
      <c r="G415" t="s">
        <v>8363</v>
      </c>
      <c r="H415" t="s">
        <v>8364</v>
      </c>
      <c r="I415" t="s">
        <v>8365</v>
      </c>
      <c r="J415" t="s">
        <v>8366</v>
      </c>
      <c r="K415" t="s">
        <v>8367</v>
      </c>
      <c r="L415" t="s">
        <v>8368</v>
      </c>
    </row>
    <row r="416" spans="1:12" hidden="1" x14ac:dyDescent="0.25">
      <c r="A416" s="3" t="s">
        <v>1669</v>
      </c>
      <c r="B416">
        <v>2302</v>
      </c>
      <c r="C416" t="s">
        <v>14</v>
      </c>
      <c r="D416" t="s">
        <v>36</v>
      </c>
      <c r="E416">
        <v>7</v>
      </c>
      <c r="F416" t="s">
        <v>8260</v>
      </c>
      <c r="G416" t="s">
        <v>8261</v>
      </c>
      <c r="H416" t="s">
        <v>8380</v>
      </c>
      <c r="I416" t="s">
        <v>8263</v>
      </c>
      <c r="J416" t="s">
        <v>8381</v>
      </c>
      <c r="K416" t="s">
        <v>8382</v>
      </c>
      <c r="L416" t="s">
        <v>8383</v>
      </c>
    </row>
    <row r="417" spans="1:12" hidden="1" x14ac:dyDescent="0.25">
      <c r="A417" s="3" t="s">
        <v>1687</v>
      </c>
      <c r="B417">
        <v>1814</v>
      </c>
      <c r="C417" t="s">
        <v>14</v>
      </c>
      <c r="D417" t="s">
        <v>1688</v>
      </c>
      <c r="E417">
        <v>7</v>
      </c>
      <c r="F417" t="s">
        <v>8356</v>
      </c>
      <c r="G417" t="s">
        <v>8357</v>
      </c>
      <c r="H417" t="s">
        <v>8358</v>
      </c>
      <c r="I417" t="s">
        <v>8359</v>
      </c>
      <c r="J417" t="s">
        <v>8369</v>
      </c>
      <c r="K417" t="s">
        <v>8370</v>
      </c>
      <c r="L417" t="s">
        <v>8371</v>
      </c>
    </row>
    <row r="418" spans="1:12" x14ac:dyDescent="0.25">
      <c r="A418" s="3" t="s">
        <v>1731</v>
      </c>
      <c r="B418">
        <v>2153</v>
      </c>
      <c r="C418" t="s">
        <v>9</v>
      </c>
      <c r="D418" t="s">
        <v>10</v>
      </c>
      <c r="E418">
        <v>7</v>
      </c>
      <c r="F418" t="s">
        <v>8396</v>
      </c>
      <c r="G418" t="s">
        <v>8397</v>
      </c>
      <c r="H418" t="s">
        <v>8398</v>
      </c>
      <c r="I418" t="s">
        <v>8399</v>
      </c>
      <c r="J418" t="s">
        <v>8400</v>
      </c>
      <c r="K418" t="s">
        <v>8401</v>
      </c>
      <c r="L418" t="s">
        <v>8402</v>
      </c>
    </row>
    <row r="419" spans="1:12" hidden="1" x14ac:dyDescent="0.25">
      <c r="A419" s="3" t="s">
        <v>1740</v>
      </c>
      <c r="B419">
        <v>1813</v>
      </c>
      <c r="C419" t="s">
        <v>14</v>
      </c>
      <c r="D419" t="s">
        <v>498</v>
      </c>
      <c r="E419">
        <v>7</v>
      </c>
      <c r="F419" t="s">
        <v>8356</v>
      </c>
      <c r="G419" t="s">
        <v>8357</v>
      </c>
      <c r="H419" t="s">
        <v>8358</v>
      </c>
      <c r="I419" t="s">
        <v>8359</v>
      </c>
      <c r="J419" t="s">
        <v>8360</v>
      </c>
      <c r="K419" t="s">
        <v>8361</v>
      </c>
      <c r="L419" t="s">
        <v>8362</v>
      </c>
    </row>
    <row r="420" spans="1:12" hidden="1" x14ac:dyDescent="0.25">
      <c r="A420" s="3" t="s">
        <v>1860</v>
      </c>
      <c r="B420">
        <v>1911</v>
      </c>
      <c r="C420" t="s">
        <v>14</v>
      </c>
      <c r="D420" t="s">
        <v>1294</v>
      </c>
      <c r="E420">
        <v>7</v>
      </c>
      <c r="F420" t="s">
        <v>8403</v>
      </c>
      <c r="G420" t="s">
        <v>8404</v>
      </c>
      <c r="H420" t="s">
        <v>8405</v>
      </c>
      <c r="I420" t="s">
        <v>8406</v>
      </c>
      <c r="J420" t="s">
        <v>8407</v>
      </c>
      <c r="K420" t="s">
        <v>8408</v>
      </c>
      <c r="L420" t="s">
        <v>8409</v>
      </c>
    </row>
    <row r="421" spans="1:12" hidden="1" x14ac:dyDescent="0.25">
      <c r="A421" s="3" t="s">
        <v>1947</v>
      </c>
      <c r="B421">
        <v>1874</v>
      </c>
      <c r="C421" t="s">
        <v>14</v>
      </c>
      <c r="D421" t="s">
        <v>64</v>
      </c>
      <c r="E421">
        <v>7</v>
      </c>
      <c r="F421" t="s">
        <v>8410</v>
      </c>
      <c r="G421" t="s">
        <v>8141</v>
      </c>
      <c r="H421" t="s">
        <v>8411</v>
      </c>
      <c r="I421" t="s">
        <v>8412</v>
      </c>
      <c r="J421" t="s">
        <v>8413</v>
      </c>
      <c r="K421" t="s">
        <v>8414</v>
      </c>
      <c r="L421" t="s">
        <v>8415</v>
      </c>
    </row>
    <row r="422" spans="1:12" hidden="1" x14ac:dyDescent="0.25">
      <c r="A422" s="3" t="s">
        <v>1963</v>
      </c>
      <c r="B422">
        <v>1933</v>
      </c>
      <c r="C422" t="s">
        <v>14</v>
      </c>
      <c r="D422" t="s">
        <v>1864</v>
      </c>
      <c r="E422">
        <v>7</v>
      </c>
      <c r="F422" t="s">
        <v>8416</v>
      </c>
      <c r="G422" t="s">
        <v>8417</v>
      </c>
      <c r="H422" t="s">
        <v>8418</v>
      </c>
      <c r="I422" t="s">
        <v>8419</v>
      </c>
      <c r="J422" t="s">
        <v>8420</v>
      </c>
      <c r="K422" t="s">
        <v>8421</v>
      </c>
      <c r="L422" t="s">
        <v>8422</v>
      </c>
    </row>
    <row r="423" spans="1:12" hidden="1" x14ac:dyDescent="0.25">
      <c r="A423" s="3" t="s">
        <v>1980</v>
      </c>
      <c r="B423">
        <v>1607</v>
      </c>
      <c r="C423" t="s">
        <v>14</v>
      </c>
      <c r="D423" t="s">
        <v>75</v>
      </c>
      <c r="E423">
        <v>7</v>
      </c>
      <c r="F423" t="s">
        <v>8214</v>
      </c>
      <c r="G423" t="s">
        <v>8215</v>
      </c>
      <c r="H423" t="s">
        <v>8216</v>
      </c>
      <c r="I423" t="s">
        <v>8217</v>
      </c>
      <c r="J423" t="s">
        <v>8218</v>
      </c>
      <c r="K423" t="s">
        <v>8354</v>
      </c>
      <c r="L423" t="s">
        <v>8355</v>
      </c>
    </row>
    <row r="424" spans="1:12" hidden="1" x14ac:dyDescent="0.25">
      <c r="A424" s="3" t="s">
        <v>2018</v>
      </c>
      <c r="B424">
        <v>1814</v>
      </c>
      <c r="C424" t="s">
        <v>14</v>
      </c>
      <c r="D424" t="s">
        <v>985</v>
      </c>
      <c r="E424">
        <v>7</v>
      </c>
      <c r="F424" t="s">
        <v>8356</v>
      </c>
      <c r="G424" t="s">
        <v>8357</v>
      </c>
      <c r="H424" t="s">
        <v>8358</v>
      </c>
      <c r="I424" t="s">
        <v>8359</v>
      </c>
      <c r="J424" t="s">
        <v>8369</v>
      </c>
      <c r="K424" t="s">
        <v>8370</v>
      </c>
      <c r="L424" t="s">
        <v>8371</v>
      </c>
    </row>
    <row r="425" spans="1:12" x14ac:dyDescent="0.25">
      <c r="A425" s="3" t="s">
        <v>2128</v>
      </c>
      <c r="B425">
        <v>2153</v>
      </c>
      <c r="C425" t="s">
        <v>9</v>
      </c>
      <c r="D425" t="s">
        <v>10</v>
      </c>
      <c r="E425">
        <v>7</v>
      </c>
      <c r="F425" t="s">
        <v>8396</v>
      </c>
      <c r="G425" t="s">
        <v>8397</v>
      </c>
      <c r="H425" t="s">
        <v>8398</v>
      </c>
      <c r="I425" t="s">
        <v>8399</v>
      </c>
      <c r="J425" t="s">
        <v>8400</v>
      </c>
      <c r="K425" t="s">
        <v>8401</v>
      </c>
      <c r="L425" t="s">
        <v>8402</v>
      </c>
    </row>
    <row r="426" spans="1:12" hidden="1" x14ac:dyDescent="0.25">
      <c r="A426" s="3" t="s">
        <v>2156</v>
      </c>
      <c r="B426">
        <v>1850</v>
      </c>
      <c r="C426" t="s">
        <v>14</v>
      </c>
      <c r="D426" t="s">
        <v>1810</v>
      </c>
      <c r="E426">
        <v>7</v>
      </c>
      <c r="F426" t="s">
        <v>8423</v>
      </c>
      <c r="G426" t="s">
        <v>8424</v>
      </c>
      <c r="H426" t="s">
        <v>8425</v>
      </c>
      <c r="I426" t="s">
        <v>8426</v>
      </c>
      <c r="J426" t="s">
        <v>8427</v>
      </c>
      <c r="K426" t="s">
        <v>8428</v>
      </c>
      <c r="L426" t="s">
        <v>8429</v>
      </c>
    </row>
    <row r="427" spans="1:12" hidden="1" x14ac:dyDescent="0.25">
      <c r="A427" s="3" t="s">
        <v>2184</v>
      </c>
      <c r="B427">
        <v>1814</v>
      </c>
      <c r="C427" t="s">
        <v>14</v>
      </c>
      <c r="D427" t="s">
        <v>394</v>
      </c>
      <c r="E427">
        <v>7</v>
      </c>
      <c r="F427" t="s">
        <v>8356</v>
      </c>
      <c r="G427" t="s">
        <v>8357</v>
      </c>
      <c r="H427" t="s">
        <v>8358</v>
      </c>
      <c r="I427" t="s">
        <v>8359</v>
      </c>
      <c r="J427" t="s">
        <v>8369</v>
      </c>
      <c r="K427" t="s">
        <v>8370</v>
      </c>
      <c r="L427" t="s">
        <v>8371</v>
      </c>
    </row>
    <row r="428" spans="1:12" hidden="1" x14ac:dyDescent="0.25">
      <c r="A428" s="3" t="s">
        <v>2185</v>
      </c>
      <c r="B428">
        <v>1607</v>
      </c>
      <c r="C428" t="s">
        <v>14</v>
      </c>
      <c r="D428" t="s">
        <v>113</v>
      </c>
      <c r="E428">
        <v>7</v>
      </c>
      <c r="F428" t="s">
        <v>8214</v>
      </c>
      <c r="G428" t="s">
        <v>8215</v>
      </c>
      <c r="H428" t="s">
        <v>8430</v>
      </c>
      <c r="I428" t="s">
        <v>8217</v>
      </c>
      <c r="J428" t="s">
        <v>8218</v>
      </c>
      <c r="K428" t="s">
        <v>8354</v>
      </c>
      <c r="L428" t="s">
        <v>8355</v>
      </c>
    </row>
    <row r="429" spans="1:12" hidden="1" x14ac:dyDescent="0.25">
      <c r="A429" s="3" t="s">
        <v>2250</v>
      </c>
      <c r="B429">
        <v>1813</v>
      </c>
      <c r="C429" t="s">
        <v>14</v>
      </c>
      <c r="D429" t="s">
        <v>437</v>
      </c>
      <c r="E429">
        <v>7</v>
      </c>
      <c r="F429" t="s">
        <v>8356</v>
      </c>
      <c r="G429" t="s">
        <v>8357</v>
      </c>
      <c r="H429" t="s">
        <v>8358</v>
      </c>
      <c r="I429" t="s">
        <v>8359</v>
      </c>
      <c r="J429" t="s">
        <v>8360</v>
      </c>
      <c r="K429" t="s">
        <v>8361</v>
      </c>
      <c r="L429" t="s">
        <v>8362</v>
      </c>
    </row>
    <row r="430" spans="1:12" hidden="1" x14ac:dyDescent="0.25">
      <c r="A430" s="3" t="s">
        <v>2311</v>
      </c>
      <c r="B430">
        <v>1607</v>
      </c>
      <c r="C430" t="s">
        <v>14</v>
      </c>
      <c r="D430" t="s">
        <v>125</v>
      </c>
      <c r="E430">
        <v>7</v>
      </c>
      <c r="F430" t="s">
        <v>8214</v>
      </c>
      <c r="G430" t="s">
        <v>8215</v>
      </c>
      <c r="H430" t="s">
        <v>8216</v>
      </c>
      <c r="I430" t="s">
        <v>8217</v>
      </c>
      <c r="J430" t="s">
        <v>8218</v>
      </c>
      <c r="K430" t="s">
        <v>8354</v>
      </c>
      <c r="L430" t="s">
        <v>8355</v>
      </c>
    </row>
    <row r="431" spans="1:12" hidden="1" x14ac:dyDescent="0.25">
      <c r="A431" s="3" t="s">
        <v>2319</v>
      </c>
      <c r="B431">
        <v>1814</v>
      </c>
      <c r="C431" t="s">
        <v>14</v>
      </c>
      <c r="D431" t="s">
        <v>19</v>
      </c>
      <c r="E431">
        <v>7</v>
      </c>
      <c r="F431" t="s">
        <v>8356</v>
      </c>
      <c r="G431" t="s">
        <v>8357</v>
      </c>
      <c r="H431" t="s">
        <v>8358</v>
      </c>
      <c r="I431" t="s">
        <v>8372</v>
      </c>
      <c r="J431" t="s">
        <v>8369</v>
      </c>
      <c r="K431" t="s">
        <v>8370</v>
      </c>
      <c r="L431" t="s">
        <v>8371</v>
      </c>
    </row>
    <row r="432" spans="1:12" hidden="1" x14ac:dyDescent="0.25">
      <c r="A432" s="3" t="s">
        <v>2406</v>
      </c>
      <c r="B432">
        <v>1814</v>
      </c>
      <c r="C432" t="s">
        <v>14</v>
      </c>
      <c r="D432" t="s">
        <v>603</v>
      </c>
      <c r="E432">
        <v>7</v>
      </c>
      <c r="F432" t="s">
        <v>8356</v>
      </c>
      <c r="G432" t="s">
        <v>8357</v>
      </c>
      <c r="H432" t="s">
        <v>8358</v>
      </c>
      <c r="I432" t="s">
        <v>8359</v>
      </c>
      <c r="J432" t="s">
        <v>8369</v>
      </c>
      <c r="K432" t="s">
        <v>8370</v>
      </c>
      <c r="L432" t="s">
        <v>8371</v>
      </c>
    </row>
    <row r="433" spans="1:12" hidden="1" x14ac:dyDescent="0.25">
      <c r="A433" s="3" t="s">
        <v>2462</v>
      </c>
      <c r="B433">
        <v>1607</v>
      </c>
      <c r="C433" t="s">
        <v>14</v>
      </c>
      <c r="D433" t="s">
        <v>19</v>
      </c>
      <c r="E433">
        <v>7</v>
      </c>
      <c r="F433" t="s">
        <v>8214</v>
      </c>
      <c r="G433" t="s">
        <v>8215</v>
      </c>
      <c r="H433" t="s">
        <v>8216</v>
      </c>
      <c r="I433" t="s">
        <v>8217</v>
      </c>
      <c r="J433" t="s">
        <v>8218</v>
      </c>
      <c r="K433" t="s">
        <v>8354</v>
      </c>
      <c r="L433" t="s">
        <v>8355</v>
      </c>
    </row>
    <row r="434" spans="1:12" hidden="1" x14ac:dyDescent="0.25">
      <c r="A434" s="3" t="s">
        <v>2472</v>
      </c>
      <c r="B434">
        <v>1851</v>
      </c>
      <c r="C434" t="s">
        <v>14</v>
      </c>
      <c r="D434" t="s">
        <v>221</v>
      </c>
      <c r="E434">
        <v>7</v>
      </c>
      <c r="F434" t="s">
        <v>8431</v>
      </c>
      <c r="G434" t="s">
        <v>8348</v>
      </c>
      <c r="H434" t="s">
        <v>8349</v>
      </c>
      <c r="I434" t="s">
        <v>8432</v>
      </c>
      <c r="J434" t="s">
        <v>8433</v>
      </c>
      <c r="K434" t="s">
        <v>8434</v>
      </c>
      <c r="L434" t="s">
        <v>8353</v>
      </c>
    </row>
    <row r="435" spans="1:12" hidden="1" x14ac:dyDescent="0.25">
      <c r="A435" s="3" t="s">
        <v>2514</v>
      </c>
      <c r="B435">
        <v>1813</v>
      </c>
      <c r="C435" t="s">
        <v>14</v>
      </c>
      <c r="D435" t="s">
        <v>461</v>
      </c>
      <c r="E435">
        <v>7</v>
      </c>
      <c r="F435" t="s">
        <v>8356</v>
      </c>
      <c r="G435" t="s">
        <v>8357</v>
      </c>
      <c r="H435" t="s">
        <v>8358</v>
      </c>
      <c r="I435" t="s">
        <v>8359</v>
      </c>
      <c r="J435" t="s">
        <v>8360</v>
      </c>
      <c r="K435" t="s">
        <v>8361</v>
      </c>
      <c r="L435" t="s">
        <v>8362</v>
      </c>
    </row>
    <row r="436" spans="1:12" hidden="1" x14ac:dyDescent="0.25">
      <c r="A436" s="3" t="s">
        <v>2524</v>
      </c>
      <c r="B436">
        <v>1788</v>
      </c>
      <c r="C436" t="s">
        <v>14</v>
      </c>
      <c r="D436" t="s">
        <v>301</v>
      </c>
      <c r="E436">
        <v>7</v>
      </c>
      <c r="F436" t="s">
        <v>8435</v>
      </c>
      <c r="G436" t="s">
        <v>8436</v>
      </c>
      <c r="H436" t="s">
        <v>8437</v>
      </c>
      <c r="I436" t="s">
        <v>8438</v>
      </c>
      <c r="J436" t="s">
        <v>8439</v>
      </c>
      <c r="K436" t="s">
        <v>8440</v>
      </c>
      <c r="L436" t="s">
        <v>8441</v>
      </c>
    </row>
    <row r="437" spans="1:12" hidden="1" x14ac:dyDescent="0.25">
      <c r="A437" s="3" t="s">
        <v>2628</v>
      </c>
      <c r="B437">
        <v>2264</v>
      </c>
      <c r="C437" t="s">
        <v>14</v>
      </c>
      <c r="D437" t="s">
        <v>15</v>
      </c>
      <c r="E437">
        <v>7</v>
      </c>
      <c r="F437" t="s">
        <v>8442</v>
      </c>
      <c r="G437" t="s">
        <v>8254</v>
      </c>
      <c r="H437" t="s">
        <v>8443</v>
      </c>
      <c r="I437" t="s">
        <v>8444</v>
      </c>
      <c r="J437" t="s">
        <v>8445</v>
      </c>
      <c r="K437" t="s">
        <v>8446</v>
      </c>
      <c r="L437" t="s">
        <v>8447</v>
      </c>
    </row>
    <row r="438" spans="1:12" hidden="1" x14ac:dyDescent="0.25">
      <c r="A438" s="3" t="s">
        <v>2656</v>
      </c>
      <c r="B438">
        <v>1873</v>
      </c>
      <c r="C438" t="s">
        <v>14</v>
      </c>
      <c r="D438" t="s">
        <v>36</v>
      </c>
      <c r="E438">
        <v>7</v>
      </c>
      <c r="F438" t="s">
        <v>8448</v>
      </c>
      <c r="G438" t="s">
        <v>8449</v>
      </c>
      <c r="H438" t="s">
        <v>8450</v>
      </c>
      <c r="I438" t="s">
        <v>8451</v>
      </c>
      <c r="J438" t="s">
        <v>8452</v>
      </c>
      <c r="K438" t="s">
        <v>8453</v>
      </c>
      <c r="L438" t="s">
        <v>8454</v>
      </c>
    </row>
    <row r="439" spans="1:12" hidden="1" x14ac:dyDescent="0.25">
      <c r="A439" s="3" t="s">
        <v>2800</v>
      </c>
      <c r="B439">
        <v>1813</v>
      </c>
      <c r="C439" t="s">
        <v>14</v>
      </c>
      <c r="D439" t="s">
        <v>19</v>
      </c>
      <c r="E439">
        <v>7</v>
      </c>
      <c r="F439" t="s">
        <v>8356</v>
      </c>
      <c r="G439" t="s">
        <v>8357</v>
      </c>
      <c r="H439" t="s">
        <v>8358</v>
      </c>
      <c r="I439" t="s">
        <v>8359</v>
      </c>
      <c r="J439" t="s">
        <v>8360</v>
      </c>
      <c r="K439" t="s">
        <v>8361</v>
      </c>
      <c r="L439" t="s">
        <v>8362</v>
      </c>
    </row>
    <row r="440" spans="1:12" hidden="1" x14ac:dyDescent="0.25">
      <c r="A440" s="3" t="s">
        <v>2868</v>
      </c>
      <c r="B440">
        <v>1873</v>
      </c>
      <c r="C440" t="s">
        <v>14</v>
      </c>
      <c r="D440" t="s">
        <v>1713</v>
      </c>
      <c r="E440">
        <v>7</v>
      </c>
      <c r="F440" t="s">
        <v>8448</v>
      </c>
      <c r="G440" t="s">
        <v>8449</v>
      </c>
      <c r="H440" t="s">
        <v>8450</v>
      </c>
      <c r="I440" t="s">
        <v>8451</v>
      </c>
      <c r="J440" t="s">
        <v>8452</v>
      </c>
      <c r="K440" t="s">
        <v>8453</v>
      </c>
      <c r="L440" t="s">
        <v>8454</v>
      </c>
    </row>
    <row r="441" spans="1:12" hidden="1" x14ac:dyDescent="0.25">
      <c r="A441" s="3" t="s">
        <v>2910</v>
      </c>
      <c r="B441">
        <v>1607</v>
      </c>
      <c r="C441" t="s">
        <v>14</v>
      </c>
      <c r="D441" t="s">
        <v>781</v>
      </c>
      <c r="E441">
        <v>7</v>
      </c>
      <c r="F441" t="s">
        <v>8214</v>
      </c>
      <c r="G441" t="s">
        <v>8215</v>
      </c>
      <c r="H441" t="s">
        <v>8216</v>
      </c>
      <c r="I441" t="s">
        <v>8217</v>
      </c>
      <c r="J441" t="s">
        <v>8218</v>
      </c>
      <c r="K441" t="s">
        <v>8354</v>
      </c>
      <c r="L441" t="s">
        <v>8355</v>
      </c>
    </row>
    <row r="442" spans="1:12" hidden="1" x14ac:dyDescent="0.25">
      <c r="A442" s="3" t="s">
        <v>2914</v>
      </c>
      <c r="B442">
        <v>1813</v>
      </c>
      <c r="C442" t="s">
        <v>14</v>
      </c>
      <c r="D442" t="s">
        <v>19</v>
      </c>
      <c r="E442">
        <v>7</v>
      </c>
      <c r="F442" t="s">
        <v>8356</v>
      </c>
      <c r="G442" t="s">
        <v>8357</v>
      </c>
      <c r="H442" t="s">
        <v>8358</v>
      </c>
      <c r="I442" t="s">
        <v>8359</v>
      </c>
      <c r="J442" t="s">
        <v>8360</v>
      </c>
      <c r="K442" t="s">
        <v>8361</v>
      </c>
      <c r="L442" t="s">
        <v>8362</v>
      </c>
    </row>
    <row r="443" spans="1:12" hidden="1" x14ac:dyDescent="0.25">
      <c r="A443" s="3" t="s">
        <v>2951</v>
      </c>
      <c r="B443">
        <v>1813</v>
      </c>
      <c r="C443" t="s">
        <v>14</v>
      </c>
      <c r="D443" t="s">
        <v>82</v>
      </c>
      <c r="E443">
        <v>7</v>
      </c>
      <c r="F443" t="s">
        <v>8356</v>
      </c>
      <c r="G443" t="s">
        <v>8357</v>
      </c>
      <c r="H443" t="s">
        <v>8358</v>
      </c>
      <c r="I443" t="s">
        <v>8359</v>
      </c>
      <c r="J443" t="s">
        <v>8360</v>
      </c>
      <c r="K443" t="s">
        <v>8361</v>
      </c>
      <c r="L443" t="s">
        <v>8362</v>
      </c>
    </row>
    <row r="444" spans="1:12" hidden="1" x14ac:dyDescent="0.25">
      <c r="A444" s="3" t="s">
        <v>2985</v>
      </c>
      <c r="B444">
        <v>1876</v>
      </c>
      <c r="C444" t="s">
        <v>14</v>
      </c>
      <c r="D444" t="s">
        <v>1294</v>
      </c>
      <c r="E444">
        <v>7</v>
      </c>
      <c r="F444" t="s">
        <v>8455</v>
      </c>
      <c r="G444" t="s">
        <v>8456</v>
      </c>
      <c r="H444" t="s">
        <v>8457</v>
      </c>
      <c r="I444" t="s">
        <v>8458</v>
      </c>
      <c r="J444" t="s">
        <v>8459</v>
      </c>
      <c r="K444" t="s">
        <v>8460</v>
      </c>
      <c r="L444" t="s">
        <v>8461</v>
      </c>
    </row>
    <row r="445" spans="1:12" hidden="1" x14ac:dyDescent="0.25">
      <c r="A445" s="3" t="s">
        <v>3026</v>
      </c>
      <c r="B445">
        <v>1814</v>
      </c>
      <c r="C445" t="s">
        <v>14</v>
      </c>
      <c r="D445" t="s">
        <v>19</v>
      </c>
      <c r="E445">
        <v>7</v>
      </c>
      <c r="F445" t="s">
        <v>8356</v>
      </c>
      <c r="G445" t="s">
        <v>8357</v>
      </c>
      <c r="H445" t="s">
        <v>8358</v>
      </c>
      <c r="I445" t="s">
        <v>8359</v>
      </c>
      <c r="J445" t="s">
        <v>8369</v>
      </c>
      <c r="K445" t="s">
        <v>8370</v>
      </c>
      <c r="L445" t="s">
        <v>8371</v>
      </c>
    </row>
    <row r="446" spans="1:12" hidden="1" x14ac:dyDescent="0.25">
      <c r="A446" s="3" t="s">
        <v>3079</v>
      </c>
      <c r="B446">
        <v>1851</v>
      </c>
      <c r="C446" t="s">
        <v>14</v>
      </c>
      <c r="D446" t="s">
        <v>959</v>
      </c>
      <c r="E446">
        <v>7</v>
      </c>
      <c r="F446" t="s">
        <v>8347</v>
      </c>
      <c r="G446" t="s">
        <v>8348</v>
      </c>
      <c r="H446" t="s">
        <v>8349</v>
      </c>
      <c r="I446" t="s">
        <v>8350</v>
      </c>
      <c r="J446" t="s">
        <v>8351</v>
      </c>
      <c r="K446" t="s">
        <v>8352</v>
      </c>
      <c r="L446" t="s">
        <v>8353</v>
      </c>
    </row>
    <row r="447" spans="1:12" hidden="1" x14ac:dyDescent="0.25">
      <c r="A447" s="3" t="s">
        <v>3146</v>
      </c>
      <c r="B447">
        <v>1813</v>
      </c>
      <c r="C447" t="s">
        <v>14</v>
      </c>
      <c r="D447" t="s">
        <v>113</v>
      </c>
      <c r="E447">
        <v>7</v>
      </c>
      <c r="F447" t="s">
        <v>8356</v>
      </c>
      <c r="G447" t="s">
        <v>8357</v>
      </c>
      <c r="H447" t="s">
        <v>8358</v>
      </c>
      <c r="I447" t="s">
        <v>8372</v>
      </c>
      <c r="J447" t="s">
        <v>8360</v>
      </c>
      <c r="K447" t="s">
        <v>8361</v>
      </c>
      <c r="L447" t="s">
        <v>8362</v>
      </c>
    </row>
    <row r="448" spans="1:12" hidden="1" x14ac:dyDescent="0.25">
      <c r="A448" s="3" t="s">
        <v>3192</v>
      </c>
      <c r="B448">
        <v>2178</v>
      </c>
      <c r="C448" t="s">
        <v>14</v>
      </c>
      <c r="D448" t="s">
        <v>86</v>
      </c>
      <c r="E448">
        <v>7</v>
      </c>
      <c r="F448" t="s">
        <v>8462</v>
      </c>
      <c r="G448" t="s">
        <v>8463</v>
      </c>
      <c r="H448" t="s">
        <v>8464</v>
      </c>
      <c r="I448" t="s">
        <v>8465</v>
      </c>
      <c r="J448" t="s">
        <v>8466</v>
      </c>
      <c r="K448" t="s">
        <v>8467</v>
      </c>
      <c r="L448" t="s">
        <v>8468</v>
      </c>
    </row>
    <row r="449" spans="1:12" hidden="1" x14ac:dyDescent="0.25">
      <c r="A449" s="3" t="s">
        <v>3203</v>
      </c>
      <c r="B449">
        <v>1847</v>
      </c>
      <c r="C449" t="s">
        <v>14</v>
      </c>
      <c r="D449" t="s">
        <v>19</v>
      </c>
      <c r="E449">
        <v>7</v>
      </c>
      <c r="F449" t="s">
        <v>8469</v>
      </c>
      <c r="G449" t="s">
        <v>8470</v>
      </c>
      <c r="H449" t="s">
        <v>8471</v>
      </c>
      <c r="I449" t="s">
        <v>8472</v>
      </c>
      <c r="J449" t="s">
        <v>8473</v>
      </c>
      <c r="K449" t="s">
        <v>8474</v>
      </c>
      <c r="L449" t="s">
        <v>8475</v>
      </c>
    </row>
    <row r="450" spans="1:12" hidden="1" x14ac:dyDescent="0.25">
      <c r="A450" s="3" t="s">
        <v>3233</v>
      </c>
      <c r="B450">
        <v>1909</v>
      </c>
      <c r="C450" t="s">
        <v>14</v>
      </c>
      <c r="D450" t="s">
        <v>1022</v>
      </c>
      <c r="E450">
        <v>7</v>
      </c>
      <c r="F450" t="s">
        <v>8476</v>
      </c>
      <c r="G450" t="s">
        <v>8477</v>
      </c>
      <c r="H450" t="s">
        <v>8478</v>
      </c>
      <c r="I450" t="s">
        <v>8479</v>
      </c>
      <c r="J450" t="s">
        <v>8480</v>
      </c>
      <c r="K450" t="s">
        <v>8481</v>
      </c>
      <c r="L450" t="s">
        <v>8482</v>
      </c>
    </row>
    <row r="451" spans="1:12" hidden="1" x14ac:dyDescent="0.25">
      <c r="A451" s="3" t="s">
        <v>3252</v>
      </c>
      <c r="B451">
        <v>1851</v>
      </c>
      <c r="C451" t="s">
        <v>14</v>
      </c>
      <c r="D451" t="s">
        <v>176</v>
      </c>
      <c r="E451">
        <v>7</v>
      </c>
      <c r="F451" t="s">
        <v>8431</v>
      </c>
      <c r="G451" t="s">
        <v>8348</v>
      </c>
      <c r="H451" t="s">
        <v>8349</v>
      </c>
      <c r="I451" t="s">
        <v>8432</v>
      </c>
      <c r="J451" t="s">
        <v>8433</v>
      </c>
      <c r="K451" t="s">
        <v>8434</v>
      </c>
      <c r="L451" t="s">
        <v>8353</v>
      </c>
    </row>
    <row r="452" spans="1:12" hidden="1" x14ac:dyDescent="0.25">
      <c r="A452" s="3" t="s">
        <v>3269</v>
      </c>
      <c r="B452">
        <v>1607</v>
      </c>
      <c r="C452" t="s">
        <v>14</v>
      </c>
      <c r="D452" t="s">
        <v>19</v>
      </c>
      <c r="E452">
        <v>7</v>
      </c>
      <c r="F452" t="s">
        <v>8214</v>
      </c>
      <c r="G452" t="s">
        <v>8215</v>
      </c>
      <c r="H452" t="s">
        <v>8216</v>
      </c>
      <c r="I452" t="s">
        <v>8217</v>
      </c>
      <c r="J452" t="s">
        <v>8218</v>
      </c>
      <c r="K452" t="s">
        <v>8354</v>
      </c>
      <c r="L452" t="s">
        <v>8355</v>
      </c>
    </row>
    <row r="453" spans="1:12" hidden="1" x14ac:dyDescent="0.25">
      <c r="A453" s="3" t="s">
        <v>3316</v>
      </c>
      <c r="B453">
        <v>1607</v>
      </c>
      <c r="C453" t="s">
        <v>14</v>
      </c>
      <c r="D453" t="s">
        <v>155</v>
      </c>
      <c r="E453">
        <v>7</v>
      </c>
      <c r="F453" t="s">
        <v>8214</v>
      </c>
      <c r="G453" t="s">
        <v>8215</v>
      </c>
      <c r="H453" t="s">
        <v>8216</v>
      </c>
      <c r="I453" t="s">
        <v>8217</v>
      </c>
      <c r="J453" t="s">
        <v>8218</v>
      </c>
      <c r="K453" t="s">
        <v>8354</v>
      </c>
      <c r="L453" t="s">
        <v>8355</v>
      </c>
    </row>
    <row r="454" spans="1:12" hidden="1" x14ac:dyDescent="0.25">
      <c r="A454" s="3" t="s">
        <v>3326</v>
      </c>
      <c r="B454">
        <v>1607</v>
      </c>
      <c r="C454" t="s">
        <v>14</v>
      </c>
      <c r="D454" t="s">
        <v>1259</v>
      </c>
      <c r="E454">
        <v>7</v>
      </c>
      <c r="F454" t="s">
        <v>8214</v>
      </c>
      <c r="G454" t="s">
        <v>8215</v>
      </c>
      <c r="H454" t="s">
        <v>8216</v>
      </c>
      <c r="I454" t="s">
        <v>8217</v>
      </c>
      <c r="J454" t="s">
        <v>8218</v>
      </c>
      <c r="K454" t="s">
        <v>8354</v>
      </c>
      <c r="L454" t="s">
        <v>8355</v>
      </c>
    </row>
    <row r="455" spans="1:12" hidden="1" x14ac:dyDescent="0.25">
      <c r="A455" s="3" t="s">
        <v>3356</v>
      </c>
      <c r="B455">
        <v>1813</v>
      </c>
      <c r="C455" t="s">
        <v>14</v>
      </c>
      <c r="D455" t="s">
        <v>876</v>
      </c>
      <c r="E455">
        <v>7</v>
      </c>
      <c r="F455" t="s">
        <v>8356</v>
      </c>
      <c r="G455" t="s">
        <v>8357</v>
      </c>
      <c r="H455" t="s">
        <v>8358</v>
      </c>
      <c r="I455" t="s">
        <v>8359</v>
      </c>
      <c r="J455" t="s">
        <v>8360</v>
      </c>
      <c r="K455" t="s">
        <v>8361</v>
      </c>
      <c r="L455" t="s">
        <v>8362</v>
      </c>
    </row>
    <row r="456" spans="1:12" hidden="1" x14ac:dyDescent="0.25">
      <c r="A456" s="3" t="s">
        <v>3387</v>
      </c>
      <c r="B456">
        <v>1813</v>
      </c>
      <c r="C456" t="s">
        <v>14</v>
      </c>
      <c r="D456" t="s">
        <v>387</v>
      </c>
      <c r="E456">
        <v>7</v>
      </c>
      <c r="F456" t="s">
        <v>8356</v>
      </c>
      <c r="G456" t="s">
        <v>8357</v>
      </c>
      <c r="H456" t="s">
        <v>8358</v>
      </c>
      <c r="I456" t="s">
        <v>8359</v>
      </c>
      <c r="J456" t="s">
        <v>8360</v>
      </c>
      <c r="K456" t="s">
        <v>8361</v>
      </c>
      <c r="L456" t="s">
        <v>8362</v>
      </c>
    </row>
    <row r="457" spans="1:12" hidden="1" x14ac:dyDescent="0.25">
      <c r="A457" s="3" t="s">
        <v>3450</v>
      </c>
      <c r="B457">
        <v>1590</v>
      </c>
      <c r="C457" t="s">
        <v>14</v>
      </c>
      <c r="D457" t="s">
        <v>838</v>
      </c>
      <c r="E457">
        <v>7</v>
      </c>
      <c r="F457" t="s">
        <v>7750</v>
      </c>
      <c r="G457" t="s">
        <v>7751</v>
      </c>
      <c r="H457" t="s">
        <v>8483</v>
      </c>
      <c r="I457" t="s">
        <v>8484</v>
      </c>
      <c r="J457" t="s">
        <v>8485</v>
      </c>
      <c r="K457" t="s">
        <v>8486</v>
      </c>
      <c r="L457" t="s">
        <v>8487</v>
      </c>
    </row>
    <row r="458" spans="1:12" hidden="1" x14ac:dyDescent="0.25">
      <c r="A458" s="3" t="s">
        <v>3476</v>
      </c>
      <c r="B458">
        <v>1814</v>
      </c>
      <c r="C458" t="s">
        <v>14</v>
      </c>
      <c r="D458" t="s">
        <v>394</v>
      </c>
      <c r="E458">
        <v>7</v>
      </c>
      <c r="F458" t="s">
        <v>8356</v>
      </c>
      <c r="G458" t="s">
        <v>8357</v>
      </c>
      <c r="H458" t="s">
        <v>8358</v>
      </c>
      <c r="I458" t="s">
        <v>8359</v>
      </c>
      <c r="J458" t="s">
        <v>8369</v>
      </c>
      <c r="K458" t="s">
        <v>8370</v>
      </c>
      <c r="L458" t="s">
        <v>8371</v>
      </c>
    </row>
    <row r="459" spans="1:12" hidden="1" x14ac:dyDescent="0.25">
      <c r="A459" s="3" t="s">
        <v>3498</v>
      </c>
      <c r="B459">
        <v>1813</v>
      </c>
      <c r="C459" t="s">
        <v>14</v>
      </c>
      <c r="D459" t="s">
        <v>1306</v>
      </c>
      <c r="E459">
        <v>7</v>
      </c>
      <c r="F459" t="s">
        <v>8356</v>
      </c>
      <c r="G459" t="s">
        <v>8357</v>
      </c>
      <c r="H459" t="s">
        <v>8358</v>
      </c>
      <c r="I459" t="s">
        <v>8359</v>
      </c>
      <c r="J459" t="s">
        <v>8360</v>
      </c>
      <c r="K459" t="s">
        <v>8361</v>
      </c>
      <c r="L459" t="s">
        <v>8362</v>
      </c>
    </row>
    <row r="460" spans="1:12" hidden="1" x14ac:dyDescent="0.25">
      <c r="A460" s="3" t="s">
        <v>3585</v>
      </c>
      <c r="B460">
        <v>1814</v>
      </c>
      <c r="C460" t="s">
        <v>14</v>
      </c>
      <c r="D460" t="s">
        <v>687</v>
      </c>
      <c r="E460">
        <v>7</v>
      </c>
      <c r="F460" t="s">
        <v>8356</v>
      </c>
      <c r="G460" t="s">
        <v>8357</v>
      </c>
      <c r="H460" t="s">
        <v>8358</v>
      </c>
      <c r="I460" t="s">
        <v>8359</v>
      </c>
      <c r="J460" t="s">
        <v>8369</v>
      </c>
      <c r="K460" t="s">
        <v>8370</v>
      </c>
      <c r="L460" t="s">
        <v>8371</v>
      </c>
    </row>
    <row r="461" spans="1:12" hidden="1" x14ac:dyDescent="0.25">
      <c r="A461" s="3" t="s">
        <v>3726</v>
      </c>
      <c r="B461">
        <v>1814</v>
      </c>
      <c r="C461" t="s">
        <v>14</v>
      </c>
      <c r="D461" t="s">
        <v>19</v>
      </c>
      <c r="E461">
        <v>7</v>
      </c>
      <c r="F461" t="s">
        <v>8356</v>
      </c>
      <c r="G461" t="s">
        <v>8357</v>
      </c>
      <c r="H461" t="s">
        <v>8358</v>
      </c>
      <c r="I461" t="s">
        <v>8372</v>
      </c>
      <c r="J461" t="s">
        <v>8369</v>
      </c>
      <c r="K461" t="s">
        <v>8370</v>
      </c>
      <c r="L461" t="s">
        <v>8371</v>
      </c>
    </row>
    <row r="462" spans="1:12" hidden="1" x14ac:dyDescent="0.25">
      <c r="A462" s="3" t="s">
        <v>3748</v>
      </c>
      <c r="B462">
        <v>1607</v>
      </c>
      <c r="C462" t="s">
        <v>14</v>
      </c>
      <c r="D462" t="s">
        <v>19</v>
      </c>
      <c r="E462">
        <v>7</v>
      </c>
      <c r="F462" t="s">
        <v>8214</v>
      </c>
      <c r="G462" t="s">
        <v>8215</v>
      </c>
      <c r="H462" t="s">
        <v>8216</v>
      </c>
      <c r="I462" t="s">
        <v>8217</v>
      </c>
      <c r="J462" t="s">
        <v>8218</v>
      </c>
      <c r="K462" t="s">
        <v>8354</v>
      </c>
      <c r="L462" t="s">
        <v>8355</v>
      </c>
    </row>
    <row r="463" spans="1:12" hidden="1" x14ac:dyDescent="0.25">
      <c r="A463" s="3" t="s">
        <v>3752</v>
      </c>
      <c r="B463">
        <v>1852</v>
      </c>
      <c r="C463" t="s">
        <v>14</v>
      </c>
      <c r="D463" t="s">
        <v>169</v>
      </c>
      <c r="E463">
        <v>7</v>
      </c>
      <c r="F463" t="s">
        <v>8488</v>
      </c>
      <c r="G463" t="s">
        <v>8489</v>
      </c>
      <c r="H463" t="s">
        <v>8490</v>
      </c>
      <c r="I463" t="s">
        <v>8491</v>
      </c>
      <c r="J463" t="s">
        <v>8492</v>
      </c>
      <c r="K463" t="s">
        <v>8493</v>
      </c>
      <c r="L463" t="s">
        <v>8494</v>
      </c>
    </row>
    <row r="464" spans="1:12" hidden="1" x14ac:dyDescent="0.25">
      <c r="A464" s="3" t="s">
        <v>3792</v>
      </c>
      <c r="B464">
        <v>1873</v>
      </c>
      <c r="C464" t="s">
        <v>14</v>
      </c>
      <c r="D464" t="s">
        <v>36</v>
      </c>
      <c r="E464">
        <v>7</v>
      </c>
      <c r="F464" t="s">
        <v>8448</v>
      </c>
      <c r="G464" t="s">
        <v>8449</v>
      </c>
      <c r="H464" t="s">
        <v>8450</v>
      </c>
      <c r="I464" t="s">
        <v>8451</v>
      </c>
      <c r="J464" t="s">
        <v>8452</v>
      </c>
      <c r="K464" t="s">
        <v>8453</v>
      </c>
      <c r="L464" t="s">
        <v>8454</v>
      </c>
    </row>
    <row r="465" spans="1:12" x14ac:dyDescent="0.25">
      <c r="A465" s="3" t="s">
        <v>3833</v>
      </c>
      <c r="B465">
        <v>2828</v>
      </c>
      <c r="C465" t="s">
        <v>9</v>
      </c>
      <c r="D465" t="s">
        <v>32</v>
      </c>
      <c r="E465">
        <v>7</v>
      </c>
      <c r="F465" t="s">
        <v>8495</v>
      </c>
      <c r="G465" t="s">
        <v>8496</v>
      </c>
      <c r="H465" t="s">
        <v>8497</v>
      </c>
      <c r="I465" t="s">
        <v>8498</v>
      </c>
      <c r="J465" t="s">
        <v>8499</v>
      </c>
      <c r="K465" t="s">
        <v>8500</v>
      </c>
      <c r="L465" t="s">
        <v>8501</v>
      </c>
    </row>
    <row r="466" spans="1:12" hidden="1" x14ac:dyDescent="0.25">
      <c r="A466" s="3" t="s">
        <v>3863</v>
      </c>
      <c r="B466">
        <v>1909</v>
      </c>
      <c r="C466" t="s">
        <v>14</v>
      </c>
      <c r="D466" t="s">
        <v>1359</v>
      </c>
      <c r="E466">
        <v>7</v>
      </c>
      <c r="F466" t="s">
        <v>8476</v>
      </c>
      <c r="G466" t="s">
        <v>8477</v>
      </c>
      <c r="H466" t="s">
        <v>8478</v>
      </c>
      <c r="I466" t="s">
        <v>8479</v>
      </c>
      <c r="J466" t="s">
        <v>8480</v>
      </c>
      <c r="K466" t="s">
        <v>8481</v>
      </c>
      <c r="L466" t="s">
        <v>8482</v>
      </c>
    </row>
    <row r="467" spans="1:12" hidden="1" x14ac:dyDescent="0.25">
      <c r="A467" s="3" t="s">
        <v>3872</v>
      </c>
      <c r="B467">
        <v>1814</v>
      </c>
      <c r="C467" t="s">
        <v>14</v>
      </c>
      <c r="D467" t="s">
        <v>261</v>
      </c>
      <c r="E467">
        <v>7</v>
      </c>
      <c r="F467" t="s">
        <v>8356</v>
      </c>
      <c r="G467" t="s">
        <v>8357</v>
      </c>
      <c r="H467" t="s">
        <v>8358</v>
      </c>
      <c r="I467" t="s">
        <v>8359</v>
      </c>
      <c r="J467" t="s">
        <v>8369</v>
      </c>
      <c r="K467" t="s">
        <v>8370</v>
      </c>
      <c r="L467" t="s">
        <v>8371</v>
      </c>
    </row>
    <row r="468" spans="1:12" hidden="1" x14ac:dyDescent="0.25">
      <c r="A468" s="3" t="s">
        <v>3946</v>
      </c>
      <c r="B468">
        <v>1814</v>
      </c>
      <c r="C468" t="s">
        <v>14</v>
      </c>
      <c r="D468" t="s">
        <v>68</v>
      </c>
      <c r="E468">
        <v>7</v>
      </c>
      <c r="F468" t="s">
        <v>8356</v>
      </c>
      <c r="G468" t="s">
        <v>8357</v>
      </c>
      <c r="H468" t="s">
        <v>8358</v>
      </c>
      <c r="I468" t="s">
        <v>8359</v>
      </c>
      <c r="J468" t="s">
        <v>8369</v>
      </c>
      <c r="K468" t="s">
        <v>8370</v>
      </c>
      <c r="L468" t="s">
        <v>8371</v>
      </c>
    </row>
    <row r="469" spans="1:12" hidden="1" x14ac:dyDescent="0.25">
      <c r="A469" s="3" t="s">
        <v>3960</v>
      </c>
      <c r="B469">
        <v>1813</v>
      </c>
      <c r="C469" t="s">
        <v>14</v>
      </c>
      <c r="D469" t="s">
        <v>2143</v>
      </c>
      <c r="E469">
        <v>7</v>
      </c>
      <c r="F469" t="s">
        <v>8356</v>
      </c>
      <c r="G469" t="s">
        <v>8357</v>
      </c>
      <c r="H469" t="s">
        <v>8358</v>
      </c>
      <c r="I469" t="s">
        <v>8359</v>
      </c>
      <c r="J469" t="s">
        <v>8360</v>
      </c>
      <c r="K469" t="s">
        <v>8361</v>
      </c>
      <c r="L469" t="s">
        <v>8362</v>
      </c>
    </row>
    <row r="470" spans="1:12" hidden="1" x14ac:dyDescent="0.25">
      <c r="A470" s="3" t="s">
        <v>4004</v>
      </c>
      <c r="B470">
        <v>1813</v>
      </c>
      <c r="C470" t="s">
        <v>14</v>
      </c>
      <c r="D470" t="s">
        <v>3111</v>
      </c>
      <c r="E470">
        <v>7</v>
      </c>
      <c r="F470" t="s">
        <v>8356</v>
      </c>
      <c r="G470" t="s">
        <v>8357</v>
      </c>
      <c r="H470" t="s">
        <v>8358</v>
      </c>
      <c r="I470" t="s">
        <v>8359</v>
      </c>
      <c r="J470" t="s">
        <v>8360</v>
      </c>
      <c r="K470" t="s">
        <v>8361</v>
      </c>
      <c r="L470" t="s">
        <v>8362</v>
      </c>
    </row>
    <row r="471" spans="1:12" hidden="1" x14ac:dyDescent="0.25">
      <c r="A471" s="3" t="s">
        <v>4052</v>
      </c>
      <c r="B471">
        <v>2078</v>
      </c>
      <c r="C471" t="s">
        <v>14</v>
      </c>
      <c r="D471" t="s">
        <v>155</v>
      </c>
      <c r="E471">
        <v>7</v>
      </c>
      <c r="F471" t="s">
        <v>7846</v>
      </c>
      <c r="G471" t="s">
        <v>7751</v>
      </c>
      <c r="H471" t="s">
        <v>7752</v>
      </c>
      <c r="I471" t="s">
        <v>7753</v>
      </c>
      <c r="J471" t="s">
        <v>7754</v>
      </c>
      <c r="K471" t="s">
        <v>7761</v>
      </c>
      <c r="L471" t="s">
        <v>8159</v>
      </c>
    </row>
    <row r="472" spans="1:12" hidden="1" x14ac:dyDescent="0.25">
      <c r="A472" s="3" t="s">
        <v>4176</v>
      </c>
      <c r="B472">
        <v>1607</v>
      </c>
      <c r="C472" t="s">
        <v>14</v>
      </c>
      <c r="D472" t="s">
        <v>718</v>
      </c>
      <c r="E472">
        <v>7</v>
      </c>
      <c r="F472" t="s">
        <v>8214</v>
      </c>
      <c r="G472" t="s">
        <v>8215</v>
      </c>
      <c r="H472" t="s">
        <v>8216</v>
      </c>
      <c r="I472" t="s">
        <v>8217</v>
      </c>
      <c r="J472" t="s">
        <v>8218</v>
      </c>
      <c r="K472" t="s">
        <v>8354</v>
      </c>
      <c r="L472" t="s">
        <v>8355</v>
      </c>
    </row>
    <row r="473" spans="1:12" hidden="1" x14ac:dyDescent="0.25">
      <c r="A473" s="3" t="s">
        <v>4310</v>
      </c>
      <c r="B473">
        <v>1814</v>
      </c>
      <c r="C473" t="s">
        <v>14</v>
      </c>
      <c r="D473" t="s">
        <v>19</v>
      </c>
      <c r="E473">
        <v>7</v>
      </c>
      <c r="F473" t="s">
        <v>8356</v>
      </c>
      <c r="G473" t="s">
        <v>8357</v>
      </c>
      <c r="H473" t="s">
        <v>8358</v>
      </c>
      <c r="I473" t="s">
        <v>8359</v>
      </c>
      <c r="J473" t="s">
        <v>8369</v>
      </c>
      <c r="K473" t="s">
        <v>8370</v>
      </c>
      <c r="L473" t="s">
        <v>8371</v>
      </c>
    </row>
    <row r="474" spans="1:12" hidden="1" x14ac:dyDescent="0.25">
      <c r="A474" s="3" t="s">
        <v>4360</v>
      </c>
      <c r="B474">
        <v>1814</v>
      </c>
      <c r="C474" t="s">
        <v>14</v>
      </c>
      <c r="D474" t="s">
        <v>1259</v>
      </c>
      <c r="E474">
        <v>7</v>
      </c>
      <c r="F474" t="s">
        <v>8356</v>
      </c>
      <c r="G474" t="s">
        <v>8357</v>
      </c>
      <c r="H474" t="s">
        <v>8358</v>
      </c>
      <c r="I474" t="s">
        <v>8359</v>
      </c>
      <c r="J474" t="s">
        <v>8502</v>
      </c>
      <c r="K474" t="s">
        <v>8370</v>
      </c>
      <c r="L474" t="s">
        <v>8371</v>
      </c>
    </row>
    <row r="475" spans="1:12" x14ac:dyDescent="0.25">
      <c r="A475" s="3" t="s">
        <v>4363</v>
      </c>
      <c r="B475">
        <v>2277</v>
      </c>
      <c r="C475" t="s">
        <v>9</v>
      </c>
      <c r="D475" t="s">
        <v>180</v>
      </c>
      <c r="E475">
        <v>7</v>
      </c>
      <c r="F475" t="s">
        <v>8503</v>
      </c>
      <c r="G475" t="s">
        <v>8504</v>
      </c>
      <c r="H475" t="s">
        <v>8505</v>
      </c>
      <c r="I475" t="s">
        <v>8506</v>
      </c>
      <c r="J475" t="s">
        <v>8507</v>
      </c>
      <c r="K475" t="s">
        <v>8508</v>
      </c>
      <c r="L475" t="s">
        <v>8509</v>
      </c>
    </row>
    <row r="476" spans="1:12" hidden="1" x14ac:dyDescent="0.25">
      <c r="A476" s="3" t="s">
        <v>4366</v>
      </c>
      <c r="B476">
        <v>1607</v>
      </c>
      <c r="C476" t="s">
        <v>14</v>
      </c>
      <c r="D476" t="s">
        <v>19</v>
      </c>
      <c r="E476">
        <v>7</v>
      </c>
      <c r="F476" t="s">
        <v>8214</v>
      </c>
      <c r="G476" t="s">
        <v>8215</v>
      </c>
      <c r="H476" t="s">
        <v>8216</v>
      </c>
      <c r="I476" t="s">
        <v>8217</v>
      </c>
      <c r="J476" t="s">
        <v>8218</v>
      </c>
      <c r="K476" t="s">
        <v>8354</v>
      </c>
      <c r="L476" t="s">
        <v>8355</v>
      </c>
    </row>
    <row r="477" spans="1:12" hidden="1" x14ac:dyDescent="0.25">
      <c r="A477" s="3" t="s">
        <v>4380</v>
      </c>
      <c r="B477">
        <v>1813</v>
      </c>
      <c r="C477" t="s">
        <v>14</v>
      </c>
      <c r="D477" t="s">
        <v>19</v>
      </c>
      <c r="E477">
        <v>7</v>
      </c>
      <c r="F477" t="s">
        <v>8356</v>
      </c>
      <c r="G477" t="s">
        <v>8357</v>
      </c>
      <c r="H477" t="s">
        <v>8358</v>
      </c>
      <c r="I477" t="s">
        <v>8359</v>
      </c>
      <c r="J477" t="s">
        <v>8360</v>
      </c>
      <c r="K477" t="s">
        <v>8361</v>
      </c>
      <c r="L477" t="s">
        <v>8362</v>
      </c>
    </row>
    <row r="478" spans="1:12" hidden="1" x14ac:dyDescent="0.25">
      <c r="A478" s="3" t="s">
        <v>4428</v>
      </c>
      <c r="B478">
        <v>1814</v>
      </c>
      <c r="C478" t="s">
        <v>14</v>
      </c>
      <c r="D478" t="s">
        <v>19</v>
      </c>
      <c r="E478">
        <v>7</v>
      </c>
      <c r="F478" t="s">
        <v>8356</v>
      </c>
      <c r="G478" t="s">
        <v>8357</v>
      </c>
      <c r="H478" t="s">
        <v>8358</v>
      </c>
      <c r="I478" t="s">
        <v>8359</v>
      </c>
      <c r="J478" t="s">
        <v>8369</v>
      </c>
      <c r="K478" t="s">
        <v>8370</v>
      </c>
      <c r="L478" t="s">
        <v>8371</v>
      </c>
    </row>
    <row r="479" spans="1:12" hidden="1" x14ac:dyDescent="0.25">
      <c r="A479" s="3" t="s">
        <v>4447</v>
      </c>
      <c r="B479">
        <v>1814</v>
      </c>
      <c r="C479" t="s">
        <v>14</v>
      </c>
      <c r="D479" t="s">
        <v>442</v>
      </c>
      <c r="E479">
        <v>7</v>
      </c>
      <c r="F479" t="s">
        <v>8356</v>
      </c>
      <c r="G479" t="s">
        <v>8357</v>
      </c>
      <c r="H479" t="s">
        <v>8358</v>
      </c>
      <c r="I479" t="s">
        <v>8359</v>
      </c>
      <c r="J479" t="s">
        <v>8369</v>
      </c>
      <c r="K479" t="s">
        <v>8370</v>
      </c>
      <c r="L479" t="s">
        <v>8371</v>
      </c>
    </row>
    <row r="480" spans="1:12" hidden="1" x14ac:dyDescent="0.25">
      <c r="A480" s="3" t="s">
        <v>4574</v>
      </c>
      <c r="B480">
        <v>1607</v>
      </c>
      <c r="C480" t="s">
        <v>14</v>
      </c>
      <c r="D480" t="s">
        <v>19</v>
      </c>
      <c r="E480">
        <v>7</v>
      </c>
      <c r="F480" t="s">
        <v>8214</v>
      </c>
      <c r="G480" t="s">
        <v>8215</v>
      </c>
      <c r="H480" t="s">
        <v>8216</v>
      </c>
      <c r="I480" t="s">
        <v>8217</v>
      </c>
      <c r="J480" t="s">
        <v>8218</v>
      </c>
      <c r="K480" t="s">
        <v>8354</v>
      </c>
      <c r="L480" t="s">
        <v>8355</v>
      </c>
    </row>
    <row r="481" spans="1:12" hidden="1" x14ac:dyDescent="0.25">
      <c r="A481" s="3" t="s">
        <v>4661</v>
      </c>
      <c r="B481">
        <v>1851</v>
      </c>
      <c r="C481" t="s">
        <v>14</v>
      </c>
      <c r="D481" t="s">
        <v>470</v>
      </c>
      <c r="E481">
        <v>7</v>
      </c>
      <c r="F481" t="s">
        <v>8431</v>
      </c>
      <c r="G481" t="s">
        <v>8348</v>
      </c>
      <c r="H481" t="s">
        <v>8349</v>
      </c>
      <c r="I481" t="s">
        <v>8432</v>
      </c>
      <c r="J481" t="s">
        <v>8433</v>
      </c>
      <c r="K481" t="s">
        <v>8434</v>
      </c>
      <c r="L481" t="s">
        <v>8353</v>
      </c>
    </row>
    <row r="482" spans="1:12" hidden="1" x14ac:dyDescent="0.25">
      <c r="A482" s="3" t="s">
        <v>4666</v>
      </c>
      <c r="B482">
        <v>1813</v>
      </c>
      <c r="C482" t="s">
        <v>14</v>
      </c>
      <c r="D482" t="s">
        <v>718</v>
      </c>
      <c r="E482">
        <v>7</v>
      </c>
      <c r="F482" t="s">
        <v>8356</v>
      </c>
      <c r="G482" t="s">
        <v>8357</v>
      </c>
      <c r="H482" t="s">
        <v>8358</v>
      </c>
      <c r="I482" t="s">
        <v>8372</v>
      </c>
      <c r="J482" t="s">
        <v>8510</v>
      </c>
      <c r="K482" t="s">
        <v>8361</v>
      </c>
      <c r="L482" t="s">
        <v>8362</v>
      </c>
    </row>
    <row r="483" spans="1:12" hidden="1" x14ac:dyDescent="0.25">
      <c r="A483" s="3" t="s">
        <v>4671</v>
      </c>
      <c r="B483">
        <v>2258</v>
      </c>
      <c r="C483" t="s">
        <v>14</v>
      </c>
      <c r="D483" t="s">
        <v>838</v>
      </c>
      <c r="E483">
        <v>7</v>
      </c>
      <c r="F483" t="s">
        <v>8260</v>
      </c>
      <c r="G483" t="s">
        <v>8261</v>
      </c>
      <c r="H483" t="s">
        <v>8262</v>
      </c>
      <c r="I483" t="s">
        <v>8511</v>
      </c>
      <c r="J483" t="s">
        <v>8512</v>
      </c>
      <c r="K483" t="s">
        <v>8513</v>
      </c>
      <c r="L483" t="s">
        <v>8514</v>
      </c>
    </row>
    <row r="484" spans="1:12" hidden="1" x14ac:dyDescent="0.25">
      <c r="A484" s="3" t="s">
        <v>4778</v>
      </c>
      <c r="B484">
        <v>1813</v>
      </c>
      <c r="C484" t="s">
        <v>14</v>
      </c>
      <c r="D484" t="s">
        <v>1263</v>
      </c>
      <c r="E484">
        <v>7</v>
      </c>
      <c r="F484" t="s">
        <v>8356</v>
      </c>
      <c r="G484" t="s">
        <v>8357</v>
      </c>
      <c r="H484" t="s">
        <v>8358</v>
      </c>
      <c r="I484" t="s">
        <v>8359</v>
      </c>
      <c r="J484" t="s">
        <v>8360</v>
      </c>
      <c r="K484" t="s">
        <v>8361</v>
      </c>
      <c r="L484" t="s">
        <v>8362</v>
      </c>
    </row>
    <row r="485" spans="1:12" hidden="1" x14ac:dyDescent="0.25">
      <c r="A485" s="3" t="s">
        <v>4854</v>
      </c>
      <c r="B485">
        <v>1814</v>
      </c>
      <c r="C485" t="s">
        <v>14</v>
      </c>
      <c r="D485" t="s">
        <v>176</v>
      </c>
      <c r="E485">
        <v>7</v>
      </c>
      <c r="F485" t="s">
        <v>8356</v>
      </c>
      <c r="G485" t="s">
        <v>8357</v>
      </c>
      <c r="H485" t="s">
        <v>8358</v>
      </c>
      <c r="I485" t="s">
        <v>8359</v>
      </c>
      <c r="J485" t="s">
        <v>8369</v>
      </c>
      <c r="K485" t="s">
        <v>8370</v>
      </c>
      <c r="L485" t="s">
        <v>8371</v>
      </c>
    </row>
    <row r="486" spans="1:12" hidden="1" x14ac:dyDescent="0.25">
      <c r="A486" s="3" t="s">
        <v>4957</v>
      </c>
      <c r="B486">
        <v>1814</v>
      </c>
      <c r="C486" t="s">
        <v>14</v>
      </c>
      <c r="D486" t="s">
        <v>1800</v>
      </c>
      <c r="E486">
        <v>7</v>
      </c>
      <c r="F486" t="s">
        <v>8356</v>
      </c>
      <c r="G486" t="s">
        <v>8357</v>
      </c>
      <c r="H486" t="s">
        <v>8358</v>
      </c>
      <c r="I486" t="s">
        <v>8359</v>
      </c>
      <c r="J486" t="s">
        <v>8369</v>
      </c>
      <c r="K486" t="s">
        <v>8370</v>
      </c>
      <c r="L486" t="s">
        <v>8371</v>
      </c>
    </row>
    <row r="487" spans="1:12" hidden="1" x14ac:dyDescent="0.25">
      <c r="A487" s="3" t="s">
        <v>4961</v>
      </c>
      <c r="B487">
        <v>1814</v>
      </c>
      <c r="C487" t="s">
        <v>14</v>
      </c>
      <c r="D487" t="s">
        <v>19</v>
      </c>
      <c r="E487">
        <v>7</v>
      </c>
      <c r="F487" t="s">
        <v>8356</v>
      </c>
      <c r="G487" t="s">
        <v>8357</v>
      </c>
      <c r="H487" t="s">
        <v>8358</v>
      </c>
      <c r="I487" t="s">
        <v>8359</v>
      </c>
      <c r="J487" t="s">
        <v>8502</v>
      </c>
      <c r="K487" t="s">
        <v>8370</v>
      </c>
      <c r="L487" t="s">
        <v>8371</v>
      </c>
    </row>
    <row r="488" spans="1:12" hidden="1" x14ac:dyDescent="0.25">
      <c r="A488" s="3" t="s">
        <v>5064</v>
      </c>
      <c r="B488">
        <v>1814</v>
      </c>
      <c r="C488" t="s">
        <v>14</v>
      </c>
      <c r="D488" t="s">
        <v>5065</v>
      </c>
      <c r="E488">
        <v>7</v>
      </c>
      <c r="F488" t="s">
        <v>8356</v>
      </c>
      <c r="G488" t="s">
        <v>8357</v>
      </c>
      <c r="H488" t="s">
        <v>8358</v>
      </c>
      <c r="I488" t="s">
        <v>8359</v>
      </c>
      <c r="J488" t="s">
        <v>8369</v>
      </c>
      <c r="K488" t="s">
        <v>8370</v>
      </c>
      <c r="L488" t="s">
        <v>8371</v>
      </c>
    </row>
    <row r="489" spans="1:12" x14ac:dyDescent="0.25">
      <c r="A489" s="3" t="s">
        <v>5136</v>
      </c>
      <c r="B489">
        <v>1810</v>
      </c>
      <c r="C489" t="s">
        <v>9</v>
      </c>
      <c r="D489" t="s">
        <v>164</v>
      </c>
      <c r="E489">
        <v>7</v>
      </c>
      <c r="F489" t="s">
        <v>8515</v>
      </c>
      <c r="G489" t="s">
        <v>8516</v>
      </c>
      <c r="H489" t="s">
        <v>8517</v>
      </c>
      <c r="I489" t="s">
        <v>8518</v>
      </c>
      <c r="J489" t="s">
        <v>8519</v>
      </c>
      <c r="K489" t="s">
        <v>8520</v>
      </c>
      <c r="L489" t="s">
        <v>8521</v>
      </c>
    </row>
    <row r="490" spans="1:12" hidden="1" x14ac:dyDescent="0.25">
      <c r="A490" s="3" t="s">
        <v>5181</v>
      </c>
      <c r="B490">
        <v>2100</v>
      </c>
      <c r="C490" t="s">
        <v>14</v>
      </c>
      <c r="D490" t="s">
        <v>19</v>
      </c>
      <c r="E490">
        <v>7</v>
      </c>
      <c r="F490" t="s">
        <v>7750</v>
      </c>
      <c r="G490" t="s">
        <v>7751</v>
      </c>
      <c r="H490" t="s">
        <v>7752</v>
      </c>
      <c r="I490" t="s">
        <v>7753</v>
      </c>
      <c r="J490" t="s">
        <v>7754</v>
      </c>
      <c r="K490" t="s">
        <v>7761</v>
      </c>
      <c r="L490" t="s">
        <v>8522</v>
      </c>
    </row>
    <row r="491" spans="1:12" hidden="1" x14ac:dyDescent="0.25">
      <c r="A491" s="3" t="s">
        <v>5275</v>
      </c>
      <c r="B491">
        <v>2006</v>
      </c>
      <c r="C491" t="s">
        <v>14</v>
      </c>
      <c r="D491" t="s">
        <v>209</v>
      </c>
      <c r="E491">
        <v>7</v>
      </c>
      <c r="F491" t="s">
        <v>8523</v>
      </c>
      <c r="G491" t="s">
        <v>8524</v>
      </c>
      <c r="H491" t="s">
        <v>8525</v>
      </c>
      <c r="I491" t="s">
        <v>8526</v>
      </c>
      <c r="J491" t="s">
        <v>8527</v>
      </c>
      <c r="K491" t="s">
        <v>8528</v>
      </c>
      <c r="L491" t="s">
        <v>8529</v>
      </c>
    </row>
    <row r="492" spans="1:12" hidden="1" x14ac:dyDescent="0.25">
      <c r="A492" s="3" t="s">
        <v>5299</v>
      </c>
      <c r="B492">
        <v>1851</v>
      </c>
      <c r="C492" t="s">
        <v>14</v>
      </c>
      <c r="D492" t="s">
        <v>256</v>
      </c>
      <c r="E492">
        <v>7</v>
      </c>
      <c r="F492" t="s">
        <v>8347</v>
      </c>
      <c r="G492" t="s">
        <v>8348</v>
      </c>
      <c r="H492" t="s">
        <v>8349</v>
      </c>
      <c r="I492" t="s">
        <v>8530</v>
      </c>
      <c r="J492" t="s">
        <v>8351</v>
      </c>
      <c r="K492" t="s">
        <v>8531</v>
      </c>
      <c r="L492" t="s">
        <v>8353</v>
      </c>
    </row>
    <row r="493" spans="1:12" hidden="1" x14ac:dyDescent="0.25">
      <c r="A493" s="3" t="s">
        <v>5345</v>
      </c>
      <c r="B493">
        <v>1814</v>
      </c>
      <c r="C493" t="s">
        <v>14</v>
      </c>
      <c r="D493" t="s">
        <v>2299</v>
      </c>
      <c r="E493">
        <v>7</v>
      </c>
      <c r="F493" t="s">
        <v>8356</v>
      </c>
      <c r="G493" t="s">
        <v>8357</v>
      </c>
      <c r="H493" t="s">
        <v>8358</v>
      </c>
      <c r="I493" t="s">
        <v>8372</v>
      </c>
      <c r="J493" t="s">
        <v>8369</v>
      </c>
      <c r="K493" t="s">
        <v>8370</v>
      </c>
      <c r="L493" t="s">
        <v>8371</v>
      </c>
    </row>
    <row r="494" spans="1:12" hidden="1" x14ac:dyDescent="0.25">
      <c r="A494" s="3" t="s">
        <v>5359</v>
      </c>
      <c r="B494">
        <v>1851</v>
      </c>
      <c r="C494" t="s">
        <v>14</v>
      </c>
      <c r="D494" t="s">
        <v>3111</v>
      </c>
      <c r="E494">
        <v>7</v>
      </c>
      <c r="F494" t="s">
        <v>8431</v>
      </c>
      <c r="G494" t="s">
        <v>8348</v>
      </c>
      <c r="H494" t="s">
        <v>8349</v>
      </c>
      <c r="I494" t="s">
        <v>8432</v>
      </c>
      <c r="J494" t="s">
        <v>8433</v>
      </c>
      <c r="K494" t="s">
        <v>8434</v>
      </c>
      <c r="L494" t="s">
        <v>8353</v>
      </c>
    </row>
    <row r="495" spans="1:12" hidden="1" x14ac:dyDescent="0.25">
      <c r="A495" s="3" t="s">
        <v>5368</v>
      </c>
      <c r="B495">
        <v>1814</v>
      </c>
      <c r="C495" t="s">
        <v>14</v>
      </c>
      <c r="D495" t="s">
        <v>894</v>
      </c>
      <c r="E495">
        <v>7</v>
      </c>
      <c r="F495" t="s">
        <v>8356</v>
      </c>
      <c r="G495" t="s">
        <v>8357</v>
      </c>
      <c r="H495" t="s">
        <v>8358</v>
      </c>
      <c r="I495" t="s">
        <v>8359</v>
      </c>
      <c r="J495" t="s">
        <v>8369</v>
      </c>
      <c r="K495" t="s">
        <v>8370</v>
      </c>
      <c r="L495" t="s">
        <v>8371</v>
      </c>
    </row>
    <row r="496" spans="1:12" hidden="1" x14ac:dyDescent="0.25">
      <c r="A496" s="3" t="s">
        <v>5429</v>
      </c>
      <c r="B496">
        <v>1607</v>
      </c>
      <c r="C496" t="s">
        <v>14</v>
      </c>
      <c r="D496" t="s">
        <v>509</v>
      </c>
      <c r="E496">
        <v>7</v>
      </c>
      <c r="F496" t="s">
        <v>8214</v>
      </c>
      <c r="G496" t="s">
        <v>8215</v>
      </c>
      <c r="H496" t="s">
        <v>8430</v>
      </c>
      <c r="I496" t="s">
        <v>8217</v>
      </c>
      <c r="J496" t="s">
        <v>8218</v>
      </c>
      <c r="K496" t="s">
        <v>8354</v>
      </c>
      <c r="L496" t="s">
        <v>8355</v>
      </c>
    </row>
    <row r="497" spans="1:12" hidden="1" x14ac:dyDescent="0.25">
      <c r="A497" s="3" t="s">
        <v>5432</v>
      </c>
      <c r="B497">
        <v>1814</v>
      </c>
      <c r="C497" t="s">
        <v>14</v>
      </c>
      <c r="D497" t="s">
        <v>19</v>
      </c>
      <c r="E497">
        <v>7</v>
      </c>
      <c r="F497" t="s">
        <v>8356</v>
      </c>
      <c r="G497" t="s">
        <v>8357</v>
      </c>
      <c r="H497" t="s">
        <v>8358</v>
      </c>
      <c r="I497" t="s">
        <v>8359</v>
      </c>
      <c r="J497" t="s">
        <v>8369</v>
      </c>
      <c r="K497" t="s">
        <v>8370</v>
      </c>
      <c r="L497" t="s">
        <v>8371</v>
      </c>
    </row>
    <row r="498" spans="1:12" hidden="1" x14ac:dyDescent="0.25">
      <c r="A498" s="3" t="s">
        <v>5442</v>
      </c>
      <c r="B498">
        <v>1813</v>
      </c>
      <c r="C498" t="s">
        <v>14</v>
      </c>
      <c r="D498" t="s">
        <v>221</v>
      </c>
      <c r="E498">
        <v>7</v>
      </c>
      <c r="F498" t="s">
        <v>8356</v>
      </c>
      <c r="G498" t="s">
        <v>8357</v>
      </c>
      <c r="H498" t="s">
        <v>8358</v>
      </c>
      <c r="I498" t="s">
        <v>8359</v>
      </c>
      <c r="J498" t="s">
        <v>8360</v>
      </c>
      <c r="K498" t="s">
        <v>8361</v>
      </c>
      <c r="L498" t="s">
        <v>8362</v>
      </c>
    </row>
    <row r="499" spans="1:12" hidden="1" x14ac:dyDescent="0.25">
      <c r="A499" s="3" t="s">
        <v>5446</v>
      </c>
      <c r="B499">
        <v>1607</v>
      </c>
      <c r="C499" t="s">
        <v>14</v>
      </c>
      <c r="D499" t="s">
        <v>332</v>
      </c>
      <c r="E499">
        <v>7</v>
      </c>
      <c r="F499" t="s">
        <v>8214</v>
      </c>
      <c r="G499" t="s">
        <v>8215</v>
      </c>
      <c r="H499" t="s">
        <v>8216</v>
      </c>
      <c r="I499" t="s">
        <v>8217</v>
      </c>
      <c r="J499" t="s">
        <v>8218</v>
      </c>
      <c r="K499" t="s">
        <v>8354</v>
      </c>
      <c r="L499" t="s">
        <v>8355</v>
      </c>
    </row>
    <row r="500" spans="1:12" hidden="1" x14ac:dyDescent="0.25">
      <c r="A500" s="3" t="s">
        <v>5470</v>
      </c>
      <c r="B500">
        <v>1607</v>
      </c>
      <c r="C500" t="s">
        <v>14</v>
      </c>
      <c r="D500" t="s">
        <v>1512</v>
      </c>
      <c r="E500">
        <v>7</v>
      </c>
      <c r="F500" t="s">
        <v>8214</v>
      </c>
      <c r="G500" t="s">
        <v>8215</v>
      </c>
      <c r="H500" t="s">
        <v>8216</v>
      </c>
      <c r="I500" t="s">
        <v>8217</v>
      </c>
      <c r="J500" t="s">
        <v>8218</v>
      </c>
      <c r="K500" t="s">
        <v>8354</v>
      </c>
      <c r="L500" t="s">
        <v>8355</v>
      </c>
    </row>
    <row r="501" spans="1:12" hidden="1" x14ac:dyDescent="0.25">
      <c r="A501" s="3" t="s">
        <v>5554</v>
      </c>
      <c r="B501">
        <v>2095</v>
      </c>
      <c r="C501" t="s">
        <v>14</v>
      </c>
      <c r="D501" t="s">
        <v>687</v>
      </c>
      <c r="E501">
        <v>7</v>
      </c>
      <c r="F501" t="s">
        <v>7750</v>
      </c>
      <c r="G501" t="s">
        <v>7751</v>
      </c>
      <c r="H501" t="s">
        <v>7752</v>
      </c>
      <c r="I501" t="s">
        <v>7753</v>
      </c>
      <c r="J501" t="s">
        <v>7754</v>
      </c>
      <c r="K501" t="s">
        <v>7761</v>
      </c>
      <c r="L501" t="s">
        <v>7848</v>
      </c>
    </row>
    <row r="502" spans="1:12" hidden="1" x14ac:dyDescent="0.25">
      <c r="A502" s="3" t="s">
        <v>5559</v>
      </c>
      <c r="B502">
        <v>1813</v>
      </c>
      <c r="C502" t="s">
        <v>14</v>
      </c>
      <c r="D502" t="s">
        <v>198</v>
      </c>
      <c r="E502">
        <v>7</v>
      </c>
      <c r="F502" t="s">
        <v>8356</v>
      </c>
      <c r="G502" t="s">
        <v>8357</v>
      </c>
      <c r="H502" t="s">
        <v>8358</v>
      </c>
      <c r="I502" t="s">
        <v>8372</v>
      </c>
      <c r="J502" t="s">
        <v>8510</v>
      </c>
      <c r="K502" t="s">
        <v>8361</v>
      </c>
      <c r="L502" t="s">
        <v>8362</v>
      </c>
    </row>
    <row r="503" spans="1:12" hidden="1" x14ac:dyDescent="0.25">
      <c r="A503" s="3" t="s">
        <v>5581</v>
      </c>
      <c r="B503">
        <v>1814</v>
      </c>
      <c r="C503" t="s">
        <v>14</v>
      </c>
      <c r="D503" t="s">
        <v>329</v>
      </c>
      <c r="E503">
        <v>7</v>
      </c>
      <c r="F503" t="s">
        <v>8356</v>
      </c>
      <c r="G503" t="s">
        <v>8357</v>
      </c>
      <c r="H503" t="s">
        <v>8358</v>
      </c>
      <c r="I503" t="s">
        <v>8359</v>
      </c>
      <c r="J503" t="s">
        <v>8369</v>
      </c>
      <c r="K503" t="s">
        <v>8370</v>
      </c>
      <c r="L503" t="s">
        <v>8371</v>
      </c>
    </row>
    <row r="504" spans="1:12" hidden="1" x14ac:dyDescent="0.25">
      <c r="A504" s="3" t="s">
        <v>5592</v>
      </c>
      <c r="B504">
        <v>1873</v>
      </c>
      <c r="C504" t="s">
        <v>14</v>
      </c>
      <c r="D504" t="s">
        <v>1483</v>
      </c>
      <c r="E504">
        <v>7</v>
      </c>
      <c r="F504" t="s">
        <v>8448</v>
      </c>
      <c r="G504" t="s">
        <v>8449</v>
      </c>
      <c r="H504" t="s">
        <v>8450</v>
      </c>
      <c r="I504" t="s">
        <v>8451</v>
      </c>
      <c r="J504" t="s">
        <v>8452</v>
      </c>
      <c r="K504" t="s">
        <v>8453</v>
      </c>
      <c r="L504" t="s">
        <v>8454</v>
      </c>
    </row>
    <row r="505" spans="1:12" hidden="1" x14ac:dyDescent="0.25">
      <c r="A505" s="3" t="s">
        <v>5596</v>
      </c>
      <c r="B505">
        <v>2091</v>
      </c>
      <c r="C505" t="s">
        <v>14</v>
      </c>
      <c r="D505" t="s">
        <v>19</v>
      </c>
      <c r="E505">
        <v>7</v>
      </c>
      <c r="F505" t="s">
        <v>7846</v>
      </c>
      <c r="G505" t="s">
        <v>7751</v>
      </c>
      <c r="H505" t="s">
        <v>7752</v>
      </c>
      <c r="I505" t="s">
        <v>7753</v>
      </c>
      <c r="J505" t="s">
        <v>7754</v>
      </c>
      <c r="K505" t="s">
        <v>7755</v>
      </c>
      <c r="L505" t="s">
        <v>8391</v>
      </c>
    </row>
    <row r="506" spans="1:12" x14ac:dyDescent="0.25">
      <c r="A506" s="3" t="s">
        <v>5617</v>
      </c>
      <c r="B506">
        <v>2146</v>
      </c>
      <c r="C506" t="s">
        <v>9</v>
      </c>
      <c r="D506" t="s">
        <v>10</v>
      </c>
      <c r="E506">
        <v>7</v>
      </c>
      <c r="F506" t="s">
        <v>8396</v>
      </c>
      <c r="G506" t="s">
        <v>8397</v>
      </c>
      <c r="H506" t="s">
        <v>8398</v>
      </c>
      <c r="I506" t="s">
        <v>8399</v>
      </c>
      <c r="J506" t="s">
        <v>8400</v>
      </c>
      <c r="K506" t="s">
        <v>8401</v>
      </c>
      <c r="L506" t="s">
        <v>8532</v>
      </c>
    </row>
    <row r="507" spans="1:12" hidden="1" x14ac:dyDescent="0.25">
      <c r="A507" s="3" t="s">
        <v>5647</v>
      </c>
      <c r="B507">
        <v>1814</v>
      </c>
      <c r="C507" t="s">
        <v>14</v>
      </c>
      <c r="D507" t="s">
        <v>470</v>
      </c>
      <c r="E507">
        <v>7</v>
      </c>
      <c r="F507" t="s">
        <v>8356</v>
      </c>
      <c r="G507" t="s">
        <v>8357</v>
      </c>
      <c r="H507" t="s">
        <v>8358</v>
      </c>
      <c r="I507" t="s">
        <v>8359</v>
      </c>
      <c r="J507" t="s">
        <v>8369</v>
      </c>
      <c r="K507" t="s">
        <v>8370</v>
      </c>
      <c r="L507" t="s">
        <v>8371</v>
      </c>
    </row>
    <row r="508" spans="1:12" hidden="1" x14ac:dyDescent="0.25">
      <c r="A508" s="3" t="s">
        <v>5670</v>
      </c>
      <c r="B508">
        <v>1814</v>
      </c>
      <c r="C508" t="s">
        <v>14</v>
      </c>
      <c r="D508" t="s">
        <v>357</v>
      </c>
      <c r="E508">
        <v>7</v>
      </c>
      <c r="F508" t="s">
        <v>8356</v>
      </c>
      <c r="G508" t="s">
        <v>8357</v>
      </c>
      <c r="H508" t="s">
        <v>8358</v>
      </c>
      <c r="I508" t="s">
        <v>8359</v>
      </c>
      <c r="J508" t="s">
        <v>8369</v>
      </c>
      <c r="K508" t="s">
        <v>8370</v>
      </c>
      <c r="L508" t="s">
        <v>8371</v>
      </c>
    </row>
    <row r="509" spans="1:12" hidden="1" x14ac:dyDescent="0.25">
      <c r="A509" s="3" t="s">
        <v>5704</v>
      </c>
      <c r="B509">
        <v>1607</v>
      </c>
      <c r="C509" t="s">
        <v>14</v>
      </c>
      <c r="D509" t="s">
        <v>934</v>
      </c>
      <c r="E509">
        <v>7</v>
      </c>
      <c r="F509" t="s">
        <v>8214</v>
      </c>
      <c r="G509" t="s">
        <v>8215</v>
      </c>
      <c r="H509" t="s">
        <v>8216</v>
      </c>
      <c r="I509" t="s">
        <v>8217</v>
      </c>
      <c r="J509" t="s">
        <v>8218</v>
      </c>
      <c r="K509" t="s">
        <v>8354</v>
      </c>
      <c r="L509" t="s">
        <v>8355</v>
      </c>
    </row>
    <row r="510" spans="1:12" hidden="1" x14ac:dyDescent="0.25">
      <c r="A510" s="3" t="s">
        <v>5705</v>
      </c>
      <c r="B510">
        <v>1813</v>
      </c>
      <c r="C510" t="s">
        <v>14</v>
      </c>
      <c r="D510" t="s">
        <v>1621</v>
      </c>
      <c r="E510">
        <v>7</v>
      </c>
      <c r="F510" t="s">
        <v>8356</v>
      </c>
      <c r="G510" t="s">
        <v>8357</v>
      </c>
      <c r="H510" t="s">
        <v>8358</v>
      </c>
      <c r="I510" t="s">
        <v>8359</v>
      </c>
      <c r="J510" t="s">
        <v>8360</v>
      </c>
      <c r="K510" t="s">
        <v>8361</v>
      </c>
      <c r="L510" t="s">
        <v>8362</v>
      </c>
    </row>
  </sheetData>
  <autoFilter ref="C1:C510" xr:uid="{00000000-0001-0000-0200-000000000000}">
    <filterColumn colId="0">
      <filters>
        <filter val="dinoflagellates"/>
      </filters>
    </filterColumn>
  </autoFilter>
  <phoneticPr fontId="18" type="noConversion"/>
  <conditionalFormatting sqref="A1:XFD1048576">
    <cfRule type="containsText" dxfId="26" priority="2" operator="containsText" text="AT">
      <formula>NOT(ISERROR(SEARCH("AT",A1)))</formula>
    </cfRule>
    <cfRule type="containsText" dxfId="25" priority="3" operator="containsText" text="AT">
      <formula>NOT(ISERROR(SEARCH("AT",A1)))</formula>
    </cfRule>
  </conditionalFormatting>
  <conditionalFormatting sqref="F1:CB1048576">
    <cfRule type="containsText" dxfId="24" priority="1" operator="containsText" text="AT">
      <formula>NOT(ISERROR(SEARCH("AT",F1)))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510"/>
  <sheetViews>
    <sheetView topLeftCell="A445" zoomScale="85" zoomScaleNormal="85" workbookViewId="0">
      <selection activeCell="A2" sqref="A2:EE510"/>
    </sheetView>
  </sheetViews>
  <sheetFormatPr defaultColWidth="3.6640625" defaultRowHeight="13.8" x14ac:dyDescent="0.25"/>
  <sheetData>
    <row r="1" spans="1:75" x14ac:dyDescent="0.25">
      <c r="A1" s="2" t="s">
        <v>8537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</row>
    <row r="2" spans="1:75" x14ac:dyDescent="0.25">
      <c r="A2" t="s">
        <v>8535</v>
      </c>
      <c r="B2" t="s">
        <v>6676</v>
      </c>
      <c r="C2" t="s">
        <v>6677</v>
      </c>
      <c r="D2" t="s">
        <v>6678</v>
      </c>
      <c r="E2" t="s">
        <v>6679</v>
      </c>
      <c r="F2" t="s">
        <v>6680</v>
      </c>
      <c r="G2" t="s">
        <v>6681</v>
      </c>
      <c r="H2" t="s">
        <v>6682</v>
      </c>
      <c r="I2" t="s">
        <v>6683</v>
      </c>
      <c r="J2" t="s">
        <v>6684</v>
      </c>
      <c r="K2" t="s">
        <v>6685</v>
      </c>
      <c r="L2" t="s">
        <v>6686</v>
      </c>
      <c r="M2" t="s">
        <v>6687</v>
      </c>
      <c r="N2" t="s">
        <v>6688</v>
      </c>
      <c r="O2" t="s">
        <v>6689</v>
      </c>
      <c r="P2" t="s">
        <v>6690</v>
      </c>
      <c r="Q2" t="s">
        <v>6691</v>
      </c>
      <c r="R2" t="s">
        <v>6692</v>
      </c>
      <c r="S2" t="s">
        <v>6693</v>
      </c>
      <c r="T2" t="s">
        <v>6694</v>
      </c>
      <c r="U2" t="s">
        <v>6695</v>
      </c>
      <c r="V2" t="s">
        <v>6696</v>
      </c>
      <c r="W2" t="s">
        <v>6697</v>
      </c>
      <c r="X2" t="s">
        <v>6698</v>
      </c>
      <c r="Y2" t="s">
        <v>6699</v>
      </c>
      <c r="Z2" t="s">
        <v>6700</v>
      </c>
      <c r="AA2" t="s">
        <v>6701</v>
      </c>
      <c r="AB2" t="s">
        <v>6702</v>
      </c>
      <c r="AC2" t="s">
        <v>6703</v>
      </c>
      <c r="AD2" t="s">
        <v>6704</v>
      </c>
      <c r="AE2" t="s">
        <v>6705</v>
      </c>
      <c r="AF2" t="s">
        <v>6706</v>
      </c>
      <c r="AG2" t="s">
        <v>6707</v>
      </c>
      <c r="AH2" t="s">
        <v>6708</v>
      </c>
      <c r="AI2" t="s">
        <v>6709</v>
      </c>
      <c r="AJ2" t="s">
        <v>6710</v>
      </c>
      <c r="AK2" t="s">
        <v>6711</v>
      </c>
      <c r="AL2" t="s">
        <v>6712</v>
      </c>
      <c r="AM2" t="s">
        <v>6713</v>
      </c>
      <c r="AN2" t="s">
        <v>6714</v>
      </c>
      <c r="AO2" t="s">
        <v>6715</v>
      </c>
      <c r="AP2" t="s">
        <v>6716</v>
      </c>
      <c r="AQ2" t="s">
        <v>6717</v>
      </c>
      <c r="AR2" t="s">
        <v>6718</v>
      </c>
      <c r="AS2" t="s">
        <v>6719</v>
      </c>
      <c r="AT2" t="s">
        <v>6720</v>
      </c>
      <c r="AU2" t="s">
        <v>6721</v>
      </c>
      <c r="AV2" t="s">
        <v>6722</v>
      </c>
      <c r="AW2" t="s">
        <v>6723</v>
      </c>
      <c r="AX2" t="s">
        <v>6724</v>
      </c>
      <c r="AY2" t="s">
        <v>6725</v>
      </c>
      <c r="AZ2" t="s">
        <v>6726</v>
      </c>
      <c r="BA2" t="s">
        <v>6727</v>
      </c>
      <c r="BB2" t="s">
        <v>6728</v>
      </c>
      <c r="BC2" t="s">
        <v>6729</v>
      </c>
      <c r="BD2" t="s">
        <v>6730</v>
      </c>
      <c r="BE2" t="s">
        <v>6731</v>
      </c>
      <c r="BF2" t="s">
        <v>6732</v>
      </c>
      <c r="BG2" t="s">
        <v>6733</v>
      </c>
      <c r="BH2" t="s">
        <v>6734</v>
      </c>
      <c r="BI2" t="s">
        <v>6735</v>
      </c>
      <c r="BJ2" t="s">
        <v>6736</v>
      </c>
      <c r="BK2" t="s">
        <v>6737</v>
      </c>
      <c r="BL2" t="s">
        <v>6738</v>
      </c>
      <c r="BM2" t="s">
        <v>6739</v>
      </c>
      <c r="BN2" t="s">
        <v>6740</v>
      </c>
      <c r="BO2" t="s">
        <v>6741</v>
      </c>
      <c r="BP2" t="s">
        <v>6742</v>
      </c>
      <c r="BQ2" t="s">
        <v>6743</v>
      </c>
      <c r="BR2" t="s">
        <v>6744</v>
      </c>
      <c r="BS2" t="s">
        <v>6745</v>
      </c>
      <c r="BT2" t="s">
        <v>8536</v>
      </c>
      <c r="BU2" t="s">
        <v>6747</v>
      </c>
      <c r="BV2" t="s">
        <v>6748</v>
      </c>
    </row>
    <row r="3" spans="1:75" x14ac:dyDescent="0.25">
      <c r="A3" t="s">
        <v>6675</v>
      </c>
      <c r="B3" t="s">
        <v>6676</v>
      </c>
      <c r="C3" t="s">
        <v>6677</v>
      </c>
      <c r="D3" t="s">
        <v>6678</v>
      </c>
      <c r="E3" t="s">
        <v>6679</v>
      </c>
      <c r="F3" t="s">
        <v>6680</v>
      </c>
      <c r="G3" t="s">
        <v>6681</v>
      </c>
      <c r="H3" t="s">
        <v>6682</v>
      </c>
      <c r="I3" t="s">
        <v>6683</v>
      </c>
      <c r="J3" t="s">
        <v>6684</v>
      </c>
      <c r="K3" t="s">
        <v>6685</v>
      </c>
      <c r="L3" t="s">
        <v>6686</v>
      </c>
      <c r="M3" t="s">
        <v>6687</v>
      </c>
      <c r="N3" t="s">
        <v>6688</v>
      </c>
      <c r="O3" t="s">
        <v>6689</v>
      </c>
      <c r="P3" t="s">
        <v>6690</v>
      </c>
      <c r="Q3" t="s">
        <v>6691</v>
      </c>
      <c r="R3" t="s">
        <v>6692</v>
      </c>
      <c r="S3" t="s">
        <v>6693</v>
      </c>
      <c r="T3" t="s">
        <v>6694</v>
      </c>
      <c r="U3" t="s">
        <v>6695</v>
      </c>
      <c r="V3" t="s">
        <v>6696</v>
      </c>
      <c r="W3" t="s">
        <v>6697</v>
      </c>
      <c r="X3" t="s">
        <v>6698</v>
      </c>
      <c r="Y3" t="s">
        <v>6699</v>
      </c>
      <c r="Z3" t="s">
        <v>6700</v>
      </c>
      <c r="AA3" t="s">
        <v>6701</v>
      </c>
      <c r="AB3" t="s">
        <v>6702</v>
      </c>
      <c r="AC3" t="s">
        <v>6703</v>
      </c>
      <c r="AD3" t="s">
        <v>6704</v>
      </c>
      <c r="AE3" t="s">
        <v>6705</v>
      </c>
      <c r="AF3" t="s">
        <v>6706</v>
      </c>
      <c r="AG3" t="s">
        <v>6707</v>
      </c>
      <c r="AH3" t="s">
        <v>6708</v>
      </c>
      <c r="AI3" t="s">
        <v>6709</v>
      </c>
      <c r="AJ3" t="s">
        <v>6710</v>
      </c>
      <c r="AK3" t="s">
        <v>6711</v>
      </c>
      <c r="AL3" t="s">
        <v>6712</v>
      </c>
      <c r="AM3" t="s">
        <v>6713</v>
      </c>
      <c r="AN3" t="s">
        <v>6714</v>
      </c>
      <c r="AO3" t="s">
        <v>6715</v>
      </c>
      <c r="AP3" t="s">
        <v>6716</v>
      </c>
      <c r="AQ3" t="s">
        <v>6717</v>
      </c>
      <c r="AR3" t="s">
        <v>6718</v>
      </c>
      <c r="AS3" t="s">
        <v>6719</v>
      </c>
      <c r="AT3" t="s">
        <v>6720</v>
      </c>
      <c r="AU3" t="s">
        <v>6721</v>
      </c>
      <c r="AV3" t="s">
        <v>6722</v>
      </c>
      <c r="AW3" t="s">
        <v>6723</v>
      </c>
      <c r="AX3" t="s">
        <v>6724</v>
      </c>
      <c r="AY3" t="s">
        <v>6725</v>
      </c>
      <c r="AZ3" t="s">
        <v>6726</v>
      </c>
      <c r="BA3" t="s">
        <v>6727</v>
      </c>
      <c r="BB3" t="s">
        <v>6728</v>
      </c>
      <c r="BC3" t="s">
        <v>6729</v>
      </c>
      <c r="BD3" t="s">
        <v>6730</v>
      </c>
      <c r="BE3" t="s">
        <v>6731</v>
      </c>
      <c r="BF3" t="s">
        <v>6732</v>
      </c>
      <c r="BG3" t="s">
        <v>6733</v>
      </c>
      <c r="BH3" t="s">
        <v>6734</v>
      </c>
      <c r="BI3" t="s">
        <v>6735</v>
      </c>
      <c r="BJ3" t="s">
        <v>6736</v>
      </c>
      <c r="BK3" t="s">
        <v>6737</v>
      </c>
      <c r="BL3" t="s">
        <v>6738</v>
      </c>
      <c r="BM3" t="s">
        <v>6739</v>
      </c>
      <c r="BN3" t="s">
        <v>6740</v>
      </c>
      <c r="BO3" t="s">
        <v>6741</v>
      </c>
      <c r="BP3" t="s">
        <v>6742</v>
      </c>
      <c r="BQ3" t="s">
        <v>6743</v>
      </c>
      <c r="BR3" t="s">
        <v>6744</v>
      </c>
      <c r="BS3" t="s">
        <v>6745</v>
      </c>
      <c r="BT3" t="s">
        <v>6746</v>
      </c>
      <c r="BU3" t="s">
        <v>6747</v>
      </c>
      <c r="BV3" t="s">
        <v>6748</v>
      </c>
    </row>
    <row r="4" spans="1:75" x14ac:dyDescent="0.25">
      <c r="A4" t="s">
        <v>6749</v>
      </c>
      <c r="B4" t="s">
        <v>6750</v>
      </c>
      <c r="C4" t="s">
        <v>6751</v>
      </c>
      <c r="D4" t="s">
        <v>6752</v>
      </c>
      <c r="E4" t="s">
        <v>6753</v>
      </c>
      <c r="F4" t="s">
        <v>6754</v>
      </c>
      <c r="G4" t="s">
        <v>6755</v>
      </c>
      <c r="H4" t="s">
        <v>6756</v>
      </c>
      <c r="I4" t="s">
        <v>6757</v>
      </c>
      <c r="J4" t="s">
        <v>6758</v>
      </c>
      <c r="K4" t="e">
        <f>- (2679-133:2811)</f>
        <v>#VALUE!</v>
      </c>
      <c r="L4" t="s">
        <v>6759</v>
      </c>
      <c r="M4" t="s">
        <v>6760</v>
      </c>
      <c r="N4" t="s">
        <v>6761</v>
      </c>
      <c r="O4" t="s">
        <v>6762</v>
      </c>
      <c r="P4" t="s">
        <v>6763</v>
      </c>
      <c r="Q4" t="s">
        <v>6764</v>
      </c>
      <c r="R4" t="s">
        <v>6765</v>
      </c>
      <c r="S4" t="s">
        <v>6766</v>
      </c>
      <c r="T4" t="s">
        <v>6767</v>
      </c>
      <c r="U4" t="s">
        <v>6768</v>
      </c>
      <c r="V4" t="s">
        <v>6769</v>
      </c>
      <c r="W4" t="s">
        <v>6770</v>
      </c>
      <c r="X4" t="s">
        <v>6771</v>
      </c>
      <c r="Y4" t="s">
        <v>6772</v>
      </c>
      <c r="Z4" t="s">
        <v>6773</v>
      </c>
      <c r="AA4" t="s">
        <v>6774</v>
      </c>
      <c r="AB4" t="e">
        <f>- (6947-132:7078)</f>
        <v>#VALUE!</v>
      </c>
      <c r="AC4" t="s">
        <v>6775</v>
      </c>
      <c r="AD4" t="s">
        <v>6776</v>
      </c>
      <c r="AE4" t="s">
        <v>6777</v>
      </c>
      <c r="AF4" t="s">
        <v>6778</v>
      </c>
      <c r="AG4" t="s">
        <v>6779</v>
      </c>
      <c r="AH4" t="e">
        <f>- (8626-133:8758)</f>
        <v>#VALUE!</v>
      </c>
      <c r="AI4" t="s">
        <v>6780</v>
      </c>
      <c r="AJ4" t="s">
        <v>6781</v>
      </c>
      <c r="AK4" t="s">
        <v>6782</v>
      </c>
      <c r="AL4" t="s">
        <v>6783</v>
      </c>
      <c r="AM4" t="s">
        <v>6784</v>
      </c>
      <c r="AN4" t="s">
        <v>6785</v>
      </c>
      <c r="AO4" t="s">
        <v>6786</v>
      </c>
      <c r="AP4" t="s">
        <v>6787</v>
      </c>
      <c r="AQ4" t="s">
        <v>6788</v>
      </c>
      <c r="AR4" t="s">
        <v>6789</v>
      </c>
      <c r="AS4" t="s">
        <v>6790</v>
      </c>
      <c r="AT4" t="e">
        <f>- (11471-133:11603)</f>
        <v>#VALUE!</v>
      </c>
      <c r="AU4" t="s">
        <v>6791</v>
      </c>
      <c r="AV4" t="s">
        <v>6792</v>
      </c>
      <c r="AW4" t="s">
        <v>6793</v>
      </c>
      <c r="AX4" t="s">
        <v>6794</v>
      </c>
      <c r="AY4" t="s">
        <v>6795</v>
      </c>
      <c r="AZ4" t="e">
        <f>- (13121-134:13254)</f>
        <v>#VALUE!</v>
      </c>
      <c r="BA4" t="s">
        <v>6796</v>
      </c>
      <c r="BB4" t="s">
        <v>6797</v>
      </c>
      <c r="BC4" t="s">
        <v>6798</v>
      </c>
      <c r="BD4" t="s">
        <v>6799</v>
      </c>
      <c r="BE4" t="s">
        <v>6800</v>
      </c>
      <c r="BF4" t="e">
        <f>- (14773-133:14905)</f>
        <v>#VALUE!</v>
      </c>
      <c r="BG4" t="s">
        <v>6801</v>
      </c>
      <c r="BH4" t="s">
        <v>6802</v>
      </c>
      <c r="BI4" t="s">
        <v>6803</v>
      </c>
      <c r="BJ4" t="s">
        <v>6804</v>
      </c>
      <c r="BK4" t="s">
        <v>6805</v>
      </c>
      <c r="BL4" t="s">
        <v>6806</v>
      </c>
      <c r="BM4" t="s">
        <v>6807</v>
      </c>
      <c r="BN4" t="s">
        <v>6808</v>
      </c>
      <c r="BO4" t="s">
        <v>6809</v>
      </c>
      <c r="BP4" t="s">
        <v>6810</v>
      </c>
      <c r="BQ4" t="s">
        <v>6811</v>
      </c>
      <c r="BR4" t="s">
        <v>6812</v>
      </c>
    </row>
    <row r="5" spans="1:75" x14ac:dyDescent="0.25">
      <c r="A5" t="s">
        <v>6813</v>
      </c>
      <c r="B5" t="s">
        <v>6814</v>
      </c>
      <c r="C5" t="s">
        <v>6815</v>
      </c>
      <c r="D5" t="s">
        <v>6816</v>
      </c>
      <c r="E5" t="s">
        <v>6817</v>
      </c>
      <c r="F5" t="s">
        <v>6818</v>
      </c>
      <c r="G5" t="s">
        <v>6819</v>
      </c>
      <c r="H5" t="s">
        <v>6820</v>
      </c>
      <c r="I5" t="s">
        <v>6821</v>
      </c>
      <c r="J5" t="s">
        <v>6822</v>
      </c>
      <c r="K5" t="s">
        <v>6823</v>
      </c>
      <c r="L5" t="s">
        <v>6824</v>
      </c>
      <c r="M5" t="s">
        <v>6825</v>
      </c>
      <c r="N5" t="s">
        <v>6826</v>
      </c>
      <c r="O5" t="s">
        <v>6827</v>
      </c>
      <c r="P5" t="s">
        <v>6828</v>
      </c>
      <c r="Q5" t="s">
        <v>6829</v>
      </c>
      <c r="R5" t="s">
        <v>6830</v>
      </c>
      <c r="S5" t="s">
        <v>6831</v>
      </c>
      <c r="T5" t="s">
        <v>6832</v>
      </c>
      <c r="U5" t="s">
        <v>6833</v>
      </c>
      <c r="V5" t="s">
        <v>6834</v>
      </c>
      <c r="W5" t="s">
        <v>6835</v>
      </c>
      <c r="X5" t="s">
        <v>6836</v>
      </c>
      <c r="Y5" t="s">
        <v>6837</v>
      </c>
      <c r="Z5" t="s">
        <v>6838</v>
      </c>
      <c r="AA5" t="s">
        <v>6839</v>
      </c>
      <c r="AB5" t="s">
        <v>6840</v>
      </c>
      <c r="AC5" t="s">
        <v>6841</v>
      </c>
      <c r="AD5" t="s">
        <v>6842</v>
      </c>
      <c r="AE5" t="s">
        <v>6843</v>
      </c>
      <c r="AF5" t="s">
        <v>6844</v>
      </c>
      <c r="AG5" t="s">
        <v>6845</v>
      </c>
      <c r="AH5" t="s">
        <v>6846</v>
      </c>
      <c r="AI5" t="s">
        <v>6847</v>
      </c>
      <c r="AJ5" t="s">
        <v>6848</v>
      </c>
      <c r="AK5" t="s">
        <v>6849</v>
      </c>
      <c r="AL5" t="s">
        <v>6850</v>
      </c>
      <c r="AM5" t="s">
        <v>6851</v>
      </c>
      <c r="AN5" t="s">
        <v>6852</v>
      </c>
      <c r="AO5" t="s">
        <v>6853</v>
      </c>
      <c r="AP5" t="s">
        <v>6854</v>
      </c>
      <c r="AQ5" t="s">
        <v>6855</v>
      </c>
      <c r="AR5" t="s">
        <v>6856</v>
      </c>
      <c r="AS5" t="s">
        <v>6857</v>
      </c>
      <c r="AT5" t="s">
        <v>6858</v>
      </c>
      <c r="AU5" t="s">
        <v>6859</v>
      </c>
      <c r="AV5" t="s">
        <v>6860</v>
      </c>
      <c r="AW5" t="s">
        <v>6861</v>
      </c>
      <c r="AX5" t="s">
        <v>6862</v>
      </c>
      <c r="AY5" t="s">
        <v>6863</v>
      </c>
      <c r="AZ5" t="s">
        <v>6864</v>
      </c>
      <c r="BA5" t="s">
        <v>6865</v>
      </c>
      <c r="BB5" t="s">
        <v>6866</v>
      </c>
      <c r="BC5" t="s">
        <v>6867</v>
      </c>
      <c r="BD5" t="s">
        <v>6868</v>
      </c>
      <c r="BE5" t="s">
        <v>6869</v>
      </c>
      <c r="BF5" t="s">
        <v>6870</v>
      </c>
      <c r="BG5" t="s">
        <v>6871</v>
      </c>
      <c r="BH5" t="s">
        <v>6872</v>
      </c>
      <c r="BI5" t="s">
        <v>6873</v>
      </c>
      <c r="BJ5" t="s">
        <v>6874</v>
      </c>
      <c r="BK5" t="s">
        <v>6875</v>
      </c>
      <c r="BL5" t="s">
        <v>6876</v>
      </c>
      <c r="BM5" t="s">
        <v>6877</v>
      </c>
      <c r="BN5" t="s">
        <v>6878</v>
      </c>
    </row>
    <row r="6" spans="1:75" x14ac:dyDescent="0.25">
      <c r="A6" t="s">
        <v>6813</v>
      </c>
      <c r="B6" t="s">
        <v>6814</v>
      </c>
      <c r="C6" t="s">
        <v>6815</v>
      </c>
      <c r="D6" t="s">
        <v>6816</v>
      </c>
      <c r="E6" t="s">
        <v>6817</v>
      </c>
      <c r="F6" t="s">
        <v>6818</v>
      </c>
      <c r="G6" t="s">
        <v>6819</v>
      </c>
      <c r="H6" t="s">
        <v>6820</v>
      </c>
      <c r="I6" t="s">
        <v>6821</v>
      </c>
      <c r="J6" t="s">
        <v>6822</v>
      </c>
      <c r="K6" t="s">
        <v>6823</v>
      </c>
      <c r="L6" t="s">
        <v>6824</v>
      </c>
      <c r="M6" t="s">
        <v>6825</v>
      </c>
      <c r="N6" t="s">
        <v>6826</v>
      </c>
      <c r="O6" t="s">
        <v>6827</v>
      </c>
      <c r="P6" t="s">
        <v>6828</v>
      </c>
      <c r="Q6" t="s">
        <v>6829</v>
      </c>
      <c r="R6" t="s">
        <v>6830</v>
      </c>
      <c r="S6" t="s">
        <v>6831</v>
      </c>
      <c r="T6" t="s">
        <v>6832</v>
      </c>
      <c r="U6" t="s">
        <v>6833</v>
      </c>
      <c r="V6" t="s">
        <v>6834</v>
      </c>
      <c r="W6" t="s">
        <v>6835</v>
      </c>
      <c r="X6" t="s">
        <v>6836</v>
      </c>
      <c r="Y6" t="s">
        <v>6837</v>
      </c>
      <c r="Z6" t="s">
        <v>6838</v>
      </c>
      <c r="AA6" t="s">
        <v>6839</v>
      </c>
      <c r="AB6" t="s">
        <v>6840</v>
      </c>
      <c r="AC6" t="s">
        <v>6841</v>
      </c>
      <c r="AD6" t="s">
        <v>6842</v>
      </c>
      <c r="AE6" t="s">
        <v>6843</v>
      </c>
      <c r="AF6" t="s">
        <v>6844</v>
      </c>
      <c r="AG6" t="s">
        <v>6845</v>
      </c>
      <c r="AH6" t="s">
        <v>6846</v>
      </c>
      <c r="AI6" t="s">
        <v>6847</v>
      </c>
      <c r="AJ6" t="s">
        <v>6848</v>
      </c>
      <c r="AK6" t="s">
        <v>6849</v>
      </c>
      <c r="AL6" t="s">
        <v>6850</v>
      </c>
      <c r="AM6" t="s">
        <v>6851</v>
      </c>
      <c r="AN6" t="s">
        <v>6852</v>
      </c>
      <c r="AO6" t="s">
        <v>6853</v>
      </c>
      <c r="AP6" t="s">
        <v>6854</v>
      </c>
      <c r="AQ6" t="s">
        <v>6855</v>
      </c>
      <c r="AR6" t="s">
        <v>6856</v>
      </c>
      <c r="AS6" t="s">
        <v>6857</v>
      </c>
      <c r="AT6" t="s">
        <v>6858</v>
      </c>
      <c r="AU6" t="s">
        <v>6859</v>
      </c>
      <c r="AV6" t="s">
        <v>6860</v>
      </c>
      <c r="AW6" t="s">
        <v>6861</v>
      </c>
      <c r="AX6" t="s">
        <v>6862</v>
      </c>
      <c r="AY6" t="s">
        <v>6863</v>
      </c>
      <c r="AZ6" t="s">
        <v>6864</v>
      </c>
      <c r="BA6" t="s">
        <v>6865</v>
      </c>
      <c r="BB6" t="s">
        <v>6866</v>
      </c>
      <c r="BC6" t="s">
        <v>6867</v>
      </c>
      <c r="BD6" t="s">
        <v>6868</v>
      </c>
      <c r="BE6" t="s">
        <v>6869</v>
      </c>
      <c r="BF6" t="s">
        <v>6870</v>
      </c>
      <c r="BG6" t="s">
        <v>6871</v>
      </c>
      <c r="BH6" t="s">
        <v>6872</v>
      </c>
      <c r="BI6" t="s">
        <v>6873</v>
      </c>
      <c r="BJ6" t="s">
        <v>6874</v>
      </c>
      <c r="BK6" t="s">
        <v>6875</v>
      </c>
      <c r="BL6" t="s">
        <v>6876</v>
      </c>
      <c r="BM6" t="s">
        <v>6877</v>
      </c>
      <c r="BN6" t="s">
        <v>6878</v>
      </c>
    </row>
    <row r="7" spans="1:75" x14ac:dyDescent="0.25">
      <c r="A7" t="s">
        <v>6879</v>
      </c>
      <c r="B7" t="s">
        <v>6880</v>
      </c>
      <c r="C7" t="s">
        <v>6881</v>
      </c>
      <c r="D7" t="s">
        <v>6882</v>
      </c>
      <c r="E7" t="s">
        <v>6883</v>
      </c>
      <c r="F7" t="s">
        <v>6884</v>
      </c>
      <c r="G7" t="s">
        <v>6885</v>
      </c>
      <c r="H7" t="s">
        <v>6886</v>
      </c>
      <c r="I7" t="s">
        <v>6887</v>
      </c>
      <c r="J7" t="s">
        <v>6888</v>
      </c>
      <c r="K7" t="s">
        <v>6889</v>
      </c>
      <c r="L7" t="s">
        <v>6890</v>
      </c>
      <c r="M7" t="s">
        <v>6891</v>
      </c>
      <c r="N7" t="s">
        <v>6892</v>
      </c>
      <c r="O7" t="e">
        <f>- (2784-133:2916)</f>
        <v>#VALUE!</v>
      </c>
      <c r="P7" t="s">
        <v>6893</v>
      </c>
      <c r="Q7" t="s">
        <v>6894</v>
      </c>
      <c r="R7" t="s">
        <v>6895</v>
      </c>
      <c r="S7" t="s">
        <v>6896</v>
      </c>
      <c r="T7" t="s">
        <v>6897</v>
      </c>
      <c r="U7" t="e">
        <f>- (3953-130:4082)</f>
        <v>#VALUE!</v>
      </c>
      <c r="V7" t="s">
        <v>6898</v>
      </c>
      <c r="W7" t="s">
        <v>6899</v>
      </c>
      <c r="X7" t="s">
        <v>6900</v>
      </c>
      <c r="Y7" t="s">
        <v>6901</v>
      </c>
      <c r="Z7" t="s">
        <v>6902</v>
      </c>
      <c r="AA7" t="s">
        <v>6903</v>
      </c>
      <c r="AB7" t="s">
        <v>6904</v>
      </c>
      <c r="AC7" t="s">
        <v>6905</v>
      </c>
      <c r="AD7" t="s">
        <v>6906</v>
      </c>
      <c r="AE7" t="s">
        <v>6907</v>
      </c>
      <c r="AF7" t="s">
        <v>6908</v>
      </c>
      <c r="AG7" t="s">
        <v>6909</v>
      </c>
      <c r="AH7" t="s">
        <v>6910</v>
      </c>
      <c r="AI7" t="s">
        <v>6911</v>
      </c>
      <c r="AJ7" t="s">
        <v>6912</v>
      </c>
      <c r="AK7" t="s">
        <v>6913</v>
      </c>
      <c r="AL7" t="s">
        <v>6914</v>
      </c>
      <c r="AM7" t="e">
        <f>- (8130-133:8262)</f>
        <v>#VALUE!</v>
      </c>
      <c r="AN7" t="s">
        <v>6915</v>
      </c>
      <c r="AO7" t="s">
        <v>6916</v>
      </c>
      <c r="AP7" t="s">
        <v>6917</v>
      </c>
      <c r="AQ7" t="s">
        <v>6918</v>
      </c>
      <c r="AR7" t="s">
        <v>6919</v>
      </c>
      <c r="AS7" t="s">
        <v>6920</v>
      </c>
      <c r="AT7" t="s">
        <v>6921</v>
      </c>
      <c r="AU7" t="s">
        <v>6922</v>
      </c>
      <c r="AV7" t="s">
        <v>6923</v>
      </c>
      <c r="AW7" t="s">
        <v>6924</v>
      </c>
      <c r="AX7" t="s">
        <v>6925</v>
      </c>
    </row>
    <row r="8" spans="1:75" x14ac:dyDescent="0.25">
      <c r="A8" t="s">
        <v>6879</v>
      </c>
      <c r="B8" t="s">
        <v>6880</v>
      </c>
      <c r="C8" t="s">
        <v>6881</v>
      </c>
      <c r="D8" t="s">
        <v>6882</v>
      </c>
      <c r="E8" t="s">
        <v>6883</v>
      </c>
      <c r="F8" t="s">
        <v>6884</v>
      </c>
      <c r="G8" t="s">
        <v>6885</v>
      </c>
      <c r="H8" t="s">
        <v>6886</v>
      </c>
      <c r="I8" t="s">
        <v>6887</v>
      </c>
      <c r="J8" t="s">
        <v>6888</v>
      </c>
      <c r="K8" t="s">
        <v>6889</v>
      </c>
      <c r="L8" t="s">
        <v>6890</v>
      </c>
      <c r="M8" t="s">
        <v>6891</v>
      </c>
      <c r="N8" t="s">
        <v>6892</v>
      </c>
      <c r="O8" t="e">
        <f>- (2784-133:2916)</f>
        <v>#VALUE!</v>
      </c>
      <c r="P8" t="s">
        <v>6893</v>
      </c>
      <c r="Q8" t="s">
        <v>6894</v>
      </c>
      <c r="R8" t="s">
        <v>6895</v>
      </c>
      <c r="S8" t="s">
        <v>6896</v>
      </c>
      <c r="T8" t="s">
        <v>6897</v>
      </c>
      <c r="U8" t="e">
        <f>- (3953-130:4082)</f>
        <v>#VALUE!</v>
      </c>
      <c r="V8" t="s">
        <v>6898</v>
      </c>
      <c r="W8" t="s">
        <v>6899</v>
      </c>
      <c r="X8" t="s">
        <v>6900</v>
      </c>
      <c r="Y8" t="s">
        <v>6901</v>
      </c>
      <c r="Z8" t="s">
        <v>6902</v>
      </c>
      <c r="AA8" t="s">
        <v>6903</v>
      </c>
      <c r="AB8" t="s">
        <v>6904</v>
      </c>
      <c r="AC8" t="s">
        <v>6905</v>
      </c>
      <c r="AD8" t="s">
        <v>6906</v>
      </c>
      <c r="AE8" t="s">
        <v>6907</v>
      </c>
      <c r="AF8" t="s">
        <v>6908</v>
      </c>
      <c r="AG8" t="s">
        <v>6909</v>
      </c>
      <c r="AH8" t="s">
        <v>6910</v>
      </c>
      <c r="AI8" t="s">
        <v>6911</v>
      </c>
      <c r="AJ8" t="s">
        <v>6912</v>
      </c>
      <c r="AK8" t="s">
        <v>6913</v>
      </c>
      <c r="AL8" t="s">
        <v>6914</v>
      </c>
      <c r="AM8" t="e">
        <f>- (8130-133:8262)</f>
        <v>#VALUE!</v>
      </c>
      <c r="AN8" t="s">
        <v>6915</v>
      </c>
      <c r="AO8" t="s">
        <v>6916</v>
      </c>
      <c r="AP8" t="s">
        <v>6917</v>
      </c>
      <c r="AQ8" t="s">
        <v>6918</v>
      </c>
      <c r="AR8" t="s">
        <v>6919</v>
      </c>
      <c r="AS8" t="s">
        <v>6920</v>
      </c>
      <c r="AT8" t="s">
        <v>6921</v>
      </c>
      <c r="AU8" t="s">
        <v>6922</v>
      </c>
      <c r="AV8" t="s">
        <v>6923</v>
      </c>
      <c r="AW8" t="s">
        <v>6924</v>
      </c>
      <c r="AX8" t="s">
        <v>6925</v>
      </c>
    </row>
    <row r="9" spans="1:75" x14ac:dyDescent="0.25">
      <c r="A9" t="s">
        <v>6926</v>
      </c>
      <c r="B9" t="s">
        <v>6927</v>
      </c>
      <c r="C9" t="s">
        <v>6928</v>
      </c>
      <c r="D9" t="s">
        <v>6929</v>
      </c>
      <c r="E9" t="s">
        <v>6930</v>
      </c>
      <c r="F9" t="s">
        <v>6931</v>
      </c>
      <c r="G9" t="e">
        <f>- (2036-118:2153)</f>
        <v>#VALUE!</v>
      </c>
      <c r="H9" t="s">
        <v>6932</v>
      </c>
      <c r="I9" t="s">
        <v>6933</v>
      </c>
      <c r="J9" t="s">
        <v>6934</v>
      </c>
      <c r="K9" t="s">
        <v>6935</v>
      </c>
      <c r="L9" t="s">
        <v>6936</v>
      </c>
      <c r="M9" t="e">
        <f>- (3636-118:3753)</f>
        <v>#VALUE!</v>
      </c>
      <c r="N9" t="s">
        <v>6937</v>
      </c>
      <c r="O9" t="s">
        <v>6938</v>
      </c>
      <c r="P9" t="s">
        <v>6939</v>
      </c>
      <c r="Q9" t="s">
        <v>6940</v>
      </c>
      <c r="R9" t="s">
        <v>6941</v>
      </c>
      <c r="S9" t="e">
        <f>- (5236-118:5353)</f>
        <v>#VALUE!</v>
      </c>
      <c r="T9" t="s">
        <v>6942</v>
      </c>
      <c r="U9" t="s">
        <v>6943</v>
      </c>
      <c r="V9" t="s">
        <v>6944</v>
      </c>
      <c r="W9" t="s">
        <v>6945</v>
      </c>
      <c r="X9" t="s">
        <v>6946</v>
      </c>
      <c r="Y9" t="e">
        <f>- (6863-120:6982)</f>
        <v>#VALUE!</v>
      </c>
      <c r="Z9" t="s">
        <v>6947</v>
      </c>
      <c r="AA9" t="s">
        <v>6948</v>
      </c>
      <c r="AB9" t="s">
        <v>6949</v>
      </c>
      <c r="AC9" t="s">
        <v>6950</v>
      </c>
      <c r="AD9" t="s">
        <v>6951</v>
      </c>
      <c r="AE9" t="s">
        <v>6952</v>
      </c>
      <c r="AF9" t="s">
        <v>6953</v>
      </c>
      <c r="AG9" t="s">
        <v>6954</v>
      </c>
      <c r="AH9" t="s">
        <v>6955</v>
      </c>
      <c r="AI9" t="s">
        <v>6956</v>
      </c>
      <c r="AJ9" t="e">
        <f>- (9896-120:10015)</f>
        <v>#VALUE!</v>
      </c>
      <c r="AK9" t="s">
        <v>6957</v>
      </c>
      <c r="AL9" t="s">
        <v>6958</v>
      </c>
      <c r="AM9" t="s">
        <v>6959</v>
      </c>
      <c r="AN9" t="s">
        <v>6960</v>
      </c>
      <c r="AO9" t="s">
        <v>6961</v>
      </c>
      <c r="AP9" t="e">
        <f>- (11616-120:11735)</f>
        <v>#VALUE!</v>
      </c>
      <c r="AQ9" t="s">
        <v>6962</v>
      </c>
      <c r="AR9" t="s">
        <v>6963</v>
      </c>
      <c r="AS9" t="s">
        <v>6964</v>
      </c>
      <c r="AT9" t="s">
        <v>6965</v>
      </c>
    </row>
    <row r="10" spans="1:75" x14ac:dyDescent="0.25">
      <c r="A10" t="s">
        <v>6926</v>
      </c>
      <c r="B10" t="s">
        <v>6927</v>
      </c>
      <c r="C10" t="s">
        <v>6928</v>
      </c>
      <c r="D10" t="s">
        <v>6929</v>
      </c>
      <c r="E10" t="s">
        <v>6930</v>
      </c>
      <c r="F10" t="s">
        <v>6931</v>
      </c>
      <c r="G10" t="e">
        <f>- (2036-118:2153)</f>
        <v>#VALUE!</v>
      </c>
      <c r="H10" t="s">
        <v>6932</v>
      </c>
      <c r="I10" t="s">
        <v>6933</v>
      </c>
      <c r="J10" t="s">
        <v>6934</v>
      </c>
      <c r="K10" t="s">
        <v>6935</v>
      </c>
      <c r="L10" t="s">
        <v>6936</v>
      </c>
      <c r="M10" t="e">
        <f>- (3636-118:3753)</f>
        <v>#VALUE!</v>
      </c>
      <c r="N10" t="s">
        <v>6937</v>
      </c>
      <c r="O10" t="s">
        <v>6938</v>
      </c>
      <c r="P10" t="s">
        <v>6939</v>
      </c>
      <c r="Q10" t="s">
        <v>6940</v>
      </c>
      <c r="R10" t="s">
        <v>6941</v>
      </c>
      <c r="S10" t="e">
        <f>- (5236-118:5353)</f>
        <v>#VALUE!</v>
      </c>
      <c r="T10" t="s">
        <v>6942</v>
      </c>
      <c r="U10" t="s">
        <v>6943</v>
      </c>
      <c r="V10" t="s">
        <v>6944</v>
      </c>
      <c r="W10" t="s">
        <v>6945</v>
      </c>
      <c r="X10" t="s">
        <v>6946</v>
      </c>
      <c r="Y10" t="e">
        <f>- (6863-120:6982)</f>
        <v>#VALUE!</v>
      </c>
      <c r="Z10" t="s">
        <v>6947</v>
      </c>
      <c r="AA10" t="s">
        <v>6948</v>
      </c>
      <c r="AB10" t="s">
        <v>6949</v>
      </c>
      <c r="AC10" t="s">
        <v>6950</v>
      </c>
      <c r="AD10" t="s">
        <v>6951</v>
      </c>
      <c r="AE10" t="s">
        <v>6952</v>
      </c>
      <c r="AF10" t="s">
        <v>6953</v>
      </c>
      <c r="AG10" t="s">
        <v>6954</v>
      </c>
      <c r="AH10" t="s">
        <v>6955</v>
      </c>
      <c r="AI10" t="s">
        <v>6956</v>
      </c>
      <c r="AJ10" t="e">
        <f>- (9896-120:10015)</f>
        <v>#VALUE!</v>
      </c>
      <c r="AK10" t="s">
        <v>6957</v>
      </c>
      <c r="AL10" t="s">
        <v>6958</v>
      </c>
      <c r="AM10" t="s">
        <v>6959</v>
      </c>
      <c r="AN10" t="s">
        <v>6960</v>
      </c>
      <c r="AO10" t="s">
        <v>6961</v>
      </c>
      <c r="AP10" t="e">
        <f>- (11616-120:11735)</f>
        <v>#VALUE!</v>
      </c>
      <c r="AQ10" t="s">
        <v>6962</v>
      </c>
      <c r="AR10" t="s">
        <v>6963</v>
      </c>
      <c r="AS10" t="s">
        <v>6964</v>
      </c>
      <c r="AT10" t="s">
        <v>6965</v>
      </c>
    </row>
    <row r="11" spans="1:75" x14ac:dyDescent="0.25">
      <c r="A11" t="s">
        <v>6966</v>
      </c>
      <c r="B11" t="s">
        <v>6967</v>
      </c>
      <c r="C11" t="s">
        <v>6968</v>
      </c>
      <c r="D11" t="s">
        <v>6969</v>
      </c>
      <c r="E11" t="s">
        <v>6970</v>
      </c>
      <c r="F11" t="s">
        <v>6971</v>
      </c>
      <c r="G11" t="s">
        <v>6972</v>
      </c>
      <c r="H11" t="s">
        <v>6973</v>
      </c>
      <c r="I11" t="s">
        <v>6974</v>
      </c>
      <c r="J11" t="e">
        <f>- (2105-130:2234)</f>
        <v>#VALUE!</v>
      </c>
      <c r="K11" t="s">
        <v>6975</v>
      </c>
      <c r="L11" t="s">
        <v>6976</v>
      </c>
      <c r="M11" t="s">
        <v>6977</v>
      </c>
      <c r="N11" t="s">
        <v>6978</v>
      </c>
      <c r="O11" t="s">
        <v>6979</v>
      </c>
      <c r="P11" t="s">
        <v>6980</v>
      </c>
      <c r="Q11" t="s">
        <v>6981</v>
      </c>
      <c r="R11" t="s">
        <v>6982</v>
      </c>
      <c r="S11" t="e">
        <f>- (3900-130:4029)</f>
        <v>#VALUE!</v>
      </c>
      <c r="T11" t="s">
        <v>6983</v>
      </c>
      <c r="U11" t="s">
        <v>6984</v>
      </c>
      <c r="V11" t="s">
        <v>6985</v>
      </c>
      <c r="W11" t="s">
        <v>6986</v>
      </c>
      <c r="X11" t="s">
        <v>6987</v>
      </c>
      <c r="Y11" t="s">
        <v>6988</v>
      </c>
      <c r="Z11" t="s">
        <v>6989</v>
      </c>
      <c r="AA11" t="s">
        <v>6990</v>
      </c>
      <c r="AB11" t="s">
        <v>6991</v>
      </c>
      <c r="AC11" t="s">
        <v>6992</v>
      </c>
      <c r="AD11" t="s">
        <v>6993</v>
      </c>
      <c r="AE11" t="s">
        <v>6994</v>
      </c>
      <c r="AF11" t="s">
        <v>6995</v>
      </c>
      <c r="AG11" t="s">
        <v>6996</v>
      </c>
      <c r="AH11" t="s">
        <v>6997</v>
      </c>
      <c r="AI11" t="s">
        <v>6998</v>
      </c>
      <c r="AJ11" t="s">
        <v>6999</v>
      </c>
      <c r="AK11" t="s">
        <v>7000</v>
      </c>
      <c r="AL11" t="s">
        <v>7001</v>
      </c>
      <c r="AM11" t="s">
        <v>7002</v>
      </c>
      <c r="AN11" t="s">
        <v>7003</v>
      </c>
      <c r="AO11" t="s">
        <v>7004</v>
      </c>
      <c r="AP11" t="s">
        <v>7005</v>
      </c>
      <c r="AQ11" t="s">
        <v>7006</v>
      </c>
    </row>
    <row r="12" spans="1:75" x14ac:dyDescent="0.25">
      <c r="A12" t="s">
        <v>7007</v>
      </c>
      <c r="B12" t="s">
        <v>7008</v>
      </c>
      <c r="C12" t="s">
        <v>7009</v>
      </c>
      <c r="D12" t="s">
        <v>7010</v>
      </c>
      <c r="E12" t="s">
        <v>7011</v>
      </c>
      <c r="F12" t="s">
        <v>7012</v>
      </c>
      <c r="G12" t="s">
        <v>7013</v>
      </c>
      <c r="H12" t="s">
        <v>7014</v>
      </c>
      <c r="I12" t="s">
        <v>7015</v>
      </c>
      <c r="J12" t="s">
        <v>7016</v>
      </c>
      <c r="K12" t="s">
        <v>7017</v>
      </c>
      <c r="L12" t="s">
        <v>7018</v>
      </c>
      <c r="M12" t="s">
        <v>7019</v>
      </c>
      <c r="N12" t="s">
        <v>7020</v>
      </c>
      <c r="O12" t="s">
        <v>7021</v>
      </c>
      <c r="P12" t="s">
        <v>7022</v>
      </c>
      <c r="Q12" t="s">
        <v>7023</v>
      </c>
      <c r="R12" t="s">
        <v>7024</v>
      </c>
      <c r="S12" t="s">
        <v>7025</v>
      </c>
      <c r="T12" t="s">
        <v>7026</v>
      </c>
      <c r="U12" t="s">
        <v>7027</v>
      </c>
      <c r="V12" t="s">
        <v>7028</v>
      </c>
      <c r="W12" t="s">
        <v>7029</v>
      </c>
      <c r="X12" t="s">
        <v>7030</v>
      </c>
      <c r="Y12" t="s">
        <v>7031</v>
      </c>
      <c r="Z12" t="s">
        <v>7032</v>
      </c>
      <c r="AA12" t="s">
        <v>7033</v>
      </c>
      <c r="AB12" t="s">
        <v>7034</v>
      </c>
      <c r="AC12" t="e">
        <f>- (7069-130:7198)</f>
        <v>#VALUE!</v>
      </c>
      <c r="AD12" t="s">
        <v>7035</v>
      </c>
      <c r="AE12" t="s">
        <v>7036</v>
      </c>
      <c r="AF12" t="s">
        <v>7037</v>
      </c>
      <c r="AG12" t="s">
        <v>7038</v>
      </c>
      <c r="AH12" t="s">
        <v>7039</v>
      </c>
      <c r="AI12" t="s">
        <v>7040</v>
      </c>
      <c r="AJ12" t="s">
        <v>7041</v>
      </c>
      <c r="AK12" t="s">
        <v>7042</v>
      </c>
      <c r="AL12" t="s">
        <v>7043</v>
      </c>
      <c r="AM12" t="s">
        <v>7044</v>
      </c>
      <c r="AN12" t="s">
        <v>7045</v>
      </c>
      <c r="AO12" t="s">
        <v>7046</v>
      </c>
      <c r="AP12" t="s">
        <v>7047</v>
      </c>
    </row>
    <row r="13" spans="1:75" x14ac:dyDescent="0.25">
      <c r="A13" t="s">
        <v>7048</v>
      </c>
      <c r="B13" t="s">
        <v>7049</v>
      </c>
      <c r="C13" t="s">
        <v>7050</v>
      </c>
      <c r="D13" t="s">
        <v>7051</v>
      </c>
      <c r="E13" t="s">
        <v>7052</v>
      </c>
      <c r="F13" t="s">
        <v>7053</v>
      </c>
      <c r="G13" t="s">
        <v>7054</v>
      </c>
      <c r="H13" t="s">
        <v>7055</v>
      </c>
      <c r="I13" t="s">
        <v>7056</v>
      </c>
      <c r="J13" t="s">
        <v>7057</v>
      </c>
      <c r="K13" t="s">
        <v>7058</v>
      </c>
      <c r="L13" t="s">
        <v>7059</v>
      </c>
      <c r="M13" t="s">
        <v>7060</v>
      </c>
      <c r="N13" t="s">
        <v>7061</v>
      </c>
      <c r="O13" t="s">
        <v>7062</v>
      </c>
      <c r="P13" t="s">
        <v>7063</v>
      </c>
      <c r="Q13" t="s">
        <v>7064</v>
      </c>
      <c r="R13" t="e">
        <f>- (7221-134:7354)</f>
        <v>#VALUE!</v>
      </c>
      <c r="S13" t="s">
        <v>7065</v>
      </c>
      <c r="T13" t="s">
        <v>7066</v>
      </c>
      <c r="U13" t="s">
        <v>7067</v>
      </c>
      <c r="V13" t="s">
        <v>7068</v>
      </c>
      <c r="W13" t="s">
        <v>7069</v>
      </c>
      <c r="X13" t="s">
        <v>7070</v>
      </c>
      <c r="Y13" t="s">
        <v>7071</v>
      </c>
      <c r="Z13" t="s">
        <v>7072</v>
      </c>
      <c r="AA13" t="s">
        <v>7073</v>
      </c>
      <c r="AB13" t="s">
        <v>7074</v>
      </c>
      <c r="AC13" t="s">
        <v>7075</v>
      </c>
      <c r="AD13" t="s">
        <v>7076</v>
      </c>
      <c r="AE13" t="s">
        <v>7077</v>
      </c>
      <c r="AF13" t="s">
        <v>7078</v>
      </c>
      <c r="AG13" t="s">
        <v>7079</v>
      </c>
      <c r="AH13" t="s">
        <v>7080</v>
      </c>
      <c r="AI13" t="s">
        <v>7081</v>
      </c>
      <c r="AJ13" t="s">
        <v>7082</v>
      </c>
      <c r="AK13" t="s">
        <v>7083</v>
      </c>
      <c r="AL13" t="s">
        <v>7084</v>
      </c>
      <c r="AM13" t="e">
        <f>- (13523-241:13763)</f>
        <v>#VALUE!</v>
      </c>
    </row>
    <row r="14" spans="1:75" x14ac:dyDescent="0.25">
      <c r="A14" t="s">
        <v>7048</v>
      </c>
      <c r="B14" t="s">
        <v>7049</v>
      </c>
      <c r="C14" t="s">
        <v>7050</v>
      </c>
      <c r="D14" t="s">
        <v>7051</v>
      </c>
      <c r="E14" t="s">
        <v>7052</v>
      </c>
      <c r="F14" t="s">
        <v>7053</v>
      </c>
      <c r="G14" t="s">
        <v>7054</v>
      </c>
      <c r="H14" t="s">
        <v>7055</v>
      </c>
      <c r="I14" t="s">
        <v>7056</v>
      </c>
      <c r="J14" t="s">
        <v>7057</v>
      </c>
      <c r="K14" t="s">
        <v>7058</v>
      </c>
      <c r="L14" t="s">
        <v>7059</v>
      </c>
      <c r="M14" t="s">
        <v>7060</v>
      </c>
      <c r="N14" t="s">
        <v>7061</v>
      </c>
      <c r="O14" t="s">
        <v>7062</v>
      </c>
      <c r="P14" t="s">
        <v>7063</v>
      </c>
      <c r="Q14" t="s">
        <v>7064</v>
      </c>
      <c r="R14" t="e">
        <f>- (7221-134:7354)</f>
        <v>#VALUE!</v>
      </c>
      <c r="S14" t="s">
        <v>7065</v>
      </c>
      <c r="T14" t="s">
        <v>7066</v>
      </c>
      <c r="U14" t="s">
        <v>7067</v>
      </c>
      <c r="V14" t="s">
        <v>7068</v>
      </c>
      <c r="W14" t="s">
        <v>7069</v>
      </c>
      <c r="X14" t="s">
        <v>7070</v>
      </c>
      <c r="Y14" t="s">
        <v>7071</v>
      </c>
      <c r="Z14" t="s">
        <v>7072</v>
      </c>
      <c r="AA14" t="s">
        <v>7073</v>
      </c>
      <c r="AB14" t="s">
        <v>7074</v>
      </c>
      <c r="AC14" t="s">
        <v>7075</v>
      </c>
      <c r="AD14" t="s">
        <v>7076</v>
      </c>
      <c r="AE14" t="s">
        <v>7077</v>
      </c>
      <c r="AF14" t="s">
        <v>7078</v>
      </c>
      <c r="AG14" t="s">
        <v>7079</v>
      </c>
      <c r="AH14" t="s">
        <v>7080</v>
      </c>
      <c r="AI14" t="s">
        <v>7081</v>
      </c>
      <c r="AJ14" t="s">
        <v>7082</v>
      </c>
      <c r="AK14" t="s">
        <v>7083</v>
      </c>
      <c r="AL14" t="s">
        <v>7084</v>
      </c>
      <c r="AM14" t="e">
        <f>- (13523-241:13763)</f>
        <v>#VALUE!</v>
      </c>
    </row>
    <row r="15" spans="1:75" x14ac:dyDescent="0.25">
      <c r="A15" t="s">
        <v>7085</v>
      </c>
      <c r="B15" t="s">
        <v>7086</v>
      </c>
      <c r="C15" t="s">
        <v>7087</v>
      </c>
      <c r="D15" t="s">
        <v>7088</v>
      </c>
      <c r="E15" t="s">
        <v>7089</v>
      </c>
      <c r="F15" t="s">
        <v>7090</v>
      </c>
      <c r="G15" t="s">
        <v>7091</v>
      </c>
      <c r="H15" t="s">
        <v>7092</v>
      </c>
      <c r="I15" t="s">
        <v>7093</v>
      </c>
      <c r="J15" t="s">
        <v>7094</v>
      </c>
      <c r="K15" t="s">
        <v>7095</v>
      </c>
      <c r="L15" t="s">
        <v>7096</v>
      </c>
      <c r="M15" t="s">
        <v>7097</v>
      </c>
      <c r="N15" t="s">
        <v>7098</v>
      </c>
      <c r="O15" t="s">
        <v>7099</v>
      </c>
      <c r="P15" t="s">
        <v>7100</v>
      </c>
      <c r="Q15" t="s">
        <v>7101</v>
      </c>
      <c r="R15" t="s">
        <v>7102</v>
      </c>
      <c r="S15" t="s">
        <v>7103</v>
      </c>
      <c r="T15" t="s">
        <v>7104</v>
      </c>
      <c r="U15" t="s">
        <v>7105</v>
      </c>
      <c r="V15" t="s">
        <v>7106</v>
      </c>
      <c r="W15" t="s">
        <v>7107</v>
      </c>
      <c r="X15" t="s">
        <v>7108</v>
      </c>
      <c r="Y15" t="s">
        <v>7109</v>
      </c>
      <c r="Z15" t="s">
        <v>7110</v>
      </c>
      <c r="AA15" t="s">
        <v>7111</v>
      </c>
      <c r="AB15" t="s">
        <v>7112</v>
      </c>
      <c r="AC15" t="s">
        <v>7113</v>
      </c>
      <c r="AD15" t="s">
        <v>7114</v>
      </c>
      <c r="AE15" t="s">
        <v>7115</v>
      </c>
      <c r="AF15" t="s">
        <v>7116</v>
      </c>
      <c r="AG15" t="s">
        <v>7117</v>
      </c>
      <c r="AH15" t="s">
        <v>7118</v>
      </c>
      <c r="AI15" t="s">
        <v>7119</v>
      </c>
      <c r="AJ15" t="s">
        <v>7120</v>
      </c>
      <c r="AK15" t="s">
        <v>7121</v>
      </c>
      <c r="AL15" t="s">
        <v>7122</v>
      </c>
    </row>
    <row r="16" spans="1:75" x14ac:dyDescent="0.25">
      <c r="A16" t="s">
        <v>7123</v>
      </c>
      <c r="B16" t="s">
        <v>7124</v>
      </c>
      <c r="C16" t="s">
        <v>7125</v>
      </c>
      <c r="D16" t="s">
        <v>7126</v>
      </c>
      <c r="E16" t="s">
        <v>7127</v>
      </c>
      <c r="F16" t="s">
        <v>7128</v>
      </c>
      <c r="G16" t="s">
        <v>7129</v>
      </c>
      <c r="H16" t="s">
        <v>7130</v>
      </c>
      <c r="I16" t="s">
        <v>7131</v>
      </c>
      <c r="J16" t="s">
        <v>7132</v>
      </c>
      <c r="K16" t="s">
        <v>7133</v>
      </c>
      <c r="L16" t="s">
        <v>7134</v>
      </c>
      <c r="M16" t="s">
        <v>7135</v>
      </c>
      <c r="N16" t="s">
        <v>7136</v>
      </c>
      <c r="O16" t="s">
        <v>7137</v>
      </c>
      <c r="P16" t="s">
        <v>7138</v>
      </c>
      <c r="Q16" t="s">
        <v>7139</v>
      </c>
      <c r="R16" t="s">
        <v>7140</v>
      </c>
      <c r="S16" t="e">
        <f>- (5736-131:5866)</f>
        <v>#VALUE!</v>
      </c>
      <c r="T16" t="s">
        <v>7141</v>
      </c>
      <c r="U16" t="s">
        <v>7142</v>
      </c>
      <c r="V16" t="s">
        <v>7143</v>
      </c>
      <c r="W16" t="s">
        <v>7144</v>
      </c>
      <c r="X16" t="s">
        <v>7145</v>
      </c>
      <c r="Y16" t="s">
        <v>7146</v>
      </c>
      <c r="Z16" t="s">
        <v>7147</v>
      </c>
      <c r="AA16" t="s">
        <v>7148</v>
      </c>
      <c r="AB16" t="s">
        <v>7149</v>
      </c>
      <c r="AC16" t="s">
        <v>7150</v>
      </c>
      <c r="AD16" t="s">
        <v>7151</v>
      </c>
      <c r="AE16" t="s">
        <v>7152</v>
      </c>
      <c r="AF16" t="s">
        <v>7153</v>
      </c>
      <c r="AG16" t="s">
        <v>7154</v>
      </c>
    </row>
    <row r="17" spans="1:33" x14ac:dyDescent="0.25">
      <c r="A17" t="s">
        <v>7123</v>
      </c>
      <c r="B17" t="s">
        <v>7124</v>
      </c>
      <c r="C17" t="s">
        <v>7125</v>
      </c>
      <c r="D17" t="s">
        <v>7126</v>
      </c>
      <c r="E17" t="s">
        <v>7127</v>
      </c>
      <c r="F17" t="s">
        <v>7128</v>
      </c>
      <c r="G17" t="s">
        <v>7129</v>
      </c>
      <c r="H17" t="s">
        <v>7130</v>
      </c>
      <c r="I17" t="s">
        <v>7131</v>
      </c>
      <c r="J17" t="s">
        <v>7132</v>
      </c>
      <c r="K17" t="s">
        <v>7133</v>
      </c>
      <c r="L17" t="s">
        <v>7134</v>
      </c>
      <c r="M17" t="s">
        <v>7135</v>
      </c>
      <c r="N17" t="s">
        <v>7136</v>
      </c>
      <c r="O17" t="s">
        <v>7137</v>
      </c>
      <c r="P17" t="s">
        <v>7138</v>
      </c>
      <c r="Q17" t="s">
        <v>7139</v>
      </c>
      <c r="R17" t="s">
        <v>7140</v>
      </c>
      <c r="S17" t="e">
        <f>- (5736-131:5866)</f>
        <v>#VALUE!</v>
      </c>
      <c r="T17" t="s">
        <v>7141</v>
      </c>
      <c r="U17" t="s">
        <v>7142</v>
      </c>
      <c r="V17" t="s">
        <v>7143</v>
      </c>
      <c r="W17" t="s">
        <v>7144</v>
      </c>
      <c r="X17" t="s">
        <v>7145</v>
      </c>
      <c r="Y17" t="s">
        <v>7146</v>
      </c>
      <c r="Z17" t="s">
        <v>7147</v>
      </c>
      <c r="AA17" t="s">
        <v>7148</v>
      </c>
      <c r="AB17" t="s">
        <v>7149</v>
      </c>
      <c r="AC17" t="s">
        <v>7150</v>
      </c>
      <c r="AD17" t="s">
        <v>7151</v>
      </c>
      <c r="AE17" t="s">
        <v>7152</v>
      </c>
      <c r="AF17" t="s">
        <v>7153</v>
      </c>
      <c r="AG17" t="s">
        <v>7154</v>
      </c>
    </row>
    <row r="18" spans="1:33" x14ac:dyDescent="0.25">
      <c r="A18" t="s">
        <v>7155</v>
      </c>
      <c r="B18" t="s">
        <v>7156</v>
      </c>
      <c r="C18" t="s">
        <v>7157</v>
      </c>
      <c r="D18" t="s">
        <v>7158</v>
      </c>
      <c r="E18" t="s">
        <v>7159</v>
      </c>
      <c r="F18" t="s">
        <v>7160</v>
      </c>
      <c r="G18" t="s">
        <v>7161</v>
      </c>
      <c r="H18" t="s">
        <v>7162</v>
      </c>
      <c r="I18" t="s">
        <v>7163</v>
      </c>
      <c r="J18" t="s">
        <v>7164</v>
      </c>
      <c r="K18" t="s">
        <v>7165</v>
      </c>
      <c r="L18" t="s">
        <v>7166</v>
      </c>
      <c r="M18" t="s">
        <v>7167</v>
      </c>
      <c r="N18" t="s">
        <v>7168</v>
      </c>
      <c r="O18" t="s">
        <v>7169</v>
      </c>
      <c r="P18" t="s">
        <v>7170</v>
      </c>
      <c r="Q18" t="s">
        <v>7171</v>
      </c>
      <c r="R18" t="s">
        <v>7172</v>
      </c>
      <c r="S18" t="s">
        <v>7173</v>
      </c>
      <c r="T18" t="s">
        <v>7174</v>
      </c>
      <c r="U18" t="s">
        <v>7175</v>
      </c>
      <c r="V18" t="s">
        <v>7176</v>
      </c>
      <c r="W18" t="s">
        <v>7177</v>
      </c>
      <c r="X18" t="s">
        <v>7178</v>
      </c>
      <c r="Y18" t="s">
        <v>7179</v>
      </c>
      <c r="Z18" t="s">
        <v>7180</v>
      </c>
      <c r="AA18" t="s">
        <v>7181</v>
      </c>
      <c r="AB18" t="s">
        <v>7182</v>
      </c>
      <c r="AC18" t="s">
        <v>7183</v>
      </c>
      <c r="AD18" t="s">
        <v>7184</v>
      </c>
      <c r="AE18" t="s">
        <v>7185</v>
      </c>
      <c r="AF18" t="s">
        <v>7186</v>
      </c>
      <c r="AG18" t="s">
        <v>7187</v>
      </c>
    </row>
    <row r="19" spans="1:33" x14ac:dyDescent="0.25">
      <c r="A19" t="s">
        <v>7188</v>
      </c>
      <c r="B19" t="s">
        <v>7189</v>
      </c>
      <c r="C19" t="s">
        <v>7190</v>
      </c>
      <c r="D19" t="s">
        <v>7191</v>
      </c>
      <c r="E19" t="s">
        <v>7192</v>
      </c>
      <c r="F19" t="s">
        <v>7193</v>
      </c>
      <c r="G19" t="s">
        <v>7194</v>
      </c>
      <c r="H19" t="s">
        <v>7195</v>
      </c>
      <c r="I19" t="s">
        <v>7196</v>
      </c>
      <c r="J19" t="s">
        <v>7197</v>
      </c>
      <c r="K19" t="s">
        <v>7198</v>
      </c>
      <c r="L19" t="s">
        <v>7199</v>
      </c>
      <c r="M19" t="s">
        <v>7200</v>
      </c>
      <c r="N19" t="s">
        <v>7201</v>
      </c>
      <c r="O19" t="s">
        <v>7202</v>
      </c>
      <c r="P19" t="s">
        <v>7203</v>
      </c>
      <c r="Q19" t="s">
        <v>7204</v>
      </c>
      <c r="R19" t="s">
        <v>7205</v>
      </c>
      <c r="S19" t="s">
        <v>7206</v>
      </c>
      <c r="T19" t="s">
        <v>7207</v>
      </c>
      <c r="U19" t="s">
        <v>7208</v>
      </c>
      <c r="V19" t="s">
        <v>7209</v>
      </c>
      <c r="W19" t="s">
        <v>7210</v>
      </c>
      <c r="X19" t="s">
        <v>7211</v>
      </c>
      <c r="Y19" t="s">
        <v>7212</v>
      </c>
      <c r="Z19" t="s">
        <v>7213</v>
      </c>
      <c r="AA19" t="s">
        <v>7214</v>
      </c>
      <c r="AB19" t="s">
        <v>7215</v>
      </c>
      <c r="AC19" t="s">
        <v>7216</v>
      </c>
      <c r="AD19" t="s">
        <v>7217</v>
      </c>
      <c r="AE19" t="s">
        <v>7218</v>
      </c>
      <c r="AF19" t="s">
        <v>7219</v>
      </c>
    </row>
    <row r="20" spans="1:33" x14ac:dyDescent="0.25">
      <c r="A20" t="s">
        <v>8533</v>
      </c>
      <c r="B20" t="s">
        <v>7220</v>
      </c>
      <c r="C20" t="s">
        <v>7221</v>
      </c>
      <c r="D20" t="s">
        <v>8534</v>
      </c>
      <c r="E20" t="s">
        <v>7222</v>
      </c>
      <c r="F20" t="s">
        <v>7223</v>
      </c>
      <c r="G20" t="s">
        <v>7224</v>
      </c>
      <c r="H20" t="s">
        <v>7225</v>
      </c>
      <c r="I20" t="e">
        <f>- (2670-113:2782)</f>
        <v>#VALUE!</v>
      </c>
      <c r="J20" t="s">
        <v>7226</v>
      </c>
      <c r="K20" t="s">
        <v>7227</v>
      </c>
      <c r="L20" t="s">
        <v>7228</v>
      </c>
      <c r="M20" t="s">
        <v>7229</v>
      </c>
      <c r="N20" t="e">
        <f>- (3963-134:4096)</f>
        <v>#VALUE!</v>
      </c>
      <c r="O20" t="s">
        <v>7230</v>
      </c>
      <c r="P20" t="s">
        <v>7231</v>
      </c>
      <c r="Q20" t="s">
        <v>7232</v>
      </c>
      <c r="R20" t="s">
        <v>7233</v>
      </c>
      <c r="S20" t="s">
        <v>7234</v>
      </c>
      <c r="T20" t="s">
        <v>7235</v>
      </c>
      <c r="U20" t="s">
        <v>7236</v>
      </c>
      <c r="V20" t="s">
        <v>7237</v>
      </c>
      <c r="W20" t="s">
        <v>7238</v>
      </c>
      <c r="X20" t="s">
        <v>7239</v>
      </c>
      <c r="Y20" t="s">
        <v>7240</v>
      </c>
      <c r="Z20" t="s">
        <v>7241</v>
      </c>
      <c r="AA20" t="s">
        <v>7242</v>
      </c>
      <c r="AB20" t="s">
        <v>7243</v>
      </c>
      <c r="AC20" t="s">
        <v>7244</v>
      </c>
      <c r="AD20" t="s">
        <v>7245</v>
      </c>
      <c r="AE20" t="s">
        <v>7246</v>
      </c>
    </row>
    <row r="21" spans="1:33" x14ac:dyDescent="0.25">
      <c r="A21" t="s">
        <v>7247</v>
      </c>
      <c r="B21" t="s">
        <v>7248</v>
      </c>
      <c r="C21" t="s">
        <v>7249</v>
      </c>
      <c r="D21" t="s">
        <v>7250</v>
      </c>
      <c r="E21" t="s">
        <v>7251</v>
      </c>
      <c r="F21" t="s">
        <v>7252</v>
      </c>
      <c r="G21" t="s">
        <v>7253</v>
      </c>
      <c r="H21" t="s">
        <v>7254</v>
      </c>
      <c r="I21" t="s">
        <v>7255</v>
      </c>
      <c r="J21" t="s">
        <v>7256</v>
      </c>
      <c r="K21" t="s">
        <v>7257</v>
      </c>
      <c r="L21" t="s">
        <v>7258</v>
      </c>
      <c r="M21" t="s">
        <v>7259</v>
      </c>
      <c r="N21" t="s">
        <v>7260</v>
      </c>
      <c r="O21" t="s">
        <v>7261</v>
      </c>
      <c r="P21" t="s">
        <v>7262</v>
      </c>
      <c r="Q21" t="s">
        <v>7263</v>
      </c>
      <c r="R21" t="s">
        <v>7264</v>
      </c>
      <c r="S21" t="s">
        <v>7265</v>
      </c>
      <c r="T21" t="s">
        <v>7266</v>
      </c>
      <c r="U21" t="s">
        <v>7267</v>
      </c>
      <c r="V21" t="s">
        <v>7268</v>
      </c>
      <c r="W21" t="s">
        <v>7269</v>
      </c>
      <c r="X21" t="s">
        <v>7270</v>
      </c>
      <c r="Y21" t="s">
        <v>7271</v>
      </c>
    </row>
    <row r="22" spans="1:33" x14ac:dyDescent="0.25">
      <c r="A22" t="s">
        <v>7247</v>
      </c>
      <c r="B22" t="s">
        <v>7248</v>
      </c>
      <c r="C22" t="s">
        <v>7249</v>
      </c>
      <c r="D22" t="s">
        <v>7250</v>
      </c>
      <c r="E22" t="s">
        <v>7251</v>
      </c>
      <c r="F22" t="s">
        <v>7252</v>
      </c>
      <c r="G22" t="s">
        <v>7253</v>
      </c>
      <c r="H22" t="s">
        <v>7254</v>
      </c>
      <c r="I22" t="s">
        <v>7255</v>
      </c>
      <c r="J22" t="s">
        <v>7256</v>
      </c>
      <c r="K22" t="s">
        <v>7257</v>
      </c>
      <c r="L22" t="s">
        <v>7258</v>
      </c>
      <c r="M22" t="s">
        <v>7259</v>
      </c>
      <c r="N22" t="s">
        <v>7260</v>
      </c>
      <c r="O22" t="s">
        <v>7261</v>
      </c>
      <c r="P22" t="s">
        <v>7262</v>
      </c>
      <c r="Q22" t="s">
        <v>7263</v>
      </c>
      <c r="R22" t="s">
        <v>7264</v>
      </c>
      <c r="S22" t="s">
        <v>7265</v>
      </c>
      <c r="T22" t="s">
        <v>7266</v>
      </c>
      <c r="U22" t="s">
        <v>7267</v>
      </c>
      <c r="V22" t="s">
        <v>7268</v>
      </c>
      <c r="W22" t="s">
        <v>7269</v>
      </c>
      <c r="X22" t="s">
        <v>7270</v>
      </c>
      <c r="Y22" t="s">
        <v>7271</v>
      </c>
    </row>
    <row r="23" spans="1:33" x14ac:dyDescent="0.25">
      <c r="A23" t="s">
        <v>7272</v>
      </c>
      <c r="B23" t="s">
        <v>7273</v>
      </c>
      <c r="C23" t="s">
        <v>7274</v>
      </c>
      <c r="D23" t="s">
        <v>7275</v>
      </c>
      <c r="E23" t="s">
        <v>7276</v>
      </c>
      <c r="F23" t="s">
        <v>7277</v>
      </c>
      <c r="G23" t="s">
        <v>7278</v>
      </c>
      <c r="H23" t="s">
        <v>7279</v>
      </c>
      <c r="I23" t="s">
        <v>7280</v>
      </c>
      <c r="J23" t="s">
        <v>7281</v>
      </c>
      <c r="K23" t="s">
        <v>7282</v>
      </c>
      <c r="L23" t="s">
        <v>7283</v>
      </c>
      <c r="M23" t="s">
        <v>7284</v>
      </c>
      <c r="N23" t="s">
        <v>7285</v>
      </c>
      <c r="O23" t="s">
        <v>7286</v>
      </c>
      <c r="P23" t="s">
        <v>7287</v>
      </c>
      <c r="Q23" t="s">
        <v>7288</v>
      </c>
      <c r="R23" t="s">
        <v>7289</v>
      </c>
      <c r="S23" t="s">
        <v>7290</v>
      </c>
      <c r="T23" t="s">
        <v>7291</v>
      </c>
      <c r="U23" t="s">
        <v>7292</v>
      </c>
      <c r="V23" t="s">
        <v>7293</v>
      </c>
      <c r="W23" t="s">
        <v>7294</v>
      </c>
      <c r="X23" t="s">
        <v>7295</v>
      </c>
    </row>
    <row r="24" spans="1:33" x14ac:dyDescent="0.25">
      <c r="A24" t="s">
        <v>7272</v>
      </c>
      <c r="B24" t="s">
        <v>7273</v>
      </c>
      <c r="C24" t="s">
        <v>7274</v>
      </c>
      <c r="D24" t="s">
        <v>7275</v>
      </c>
      <c r="E24" t="s">
        <v>7276</v>
      </c>
      <c r="F24" t="s">
        <v>7277</v>
      </c>
      <c r="G24" t="s">
        <v>7278</v>
      </c>
      <c r="H24" t="s">
        <v>7279</v>
      </c>
      <c r="I24" t="s">
        <v>7280</v>
      </c>
      <c r="J24" t="s">
        <v>7281</v>
      </c>
      <c r="K24" t="s">
        <v>7282</v>
      </c>
      <c r="L24" t="s">
        <v>7283</v>
      </c>
      <c r="M24" t="s">
        <v>7284</v>
      </c>
      <c r="N24" t="s">
        <v>7285</v>
      </c>
      <c r="O24" t="s">
        <v>7286</v>
      </c>
      <c r="P24" t="s">
        <v>7287</v>
      </c>
      <c r="Q24" t="s">
        <v>7288</v>
      </c>
      <c r="R24" t="s">
        <v>7289</v>
      </c>
      <c r="S24" t="s">
        <v>7290</v>
      </c>
      <c r="T24" t="s">
        <v>7291</v>
      </c>
      <c r="U24" t="s">
        <v>7292</v>
      </c>
      <c r="V24" t="s">
        <v>7293</v>
      </c>
      <c r="W24" t="s">
        <v>7294</v>
      </c>
      <c r="X24" t="s">
        <v>7295</v>
      </c>
    </row>
    <row r="25" spans="1:33" x14ac:dyDescent="0.25">
      <c r="A25" t="s">
        <v>7296</v>
      </c>
      <c r="B25" t="s">
        <v>7297</v>
      </c>
      <c r="C25" t="s">
        <v>7298</v>
      </c>
      <c r="D25" t="s">
        <v>7299</v>
      </c>
      <c r="E25" t="s">
        <v>7300</v>
      </c>
      <c r="F25" t="s">
        <v>7301</v>
      </c>
      <c r="G25" t="s">
        <v>7302</v>
      </c>
      <c r="H25" t="s">
        <v>7303</v>
      </c>
      <c r="I25" t="s">
        <v>7304</v>
      </c>
      <c r="J25" t="s">
        <v>7305</v>
      </c>
      <c r="K25" t="s">
        <v>7306</v>
      </c>
      <c r="L25" t="s">
        <v>7307</v>
      </c>
      <c r="M25" t="s">
        <v>7308</v>
      </c>
      <c r="N25" t="s">
        <v>7309</v>
      </c>
      <c r="O25" t="s">
        <v>7310</v>
      </c>
      <c r="P25" t="s">
        <v>7311</v>
      </c>
      <c r="Q25" t="s">
        <v>7312</v>
      </c>
      <c r="R25" t="s">
        <v>7313</v>
      </c>
      <c r="S25" t="s">
        <v>7314</v>
      </c>
      <c r="T25" t="s">
        <v>7315</v>
      </c>
      <c r="U25" t="s">
        <v>7316</v>
      </c>
      <c r="V25" t="e">
        <f>- (6757-216:6972)</f>
        <v>#VALUE!</v>
      </c>
      <c r="W25" t="s">
        <v>7317</v>
      </c>
    </row>
    <row r="26" spans="1:33" x14ac:dyDescent="0.25">
      <c r="A26" t="s">
        <v>7318</v>
      </c>
      <c r="B26" t="s">
        <v>7319</v>
      </c>
      <c r="C26" t="s">
        <v>7320</v>
      </c>
      <c r="D26" t="s">
        <v>7321</v>
      </c>
      <c r="E26" t="s">
        <v>7322</v>
      </c>
      <c r="F26" t="s">
        <v>7323</v>
      </c>
      <c r="G26" t="s">
        <v>7324</v>
      </c>
      <c r="H26" t="s">
        <v>7325</v>
      </c>
      <c r="I26" t="s">
        <v>7326</v>
      </c>
      <c r="J26" t="s">
        <v>7327</v>
      </c>
      <c r="K26" t="s">
        <v>7328</v>
      </c>
      <c r="L26" t="s">
        <v>7329</v>
      </c>
      <c r="M26" t="s">
        <v>7330</v>
      </c>
      <c r="N26" t="s">
        <v>7331</v>
      </c>
      <c r="O26" t="s">
        <v>7332</v>
      </c>
      <c r="P26" t="s">
        <v>7333</v>
      </c>
      <c r="Q26" t="s">
        <v>7334</v>
      </c>
      <c r="R26" t="s">
        <v>7335</v>
      </c>
      <c r="S26" t="s">
        <v>7336</v>
      </c>
      <c r="T26" t="s">
        <v>7337</v>
      </c>
      <c r="U26" t="s">
        <v>7338</v>
      </c>
      <c r="V26" t="s">
        <v>7339</v>
      </c>
      <c r="W26" t="s">
        <v>7340</v>
      </c>
    </row>
    <row r="27" spans="1:33" x14ac:dyDescent="0.25">
      <c r="A27" t="s">
        <v>7296</v>
      </c>
      <c r="B27" t="s">
        <v>7297</v>
      </c>
      <c r="C27" t="s">
        <v>7298</v>
      </c>
      <c r="D27" t="s">
        <v>7299</v>
      </c>
      <c r="E27" t="s">
        <v>7300</v>
      </c>
      <c r="F27" t="s">
        <v>7301</v>
      </c>
      <c r="G27" t="s">
        <v>7302</v>
      </c>
      <c r="H27" t="s">
        <v>7303</v>
      </c>
      <c r="I27" t="s">
        <v>7304</v>
      </c>
      <c r="J27" t="s">
        <v>7305</v>
      </c>
      <c r="K27" t="s">
        <v>7306</v>
      </c>
      <c r="L27" t="s">
        <v>7307</v>
      </c>
      <c r="M27" t="s">
        <v>7308</v>
      </c>
      <c r="N27" t="s">
        <v>7309</v>
      </c>
      <c r="O27" t="s">
        <v>7310</v>
      </c>
      <c r="P27" t="s">
        <v>7311</v>
      </c>
      <c r="Q27" t="s">
        <v>7312</v>
      </c>
      <c r="R27" t="s">
        <v>7313</v>
      </c>
      <c r="S27" t="s">
        <v>7314</v>
      </c>
      <c r="T27" t="s">
        <v>7315</v>
      </c>
      <c r="U27" t="s">
        <v>7316</v>
      </c>
      <c r="V27" t="e">
        <f>- (6757-216:6972)</f>
        <v>#VALUE!</v>
      </c>
      <c r="W27" t="s">
        <v>7317</v>
      </c>
    </row>
    <row r="28" spans="1:33" x14ac:dyDescent="0.25">
      <c r="A28" t="s">
        <v>7318</v>
      </c>
      <c r="B28" t="s">
        <v>7319</v>
      </c>
      <c r="C28" t="s">
        <v>7320</v>
      </c>
      <c r="D28" t="s">
        <v>7321</v>
      </c>
      <c r="E28" t="s">
        <v>7322</v>
      </c>
      <c r="F28" t="s">
        <v>7323</v>
      </c>
      <c r="G28" t="s">
        <v>7324</v>
      </c>
      <c r="H28" t="s">
        <v>7325</v>
      </c>
      <c r="I28" t="s">
        <v>7326</v>
      </c>
      <c r="J28" t="s">
        <v>7327</v>
      </c>
      <c r="K28" t="s">
        <v>7328</v>
      </c>
      <c r="L28" t="s">
        <v>7329</v>
      </c>
      <c r="M28" t="s">
        <v>7330</v>
      </c>
      <c r="N28" t="s">
        <v>7331</v>
      </c>
      <c r="O28" t="s">
        <v>7332</v>
      </c>
      <c r="P28" t="s">
        <v>7333</v>
      </c>
      <c r="Q28" t="s">
        <v>7334</v>
      </c>
      <c r="R28" t="s">
        <v>7335</v>
      </c>
      <c r="S28" t="s">
        <v>7336</v>
      </c>
      <c r="T28" t="s">
        <v>7337</v>
      </c>
      <c r="U28" t="s">
        <v>7338</v>
      </c>
      <c r="V28" t="s">
        <v>7339</v>
      </c>
      <c r="W28" t="s">
        <v>7340</v>
      </c>
    </row>
    <row r="29" spans="1:33" x14ac:dyDescent="0.25">
      <c r="A29" t="s">
        <v>7341</v>
      </c>
      <c r="B29" t="s">
        <v>7342</v>
      </c>
      <c r="C29" t="s">
        <v>7343</v>
      </c>
      <c r="D29" t="s">
        <v>7344</v>
      </c>
      <c r="E29" t="s">
        <v>7345</v>
      </c>
      <c r="F29" t="s">
        <v>7346</v>
      </c>
      <c r="G29" t="s">
        <v>7347</v>
      </c>
      <c r="H29" t="s">
        <v>7348</v>
      </c>
      <c r="I29" t="s">
        <v>7349</v>
      </c>
      <c r="J29" t="s">
        <v>7350</v>
      </c>
      <c r="K29" t="s">
        <v>7351</v>
      </c>
      <c r="L29" t="s">
        <v>7352</v>
      </c>
      <c r="M29" t="s">
        <v>7353</v>
      </c>
      <c r="N29" t="s">
        <v>7354</v>
      </c>
      <c r="O29" t="s">
        <v>7355</v>
      </c>
      <c r="P29" t="s">
        <v>7356</v>
      </c>
      <c r="Q29" t="s">
        <v>7357</v>
      </c>
      <c r="R29" t="s">
        <v>7358</v>
      </c>
      <c r="S29" t="s">
        <v>7359</v>
      </c>
      <c r="T29" t="s">
        <v>7360</v>
      </c>
      <c r="U29" t="s">
        <v>7361</v>
      </c>
    </row>
    <row r="30" spans="1:33" x14ac:dyDescent="0.25">
      <c r="A30" t="s">
        <v>7362</v>
      </c>
      <c r="B30" t="s">
        <v>7363</v>
      </c>
      <c r="C30" t="s">
        <v>7364</v>
      </c>
      <c r="D30" t="s">
        <v>7365</v>
      </c>
      <c r="E30" t="s">
        <v>7366</v>
      </c>
      <c r="F30" t="s">
        <v>7367</v>
      </c>
      <c r="G30" t="s">
        <v>7368</v>
      </c>
      <c r="H30" t="s">
        <v>7369</v>
      </c>
      <c r="I30" t="s">
        <v>7370</v>
      </c>
      <c r="J30" t="s">
        <v>7371</v>
      </c>
      <c r="K30" t="s">
        <v>7372</v>
      </c>
      <c r="L30" t="s">
        <v>7373</v>
      </c>
      <c r="M30" t="s">
        <v>7374</v>
      </c>
      <c r="N30" t="s">
        <v>7375</v>
      </c>
      <c r="O30" t="s">
        <v>7376</v>
      </c>
      <c r="P30" t="s">
        <v>7377</v>
      </c>
      <c r="Q30" t="s">
        <v>7378</v>
      </c>
      <c r="R30" t="s">
        <v>7379</v>
      </c>
      <c r="S30" t="s">
        <v>7380</v>
      </c>
      <c r="T30" t="s">
        <v>7381</v>
      </c>
      <c r="U30" t="s">
        <v>7382</v>
      </c>
    </row>
    <row r="31" spans="1:33" x14ac:dyDescent="0.25">
      <c r="A31" t="s">
        <v>7383</v>
      </c>
      <c r="B31" t="s">
        <v>7384</v>
      </c>
      <c r="C31" t="s">
        <v>7385</v>
      </c>
      <c r="D31" t="s">
        <v>7386</v>
      </c>
      <c r="E31" t="s">
        <v>7387</v>
      </c>
      <c r="F31" t="s">
        <v>7388</v>
      </c>
      <c r="G31" t="s">
        <v>7389</v>
      </c>
      <c r="H31" t="s">
        <v>7390</v>
      </c>
      <c r="I31" t="s">
        <v>7391</v>
      </c>
      <c r="J31" t="s">
        <v>7392</v>
      </c>
      <c r="K31" t="s">
        <v>7393</v>
      </c>
      <c r="L31" t="s">
        <v>7394</v>
      </c>
      <c r="M31" t="s">
        <v>7395</v>
      </c>
      <c r="N31" t="s">
        <v>7396</v>
      </c>
      <c r="O31" t="s">
        <v>7397</v>
      </c>
      <c r="P31" t="s">
        <v>7398</v>
      </c>
      <c r="Q31" t="s">
        <v>7399</v>
      </c>
      <c r="R31" t="s">
        <v>7400</v>
      </c>
      <c r="S31" t="s">
        <v>7401</v>
      </c>
      <c r="T31" t="s">
        <v>7402</v>
      </c>
    </row>
    <row r="32" spans="1:33" x14ac:dyDescent="0.25">
      <c r="A32" t="s">
        <v>7403</v>
      </c>
      <c r="B32" t="s">
        <v>7404</v>
      </c>
      <c r="C32" t="s">
        <v>7405</v>
      </c>
      <c r="D32" t="s">
        <v>7406</v>
      </c>
      <c r="E32" t="s">
        <v>7407</v>
      </c>
      <c r="F32" t="s">
        <v>7408</v>
      </c>
      <c r="G32" t="s">
        <v>7409</v>
      </c>
      <c r="H32" t="s">
        <v>7410</v>
      </c>
      <c r="I32" t="s">
        <v>7411</v>
      </c>
      <c r="J32" t="s">
        <v>7412</v>
      </c>
      <c r="K32" t="s">
        <v>7413</v>
      </c>
      <c r="L32" t="s">
        <v>7414</v>
      </c>
      <c r="M32" t="s">
        <v>7415</v>
      </c>
      <c r="N32" t="s">
        <v>7416</v>
      </c>
      <c r="O32" t="s">
        <v>7417</v>
      </c>
      <c r="P32" t="s">
        <v>7418</v>
      </c>
      <c r="Q32" t="s">
        <v>7419</v>
      </c>
      <c r="R32" t="s">
        <v>7420</v>
      </c>
      <c r="S32" t="s">
        <v>7421</v>
      </c>
      <c r="T32" t="s">
        <v>7422</v>
      </c>
    </row>
    <row r="33" spans="1:18" x14ac:dyDescent="0.25">
      <c r="A33" t="s">
        <v>7423</v>
      </c>
      <c r="B33" t="s">
        <v>7424</v>
      </c>
      <c r="C33" t="s">
        <v>7425</v>
      </c>
      <c r="D33" t="s">
        <v>7426</v>
      </c>
      <c r="E33" t="s">
        <v>7427</v>
      </c>
      <c r="F33" t="s">
        <v>7428</v>
      </c>
      <c r="G33" t="s">
        <v>7429</v>
      </c>
      <c r="H33" t="s">
        <v>7430</v>
      </c>
      <c r="I33" t="s">
        <v>7431</v>
      </c>
      <c r="J33" t="s">
        <v>7432</v>
      </c>
      <c r="K33" t="s">
        <v>7433</v>
      </c>
      <c r="L33" t="s">
        <v>7434</v>
      </c>
      <c r="M33" t="s">
        <v>7435</v>
      </c>
      <c r="N33" t="s">
        <v>7436</v>
      </c>
      <c r="O33" t="s">
        <v>7437</v>
      </c>
      <c r="P33" t="s">
        <v>7438</v>
      </c>
      <c r="Q33" t="s">
        <v>7439</v>
      </c>
      <c r="R33" t="s">
        <v>7440</v>
      </c>
    </row>
    <row r="34" spans="1:18" x14ac:dyDescent="0.25">
      <c r="A34" t="s">
        <v>7441</v>
      </c>
      <c r="B34" t="s">
        <v>7442</v>
      </c>
      <c r="C34" t="s">
        <v>7443</v>
      </c>
      <c r="D34" t="s">
        <v>7444</v>
      </c>
      <c r="E34" t="s">
        <v>7445</v>
      </c>
      <c r="F34" t="s">
        <v>7446</v>
      </c>
      <c r="G34" t="s">
        <v>7447</v>
      </c>
      <c r="H34" t="s">
        <v>7448</v>
      </c>
      <c r="I34" t="s">
        <v>7449</v>
      </c>
      <c r="J34" t="s">
        <v>7450</v>
      </c>
      <c r="K34" t="s">
        <v>7451</v>
      </c>
      <c r="L34" t="s">
        <v>7452</v>
      </c>
      <c r="M34" t="s">
        <v>7453</v>
      </c>
      <c r="N34" t="s">
        <v>7454</v>
      </c>
      <c r="O34" t="s">
        <v>7455</v>
      </c>
      <c r="P34" t="e">
        <f>- (3540-209:3748)</f>
        <v>#VALUE!</v>
      </c>
      <c r="Q34" t="s">
        <v>7456</v>
      </c>
      <c r="R34" t="s">
        <v>7457</v>
      </c>
    </row>
    <row r="35" spans="1:18" x14ac:dyDescent="0.25">
      <c r="A35" t="s">
        <v>7458</v>
      </c>
      <c r="B35" t="s">
        <v>7459</v>
      </c>
      <c r="C35" t="s">
        <v>7460</v>
      </c>
      <c r="D35" t="s">
        <v>7461</v>
      </c>
      <c r="E35" t="s">
        <v>7462</v>
      </c>
      <c r="F35" t="s">
        <v>7463</v>
      </c>
      <c r="G35" t="s">
        <v>7464</v>
      </c>
      <c r="H35" t="s">
        <v>7465</v>
      </c>
      <c r="I35" t="s">
        <v>7466</v>
      </c>
      <c r="J35" t="s">
        <v>7467</v>
      </c>
      <c r="K35" t="s">
        <v>7468</v>
      </c>
      <c r="L35" t="s">
        <v>7469</v>
      </c>
      <c r="M35" t="s">
        <v>7470</v>
      </c>
      <c r="N35" t="s">
        <v>7471</v>
      </c>
      <c r="O35" t="s">
        <v>7472</v>
      </c>
      <c r="P35" t="s">
        <v>7473</v>
      </c>
      <c r="Q35" t="s">
        <v>7474</v>
      </c>
    </row>
    <row r="36" spans="1:18" x14ac:dyDescent="0.25">
      <c r="A36" t="s">
        <v>7475</v>
      </c>
      <c r="B36" t="s">
        <v>7476</v>
      </c>
      <c r="C36" t="s">
        <v>7477</v>
      </c>
      <c r="D36" t="s">
        <v>7478</v>
      </c>
      <c r="E36" t="s">
        <v>7479</v>
      </c>
      <c r="F36" t="s">
        <v>7480</v>
      </c>
      <c r="G36" t="s">
        <v>7481</v>
      </c>
      <c r="H36" t="s">
        <v>7482</v>
      </c>
      <c r="I36" t="s">
        <v>7483</v>
      </c>
      <c r="J36" t="s">
        <v>7484</v>
      </c>
      <c r="K36" t="s">
        <v>7485</v>
      </c>
      <c r="L36" t="s">
        <v>7486</v>
      </c>
      <c r="M36" t="s">
        <v>7487</v>
      </c>
      <c r="N36" t="s">
        <v>7488</v>
      </c>
      <c r="O36" t="s">
        <v>7489</v>
      </c>
      <c r="P36" t="s">
        <v>7490</v>
      </c>
      <c r="Q36" t="s">
        <v>7491</v>
      </c>
    </row>
    <row r="37" spans="1:18" x14ac:dyDescent="0.25">
      <c r="A37" t="s">
        <v>7492</v>
      </c>
      <c r="B37" t="s">
        <v>7493</v>
      </c>
      <c r="C37" t="s">
        <v>7494</v>
      </c>
      <c r="D37" t="s">
        <v>7495</v>
      </c>
      <c r="E37" t="s">
        <v>7496</v>
      </c>
      <c r="F37" t="s">
        <v>7497</v>
      </c>
      <c r="G37" t="s">
        <v>7498</v>
      </c>
      <c r="H37" t="s">
        <v>7499</v>
      </c>
      <c r="I37" t="s">
        <v>7500</v>
      </c>
      <c r="J37" t="s">
        <v>7501</v>
      </c>
      <c r="K37" t="s">
        <v>7502</v>
      </c>
      <c r="L37" t="s">
        <v>7503</v>
      </c>
      <c r="M37" t="s">
        <v>7504</v>
      </c>
      <c r="N37" t="s">
        <v>7505</v>
      </c>
      <c r="O37" t="s">
        <v>7506</v>
      </c>
      <c r="P37" t="s">
        <v>7507</v>
      </c>
    </row>
    <row r="38" spans="1:18" x14ac:dyDescent="0.25">
      <c r="A38" t="s">
        <v>7508</v>
      </c>
      <c r="B38" t="s">
        <v>7509</v>
      </c>
      <c r="C38" t="s">
        <v>7510</v>
      </c>
      <c r="D38" t="s">
        <v>7511</v>
      </c>
      <c r="E38" t="s">
        <v>7512</v>
      </c>
      <c r="F38" t="s">
        <v>7513</v>
      </c>
      <c r="G38" t="s">
        <v>7514</v>
      </c>
      <c r="H38" t="s">
        <v>7515</v>
      </c>
      <c r="I38" t="s">
        <v>7516</v>
      </c>
      <c r="J38" t="s">
        <v>7517</v>
      </c>
      <c r="K38" t="s">
        <v>7518</v>
      </c>
      <c r="L38" t="s">
        <v>7519</v>
      </c>
      <c r="M38" t="s">
        <v>7520</v>
      </c>
      <c r="N38" t="s">
        <v>7521</v>
      </c>
      <c r="O38" t="s">
        <v>7522</v>
      </c>
      <c r="P38" t="s">
        <v>7523</v>
      </c>
    </row>
    <row r="39" spans="1:18" x14ac:dyDescent="0.25">
      <c r="A39" t="s">
        <v>7524</v>
      </c>
      <c r="B39" t="s">
        <v>7525</v>
      </c>
      <c r="C39" t="s">
        <v>7526</v>
      </c>
      <c r="D39" t="s">
        <v>7527</v>
      </c>
      <c r="E39" t="s">
        <v>7528</v>
      </c>
      <c r="F39" t="s">
        <v>7529</v>
      </c>
      <c r="G39" t="s">
        <v>7530</v>
      </c>
      <c r="H39" t="s">
        <v>7531</v>
      </c>
      <c r="I39" t="s">
        <v>7532</v>
      </c>
      <c r="J39" t="s">
        <v>7533</v>
      </c>
      <c r="K39" t="s">
        <v>7534</v>
      </c>
      <c r="L39" t="s">
        <v>7535</v>
      </c>
      <c r="M39" t="s">
        <v>7536</v>
      </c>
      <c r="N39" t="s">
        <v>7537</v>
      </c>
      <c r="O39" t="s">
        <v>7538</v>
      </c>
      <c r="P39" t="s">
        <v>7539</v>
      </c>
    </row>
    <row r="40" spans="1:18" x14ac:dyDescent="0.25">
      <c r="A40" t="s">
        <v>7524</v>
      </c>
      <c r="B40" t="s">
        <v>7525</v>
      </c>
      <c r="C40" t="s">
        <v>7526</v>
      </c>
      <c r="D40" t="s">
        <v>7527</v>
      </c>
      <c r="E40" t="s">
        <v>7528</v>
      </c>
      <c r="F40" t="s">
        <v>7529</v>
      </c>
      <c r="G40" t="s">
        <v>7530</v>
      </c>
      <c r="H40" t="s">
        <v>7531</v>
      </c>
      <c r="I40" t="s">
        <v>7532</v>
      </c>
      <c r="J40" t="s">
        <v>7533</v>
      </c>
      <c r="K40" t="s">
        <v>7534</v>
      </c>
      <c r="L40" t="s">
        <v>7535</v>
      </c>
      <c r="M40" t="s">
        <v>7536</v>
      </c>
      <c r="N40" t="s">
        <v>7537</v>
      </c>
      <c r="O40" t="s">
        <v>7538</v>
      </c>
      <c r="P40" t="s">
        <v>7539</v>
      </c>
    </row>
    <row r="41" spans="1:18" x14ac:dyDescent="0.25">
      <c r="A41" t="s">
        <v>7492</v>
      </c>
      <c r="B41" t="s">
        <v>7493</v>
      </c>
      <c r="C41" t="s">
        <v>7494</v>
      </c>
      <c r="D41" t="s">
        <v>7495</v>
      </c>
      <c r="E41" t="s">
        <v>7496</v>
      </c>
      <c r="F41" t="s">
        <v>7497</v>
      </c>
      <c r="G41" t="s">
        <v>7498</v>
      </c>
      <c r="H41" t="s">
        <v>7499</v>
      </c>
      <c r="I41" t="s">
        <v>7500</v>
      </c>
      <c r="J41" t="s">
        <v>7501</v>
      </c>
      <c r="K41" t="s">
        <v>7502</v>
      </c>
      <c r="L41" t="s">
        <v>7503</v>
      </c>
      <c r="M41" t="s">
        <v>7504</v>
      </c>
      <c r="N41" t="s">
        <v>7505</v>
      </c>
      <c r="O41" t="s">
        <v>7506</v>
      </c>
      <c r="P41" t="s">
        <v>7507</v>
      </c>
    </row>
    <row r="42" spans="1:18" x14ac:dyDescent="0.25">
      <c r="A42" t="s">
        <v>7508</v>
      </c>
      <c r="B42" t="s">
        <v>7509</v>
      </c>
      <c r="C42" t="s">
        <v>7510</v>
      </c>
      <c r="D42" t="s">
        <v>7511</v>
      </c>
      <c r="E42" t="s">
        <v>7512</v>
      </c>
      <c r="F42" t="s">
        <v>7513</v>
      </c>
      <c r="G42" t="s">
        <v>7514</v>
      </c>
      <c r="H42" t="s">
        <v>7515</v>
      </c>
      <c r="I42" t="s">
        <v>7516</v>
      </c>
      <c r="J42" t="s">
        <v>7517</v>
      </c>
      <c r="K42" t="s">
        <v>7518</v>
      </c>
      <c r="L42" t="s">
        <v>7519</v>
      </c>
      <c r="M42" t="s">
        <v>7520</v>
      </c>
      <c r="N42" t="s">
        <v>7521</v>
      </c>
      <c r="O42" t="s">
        <v>7522</v>
      </c>
      <c r="P42" t="s">
        <v>7523</v>
      </c>
    </row>
    <row r="43" spans="1:18" x14ac:dyDescent="0.25">
      <c r="A43" t="s">
        <v>7540</v>
      </c>
      <c r="B43" t="s">
        <v>7541</v>
      </c>
      <c r="C43" t="s">
        <v>7542</v>
      </c>
      <c r="D43" t="s">
        <v>7543</v>
      </c>
      <c r="E43" t="s">
        <v>7544</v>
      </c>
      <c r="F43" t="s">
        <v>7545</v>
      </c>
      <c r="G43" t="s">
        <v>7546</v>
      </c>
      <c r="H43" t="s">
        <v>7547</v>
      </c>
      <c r="I43" t="s">
        <v>7548</v>
      </c>
      <c r="J43" t="s">
        <v>7549</v>
      </c>
      <c r="K43" t="s">
        <v>7550</v>
      </c>
      <c r="L43" t="s">
        <v>7551</v>
      </c>
      <c r="M43" t="s">
        <v>7552</v>
      </c>
      <c r="N43" t="s">
        <v>7553</v>
      </c>
      <c r="O43" t="s">
        <v>7554</v>
      </c>
    </row>
    <row r="44" spans="1:18" x14ac:dyDescent="0.25">
      <c r="A44" t="s">
        <v>7540</v>
      </c>
      <c r="B44" t="s">
        <v>7541</v>
      </c>
      <c r="C44" t="s">
        <v>7542</v>
      </c>
      <c r="D44" t="s">
        <v>7543</v>
      </c>
      <c r="E44" t="s">
        <v>7544</v>
      </c>
      <c r="F44" t="s">
        <v>7545</v>
      </c>
      <c r="G44" t="s">
        <v>7546</v>
      </c>
      <c r="H44" t="s">
        <v>7547</v>
      </c>
      <c r="I44" t="s">
        <v>7548</v>
      </c>
      <c r="J44" t="s">
        <v>7549</v>
      </c>
      <c r="K44" t="s">
        <v>7550</v>
      </c>
      <c r="L44" t="s">
        <v>7551</v>
      </c>
      <c r="M44" t="s">
        <v>7552</v>
      </c>
      <c r="N44" t="s">
        <v>7553</v>
      </c>
      <c r="O44" t="s">
        <v>7554</v>
      </c>
    </row>
    <row r="45" spans="1:18" x14ac:dyDescent="0.25">
      <c r="A45" t="s">
        <v>7540</v>
      </c>
      <c r="B45" t="s">
        <v>7541</v>
      </c>
      <c r="C45" t="s">
        <v>7542</v>
      </c>
      <c r="D45" t="s">
        <v>7543</v>
      </c>
      <c r="E45" t="s">
        <v>7544</v>
      </c>
      <c r="F45" t="s">
        <v>7545</v>
      </c>
      <c r="G45" t="s">
        <v>7546</v>
      </c>
      <c r="H45" t="s">
        <v>7547</v>
      </c>
      <c r="I45" t="s">
        <v>7555</v>
      </c>
      <c r="J45" t="s">
        <v>7556</v>
      </c>
      <c r="K45" t="s">
        <v>7557</v>
      </c>
      <c r="L45" t="s">
        <v>7558</v>
      </c>
      <c r="M45" t="s">
        <v>7559</v>
      </c>
      <c r="N45" t="s">
        <v>7560</v>
      </c>
      <c r="O45" t="s">
        <v>7561</v>
      </c>
    </row>
    <row r="46" spans="1:18" x14ac:dyDescent="0.25">
      <c r="A46" t="s">
        <v>7540</v>
      </c>
      <c r="B46" t="s">
        <v>7541</v>
      </c>
      <c r="C46" t="s">
        <v>7542</v>
      </c>
      <c r="D46" t="s">
        <v>7543</v>
      </c>
      <c r="E46" t="s">
        <v>7562</v>
      </c>
      <c r="F46" t="s">
        <v>7563</v>
      </c>
      <c r="G46" t="s">
        <v>7564</v>
      </c>
      <c r="H46" t="s">
        <v>7565</v>
      </c>
      <c r="I46" t="s">
        <v>7566</v>
      </c>
      <c r="J46" t="s">
        <v>7567</v>
      </c>
      <c r="K46" t="s">
        <v>7568</v>
      </c>
      <c r="L46" t="s">
        <v>7569</v>
      </c>
      <c r="M46" t="s">
        <v>7570</v>
      </c>
      <c r="N46" t="s">
        <v>7571</v>
      </c>
      <c r="O46" t="s">
        <v>7572</v>
      </c>
    </row>
    <row r="47" spans="1:18" x14ac:dyDescent="0.25">
      <c r="A47" t="s">
        <v>7540</v>
      </c>
      <c r="B47" t="s">
        <v>7541</v>
      </c>
      <c r="C47" t="s">
        <v>7542</v>
      </c>
      <c r="D47" t="s">
        <v>7543</v>
      </c>
      <c r="E47" t="s">
        <v>7544</v>
      </c>
      <c r="F47" t="s">
        <v>7545</v>
      </c>
      <c r="G47" t="s">
        <v>7546</v>
      </c>
      <c r="H47" t="s">
        <v>7547</v>
      </c>
      <c r="I47" t="s">
        <v>7548</v>
      </c>
      <c r="J47" t="s">
        <v>7549</v>
      </c>
      <c r="K47" t="s">
        <v>7550</v>
      </c>
      <c r="L47" t="s">
        <v>7551</v>
      </c>
      <c r="M47" t="s">
        <v>7552</v>
      </c>
      <c r="N47" t="s">
        <v>7553</v>
      </c>
      <c r="O47" t="s">
        <v>7554</v>
      </c>
    </row>
    <row r="48" spans="1:18" x14ac:dyDescent="0.25">
      <c r="A48" t="s">
        <v>7540</v>
      </c>
      <c r="B48" t="s">
        <v>7541</v>
      </c>
      <c r="C48" t="s">
        <v>7542</v>
      </c>
      <c r="D48" t="s">
        <v>7573</v>
      </c>
      <c r="E48" t="s">
        <v>7544</v>
      </c>
      <c r="F48" t="s">
        <v>7545</v>
      </c>
      <c r="G48" t="s">
        <v>7546</v>
      </c>
      <c r="H48" t="s">
        <v>7547</v>
      </c>
      <c r="I48" t="s">
        <v>7548</v>
      </c>
      <c r="J48" t="s">
        <v>7549</v>
      </c>
      <c r="K48" t="s">
        <v>7550</v>
      </c>
      <c r="L48" t="s">
        <v>7551</v>
      </c>
      <c r="M48" t="s">
        <v>7552</v>
      </c>
      <c r="N48" t="s">
        <v>7553</v>
      </c>
      <c r="O48" t="s">
        <v>7554</v>
      </c>
    </row>
    <row r="49" spans="1:15" x14ac:dyDescent="0.25">
      <c r="A49" t="s">
        <v>7540</v>
      </c>
      <c r="B49" t="s">
        <v>7541</v>
      </c>
      <c r="C49" t="s">
        <v>7574</v>
      </c>
      <c r="D49" t="s">
        <v>7543</v>
      </c>
      <c r="E49" t="s">
        <v>7544</v>
      </c>
      <c r="F49" t="s">
        <v>7545</v>
      </c>
      <c r="G49" t="s">
        <v>7546</v>
      </c>
      <c r="H49" t="s">
        <v>7547</v>
      </c>
      <c r="I49" t="s">
        <v>7555</v>
      </c>
      <c r="J49" t="s">
        <v>7556</v>
      </c>
      <c r="K49" t="s">
        <v>7575</v>
      </c>
      <c r="L49" t="s">
        <v>7558</v>
      </c>
      <c r="M49" t="s">
        <v>7559</v>
      </c>
      <c r="N49" t="s">
        <v>7560</v>
      </c>
      <c r="O49" t="s">
        <v>7561</v>
      </c>
    </row>
    <row r="50" spans="1:15" x14ac:dyDescent="0.25">
      <c r="A50" t="s">
        <v>7540</v>
      </c>
      <c r="B50" t="s">
        <v>7541</v>
      </c>
      <c r="C50" t="s">
        <v>7542</v>
      </c>
      <c r="D50" t="s">
        <v>7543</v>
      </c>
      <c r="E50" t="s">
        <v>7544</v>
      </c>
      <c r="F50" t="s">
        <v>7545</v>
      </c>
      <c r="G50" t="s">
        <v>7546</v>
      </c>
      <c r="H50" t="s">
        <v>7547</v>
      </c>
      <c r="I50" t="s">
        <v>7555</v>
      </c>
      <c r="J50" t="s">
        <v>7556</v>
      </c>
      <c r="K50" t="s">
        <v>7576</v>
      </c>
      <c r="L50" t="s">
        <v>7558</v>
      </c>
      <c r="M50" t="s">
        <v>7559</v>
      </c>
      <c r="N50" t="s">
        <v>7560</v>
      </c>
      <c r="O50" t="s">
        <v>7561</v>
      </c>
    </row>
    <row r="51" spans="1:15" x14ac:dyDescent="0.25">
      <c r="A51" t="s">
        <v>7540</v>
      </c>
      <c r="B51" t="s">
        <v>7541</v>
      </c>
      <c r="C51" t="s">
        <v>7542</v>
      </c>
      <c r="D51" t="s">
        <v>7573</v>
      </c>
      <c r="E51" t="s">
        <v>7544</v>
      </c>
      <c r="F51" t="s">
        <v>7545</v>
      </c>
      <c r="G51" t="s">
        <v>7546</v>
      </c>
      <c r="H51" t="s">
        <v>7547</v>
      </c>
      <c r="I51" t="s">
        <v>7548</v>
      </c>
      <c r="J51" t="s">
        <v>7549</v>
      </c>
      <c r="K51" t="s">
        <v>7550</v>
      </c>
      <c r="L51" t="s">
        <v>7551</v>
      </c>
      <c r="M51" t="s">
        <v>7552</v>
      </c>
      <c r="N51" t="s">
        <v>7553</v>
      </c>
      <c r="O51" t="s">
        <v>7554</v>
      </c>
    </row>
    <row r="52" spans="1:15" x14ac:dyDescent="0.25">
      <c r="A52" t="s">
        <v>7577</v>
      </c>
      <c r="B52" t="s">
        <v>7578</v>
      </c>
      <c r="C52" t="s">
        <v>7579</v>
      </c>
      <c r="D52" t="s">
        <v>7580</v>
      </c>
      <c r="E52" t="s">
        <v>7581</v>
      </c>
      <c r="F52" t="s">
        <v>7582</v>
      </c>
      <c r="G52" t="s">
        <v>7583</v>
      </c>
      <c r="H52" t="s">
        <v>7584</v>
      </c>
      <c r="I52" t="s">
        <v>7585</v>
      </c>
      <c r="J52" t="s">
        <v>7586</v>
      </c>
      <c r="K52" t="s">
        <v>7587</v>
      </c>
      <c r="L52" t="s">
        <v>7588</v>
      </c>
      <c r="M52" t="s">
        <v>7589</v>
      </c>
      <c r="N52" t="s">
        <v>7590</v>
      </c>
      <c r="O52" t="s">
        <v>7591</v>
      </c>
    </row>
    <row r="53" spans="1:15" x14ac:dyDescent="0.25">
      <c r="A53" t="s">
        <v>7577</v>
      </c>
      <c r="B53" t="s">
        <v>7578</v>
      </c>
      <c r="C53" t="s">
        <v>7579</v>
      </c>
      <c r="D53" t="s">
        <v>7580</v>
      </c>
      <c r="E53" t="s">
        <v>7581</v>
      </c>
      <c r="F53" t="s">
        <v>7582</v>
      </c>
      <c r="G53" t="s">
        <v>7583</v>
      </c>
      <c r="H53" t="s">
        <v>7584</v>
      </c>
      <c r="I53" t="s">
        <v>7585</v>
      </c>
      <c r="J53" t="s">
        <v>7586</v>
      </c>
      <c r="K53" t="s">
        <v>7587</v>
      </c>
      <c r="L53" t="s">
        <v>7588</v>
      </c>
      <c r="M53" t="s">
        <v>7589</v>
      </c>
      <c r="N53" t="s">
        <v>7590</v>
      </c>
      <c r="O53" t="s">
        <v>7591</v>
      </c>
    </row>
    <row r="54" spans="1:15" x14ac:dyDescent="0.25">
      <c r="A54" t="s">
        <v>7540</v>
      </c>
      <c r="B54" t="s">
        <v>7541</v>
      </c>
      <c r="C54" t="s">
        <v>7542</v>
      </c>
      <c r="D54" t="s">
        <v>7592</v>
      </c>
      <c r="E54" t="s">
        <v>7593</v>
      </c>
      <c r="F54" t="s">
        <v>7594</v>
      </c>
      <c r="G54" t="s">
        <v>7595</v>
      </c>
      <c r="H54" t="s">
        <v>7596</v>
      </c>
      <c r="I54" t="s">
        <v>7597</v>
      </c>
      <c r="J54" t="s">
        <v>7598</v>
      </c>
      <c r="K54" t="s">
        <v>7599</v>
      </c>
      <c r="L54" t="s">
        <v>7600</v>
      </c>
      <c r="M54" t="s">
        <v>7601</v>
      </c>
      <c r="N54" t="s">
        <v>7602</v>
      </c>
      <c r="O54" t="s">
        <v>7603</v>
      </c>
    </row>
    <row r="55" spans="1:15" x14ac:dyDescent="0.25">
      <c r="A55" t="s">
        <v>7540</v>
      </c>
      <c r="B55" t="s">
        <v>7541</v>
      </c>
      <c r="C55" t="s">
        <v>7542</v>
      </c>
      <c r="D55" t="s">
        <v>7573</v>
      </c>
      <c r="E55" t="s">
        <v>7544</v>
      </c>
      <c r="F55" t="s">
        <v>7545</v>
      </c>
      <c r="G55" t="s">
        <v>7546</v>
      </c>
      <c r="H55" t="s">
        <v>7547</v>
      </c>
      <c r="I55" t="s">
        <v>7555</v>
      </c>
      <c r="J55" t="s">
        <v>7556</v>
      </c>
      <c r="K55" t="s">
        <v>7575</v>
      </c>
      <c r="L55" t="s">
        <v>7558</v>
      </c>
      <c r="M55" t="s">
        <v>7559</v>
      </c>
      <c r="N55" t="s">
        <v>7560</v>
      </c>
      <c r="O55" t="s">
        <v>7561</v>
      </c>
    </row>
    <row r="56" spans="1:15" x14ac:dyDescent="0.25">
      <c r="A56" t="s">
        <v>7577</v>
      </c>
      <c r="B56" t="s">
        <v>7578</v>
      </c>
      <c r="C56" t="s">
        <v>7579</v>
      </c>
      <c r="D56" t="s">
        <v>7580</v>
      </c>
      <c r="E56" t="s">
        <v>7581</v>
      </c>
      <c r="F56" t="s">
        <v>7582</v>
      </c>
      <c r="G56" t="s">
        <v>7583</v>
      </c>
      <c r="H56" t="s">
        <v>7584</v>
      </c>
      <c r="I56" t="s">
        <v>7585</v>
      </c>
      <c r="J56" t="s">
        <v>7586</v>
      </c>
      <c r="K56" t="s">
        <v>7587</v>
      </c>
      <c r="L56" t="s">
        <v>7588</v>
      </c>
      <c r="M56" t="s">
        <v>7589</v>
      </c>
      <c r="N56" t="s">
        <v>7590</v>
      </c>
      <c r="O56" t="s">
        <v>7591</v>
      </c>
    </row>
    <row r="57" spans="1:15" x14ac:dyDescent="0.25">
      <c r="A57" t="s">
        <v>7540</v>
      </c>
      <c r="B57" t="s">
        <v>7541</v>
      </c>
      <c r="C57" t="s">
        <v>7542</v>
      </c>
      <c r="D57" t="s">
        <v>7573</v>
      </c>
      <c r="E57" t="s">
        <v>7544</v>
      </c>
      <c r="F57" t="s">
        <v>7545</v>
      </c>
      <c r="G57" t="s">
        <v>7546</v>
      </c>
      <c r="H57" t="s">
        <v>7547</v>
      </c>
      <c r="I57" t="s">
        <v>7548</v>
      </c>
      <c r="J57" t="s">
        <v>7549</v>
      </c>
      <c r="K57" t="s">
        <v>7550</v>
      </c>
      <c r="L57" t="s">
        <v>7551</v>
      </c>
      <c r="M57" t="s">
        <v>7552</v>
      </c>
      <c r="N57" t="s">
        <v>7553</v>
      </c>
      <c r="O57" t="s">
        <v>7554</v>
      </c>
    </row>
    <row r="58" spans="1:15" x14ac:dyDescent="0.25">
      <c r="A58" t="s">
        <v>7540</v>
      </c>
      <c r="B58" t="s">
        <v>7541</v>
      </c>
      <c r="C58" t="s">
        <v>7542</v>
      </c>
      <c r="D58" t="s">
        <v>7573</v>
      </c>
      <c r="E58" t="s">
        <v>7544</v>
      </c>
      <c r="F58" t="s">
        <v>7545</v>
      </c>
      <c r="G58" t="s">
        <v>7546</v>
      </c>
      <c r="H58" t="s">
        <v>7547</v>
      </c>
      <c r="I58" t="s">
        <v>7555</v>
      </c>
      <c r="J58" t="s">
        <v>7556</v>
      </c>
      <c r="K58" t="s">
        <v>7557</v>
      </c>
      <c r="L58" t="s">
        <v>7558</v>
      </c>
      <c r="M58" t="s">
        <v>7559</v>
      </c>
      <c r="N58" t="s">
        <v>7560</v>
      </c>
      <c r="O58" t="s">
        <v>7561</v>
      </c>
    </row>
    <row r="59" spans="1:15" x14ac:dyDescent="0.25">
      <c r="A59" t="s">
        <v>7540</v>
      </c>
      <c r="B59" t="s">
        <v>7541</v>
      </c>
      <c r="C59" t="s">
        <v>7542</v>
      </c>
      <c r="D59" t="s">
        <v>7592</v>
      </c>
      <c r="E59" t="s">
        <v>7593</v>
      </c>
      <c r="F59" t="s">
        <v>7594</v>
      </c>
      <c r="G59" t="s">
        <v>7595</v>
      </c>
      <c r="H59" t="s">
        <v>7596</v>
      </c>
      <c r="I59" t="s">
        <v>7597</v>
      </c>
      <c r="J59" t="s">
        <v>7598</v>
      </c>
      <c r="K59" t="s">
        <v>7599</v>
      </c>
      <c r="L59" t="s">
        <v>7600</v>
      </c>
      <c r="M59" t="s">
        <v>7601</v>
      </c>
      <c r="N59" t="s">
        <v>7602</v>
      </c>
      <c r="O59" t="s">
        <v>7603</v>
      </c>
    </row>
    <row r="60" spans="1:15" x14ac:dyDescent="0.25">
      <c r="A60" t="s">
        <v>7540</v>
      </c>
      <c r="B60" t="s">
        <v>7541</v>
      </c>
      <c r="C60" t="s">
        <v>7542</v>
      </c>
      <c r="D60" t="s">
        <v>7573</v>
      </c>
      <c r="E60" t="s">
        <v>7544</v>
      </c>
      <c r="F60" t="s">
        <v>7604</v>
      </c>
      <c r="G60" t="s">
        <v>7595</v>
      </c>
      <c r="H60" t="s">
        <v>7596</v>
      </c>
      <c r="I60" t="s">
        <v>7605</v>
      </c>
      <c r="J60" t="s">
        <v>7606</v>
      </c>
      <c r="K60" t="s">
        <v>7607</v>
      </c>
      <c r="L60" t="s">
        <v>7608</v>
      </c>
      <c r="M60" t="s">
        <v>7609</v>
      </c>
      <c r="N60" t="s">
        <v>7610</v>
      </c>
      <c r="O60" t="s">
        <v>7611</v>
      </c>
    </row>
    <row r="61" spans="1:15" x14ac:dyDescent="0.25">
      <c r="A61" t="s">
        <v>7612</v>
      </c>
      <c r="B61" t="s">
        <v>7613</v>
      </c>
      <c r="C61" t="s">
        <v>7614</v>
      </c>
      <c r="D61" t="s">
        <v>7615</v>
      </c>
      <c r="E61" t="s">
        <v>7616</v>
      </c>
      <c r="F61" t="s">
        <v>7617</v>
      </c>
      <c r="G61" t="s">
        <v>7618</v>
      </c>
      <c r="H61" t="s">
        <v>7619</v>
      </c>
      <c r="I61" t="s">
        <v>7620</v>
      </c>
      <c r="J61" t="s">
        <v>7621</v>
      </c>
      <c r="K61" t="s">
        <v>7622</v>
      </c>
      <c r="L61" t="s">
        <v>7623</v>
      </c>
      <c r="M61" t="s">
        <v>7624</v>
      </c>
      <c r="N61" t="s">
        <v>7625</v>
      </c>
      <c r="O61" t="s">
        <v>7626</v>
      </c>
    </row>
    <row r="62" spans="1:15" x14ac:dyDescent="0.25">
      <c r="A62" t="s">
        <v>7540</v>
      </c>
      <c r="B62" t="s">
        <v>7541</v>
      </c>
      <c r="C62" t="s">
        <v>7542</v>
      </c>
      <c r="D62" t="s">
        <v>7543</v>
      </c>
      <c r="E62" t="s">
        <v>7544</v>
      </c>
      <c r="F62" t="s">
        <v>7545</v>
      </c>
      <c r="G62" t="s">
        <v>7546</v>
      </c>
      <c r="H62" t="s">
        <v>7547</v>
      </c>
      <c r="I62" t="s">
        <v>7555</v>
      </c>
      <c r="J62" t="s">
        <v>7556</v>
      </c>
      <c r="K62" t="s">
        <v>7557</v>
      </c>
      <c r="L62" t="s">
        <v>7558</v>
      </c>
      <c r="M62" t="s">
        <v>7559</v>
      </c>
      <c r="N62" t="s">
        <v>7560</v>
      </c>
      <c r="O62" t="s">
        <v>7561</v>
      </c>
    </row>
    <row r="63" spans="1:15" x14ac:dyDescent="0.25">
      <c r="A63" t="s">
        <v>7540</v>
      </c>
      <c r="B63" t="s">
        <v>7541</v>
      </c>
      <c r="C63" t="s">
        <v>7542</v>
      </c>
      <c r="D63" t="s">
        <v>7573</v>
      </c>
      <c r="E63" t="s">
        <v>7544</v>
      </c>
      <c r="F63" t="s">
        <v>7545</v>
      </c>
      <c r="G63" t="s">
        <v>7546</v>
      </c>
      <c r="H63" t="s">
        <v>7547</v>
      </c>
      <c r="I63" t="s">
        <v>7555</v>
      </c>
      <c r="J63" t="s">
        <v>7556</v>
      </c>
      <c r="K63" t="s">
        <v>7575</v>
      </c>
      <c r="L63" t="s">
        <v>7558</v>
      </c>
      <c r="M63" t="s">
        <v>7559</v>
      </c>
      <c r="N63" t="s">
        <v>7560</v>
      </c>
      <c r="O63" t="s">
        <v>7561</v>
      </c>
    </row>
    <row r="64" spans="1:15" x14ac:dyDescent="0.25">
      <c r="A64" t="s">
        <v>7540</v>
      </c>
      <c r="B64" t="s">
        <v>7541</v>
      </c>
      <c r="C64" t="s">
        <v>7542</v>
      </c>
      <c r="D64" t="s">
        <v>7592</v>
      </c>
      <c r="E64" t="s">
        <v>7593</v>
      </c>
      <c r="F64" t="s">
        <v>7594</v>
      </c>
      <c r="G64" t="s">
        <v>7595</v>
      </c>
      <c r="H64" t="s">
        <v>7596</v>
      </c>
      <c r="I64" t="s">
        <v>7597</v>
      </c>
      <c r="J64" t="s">
        <v>7598</v>
      </c>
      <c r="K64" t="s">
        <v>7599</v>
      </c>
      <c r="L64" t="s">
        <v>7600</v>
      </c>
      <c r="M64" t="s">
        <v>7601</v>
      </c>
      <c r="N64" t="s">
        <v>7602</v>
      </c>
      <c r="O64" t="s">
        <v>7603</v>
      </c>
    </row>
    <row r="65" spans="1:15" x14ac:dyDescent="0.25">
      <c r="A65" t="s">
        <v>7540</v>
      </c>
      <c r="B65" t="s">
        <v>7541</v>
      </c>
      <c r="C65" t="s">
        <v>7542</v>
      </c>
      <c r="D65" t="s">
        <v>7543</v>
      </c>
      <c r="E65" t="s">
        <v>7544</v>
      </c>
      <c r="F65" t="s">
        <v>7545</v>
      </c>
      <c r="G65" t="s">
        <v>7546</v>
      </c>
      <c r="H65" t="s">
        <v>7547</v>
      </c>
      <c r="I65" t="s">
        <v>7548</v>
      </c>
      <c r="J65" t="s">
        <v>7549</v>
      </c>
      <c r="K65" t="s">
        <v>7550</v>
      </c>
      <c r="L65" t="s">
        <v>7551</v>
      </c>
      <c r="M65" t="s">
        <v>7552</v>
      </c>
      <c r="N65" t="s">
        <v>7553</v>
      </c>
      <c r="O65" t="s">
        <v>7554</v>
      </c>
    </row>
    <row r="66" spans="1:15" x14ac:dyDescent="0.25">
      <c r="A66" t="s">
        <v>7540</v>
      </c>
      <c r="B66" t="s">
        <v>7541</v>
      </c>
      <c r="C66" t="s">
        <v>7542</v>
      </c>
      <c r="D66" t="s">
        <v>7543</v>
      </c>
      <c r="E66" t="s">
        <v>7562</v>
      </c>
      <c r="F66" t="s">
        <v>7563</v>
      </c>
      <c r="G66" t="s">
        <v>7564</v>
      </c>
      <c r="H66" t="s">
        <v>7565</v>
      </c>
      <c r="I66" t="s">
        <v>7566</v>
      </c>
      <c r="J66" t="s">
        <v>7567</v>
      </c>
      <c r="K66" t="s">
        <v>7568</v>
      </c>
      <c r="L66" t="s">
        <v>7569</v>
      </c>
      <c r="M66" t="s">
        <v>7570</v>
      </c>
      <c r="N66" t="s">
        <v>7571</v>
      </c>
      <c r="O66" t="s">
        <v>7572</v>
      </c>
    </row>
    <row r="67" spans="1:15" x14ac:dyDescent="0.25">
      <c r="A67" t="s">
        <v>7627</v>
      </c>
      <c r="B67" t="s">
        <v>7628</v>
      </c>
      <c r="C67" t="s">
        <v>7629</v>
      </c>
      <c r="D67" t="s">
        <v>7630</v>
      </c>
      <c r="E67" t="s">
        <v>7631</v>
      </c>
      <c r="F67" t="s">
        <v>7632</v>
      </c>
      <c r="G67" t="s">
        <v>7633</v>
      </c>
      <c r="H67" t="s">
        <v>7634</v>
      </c>
      <c r="I67" t="s">
        <v>7635</v>
      </c>
      <c r="J67" t="s">
        <v>7636</v>
      </c>
      <c r="K67" t="s">
        <v>7637</v>
      </c>
      <c r="L67" t="s">
        <v>7638</v>
      </c>
      <c r="M67" t="s">
        <v>7639</v>
      </c>
      <c r="N67" t="s">
        <v>7640</v>
      </c>
      <c r="O67" t="s">
        <v>7641</v>
      </c>
    </row>
    <row r="68" spans="1:15" x14ac:dyDescent="0.25">
      <c r="A68" t="s">
        <v>7540</v>
      </c>
      <c r="B68" t="s">
        <v>7541</v>
      </c>
      <c r="C68" t="s">
        <v>7542</v>
      </c>
      <c r="D68" t="s">
        <v>7573</v>
      </c>
      <c r="E68" t="s">
        <v>7544</v>
      </c>
      <c r="F68" t="s">
        <v>7545</v>
      </c>
      <c r="G68" t="s">
        <v>7546</v>
      </c>
      <c r="H68" t="s">
        <v>7547</v>
      </c>
      <c r="I68" t="s">
        <v>7548</v>
      </c>
      <c r="J68" t="s">
        <v>7549</v>
      </c>
      <c r="K68" t="s">
        <v>7550</v>
      </c>
      <c r="L68" t="s">
        <v>7551</v>
      </c>
      <c r="M68" t="s">
        <v>7552</v>
      </c>
      <c r="N68" t="s">
        <v>7553</v>
      </c>
      <c r="O68" t="s">
        <v>7554</v>
      </c>
    </row>
    <row r="69" spans="1:15" x14ac:dyDescent="0.25">
      <c r="A69" t="s">
        <v>7540</v>
      </c>
      <c r="B69" t="s">
        <v>7541</v>
      </c>
      <c r="C69" t="s">
        <v>7542</v>
      </c>
      <c r="D69" t="s">
        <v>7543</v>
      </c>
      <c r="E69" t="s">
        <v>7544</v>
      </c>
      <c r="F69" t="s">
        <v>7545</v>
      </c>
      <c r="G69" t="s">
        <v>7546</v>
      </c>
      <c r="H69" t="s">
        <v>7547</v>
      </c>
      <c r="I69" t="s">
        <v>7548</v>
      </c>
      <c r="J69" t="s">
        <v>7549</v>
      </c>
      <c r="K69" t="s">
        <v>7550</v>
      </c>
      <c r="L69" t="s">
        <v>7551</v>
      </c>
      <c r="M69" t="s">
        <v>7552</v>
      </c>
      <c r="N69" t="s">
        <v>7553</v>
      </c>
      <c r="O69" t="s">
        <v>7554</v>
      </c>
    </row>
    <row r="70" spans="1:15" x14ac:dyDescent="0.25">
      <c r="A70" t="s">
        <v>7540</v>
      </c>
      <c r="B70" t="s">
        <v>7541</v>
      </c>
      <c r="C70" t="s">
        <v>7542</v>
      </c>
      <c r="D70" t="s">
        <v>7573</v>
      </c>
      <c r="E70" t="s">
        <v>7544</v>
      </c>
      <c r="F70" t="s">
        <v>7545</v>
      </c>
      <c r="G70" t="s">
        <v>7546</v>
      </c>
      <c r="H70" t="s">
        <v>7547</v>
      </c>
      <c r="I70" t="s">
        <v>7548</v>
      </c>
      <c r="J70" t="s">
        <v>7549</v>
      </c>
      <c r="K70" t="s">
        <v>7550</v>
      </c>
      <c r="L70" t="s">
        <v>7551</v>
      </c>
      <c r="M70" t="s">
        <v>7552</v>
      </c>
      <c r="N70" t="s">
        <v>7553</v>
      </c>
      <c r="O70" t="s">
        <v>7554</v>
      </c>
    </row>
    <row r="71" spans="1:15" x14ac:dyDescent="0.25">
      <c r="A71" t="s">
        <v>7540</v>
      </c>
      <c r="B71" t="s">
        <v>7541</v>
      </c>
      <c r="C71" t="s">
        <v>7542</v>
      </c>
      <c r="D71" t="s">
        <v>7642</v>
      </c>
      <c r="E71" t="s">
        <v>7544</v>
      </c>
      <c r="F71" t="s">
        <v>7545</v>
      </c>
      <c r="G71" t="s">
        <v>7546</v>
      </c>
      <c r="H71" t="s">
        <v>7547</v>
      </c>
      <c r="I71" t="s">
        <v>7548</v>
      </c>
      <c r="J71" t="s">
        <v>7549</v>
      </c>
      <c r="K71" t="s">
        <v>7550</v>
      </c>
      <c r="L71" t="s">
        <v>7551</v>
      </c>
      <c r="M71" t="s">
        <v>7552</v>
      </c>
      <c r="N71" t="s">
        <v>7553</v>
      </c>
      <c r="O71" t="s">
        <v>7554</v>
      </c>
    </row>
    <row r="72" spans="1:15" x14ac:dyDescent="0.25">
      <c r="A72" t="s">
        <v>7540</v>
      </c>
      <c r="B72" t="s">
        <v>7541</v>
      </c>
      <c r="C72" t="s">
        <v>7542</v>
      </c>
      <c r="D72" t="s">
        <v>7543</v>
      </c>
      <c r="E72" t="s">
        <v>7544</v>
      </c>
      <c r="F72" t="s">
        <v>7545</v>
      </c>
      <c r="G72" t="s">
        <v>7546</v>
      </c>
      <c r="H72" t="s">
        <v>7547</v>
      </c>
      <c r="I72" t="s">
        <v>7555</v>
      </c>
      <c r="J72" t="s">
        <v>7556</v>
      </c>
      <c r="K72" t="s">
        <v>7576</v>
      </c>
      <c r="L72" t="s">
        <v>7558</v>
      </c>
      <c r="M72" t="s">
        <v>7559</v>
      </c>
      <c r="N72" t="s">
        <v>7560</v>
      </c>
      <c r="O72" t="s">
        <v>7561</v>
      </c>
    </row>
    <row r="73" spans="1:15" x14ac:dyDescent="0.25">
      <c r="A73" t="s">
        <v>7540</v>
      </c>
      <c r="B73" t="s">
        <v>7541</v>
      </c>
      <c r="C73" t="s">
        <v>7542</v>
      </c>
      <c r="D73" t="s">
        <v>7573</v>
      </c>
      <c r="E73" t="s">
        <v>7544</v>
      </c>
      <c r="F73" t="s">
        <v>7545</v>
      </c>
      <c r="G73" t="s">
        <v>7546</v>
      </c>
      <c r="H73" t="s">
        <v>7547</v>
      </c>
      <c r="I73" t="s">
        <v>7555</v>
      </c>
      <c r="J73" t="s">
        <v>7556</v>
      </c>
      <c r="K73" t="s">
        <v>7575</v>
      </c>
      <c r="L73" t="s">
        <v>7558</v>
      </c>
      <c r="M73" t="s">
        <v>7559</v>
      </c>
      <c r="N73" t="s">
        <v>7560</v>
      </c>
      <c r="O73" t="s">
        <v>7561</v>
      </c>
    </row>
    <row r="74" spans="1:15" x14ac:dyDescent="0.25">
      <c r="A74" t="s">
        <v>7540</v>
      </c>
      <c r="B74" t="s">
        <v>7541</v>
      </c>
      <c r="C74" t="s">
        <v>7542</v>
      </c>
      <c r="D74" t="s">
        <v>7573</v>
      </c>
      <c r="E74" t="s">
        <v>7544</v>
      </c>
      <c r="F74" t="s">
        <v>7545</v>
      </c>
      <c r="G74" t="s">
        <v>7546</v>
      </c>
      <c r="H74" t="s">
        <v>7547</v>
      </c>
      <c r="I74" t="s">
        <v>7555</v>
      </c>
      <c r="J74" t="s">
        <v>7556</v>
      </c>
      <c r="K74" t="s">
        <v>7575</v>
      </c>
      <c r="L74" t="s">
        <v>7558</v>
      </c>
      <c r="M74" t="s">
        <v>7559</v>
      </c>
      <c r="N74" t="s">
        <v>7560</v>
      </c>
      <c r="O74" t="s">
        <v>7561</v>
      </c>
    </row>
    <row r="75" spans="1:15" x14ac:dyDescent="0.25">
      <c r="A75" t="s">
        <v>7540</v>
      </c>
      <c r="B75" t="s">
        <v>7541</v>
      </c>
      <c r="C75" t="s">
        <v>7542</v>
      </c>
      <c r="D75" t="s">
        <v>7543</v>
      </c>
      <c r="E75" t="s">
        <v>7544</v>
      </c>
      <c r="F75" t="s">
        <v>7545</v>
      </c>
      <c r="G75" t="s">
        <v>7546</v>
      </c>
      <c r="H75" t="s">
        <v>7547</v>
      </c>
      <c r="I75" t="s">
        <v>7555</v>
      </c>
      <c r="J75" t="s">
        <v>7556</v>
      </c>
      <c r="K75" t="s">
        <v>7576</v>
      </c>
      <c r="L75" t="s">
        <v>7558</v>
      </c>
      <c r="M75" t="s">
        <v>7559</v>
      </c>
      <c r="N75" t="s">
        <v>7560</v>
      </c>
      <c r="O75" t="s">
        <v>7561</v>
      </c>
    </row>
    <row r="76" spans="1:15" x14ac:dyDescent="0.25">
      <c r="A76" t="s">
        <v>7540</v>
      </c>
      <c r="B76" t="s">
        <v>7541</v>
      </c>
      <c r="C76" t="s">
        <v>7542</v>
      </c>
      <c r="D76" t="s">
        <v>7543</v>
      </c>
      <c r="E76" t="s">
        <v>7544</v>
      </c>
      <c r="F76" t="s">
        <v>7545</v>
      </c>
      <c r="G76" t="s">
        <v>7546</v>
      </c>
      <c r="H76" t="s">
        <v>7547</v>
      </c>
      <c r="I76" t="s">
        <v>7548</v>
      </c>
      <c r="J76" t="s">
        <v>7549</v>
      </c>
      <c r="K76" t="s">
        <v>7550</v>
      </c>
      <c r="L76" t="s">
        <v>7551</v>
      </c>
      <c r="M76" t="s">
        <v>7552</v>
      </c>
      <c r="N76" t="s">
        <v>7553</v>
      </c>
      <c r="O76" t="s">
        <v>7554</v>
      </c>
    </row>
    <row r="77" spans="1:15" x14ac:dyDescent="0.25">
      <c r="A77" t="s">
        <v>7540</v>
      </c>
      <c r="B77" t="s">
        <v>7541</v>
      </c>
      <c r="C77" t="s">
        <v>7542</v>
      </c>
      <c r="D77" t="s">
        <v>7543</v>
      </c>
      <c r="E77" t="s">
        <v>7544</v>
      </c>
      <c r="F77" t="s">
        <v>7545</v>
      </c>
      <c r="G77" t="s">
        <v>7546</v>
      </c>
      <c r="H77" t="s">
        <v>7547</v>
      </c>
      <c r="I77" t="s">
        <v>7555</v>
      </c>
      <c r="J77" t="s">
        <v>7556</v>
      </c>
      <c r="K77" t="s">
        <v>7576</v>
      </c>
      <c r="L77" t="s">
        <v>7558</v>
      </c>
      <c r="M77" t="s">
        <v>7559</v>
      </c>
      <c r="N77" t="s">
        <v>7560</v>
      </c>
      <c r="O77" t="s">
        <v>7561</v>
      </c>
    </row>
    <row r="78" spans="1:15" x14ac:dyDescent="0.25">
      <c r="A78" t="s">
        <v>7540</v>
      </c>
      <c r="B78" t="s">
        <v>7541</v>
      </c>
      <c r="C78" t="s">
        <v>7542</v>
      </c>
      <c r="D78" t="s">
        <v>7543</v>
      </c>
      <c r="E78" t="s">
        <v>7544</v>
      </c>
      <c r="F78" t="s">
        <v>7545</v>
      </c>
      <c r="G78" t="s">
        <v>7546</v>
      </c>
      <c r="H78" t="s">
        <v>7547</v>
      </c>
      <c r="I78" t="s">
        <v>7555</v>
      </c>
      <c r="J78" t="s">
        <v>7556</v>
      </c>
      <c r="K78" t="s">
        <v>7575</v>
      </c>
      <c r="L78" t="s">
        <v>7558</v>
      </c>
      <c r="M78" t="s">
        <v>7559</v>
      </c>
      <c r="N78" t="s">
        <v>7560</v>
      </c>
      <c r="O78" t="s">
        <v>7561</v>
      </c>
    </row>
    <row r="79" spans="1:15" x14ac:dyDescent="0.25">
      <c r="A79" t="s">
        <v>7540</v>
      </c>
      <c r="B79" t="s">
        <v>7541</v>
      </c>
      <c r="C79" t="s">
        <v>7542</v>
      </c>
      <c r="D79" t="s">
        <v>7543</v>
      </c>
      <c r="E79" t="s">
        <v>7544</v>
      </c>
      <c r="F79" t="s">
        <v>7545</v>
      </c>
      <c r="G79" t="s">
        <v>7546</v>
      </c>
      <c r="H79" t="s">
        <v>7547</v>
      </c>
      <c r="I79" t="s">
        <v>7548</v>
      </c>
      <c r="J79" t="s">
        <v>7549</v>
      </c>
      <c r="K79" t="s">
        <v>7550</v>
      </c>
      <c r="L79" t="s">
        <v>7551</v>
      </c>
      <c r="M79" t="s">
        <v>7552</v>
      </c>
      <c r="N79" t="s">
        <v>7553</v>
      </c>
      <c r="O79" t="s">
        <v>7554</v>
      </c>
    </row>
    <row r="80" spans="1:15" x14ac:dyDescent="0.25">
      <c r="A80" t="s">
        <v>7540</v>
      </c>
      <c r="B80" t="s">
        <v>7541</v>
      </c>
      <c r="C80" t="s">
        <v>7542</v>
      </c>
      <c r="D80" t="s">
        <v>7543</v>
      </c>
      <c r="E80" t="s">
        <v>7544</v>
      </c>
      <c r="F80" t="s">
        <v>7545</v>
      </c>
      <c r="G80" t="s">
        <v>7546</v>
      </c>
      <c r="H80" t="s">
        <v>7547</v>
      </c>
      <c r="I80" t="s">
        <v>7555</v>
      </c>
      <c r="J80" t="s">
        <v>7556</v>
      </c>
      <c r="K80" t="s">
        <v>7557</v>
      </c>
      <c r="L80" t="s">
        <v>7558</v>
      </c>
      <c r="M80" t="s">
        <v>7559</v>
      </c>
      <c r="N80" t="s">
        <v>7560</v>
      </c>
      <c r="O80" t="s">
        <v>7561</v>
      </c>
    </row>
    <row r="81" spans="1:15" x14ac:dyDescent="0.25">
      <c r="A81" t="s">
        <v>7540</v>
      </c>
      <c r="B81" t="s">
        <v>7541</v>
      </c>
      <c r="C81" t="s">
        <v>7542</v>
      </c>
      <c r="D81" t="s">
        <v>7573</v>
      </c>
      <c r="E81" t="s">
        <v>7544</v>
      </c>
      <c r="F81" t="s">
        <v>7545</v>
      </c>
      <c r="G81" t="s">
        <v>7546</v>
      </c>
      <c r="H81" t="s">
        <v>7547</v>
      </c>
      <c r="I81" t="s">
        <v>7555</v>
      </c>
      <c r="J81" t="s">
        <v>7556</v>
      </c>
      <c r="K81" t="s">
        <v>7557</v>
      </c>
      <c r="L81" t="s">
        <v>7558</v>
      </c>
      <c r="M81" t="s">
        <v>7559</v>
      </c>
      <c r="N81" t="s">
        <v>7560</v>
      </c>
      <c r="O81" t="s">
        <v>7561</v>
      </c>
    </row>
    <row r="82" spans="1:15" x14ac:dyDescent="0.25">
      <c r="A82" t="s">
        <v>7540</v>
      </c>
      <c r="B82" t="s">
        <v>7541</v>
      </c>
      <c r="C82" t="s">
        <v>7542</v>
      </c>
      <c r="D82" t="s">
        <v>7573</v>
      </c>
      <c r="E82" t="s">
        <v>7544</v>
      </c>
      <c r="F82" t="s">
        <v>7545</v>
      </c>
      <c r="G82" t="s">
        <v>7546</v>
      </c>
      <c r="H82" t="s">
        <v>7547</v>
      </c>
      <c r="I82" t="s">
        <v>7555</v>
      </c>
      <c r="J82" t="s">
        <v>7556</v>
      </c>
      <c r="K82" t="s">
        <v>7575</v>
      </c>
      <c r="L82" t="s">
        <v>7558</v>
      </c>
      <c r="M82" t="s">
        <v>7559</v>
      </c>
      <c r="N82" t="s">
        <v>7560</v>
      </c>
      <c r="O82" t="s">
        <v>7561</v>
      </c>
    </row>
    <row r="83" spans="1:15" x14ac:dyDescent="0.25">
      <c r="A83" t="s">
        <v>7540</v>
      </c>
      <c r="B83" t="s">
        <v>7541</v>
      </c>
      <c r="C83" t="s">
        <v>7542</v>
      </c>
      <c r="D83" t="s">
        <v>7543</v>
      </c>
      <c r="E83" t="s">
        <v>7544</v>
      </c>
      <c r="F83" t="s">
        <v>7545</v>
      </c>
      <c r="G83" t="s">
        <v>7546</v>
      </c>
      <c r="H83" t="s">
        <v>7547</v>
      </c>
      <c r="I83" t="s">
        <v>7555</v>
      </c>
      <c r="J83" t="s">
        <v>7556</v>
      </c>
      <c r="K83" t="s">
        <v>7575</v>
      </c>
      <c r="L83" t="s">
        <v>7558</v>
      </c>
      <c r="M83" t="s">
        <v>7559</v>
      </c>
      <c r="N83" t="s">
        <v>7560</v>
      </c>
      <c r="O83" t="s">
        <v>7561</v>
      </c>
    </row>
    <row r="84" spans="1:15" x14ac:dyDescent="0.25">
      <c r="A84" t="s">
        <v>7577</v>
      </c>
      <c r="B84" t="s">
        <v>7578</v>
      </c>
      <c r="C84" t="s">
        <v>7579</v>
      </c>
      <c r="D84" t="s">
        <v>7580</v>
      </c>
      <c r="E84" t="s">
        <v>7581</v>
      </c>
      <c r="F84" t="s">
        <v>7582</v>
      </c>
      <c r="G84" t="s">
        <v>7583</v>
      </c>
      <c r="H84" t="s">
        <v>7584</v>
      </c>
      <c r="I84" t="s">
        <v>7585</v>
      </c>
      <c r="J84" t="s">
        <v>7586</v>
      </c>
      <c r="K84" t="s">
        <v>7587</v>
      </c>
      <c r="L84" t="s">
        <v>7588</v>
      </c>
      <c r="M84" t="s">
        <v>7589</v>
      </c>
      <c r="N84" t="s">
        <v>7590</v>
      </c>
      <c r="O84" t="s">
        <v>7591</v>
      </c>
    </row>
    <row r="85" spans="1:15" x14ac:dyDescent="0.25">
      <c r="A85" t="s">
        <v>7540</v>
      </c>
      <c r="B85" t="s">
        <v>7541</v>
      </c>
      <c r="C85" t="s">
        <v>7542</v>
      </c>
      <c r="D85" t="s">
        <v>7543</v>
      </c>
      <c r="E85" t="s">
        <v>7544</v>
      </c>
      <c r="F85" t="s">
        <v>7545</v>
      </c>
      <c r="G85" t="s">
        <v>7546</v>
      </c>
      <c r="H85" t="s">
        <v>7547</v>
      </c>
      <c r="I85" t="s">
        <v>7555</v>
      </c>
      <c r="J85" t="s">
        <v>7556</v>
      </c>
      <c r="K85" t="s">
        <v>7643</v>
      </c>
      <c r="L85" t="s">
        <v>7558</v>
      </c>
      <c r="M85" t="s">
        <v>7559</v>
      </c>
      <c r="N85" t="s">
        <v>7560</v>
      </c>
      <c r="O85" t="s">
        <v>7561</v>
      </c>
    </row>
    <row r="86" spans="1:15" x14ac:dyDescent="0.25">
      <c r="A86" t="s">
        <v>7540</v>
      </c>
      <c r="B86" t="s">
        <v>7541</v>
      </c>
      <c r="C86" t="s">
        <v>7542</v>
      </c>
      <c r="D86" t="s">
        <v>7644</v>
      </c>
      <c r="E86" t="s">
        <v>7544</v>
      </c>
      <c r="F86" t="s">
        <v>7545</v>
      </c>
      <c r="G86" t="s">
        <v>7546</v>
      </c>
      <c r="H86" t="s">
        <v>7547</v>
      </c>
      <c r="I86" t="s">
        <v>7548</v>
      </c>
      <c r="J86" t="s">
        <v>7549</v>
      </c>
      <c r="K86" t="s">
        <v>7550</v>
      </c>
      <c r="L86" t="s">
        <v>7551</v>
      </c>
      <c r="M86" t="s">
        <v>7552</v>
      </c>
      <c r="N86" t="s">
        <v>7553</v>
      </c>
      <c r="O86" t="s">
        <v>7554</v>
      </c>
    </row>
    <row r="87" spans="1:15" x14ac:dyDescent="0.25">
      <c r="A87" t="s">
        <v>7540</v>
      </c>
      <c r="B87" t="s">
        <v>7541</v>
      </c>
      <c r="C87" t="s">
        <v>7542</v>
      </c>
      <c r="D87" t="s">
        <v>7543</v>
      </c>
      <c r="E87" t="s">
        <v>7544</v>
      </c>
      <c r="F87" t="s">
        <v>7545</v>
      </c>
      <c r="G87" t="s">
        <v>7546</v>
      </c>
      <c r="H87" t="s">
        <v>7547</v>
      </c>
      <c r="I87" t="s">
        <v>7548</v>
      </c>
      <c r="J87" t="s">
        <v>7549</v>
      </c>
      <c r="K87" t="s">
        <v>7550</v>
      </c>
      <c r="L87" t="s">
        <v>7551</v>
      </c>
      <c r="M87" t="s">
        <v>7552</v>
      </c>
      <c r="N87" t="s">
        <v>7553</v>
      </c>
      <c r="O87" t="s">
        <v>7554</v>
      </c>
    </row>
    <row r="88" spans="1:15" x14ac:dyDescent="0.25">
      <c r="A88" t="s">
        <v>7540</v>
      </c>
      <c r="B88" t="s">
        <v>7541</v>
      </c>
      <c r="C88" t="s">
        <v>7542</v>
      </c>
      <c r="D88" t="s">
        <v>7543</v>
      </c>
      <c r="E88" t="s">
        <v>7544</v>
      </c>
      <c r="F88" t="s">
        <v>7545</v>
      </c>
      <c r="G88" t="s">
        <v>7546</v>
      </c>
      <c r="H88" t="s">
        <v>7547</v>
      </c>
      <c r="I88" t="s">
        <v>7555</v>
      </c>
      <c r="J88" t="s">
        <v>7556</v>
      </c>
      <c r="K88" t="s">
        <v>7576</v>
      </c>
      <c r="L88" t="s">
        <v>7558</v>
      </c>
      <c r="M88" t="s">
        <v>7559</v>
      </c>
      <c r="N88" t="s">
        <v>7560</v>
      </c>
      <c r="O88" t="s">
        <v>7561</v>
      </c>
    </row>
    <row r="89" spans="1:15" x14ac:dyDescent="0.25">
      <c r="A89" t="s">
        <v>7540</v>
      </c>
      <c r="B89" t="s">
        <v>7541</v>
      </c>
      <c r="C89" t="s">
        <v>7542</v>
      </c>
      <c r="D89" t="s">
        <v>7573</v>
      </c>
      <c r="E89" t="s">
        <v>7544</v>
      </c>
      <c r="F89" t="s">
        <v>7545</v>
      </c>
      <c r="G89" t="s">
        <v>7546</v>
      </c>
      <c r="H89" t="s">
        <v>7547</v>
      </c>
      <c r="I89" t="s">
        <v>7548</v>
      </c>
      <c r="J89" t="s">
        <v>7549</v>
      </c>
      <c r="K89" t="s">
        <v>7550</v>
      </c>
      <c r="L89" t="s">
        <v>7551</v>
      </c>
      <c r="M89" t="s">
        <v>7552</v>
      </c>
      <c r="N89" t="s">
        <v>7553</v>
      </c>
      <c r="O89" t="s">
        <v>7554</v>
      </c>
    </row>
    <row r="90" spans="1:15" x14ac:dyDescent="0.25">
      <c r="A90" t="s">
        <v>7540</v>
      </c>
      <c r="B90" t="s">
        <v>7541</v>
      </c>
      <c r="C90" t="s">
        <v>7542</v>
      </c>
      <c r="D90" t="s">
        <v>7543</v>
      </c>
      <c r="E90" t="s">
        <v>7544</v>
      </c>
      <c r="F90" t="s">
        <v>7545</v>
      </c>
      <c r="G90" t="s">
        <v>7546</v>
      </c>
      <c r="H90" t="s">
        <v>7547</v>
      </c>
      <c r="I90" t="s">
        <v>7555</v>
      </c>
      <c r="J90" t="s">
        <v>7556</v>
      </c>
      <c r="K90" t="s">
        <v>7576</v>
      </c>
      <c r="L90" t="s">
        <v>7558</v>
      </c>
      <c r="M90" t="s">
        <v>7559</v>
      </c>
      <c r="N90" t="s">
        <v>7560</v>
      </c>
      <c r="O90" t="s">
        <v>7561</v>
      </c>
    </row>
    <row r="91" spans="1:15" x14ac:dyDescent="0.25">
      <c r="A91" t="s">
        <v>7540</v>
      </c>
      <c r="B91" t="s">
        <v>7541</v>
      </c>
      <c r="C91" t="s">
        <v>7542</v>
      </c>
      <c r="D91" t="s">
        <v>7543</v>
      </c>
      <c r="E91" t="s">
        <v>7562</v>
      </c>
      <c r="F91" t="s">
        <v>7563</v>
      </c>
      <c r="G91" t="s">
        <v>7564</v>
      </c>
      <c r="H91" t="s">
        <v>7565</v>
      </c>
      <c r="I91" t="s">
        <v>7566</v>
      </c>
      <c r="J91" t="s">
        <v>7567</v>
      </c>
      <c r="K91" t="s">
        <v>7568</v>
      </c>
      <c r="L91" t="s">
        <v>7569</v>
      </c>
      <c r="M91" t="s">
        <v>7570</v>
      </c>
      <c r="N91" t="s">
        <v>7571</v>
      </c>
      <c r="O91" t="s">
        <v>7572</v>
      </c>
    </row>
    <row r="92" spans="1:15" x14ac:dyDescent="0.25">
      <c r="A92" t="s">
        <v>7540</v>
      </c>
      <c r="B92" t="s">
        <v>7541</v>
      </c>
      <c r="C92" t="s">
        <v>7542</v>
      </c>
      <c r="D92" t="s">
        <v>7543</v>
      </c>
      <c r="E92" t="s">
        <v>7544</v>
      </c>
      <c r="F92" t="s">
        <v>7545</v>
      </c>
      <c r="G92" t="s">
        <v>7546</v>
      </c>
      <c r="H92" t="s">
        <v>7547</v>
      </c>
      <c r="I92" t="s">
        <v>7555</v>
      </c>
      <c r="J92" t="s">
        <v>7556</v>
      </c>
      <c r="K92" t="s">
        <v>7557</v>
      </c>
      <c r="L92" t="s">
        <v>7558</v>
      </c>
      <c r="M92" t="s">
        <v>7559</v>
      </c>
      <c r="N92" t="s">
        <v>7560</v>
      </c>
      <c r="O92" t="s">
        <v>7561</v>
      </c>
    </row>
    <row r="93" spans="1:15" x14ac:dyDescent="0.25">
      <c r="A93" t="s">
        <v>7540</v>
      </c>
      <c r="B93" t="s">
        <v>7541</v>
      </c>
      <c r="C93" t="s">
        <v>7542</v>
      </c>
      <c r="D93" t="s">
        <v>7573</v>
      </c>
      <c r="E93" t="s">
        <v>7544</v>
      </c>
      <c r="F93" t="s">
        <v>7545</v>
      </c>
      <c r="G93" t="s">
        <v>7546</v>
      </c>
      <c r="H93" t="s">
        <v>7547</v>
      </c>
      <c r="I93" t="s">
        <v>7555</v>
      </c>
      <c r="J93" t="s">
        <v>7556</v>
      </c>
      <c r="K93" t="s">
        <v>7575</v>
      </c>
      <c r="L93" t="s">
        <v>7558</v>
      </c>
      <c r="M93" t="s">
        <v>7559</v>
      </c>
      <c r="N93" t="s">
        <v>7560</v>
      </c>
      <c r="O93" t="s">
        <v>7561</v>
      </c>
    </row>
    <row r="94" spans="1:15" x14ac:dyDescent="0.25">
      <c r="A94" t="s">
        <v>7540</v>
      </c>
      <c r="B94" t="s">
        <v>7541</v>
      </c>
      <c r="C94" t="s">
        <v>7542</v>
      </c>
      <c r="D94" t="s">
        <v>7573</v>
      </c>
      <c r="E94" t="s">
        <v>7544</v>
      </c>
      <c r="F94" t="s">
        <v>7545</v>
      </c>
      <c r="G94" t="s">
        <v>7546</v>
      </c>
      <c r="H94" t="s">
        <v>7547</v>
      </c>
      <c r="I94" t="s">
        <v>7548</v>
      </c>
      <c r="J94" t="s">
        <v>7549</v>
      </c>
      <c r="K94" t="s">
        <v>7550</v>
      </c>
      <c r="L94" t="s">
        <v>7551</v>
      </c>
      <c r="M94" t="s">
        <v>7552</v>
      </c>
      <c r="N94" t="s">
        <v>7553</v>
      </c>
      <c r="O94" t="s">
        <v>7554</v>
      </c>
    </row>
    <row r="95" spans="1:15" x14ac:dyDescent="0.25">
      <c r="A95" t="s">
        <v>7540</v>
      </c>
      <c r="B95" t="s">
        <v>7541</v>
      </c>
      <c r="C95" t="s">
        <v>7542</v>
      </c>
      <c r="D95" t="s">
        <v>7543</v>
      </c>
      <c r="E95" t="s">
        <v>7544</v>
      </c>
      <c r="F95" t="s">
        <v>7545</v>
      </c>
      <c r="G95" t="s">
        <v>7546</v>
      </c>
      <c r="H95" t="s">
        <v>7547</v>
      </c>
      <c r="I95" t="s">
        <v>7555</v>
      </c>
      <c r="J95" t="s">
        <v>7556</v>
      </c>
      <c r="K95" t="s">
        <v>7575</v>
      </c>
      <c r="L95" t="s">
        <v>7558</v>
      </c>
      <c r="M95" t="s">
        <v>7559</v>
      </c>
      <c r="N95" t="s">
        <v>7560</v>
      </c>
      <c r="O95" t="s">
        <v>7561</v>
      </c>
    </row>
    <row r="96" spans="1:15" x14ac:dyDescent="0.25">
      <c r="A96" t="s">
        <v>7540</v>
      </c>
      <c r="B96" t="s">
        <v>7541</v>
      </c>
      <c r="C96" t="s">
        <v>7542</v>
      </c>
      <c r="D96" t="s">
        <v>7573</v>
      </c>
      <c r="E96" t="s">
        <v>7544</v>
      </c>
      <c r="F96" t="s">
        <v>7545</v>
      </c>
      <c r="G96" t="s">
        <v>7546</v>
      </c>
      <c r="H96" t="s">
        <v>7547</v>
      </c>
      <c r="I96" t="s">
        <v>7555</v>
      </c>
      <c r="J96" t="s">
        <v>7556</v>
      </c>
      <c r="K96" t="s">
        <v>7575</v>
      </c>
      <c r="L96" t="s">
        <v>7558</v>
      </c>
      <c r="M96" t="s">
        <v>7559</v>
      </c>
      <c r="N96" t="s">
        <v>7560</v>
      </c>
      <c r="O96" t="s">
        <v>7561</v>
      </c>
    </row>
    <row r="97" spans="1:15" x14ac:dyDescent="0.25">
      <c r="A97" t="s">
        <v>7540</v>
      </c>
      <c r="B97" t="s">
        <v>7541</v>
      </c>
      <c r="C97" t="s">
        <v>7542</v>
      </c>
      <c r="D97" t="s">
        <v>7543</v>
      </c>
      <c r="E97" t="s">
        <v>7544</v>
      </c>
      <c r="F97" t="s">
        <v>7545</v>
      </c>
      <c r="G97" t="s">
        <v>7546</v>
      </c>
      <c r="H97" t="s">
        <v>7547</v>
      </c>
      <c r="I97" t="s">
        <v>7555</v>
      </c>
      <c r="J97" t="s">
        <v>7556</v>
      </c>
      <c r="K97" t="s">
        <v>7576</v>
      </c>
      <c r="L97" t="s">
        <v>7558</v>
      </c>
      <c r="M97" t="s">
        <v>7559</v>
      </c>
      <c r="N97" t="s">
        <v>7560</v>
      </c>
      <c r="O97" t="s">
        <v>7561</v>
      </c>
    </row>
    <row r="98" spans="1:15" x14ac:dyDescent="0.25">
      <c r="A98" t="s">
        <v>7540</v>
      </c>
      <c r="B98" t="s">
        <v>7541</v>
      </c>
      <c r="C98" t="s">
        <v>7542</v>
      </c>
      <c r="D98" t="s">
        <v>7543</v>
      </c>
      <c r="E98" t="s">
        <v>7544</v>
      </c>
      <c r="F98" t="s">
        <v>7545</v>
      </c>
      <c r="G98" t="s">
        <v>7546</v>
      </c>
      <c r="H98" t="s">
        <v>7547</v>
      </c>
      <c r="I98" t="s">
        <v>7548</v>
      </c>
      <c r="J98" t="s">
        <v>7549</v>
      </c>
      <c r="K98" t="s">
        <v>7550</v>
      </c>
      <c r="L98" t="s">
        <v>7551</v>
      </c>
      <c r="M98" t="s">
        <v>7552</v>
      </c>
      <c r="N98" t="s">
        <v>7553</v>
      </c>
      <c r="O98" t="s">
        <v>7554</v>
      </c>
    </row>
    <row r="99" spans="1:15" x14ac:dyDescent="0.25">
      <c r="A99" t="s">
        <v>7540</v>
      </c>
      <c r="B99" t="s">
        <v>7541</v>
      </c>
      <c r="C99" t="s">
        <v>7542</v>
      </c>
      <c r="D99" t="s">
        <v>7543</v>
      </c>
      <c r="E99" t="s">
        <v>7544</v>
      </c>
      <c r="F99" t="s">
        <v>7545</v>
      </c>
      <c r="G99" t="s">
        <v>7546</v>
      </c>
      <c r="H99" t="s">
        <v>7547</v>
      </c>
      <c r="I99" t="s">
        <v>7555</v>
      </c>
      <c r="J99" t="s">
        <v>7556</v>
      </c>
      <c r="K99" t="s">
        <v>7576</v>
      </c>
      <c r="L99" t="s">
        <v>7558</v>
      </c>
      <c r="M99" t="s">
        <v>7559</v>
      </c>
      <c r="N99" t="s">
        <v>7560</v>
      </c>
      <c r="O99" t="s">
        <v>7561</v>
      </c>
    </row>
    <row r="100" spans="1:15" x14ac:dyDescent="0.25">
      <c r="A100" t="s">
        <v>7540</v>
      </c>
      <c r="B100" t="s">
        <v>7541</v>
      </c>
      <c r="C100" t="s">
        <v>7542</v>
      </c>
      <c r="D100" t="s">
        <v>7543</v>
      </c>
      <c r="E100" t="s">
        <v>7544</v>
      </c>
      <c r="F100" t="s">
        <v>7545</v>
      </c>
      <c r="G100" t="s">
        <v>7546</v>
      </c>
      <c r="H100" t="s">
        <v>7547</v>
      </c>
      <c r="I100" t="s">
        <v>7548</v>
      </c>
      <c r="J100" t="s">
        <v>7549</v>
      </c>
      <c r="K100" t="s">
        <v>7550</v>
      </c>
      <c r="L100" t="s">
        <v>7551</v>
      </c>
      <c r="M100" t="s">
        <v>7552</v>
      </c>
      <c r="N100" t="s">
        <v>7553</v>
      </c>
      <c r="O100" t="s">
        <v>7554</v>
      </c>
    </row>
    <row r="101" spans="1:15" x14ac:dyDescent="0.25">
      <c r="A101" t="s">
        <v>7540</v>
      </c>
      <c r="B101" t="s">
        <v>7541</v>
      </c>
      <c r="C101" t="s">
        <v>7542</v>
      </c>
      <c r="D101" t="s">
        <v>7592</v>
      </c>
      <c r="E101" t="s">
        <v>7593</v>
      </c>
      <c r="F101" t="s">
        <v>7594</v>
      </c>
      <c r="G101" t="s">
        <v>7595</v>
      </c>
      <c r="H101" t="s">
        <v>7596</v>
      </c>
      <c r="I101" t="s">
        <v>7597</v>
      </c>
      <c r="J101" t="s">
        <v>7598</v>
      </c>
      <c r="K101" t="s">
        <v>7599</v>
      </c>
      <c r="L101" t="s">
        <v>7600</v>
      </c>
      <c r="M101" t="s">
        <v>7601</v>
      </c>
      <c r="N101" t="s">
        <v>7602</v>
      </c>
      <c r="O101" t="s">
        <v>7603</v>
      </c>
    </row>
    <row r="102" spans="1:15" x14ac:dyDescent="0.25">
      <c r="A102" t="s">
        <v>7540</v>
      </c>
      <c r="B102" t="s">
        <v>7541</v>
      </c>
      <c r="C102" t="s">
        <v>7542</v>
      </c>
      <c r="D102" t="s">
        <v>7573</v>
      </c>
      <c r="E102" t="s">
        <v>7544</v>
      </c>
      <c r="F102" t="s">
        <v>7545</v>
      </c>
      <c r="G102" t="s">
        <v>7546</v>
      </c>
      <c r="H102" t="s">
        <v>7547</v>
      </c>
      <c r="I102" t="s">
        <v>7548</v>
      </c>
      <c r="J102" t="s">
        <v>7549</v>
      </c>
      <c r="K102" t="s">
        <v>7550</v>
      </c>
      <c r="L102" t="s">
        <v>7551</v>
      </c>
      <c r="M102" t="s">
        <v>7552</v>
      </c>
      <c r="N102" t="s">
        <v>7553</v>
      </c>
      <c r="O102" t="s">
        <v>7554</v>
      </c>
    </row>
    <row r="103" spans="1:15" x14ac:dyDescent="0.25">
      <c r="A103" t="s">
        <v>7540</v>
      </c>
      <c r="B103" t="s">
        <v>7541</v>
      </c>
      <c r="C103" t="s">
        <v>7542</v>
      </c>
      <c r="D103" t="s">
        <v>7573</v>
      </c>
      <c r="E103" t="s">
        <v>7544</v>
      </c>
      <c r="F103" t="s">
        <v>7545</v>
      </c>
      <c r="G103" t="s">
        <v>7546</v>
      </c>
      <c r="H103" t="s">
        <v>7547</v>
      </c>
      <c r="I103" t="s">
        <v>7555</v>
      </c>
      <c r="J103" t="s">
        <v>7556</v>
      </c>
      <c r="K103" t="s">
        <v>7575</v>
      </c>
      <c r="L103" t="s">
        <v>7558</v>
      </c>
      <c r="M103" t="s">
        <v>7559</v>
      </c>
      <c r="N103" t="s">
        <v>7560</v>
      </c>
      <c r="O103" t="s">
        <v>7561</v>
      </c>
    </row>
    <row r="104" spans="1:15" x14ac:dyDescent="0.25">
      <c r="A104" t="s">
        <v>7540</v>
      </c>
      <c r="B104" t="s">
        <v>7541</v>
      </c>
      <c r="C104" t="s">
        <v>7542</v>
      </c>
      <c r="D104" t="s">
        <v>7543</v>
      </c>
      <c r="E104" t="s">
        <v>7544</v>
      </c>
      <c r="F104" t="s">
        <v>7545</v>
      </c>
      <c r="G104" t="s">
        <v>7546</v>
      </c>
      <c r="H104" t="s">
        <v>7547</v>
      </c>
      <c r="I104" t="s">
        <v>7548</v>
      </c>
      <c r="J104" t="s">
        <v>7549</v>
      </c>
      <c r="K104" t="s">
        <v>7550</v>
      </c>
      <c r="L104" t="s">
        <v>7551</v>
      </c>
      <c r="M104" t="s">
        <v>7552</v>
      </c>
      <c r="N104" t="s">
        <v>7553</v>
      </c>
      <c r="O104" t="s">
        <v>7554</v>
      </c>
    </row>
    <row r="105" spans="1:15" x14ac:dyDescent="0.25">
      <c r="A105" t="s">
        <v>7540</v>
      </c>
      <c r="B105" t="s">
        <v>7541</v>
      </c>
      <c r="C105" t="s">
        <v>7542</v>
      </c>
      <c r="D105" t="s">
        <v>7543</v>
      </c>
      <c r="E105" t="s">
        <v>7544</v>
      </c>
      <c r="F105" t="s">
        <v>7545</v>
      </c>
      <c r="G105" t="s">
        <v>7546</v>
      </c>
      <c r="H105" t="s">
        <v>7547</v>
      </c>
      <c r="I105" t="s">
        <v>7555</v>
      </c>
      <c r="J105" t="s">
        <v>7556</v>
      </c>
      <c r="K105" t="s">
        <v>7643</v>
      </c>
      <c r="L105" t="s">
        <v>7558</v>
      </c>
      <c r="M105" t="s">
        <v>7559</v>
      </c>
      <c r="N105" t="s">
        <v>7560</v>
      </c>
      <c r="O105" t="s">
        <v>7561</v>
      </c>
    </row>
    <row r="106" spans="1:15" x14ac:dyDescent="0.25">
      <c r="A106" t="s">
        <v>7540</v>
      </c>
      <c r="B106" t="s">
        <v>7541</v>
      </c>
      <c r="C106" t="s">
        <v>7542</v>
      </c>
      <c r="D106" t="s">
        <v>7573</v>
      </c>
      <c r="E106" t="s">
        <v>7544</v>
      </c>
      <c r="F106" t="s">
        <v>7545</v>
      </c>
      <c r="G106" t="s">
        <v>7546</v>
      </c>
      <c r="H106" t="s">
        <v>7547</v>
      </c>
      <c r="I106" t="s">
        <v>7555</v>
      </c>
      <c r="J106" t="s">
        <v>7556</v>
      </c>
      <c r="K106" t="s">
        <v>7557</v>
      </c>
      <c r="L106" t="s">
        <v>7558</v>
      </c>
      <c r="M106" t="s">
        <v>7559</v>
      </c>
      <c r="N106" t="s">
        <v>7560</v>
      </c>
      <c r="O106" t="s">
        <v>7561</v>
      </c>
    </row>
    <row r="107" spans="1:15" x14ac:dyDescent="0.25">
      <c r="A107" t="s">
        <v>7540</v>
      </c>
      <c r="B107" t="s">
        <v>7541</v>
      </c>
      <c r="C107" t="s">
        <v>7542</v>
      </c>
      <c r="D107" t="s">
        <v>7543</v>
      </c>
      <c r="E107" t="s">
        <v>7544</v>
      </c>
      <c r="F107" t="s">
        <v>7545</v>
      </c>
      <c r="G107" t="s">
        <v>7546</v>
      </c>
      <c r="H107" t="s">
        <v>7547</v>
      </c>
      <c r="I107" t="s">
        <v>7555</v>
      </c>
      <c r="J107" t="s">
        <v>7556</v>
      </c>
      <c r="K107" t="s">
        <v>7576</v>
      </c>
      <c r="L107" t="s">
        <v>7558</v>
      </c>
      <c r="M107" t="s">
        <v>7559</v>
      </c>
      <c r="N107" t="s">
        <v>7560</v>
      </c>
      <c r="O107" t="s">
        <v>7561</v>
      </c>
    </row>
    <row r="108" spans="1:15" x14ac:dyDescent="0.25">
      <c r="A108" t="s">
        <v>7540</v>
      </c>
      <c r="B108" t="s">
        <v>7541</v>
      </c>
      <c r="C108" t="s">
        <v>7542</v>
      </c>
      <c r="D108" t="s">
        <v>7543</v>
      </c>
      <c r="E108" t="s">
        <v>7562</v>
      </c>
      <c r="F108" t="s">
        <v>7563</v>
      </c>
      <c r="G108" t="s">
        <v>7564</v>
      </c>
      <c r="H108" t="s">
        <v>7565</v>
      </c>
      <c r="I108" t="s">
        <v>7566</v>
      </c>
      <c r="J108" t="s">
        <v>7567</v>
      </c>
      <c r="K108" t="s">
        <v>7568</v>
      </c>
      <c r="L108" t="s">
        <v>7569</v>
      </c>
      <c r="M108" t="s">
        <v>7570</v>
      </c>
      <c r="N108" t="s">
        <v>7571</v>
      </c>
      <c r="O108" t="s">
        <v>7572</v>
      </c>
    </row>
    <row r="109" spans="1:15" x14ac:dyDescent="0.25">
      <c r="A109" t="s">
        <v>7612</v>
      </c>
      <c r="B109" t="s">
        <v>7613</v>
      </c>
      <c r="C109" t="s">
        <v>7614</v>
      </c>
      <c r="D109" t="s">
        <v>7615</v>
      </c>
      <c r="E109" t="s">
        <v>7616</v>
      </c>
      <c r="F109" t="s">
        <v>7617</v>
      </c>
      <c r="G109" t="s">
        <v>7618</v>
      </c>
      <c r="H109" t="s">
        <v>7619</v>
      </c>
      <c r="I109" t="s">
        <v>7620</v>
      </c>
      <c r="J109" t="s">
        <v>7621</v>
      </c>
      <c r="K109" t="s">
        <v>7622</v>
      </c>
      <c r="L109" t="s">
        <v>7623</v>
      </c>
      <c r="M109" t="s">
        <v>7624</v>
      </c>
      <c r="N109" t="s">
        <v>7625</v>
      </c>
      <c r="O109" t="s">
        <v>7626</v>
      </c>
    </row>
    <row r="110" spans="1:15" x14ac:dyDescent="0.25">
      <c r="A110" t="s">
        <v>7540</v>
      </c>
      <c r="B110" t="s">
        <v>7541</v>
      </c>
      <c r="C110" t="s">
        <v>7542</v>
      </c>
      <c r="D110" t="s">
        <v>7543</v>
      </c>
      <c r="E110" t="s">
        <v>7544</v>
      </c>
      <c r="F110" t="s">
        <v>7545</v>
      </c>
      <c r="G110" t="s">
        <v>7546</v>
      </c>
      <c r="H110" t="s">
        <v>7547</v>
      </c>
      <c r="I110" t="s">
        <v>7555</v>
      </c>
      <c r="J110" t="s">
        <v>7556</v>
      </c>
      <c r="K110" t="s">
        <v>7576</v>
      </c>
      <c r="L110" t="s">
        <v>7558</v>
      </c>
      <c r="M110" t="s">
        <v>7559</v>
      </c>
      <c r="N110" t="s">
        <v>7560</v>
      </c>
      <c r="O110" t="s">
        <v>7561</v>
      </c>
    </row>
    <row r="111" spans="1:15" x14ac:dyDescent="0.25">
      <c r="A111" t="s">
        <v>7540</v>
      </c>
      <c r="B111" t="s">
        <v>7541</v>
      </c>
      <c r="C111" t="s">
        <v>7542</v>
      </c>
      <c r="D111" t="s">
        <v>7543</v>
      </c>
      <c r="E111" t="s">
        <v>7544</v>
      </c>
      <c r="F111" t="s">
        <v>7545</v>
      </c>
      <c r="G111" t="s">
        <v>7546</v>
      </c>
      <c r="H111" t="s">
        <v>7547</v>
      </c>
      <c r="I111" t="s">
        <v>7548</v>
      </c>
      <c r="J111" t="s">
        <v>7549</v>
      </c>
      <c r="K111" t="s">
        <v>7550</v>
      </c>
      <c r="L111" t="s">
        <v>7551</v>
      </c>
      <c r="M111" t="s">
        <v>7552</v>
      </c>
      <c r="N111" t="s">
        <v>7553</v>
      </c>
      <c r="O111" t="s">
        <v>7554</v>
      </c>
    </row>
    <row r="112" spans="1:15" x14ac:dyDescent="0.25">
      <c r="A112" t="s">
        <v>7540</v>
      </c>
      <c r="B112" t="s">
        <v>7541</v>
      </c>
      <c r="C112" t="s">
        <v>7542</v>
      </c>
      <c r="D112" t="s">
        <v>7543</v>
      </c>
      <c r="E112" t="s">
        <v>7544</v>
      </c>
      <c r="F112" t="s">
        <v>7545</v>
      </c>
      <c r="G112" t="s">
        <v>7546</v>
      </c>
      <c r="H112" t="s">
        <v>7547</v>
      </c>
      <c r="I112" t="s">
        <v>7548</v>
      </c>
      <c r="J112" t="s">
        <v>7549</v>
      </c>
      <c r="K112" t="s">
        <v>7550</v>
      </c>
      <c r="L112" t="s">
        <v>7551</v>
      </c>
      <c r="M112" t="s">
        <v>7552</v>
      </c>
      <c r="N112" t="s">
        <v>7553</v>
      </c>
      <c r="O112" t="s">
        <v>7554</v>
      </c>
    </row>
    <row r="113" spans="1:15" x14ac:dyDescent="0.25">
      <c r="A113" t="s">
        <v>7540</v>
      </c>
      <c r="B113" t="s">
        <v>7541</v>
      </c>
      <c r="C113" t="s">
        <v>7542</v>
      </c>
      <c r="D113" t="s">
        <v>7573</v>
      </c>
      <c r="E113" t="s">
        <v>7544</v>
      </c>
      <c r="F113" t="s">
        <v>7545</v>
      </c>
      <c r="G113" t="s">
        <v>7546</v>
      </c>
      <c r="H113" t="s">
        <v>7547</v>
      </c>
      <c r="I113" t="s">
        <v>7555</v>
      </c>
      <c r="J113" t="s">
        <v>7556</v>
      </c>
      <c r="K113" t="s">
        <v>7557</v>
      </c>
      <c r="L113" t="s">
        <v>7558</v>
      </c>
      <c r="M113" t="s">
        <v>7559</v>
      </c>
      <c r="N113" t="s">
        <v>7560</v>
      </c>
      <c r="O113" t="s">
        <v>7561</v>
      </c>
    </row>
    <row r="114" spans="1:15" x14ac:dyDescent="0.25">
      <c r="A114" t="s">
        <v>7645</v>
      </c>
      <c r="B114" t="s">
        <v>7646</v>
      </c>
      <c r="C114" t="s">
        <v>7647</v>
      </c>
      <c r="D114" t="s">
        <v>7648</v>
      </c>
      <c r="E114" t="s">
        <v>7649</v>
      </c>
      <c r="F114" t="s">
        <v>7650</v>
      </c>
      <c r="G114" t="s">
        <v>7651</v>
      </c>
      <c r="H114" t="s">
        <v>7652</v>
      </c>
      <c r="I114" t="s">
        <v>7653</v>
      </c>
      <c r="J114" t="s">
        <v>7654</v>
      </c>
      <c r="K114" t="s">
        <v>7655</v>
      </c>
      <c r="L114" t="s">
        <v>7656</v>
      </c>
      <c r="M114" t="s">
        <v>7657</v>
      </c>
      <c r="N114" t="s">
        <v>7658</v>
      </c>
    </row>
    <row r="115" spans="1:15" x14ac:dyDescent="0.25">
      <c r="A115" t="s">
        <v>7659</v>
      </c>
      <c r="B115" t="s">
        <v>7660</v>
      </c>
      <c r="C115" t="s">
        <v>7661</v>
      </c>
      <c r="D115" t="s">
        <v>7662</v>
      </c>
      <c r="E115" t="s">
        <v>7663</v>
      </c>
      <c r="F115" t="s">
        <v>7664</v>
      </c>
      <c r="G115" t="s">
        <v>7665</v>
      </c>
      <c r="H115" t="s">
        <v>7666</v>
      </c>
      <c r="I115" t="s">
        <v>7667</v>
      </c>
      <c r="J115" t="s">
        <v>7668</v>
      </c>
      <c r="K115" t="s">
        <v>7669</v>
      </c>
      <c r="L115" t="s">
        <v>7670</v>
      </c>
      <c r="M115" t="s">
        <v>7671</v>
      </c>
      <c r="N115" t="s">
        <v>7672</v>
      </c>
    </row>
    <row r="116" spans="1:15" x14ac:dyDescent="0.25">
      <c r="A116" t="s">
        <v>7645</v>
      </c>
      <c r="B116" t="s">
        <v>7646</v>
      </c>
      <c r="C116" t="s">
        <v>7647</v>
      </c>
      <c r="D116" t="s">
        <v>7648</v>
      </c>
      <c r="E116" t="s">
        <v>7649</v>
      </c>
      <c r="F116" t="s">
        <v>7650</v>
      </c>
      <c r="G116" t="s">
        <v>7651</v>
      </c>
      <c r="H116" t="s">
        <v>7652</v>
      </c>
      <c r="I116" t="s">
        <v>7653</v>
      </c>
      <c r="J116" t="s">
        <v>7654</v>
      </c>
      <c r="K116" t="s">
        <v>7655</v>
      </c>
      <c r="L116" t="s">
        <v>7656</v>
      </c>
      <c r="M116" t="s">
        <v>7657</v>
      </c>
      <c r="N116" t="s">
        <v>7658</v>
      </c>
    </row>
    <row r="117" spans="1:15" x14ac:dyDescent="0.25">
      <c r="A117" t="s">
        <v>7659</v>
      </c>
      <c r="B117" t="s">
        <v>7660</v>
      </c>
      <c r="C117" t="s">
        <v>7661</v>
      </c>
      <c r="D117" t="s">
        <v>7662</v>
      </c>
      <c r="E117" t="s">
        <v>7663</v>
      </c>
      <c r="F117" t="s">
        <v>7664</v>
      </c>
      <c r="G117" t="s">
        <v>7665</v>
      </c>
      <c r="H117" t="s">
        <v>7666</v>
      </c>
      <c r="I117" t="s">
        <v>7667</v>
      </c>
      <c r="J117" t="s">
        <v>7668</v>
      </c>
      <c r="K117" t="s">
        <v>7669</v>
      </c>
      <c r="L117" t="s">
        <v>7670</v>
      </c>
      <c r="M117" t="s">
        <v>7671</v>
      </c>
      <c r="N117" t="s">
        <v>7672</v>
      </c>
    </row>
    <row r="118" spans="1:15" x14ac:dyDescent="0.25">
      <c r="A118" t="s">
        <v>7673</v>
      </c>
      <c r="B118" t="s">
        <v>7674</v>
      </c>
      <c r="C118" t="s">
        <v>7675</v>
      </c>
      <c r="D118" t="s">
        <v>7676</v>
      </c>
      <c r="E118" t="s">
        <v>7677</v>
      </c>
      <c r="F118" t="s">
        <v>7678</v>
      </c>
      <c r="G118" t="s">
        <v>7679</v>
      </c>
      <c r="H118" t="s">
        <v>7680</v>
      </c>
      <c r="I118" t="s">
        <v>7681</v>
      </c>
      <c r="J118" t="e">
        <f>- (2745-136:2880)</f>
        <v>#VALUE!</v>
      </c>
      <c r="K118" t="s">
        <v>7682</v>
      </c>
      <c r="L118" t="s">
        <v>7683</v>
      </c>
      <c r="M118" t="s">
        <v>7684</v>
      </c>
    </row>
    <row r="119" spans="1:15" x14ac:dyDescent="0.25">
      <c r="A119" t="s">
        <v>7685</v>
      </c>
      <c r="B119" t="s">
        <v>7686</v>
      </c>
      <c r="C119" t="s">
        <v>7687</v>
      </c>
      <c r="D119" t="s">
        <v>7688</v>
      </c>
      <c r="E119" t="s">
        <v>7689</v>
      </c>
      <c r="F119" t="s">
        <v>7690</v>
      </c>
      <c r="G119" t="s">
        <v>7691</v>
      </c>
      <c r="H119" t="s">
        <v>7692</v>
      </c>
      <c r="I119" t="s">
        <v>7693</v>
      </c>
      <c r="J119" t="s">
        <v>7694</v>
      </c>
      <c r="K119" t="s">
        <v>7695</v>
      </c>
      <c r="L119" t="s">
        <v>7696</v>
      </c>
      <c r="M119" t="s">
        <v>7697</v>
      </c>
    </row>
    <row r="120" spans="1:15" x14ac:dyDescent="0.25">
      <c r="A120" t="s">
        <v>7698</v>
      </c>
      <c r="B120" t="s">
        <v>7699</v>
      </c>
      <c r="C120" t="s">
        <v>7700</v>
      </c>
      <c r="D120" t="s">
        <v>7701</v>
      </c>
      <c r="E120" t="s">
        <v>7702</v>
      </c>
      <c r="F120" t="s">
        <v>7703</v>
      </c>
      <c r="G120" t="s">
        <v>7704</v>
      </c>
      <c r="H120" t="s">
        <v>7705</v>
      </c>
      <c r="I120" t="s">
        <v>7706</v>
      </c>
      <c r="J120" t="s">
        <v>7707</v>
      </c>
      <c r="K120" t="s">
        <v>7708</v>
      </c>
      <c r="L120" t="s">
        <v>7709</v>
      </c>
      <c r="M120" t="s">
        <v>7710</v>
      </c>
    </row>
    <row r="121" spans="1:15" x14ac:dyDescent="0.25">
      <c r="A121" t="s">
        <v>7711</v>
      </c>
      <c r="B121" t="s">
        <v>7712</v>
      </c>
      <c r="C121" t="s">
        <v>7713</v>
      </c>
      <c r="D121" t="s">
        <v>7714</v>
      </c>
      <c r="E121" t="s">
        <v>7715</v>
      </c>
      <c r="F121" t="s">
        <v>7716</v>
      </c>
      <c r="G121" t="s">
        <v>7717</v>
      </c>
      <c r="H121" t="s">
        <v>7718</v>
      </c>
      <c r="I121" t="s">
        <v>7719</v>
      </c>
      <c r="J121" t="s">
        <v>7720</v>
      </c>
      <c r="K121" t="s">
        <v>7721</v>
      </c>
      <c r="L121" t="s">
        <v>7722</v>
      </c>
      <c r="M121" t="s">
        <v>7723</v>
      </c>
    </row>
    <row r="122" spans="1:15" x14ac:dyDescent="0.25">
      <c r="A122" t="s">
        <v>7724</v>
      </c>
      <c r="B122" t="s">
        <v>7725</v>
      </c>
      <c r="C122" t="s">
        <v>7726</v>
      </c>
      <c r="D122" t="s">
        <v>7727</v>
      </c>
      <c r="E122" t="s">
        <v>7728</v>
      </c>
      <c r="F122" t="s">
        <v>7729</v>
      </c>
      <c r="G122" t="s">
        <v>7730</v>
      </c>
      <c r="H122" t="s">
        <v>7731</v>
      </c>
      <c r="I122" t="s">
        <v>7732</v>
      </c>
      <c r="J122" t="s">
        <v>7733</v>
      </c>
      <c r="K122" t="s">
        <v>7734</v>
      </c>
      <c r="L122" t="s">
        <v>7735</v>
      </c>
      <c r="M122" t="s">
        <v>7736</v>
      </c>
    </row>
    <row r="123" spans="1:15" x14ac:dyDescent="0.25">
      <c r="A123" t="s">
        <v>7673</v>
      </c>
      <c r="B123" t="s">
        <v>7674</v>
      </c>
      <c r="C123" t="s">
        <v>7675</v>
      </c>
      <c r="D123" t="s">
        <v>7676</v>
      </c>
      <c r="E123" t="s">
        <v>7677</v>
      </c>
      <c r="F123" t="s">
        <v>7678</v>
      </c>
      <c r="G123" t="s">
        <v>7679</v>
      </c>
      <c r="H123" t="s">
        <v>7680</v>
      </c>
      <c r="I123" t="s">
        <v>7681</v>
      </c>
      <c r="J123" t="e">
        <f>- (2745-136:2880)</f>
        <v>#VALUE!</v>
      </c>
      <c r="K123" t="s">
        <v>7682</v>
      </c>
      <c r="L123" t="s">
        <v>7683</v>
      </c>
      <c r="M123" t="s">
        <v>7684</v>
      </c>
    </row>
    <row r="124" spans="1:15" x14ac:dyDescent="0.25">
      <c r="A124" t="s">
        <v>7698</v>
      </c>
      <c r="B124" t="s">
        <v>7699</v>
      </c>
      <c r="C124" t="s">
        <v>7700</v>
      </c>
      <c r="D124" t="s">
        <v>7701</v>
      </c>
      <c r="E124" t="s">
        <v>7702</v>
      </c>
      <c r="F124" t="s">
        <v>7703</v>
      </c>
      <c r="G124" t="s">
        <v>7704</v>
      </c>
      <c r="H124" t="s">
        <v>7705</v>
      </c>
      <c r="I124" t="s">
        <v>7706</v>
      </c>
      <c r="J124" t="s">
        <v>7707</v>
      </c>
      <c r="K124" t="s">
        <v>7708</v>
      </c>
      <c r="L124" t="s">
        <v>7709</v>
      </c>
      <c r="M124" t="s">
        <v>7710</v>
      </c>
    </row>
    <row r="125" spans="1:15" x14ac:dyDescent="0.25">
      <c r="A125" t="s">
        <v>7540</v>
      </c>
      <c r="B125" t="s">
        <v>7541</v>
      </c>
      <c r="C125" t="s">
        <v>7542</v>
      </c>
      <c r="D125" t="s">
        <v>7543</v>
      </c>
      <c r="E125" t="s">
        <v>7544</v>
      </c>
      <c r="F125" t="s">
        <v>7545</v>
      </c>
      <c r="G125" t="s">
        <v>7546</v>
      </c>
      <c r="H125" t="s">
        <v>7547</v>
      </c>
      <c r="I125" t="s">
        <v>7555</v>
      </c>
      <c r="J125" t="s">
        <v>7556</v>
      </c>
      <c r="K125" t="s">
        <v>7575</v>
      </c>
      <c r="L125" t="s">
        <v>7737</v>
      </c>
    </row>
    <row r="126" spans="1:15" x14ac:dyDescent="0.25">
      <c r="A126" t="s">
        <v>7738</v>
      </c>
      <c r="B126" t="s">
        <v>7739</v>
      </c>
      <c r="C126" t="s">
        <v>7740</v>
      </c>
      <c r="D126" t="s">
        <v>7741</v>
      </c>
      <c r="E126" t="s">
        <v>7742</v>
      </c>
      <c r="F126" t="s">
        <v>7743</v>
      </c>
      <c r="G126" t="s">
        <v>7744</v>
      </c>
      <c r="H126" t="s">
        <v>7745</v>
      </c>
      <c r="I126" t="s">
        <v>7746</v>
      </c>
      <c r="J126" t="s">
        <v>7747</v>
      </c>
      <c r="K126" t="s">
        <v>7748</v>
      </c>
      <c r="L126" t="s">
        <v>7749</v>
      </c>
    </row>
    <row r="127" spans="1:15" x14ac:dyDescent="0.25">
      <c r="A127" t="s">
        <v>7738</v>
      </c>
      <c r="B127" t="s">
        <v>7739</v>
      </c>
      <c r="C127" t="s">
        <v>7740</v>
      </c>
      <c r="D127" t="s">
        <v>7741</v>
      </c>
      <c r="E127" t="s">
        <v>7742</v>
      </c>
      <c r="F127" t="s">
        <v>7743</v>
      </c>
      <c r="G127" t="s">
        <v>7744</v>
      </c>
      <c r="H127" t="s">
        <v>7745</v>
      </c>
      <c r="I127" t="s">
        <v>7746</v>
      </c>
      <c r="J127" t="s">
        <v>7747</v>
      </c>
      <c r="K127" t="s">
        <v>7748</v>
      </c>
      <c r="L127" t="s">
        <v>7749</v>
      </c>
    </row>
    <row r="128" spans="1:15" x14ac:dyDescent="0.25">
      <c r="A128" t="s">
        <v>7750</v>
      </c>
      <c r="B128" t="s">
        <v>7751</v>
      </c>
      <c r="C128" t="s">
        <v>7752</v>
      </c>
      <c r="D128" t="s">
        <v>7753</v>
      </c>
      <c r="E128" t="s">
        <v>7754</v>
      </c>
      <c r="F128" t="s">
        <v>7755</v>
      </c>
      <c r="G128" t="s">
        <v>7756</v>
      </c>
      <c r="H128" t="s">
        <v>7757</v>
      </c>
      <c r="I128" t="s">
        <v>7758</v>
      </c>
      <c r="J128" t="s">
        <v>7759</v>
      </c>
      <c r="K128" t="s">
        <v>7760</v>
      </c>
    </row>
    <row r="129" spans="1:11" x14ac:dyDescent="0.25">
      <c r="A129" t="s">
        <v>7750</v>
      </c>
      <c r="B129" t="s">
        <v>7751</v>
      </c>
      <c r="C129" t="s">
        <v>7752</v>
      </c>
      <c r="D129" t="s">
        <v>7753</v>
      </c>
      <c r="E129" t="s">
        <v>7754</v>
      </c>
      <c r="F129" t="s">
        <v>7761</v>
      </c>
      <c r="G129" t="s">
        <v>7762</v>
      </c>
      <c r="H129" t="s">
        <v>7763</v>
      </c>
      <c r="I129" t="s">
        <v>7764</v>
      </c>
      <c r="J129" t="s">
        <v>7765</v>
      </c>
      <c r="K129" t="s">
        <v>7766</v>
      </c>
    </row>
    <row r="130" spans="1:11" x14ac:dyDescent="0.25">
      <c r="A130" t="s">
        <v>7767</v>
      </c>
      <c r="B130" t="s">
        <v>7768</v>
      </c>
      <c r="C130" t="s">
        <v>7769</v>
      </c>
      <c r="D130" t="s">
        <v>7770</v>
      </c>
      <c r="E130" t="s">
        <v>7771</v>
      </c>
      <c r="F130" t="s">
        <v>7772</v>
      </c>
      <c r="G130" t="s">
        <v>7773</v>
      </c>
      <c r="H130" t="s">
        <v>7774</v>
      </c>
      <c r="I130" t="s">
        <v>7775</v>
      </c>
      <c r="J130" t="s">
        <v>7776</v>
      </c>
      <c r="K130" t="s">
        <v>7777</v>
      </c>
    </row>
    <row r="131" spans="1:11" x14ac:dyDescent="0.25">
      <c r="A131" t="s">
        <v>7778</v>
      </c>
      <c r="B131" t="s">
        <v>7779</v>
      </c>
      <c r="C131" t="s">
        <v>7780</v>
      </c>
      <c r="D131" t="s">
        <v>7781</v>
      </c>
      <c r="E131" t="s">
        <v>7782</v>
      </c>
      <c r="F131" t="s">
        <v>7783</v>
      </c>
      <c r="G131" t="s">
        <v>7784</v>
      </c>
      <c r="H131" t="s">
        <v>7785</v>
      </c>
      <c r="I131" t="e">
        <f>- (2378-137:2514)</f>
        <v>#VALUE!</v>
      </c>
      <c r="J131" t="s">
        <v>7786</v>
      </c>
      <c r="K131" t="s">
        <v>7787</v>
      </c>
    </row>
    <row r="132" spans="1:11" x14ac:dyDescent="0.25">
      <c r="A132" t="s">
        <v>7767</v>
      </c>
      <c r="B132" t="s">
        <v>7768</v>
      </c>
      <c r="C132" t="s">
        <v>7788</v>
      </c>
      <c r="D132" t="s">
        <v>7770</v>
      </c>
      <c r="E132" t="s">
        <v>7771</v>
      </c>
      <c r="F132" t="s">
        <v>7772</v>
      </c>
      <c r="G132" t="s">
        <v>7789</v>
      </c>
      <c r="H132" t="s">
        <v>7774</v>
      </c>
      <c r="I132" t="s">
        <v>7775</v>
      </c>
      <c r="J132" t="s">
        <v>7776</v>
      </c>
      <c r="K132" t="s">
        <v>7777</v>
      </c>
    </row>
    <row r="133" spans="1:11" x14ac:dyDescent="0.25">
      <c r="A133" t="s">
        <v>7750</v>
      </c>
      <c r="B133" t="s">
        <v>7751</v>
      </c>
      <c r="C133" t="s">
        <v>7752</v>
      </c>
      <c r="D133" t="s">
        <v>7753</v>
      </c>
      <c r="E133" t="s">
        <v>7754</v>
      </c>
      <c r="F133" t="s">
        <v>7761</v>
      </c>
      <c r="G133" t="s">
        <v>7762</v>
      </c>
      <c r="H133" t="s">
        <v>7763</v>
      </c>
      <c r="I133" t="s">
        <v>7764</v>
      </c>
      <c r="J133" t="s">
        <v>7765</v>
      </c>
      <c r="K133" t="s">
        <v>7766</v>
      </c>
    </row>
    <row r="134" spans="1:11" x14ac:dyDescent="0.25">
      <c r="A134" t="s">
        <v>7767</v>
      </c>
      <c r="B134" t="s">
        <v>7768</v>
      </c>
      <c r="C134" t="s">
        <v>7769</v>
      </c>
      <c r="D134" t="s">
        <v>7770</v>
      </c>
      <c r="E134" t="s">
        <v>7771</v>
      </c>
      <c r="F134" t="s">
        <v>7772</v>
      </c>
      <c r="G134" t="s">
        <v>7790</v>
      </c>
      <c r="H134" t="s">
        <v>7774</v>
      </c>
      <c r="I134" t="s">
        <v>7775</v>
      </c>
      <c r="J134" t="s">
        <v>7776</v>
      </c>
      <c r="K134" t="s">
        <v>7777</v>
      </c>
    </row>
    <row r="135" spans="1:11" x14ac:dyDescent="0.25">
      <c r="A135" t="s">
        <v>7778</v>
      </c>
      <c r="B135" t="s">
        <v>7779</v>
      </c>
      <c r="C135" t="s">
        <v>7780</v>
      </c>
      <c r="D135" t="s">
        <v>7781</v>
      </c>
      <c r="E135" t="s">
        <v>7782</v>
      </c>
      <c r="F135" t="s">
        <v>7783</v>
      </c>
      <c r="G135" t="s">
        <v>7784</v>
      </c>
      <c r="H135" t="s">
        <v>7785</v>
      </c>
      <c r="I135" t="e">
        <f>- (2378-137:2514)</f>
        <v>#VALUE!</v>
      </c>
      <c r="J135" t="s">
        <v>7786</v>
      </c>
      <c r="K135" t="s">
        <v>7787</v>
      </c>
    </row>
    <row r="136" spans="1:11" x14ac:dyDescent="0.25">
      <c r="A136" t="s">
        <v>7767</v>
      </c>
      <c r="B136" t="s">
        <v>7768</v>
      </c>
      <c r="C136" t="s">
        <v>7788</v>
      </c>
      <c r="D136" t="s">
        <v>7770</v>
      </c>
      <c r="E136" t="s">
        <v>7771</v>
      </c>
      <c r="F136" t="s">
        <v>7772</v>
      </c>
      <c r="G136" t="s">
        <v>7773</v>
      </c>
      <c r="H136" t="s">
        <v>7774</v>
      </c>
      <c r="I136" t="s">
        <v>7775</v>
      </c>
      <c r="J136" t="s">
        <v>7776</v>
      </c>
      <c r="K136" t="s">
        <v>7777</v>
      </c>
    </row>
    <row r="137" spans="1:11" x14ac:dyDescent="0.25">
      <c r="A137" t="s">
        <v>7767</v>
      </c>
      <c r="B137" t="s">
        <v>7768</v>
      </c>
      <c r="C137" t="s">
        <v>7769</v>
      </c>
      <c r="D137" t="s">
        <v>7770</v>
      </c>
      <c r="E137" t="s">
        <v>7771</v>
      </c>
      <c r="F137" t="s">
        <v>7772</v>
      </c>
      <c r="G137" t="s">
        <v>7773</v>
      </c>
      <c r="H137" t="s">
        <v>7774</v>
      </c>
      <c r="I137" t="s">
        <v>7775</v>
      </c>
      <c r="J137" t="s">
        <v>7776</v>
      </c>
      <c r="K137" t="s">
        <v>7777</v>
      </c>
    </row>
    <row r="138" spans="1:11" x14ac:dyDescent="0.25">
      <c r="A138" t="s">
        <v>7791</v>
      </c>
      <c r="B138" t="s">
        <v>7792</v>
      </c>
      <c r="C138" t="s">
        <v>7793</v>
      </c>
      <c r="D138" t="s">
        <v>7794</v>
      </c>
      <c r="E138" t="s">
        <v>7795</v>
      </c>
      <c r="F138" t="s">
        <v>7796</v>
      </c>
      <c r="G138" t="s">
        <v>7797</v>
      </c>
      <c r="H138" t="s">
        <v>7798</v>
      </c>
      <c r="I138" t="s">
        <v>7799</v>
      </c>
      <c r="J138" t="s">
        <v>7800</v>
      </c>
      <c r="K138" t="s">
        <v>7801</v>
      </c>
    </row>
    <row r="139" spans="1:11" x14ac:dyDescent="0.25">
      <c r="A139" t="s">
        <v>7767</v>
      </c>
      <c r="B139" t="s">
        <v>7768</v>
      </c>
      <c r="C139" t="s">
        <v>7788</v>
      </c>
      <c r="D139" t="s">
        <v>7770</v>
      </c>
      <c r="E139" t="s">
        <v>7802</v>
      </c>
      <c r="F139" t="s">
        <v>7803</v>
      </c>
      <c r="G139" t="s">
        <v>7804</v>
      </c>
      <c r="H139" t="s">
        <v>7805</v>
      </c>
      <c r="I139" t="s">
        <v>7806</v>
      </c>
      <c r="J139" t="s">
        <v>7807</v>
      </c>
      <c r="K139" t="s">
        <v>7808</v>
      </c>
    </row>
    <row r="140" spans="1:11" x14ac:dyDescent="0.25">
      <c r="A140" t="s">
        <v>7767</v>
      </c>
      <c r="B140" t="s">
        <v>7768</v>
      </c>
      <c r="C140" t="s">
        <v>7809</v>
      </c>
      <c r="D140" t="s">
        <v>7770</v>
      </c>
      <c r="E140" t="s">
        <v>7771</v>
      </c>
      <c r="F140" t="s">
        <v>7772</v>
      </c>
      <c r="G140" t="s">
        <v>7773</v>
      </c>
      <c r="H140" t="s">
        <v>7774</v>
      </c>
      <c r="I140" t="s">
        <v>7775</v>
      </c>
      <c r="J140" t="s">
        <v>7776</v>
      </c>
      <c r="K140" t="s">
        <v>7777</v>
      </c>
    </row>
    <row r="141" spans="1:11" x14ac:dyDescent="0.25">
      <c r="A141" t="s">
        <v>7778</v>
      </c>
      <c r="B141" t="s">
        <v>7779</v>
      </c>
      <c r="C141" t="s">
        <v>7780</v>
      </c>
      <c r="D141" t="s">
        <v>7781</v>
      </c>
      <c r="E141" t="s">
        <v>7782</v>
      </c>
      <c r="F141" t="s">
        <v>7783</v>
      </c>
      <c r="G141" t="s">
        <v>7784</v>
      </c>
      <c r="H141" t="s">
        <v>7785</v>
      </c>
      <c r="I141">
        <f ca="1">- (2378-137:2514)</f>
        <v>0</v>
      </c>
      <c r="J141" t="s">
        <v>7786</v>
      </c>
      <c r="K141" t="s">
        <v>7787</v>
      </c>
    </row>
    <row r="142" spans="1:11" x14ac:dyDescent="0.25">
      <c r="A142" t="s">
        <v>7767</v>
      </c>
      <c r="B142" t="s">
        <v>7768</v>
      </c>
      <c r="C142" t="s">
        <v>7788</v>
      </c>
      <c r="D142" t="s">
        <v>7770</v>
      </c>
      <c r="E142" t="s">
        <v>7771</v>
      </c>
      <c r="F142" t="s">
        <v>7772</v>
      </c>
      <c r="G142" t="s">
        <v>7790</v>
      </c>
      <c r="H142" t="s">
        <v>7774</v>
      </c>
      <c r="I142" t="s">
        <v>7775</v>
      </c>
      <c r="J142" t="s">
        <v>7776</v>
      </c>
      <c r="K142" t="s">
        <v>7777</v>
      </c>
    </row>
    <row r="143" spans="1:11" x14ac:dyDescent="0.25">
      <c r="A143" t="s">
        <v>7767</v>
      </c>
      <c r="B143" t="s">
        <v>7768</v>
      </c>
      <c r="C143" t="s">
        <v>7788</v>
      </c>
      <c r="D143" t="s">
        <v>7770</v>
      </c>
      <c r="E143" t="s">
        <v>7771</v>
      </c>
      <c r="F143" t="s">
        <v>7772</v>
      </c>
      <c r="G143" t="s">
        <v>7773</v>
      </c>
      <c r="H143" t="s">
        <v>7774</v>
      </c>
      <c r="I143" t="s">
        <v>7775</v>
      </c>
      <c r="J143" t="s">
        <v>7776</v>
      </c>
      <c r="K143" t="s">
        <v>7777</v>
      </c>
    </row>
    <row r="144" spans="1:11" x14ac:dyDescent="0.25">
      <c r="A144" t="s">
        <v>7778</v>
      </c>
      <c r="B144" t="s">
        <v>7779</v>
      </c>
      <c r="C144" t="s">
        <v>7780</v>
      </c>
      <c r="D144" t="s">
        <v>7781</v>
      </c>
      <c r="E144" t="s">
        <v>7782</v>
      </c>
      <c r="F144" t="s">
        <v>7783</v>
      </c>
      <c r="G144" t="s">
        <v>7784</v>
      </c>
      <c r="H144" t="s">
        <v>7785</v>
      </c>
      <c r="I144">
        <f ca="1">- (2378-137:2514)</f>
        <v>0</v>
      </c>
      <c r="J144" t="s">
        <v>7786</v>
      </c>
      <c r="K144" t="s">
        <v>7787</v>
      </c>
    </row>
    <row r="145" spans="1:11" x14ac:dyDescent="0.25">
      <c r="A145" t="s">
        <v>7767</v>
      </c>
      <c r="B145" t="s">
        <v>7768</v>
      </c>
      <c r="C145" t="s">
        <v>7788</v>
      </c>
      <c r="D145" t="s">
        <v>7770</v>
      </c>
      <c r="E145" t="s">
        <v>7771</v>
      </c>
      <c r="F145" t="s">
        <v>7772</v>
      </c>
      <c r="G145" t="s">
        <v>7790</v>
      </c>
      <c r="H145" t="s">
        <v>7774</v>
      </c>
      <c r="I145" t="s">
        <v>7775</v>
      </c>
      <c r="J145" t="s">
        <v>7776</v>
      </c>
      <c r="K145" t="s">
        <v>7777</v>
      </c>
    </row>
    <row r="146" spans="1:11" x14ac:dyDescent="0.25">
      <c r="A146" t="s">
        <v>7810</v>
      </c>
      <c r="B146" t="s">
        <v>7792</v>
      </c>
      <c r="C146" t="s">
        <v>7811</v>
      </c>
      <c r="D146" t="s">
        <v>7812</v>
      </c>
      <c r="E146" t="s">
        <v>7813</v>
      </c>
      <c r="F146" t="s">
        <v>7814</v>
      </c>
      <c r="G146" t="s">
        <v>7815</v>
      </c>
      <c r="H146" t="s">
        <v>7816</v>
      </c>
      <c r="I146" t="s">
        <v>7817</v>
      </c>
      <c r="J146" t="s">
        <v>7818</v>
      </c>
      <c r="K146" t="s">
        <v>7819</v>
      </c>
    </row>
    <row r="147" spans="1:11" x14ac:dyDescent="0.25">
      <c r="A147" t="s">
        <v>7778</v>
      </c>
      <c r="B147" t="s">
        <v>7779</v>
      </c>
      <c r="C147" t="s">
        <v>7780</v>
      </c>
      <c r="D147" t="s">
        <v>7781</v>
      </c>
      <c r="E147" t="s">
        <v>7782</v>
      </c>
      <c r="F147" t="s">
        <v>7783</v>
      </c>
      <c r="G147" t="s">
        <v>7784</v>
      </c>
      <c r="H147" t="s">
        <v>7785</v>
      </c>
      <c r="I147">
        <f ca="1">- (2378-137:2514)</f>
        <v>0</v>
      </c>
      <c r="J147" t="s">
        <v>7786</v>
      </c>
      <c r="K147" t="s">
        <v>7787</v>
      </c>
    </row>
    <row r="148" spans="1:11" x14ac:dyDescent="0.25">
      <c r="A148" t="s">
        <v>7767</v>
      </c>
      <c r="B148" t="s">
        <v>7768</v>
      </c>
      <c r="C148" t="s">
        <v>7820</v>
      </c>
      <c r="D148" t="s">
        <v>7770</v>
      </c>
      <c r="E148" t="s">
        <v>7771</v>
      </c>
      <c r="F148" t="s">
        <v>7821</v>
      </c>
      <c r="G148" t="s">
        <v>7822</v>
      </c>
      <c r="H148" t="s">
        <v>7823</v>
      </c>
      <c r="I148" t="s">
        <v>7824</v>
      </c>
      <c r="J148" t="s">
        <v>7825</v>
      </c>
      <c r="K148" t="s">
        <v>7826</v>
      </c>
    </row>
    <row r="149" spans="1:11" x14ac:dyDescent="0.25">
      <c r="A149" t="s">
        <v>7750</v>
      </c>
      <c r="B149" t="s">
        <v>7827</v>
      </c>
      <c r="C149" t="s">
        <v>7752</v>
      </c>
      <c r="D149" t="s">
        <v>7753</v>
      </c>
      <c r="E149" t="s">
        <v>7754</v>
      </c>
      <c r="F149" t="s">
        <v>7755</v>
      </c>
      <c r="G149" t="s">
        <v>7828</v>
      </c>
      <c r="H149" t="s">
        <v>7829</v>
      </c>
      <c r="I149" t="s">
        <v>7830</v>
      </c>
      <c r="J149" t="s">
        <v>7831</v>
      </c>
      <c r="K149" t="s">
        <v>7832</v>
      </c>
    </row>
    <row r="150" spans="1:11" x14ac:dyDescent="0.25">
      <c r="A150" t="s">
        <v>7767</v>
      </c>
      <c r="B150" t="s">
        <v>7768</v>
      </c>
      <c r="C150" t="s">
        <v>7788</v>
      </c>
      <c r="D150" t="s">
        <v>7770</v>
      </c>
      <c r="E150" t="s">
        <v>7771</v>
      </c>
      <c r="F150" t="s">
        <v>7772</v>
      </c>
      <c r="G150" t="s">
        <v>7790</v>
      </c>
      <c r="H150" t="s">
        <v>7774</v>
      </c>
      <c r="I150" t="s">
        <v>7775</v>
      </c>
      <c r="J150" t="s">
        <v>7776</v>
      </c>
      <c r="K150" t="s">
        <v>7777</v>
      </c>
    </row>
    <row r="151" spans="1:11" x14ac:dyDescent="0.25">
      <c r="A151" t="s">
        <v>7767</v>
      </c>
      <c r="B151" t="s">
        <v>7768</v>
      </c>
      <c r="C151" t="s">
        <v>7788</v>
      </c>
      <c r="D151" t="s">
        <v>7770</v>
      </c>
      <c r="E151" t="s">
        <v>7771</v>
      </c>
      <c r="F151" t="s">
        <v>7772</v>
      </c>
      <c r="G151" t="s">
        <v>7773</v>
      </c>
      <c r="H151" t="s">
        <v>7774</v>
      </c>
      <c r="I151" t="s">
        <v>7775</v>
      </c>
      <c r="J151" t="s">
        <v>7776</v>
      </c>
      <c r="K151" t="s">
        <v>7777</v>
      </c>
    </row>
    <row r="152" spans="1:11" x14ac:dyDescent="0.25">
      <c r="A152" t="s">
        <v>7767</v>
      </c>
      <c r="B152" t="s">
        <v>7768</v>
      </c>
      <c r="C152" t="s">
        <v>7809</v>
      </c>
      <c r="D152" t="s">
        <v>7770</v>
      </c>
      <c r="E152" t="s">
        <v>7771</v>
      </c>
      <c r="F152" t="s">
        <v>7772</v>
      </c>
      <c r="G152" t="s">
        <v>7773</v>
      </c>
      <c r="H152" t="s">
        <v>7774</v>
      </c>
      <c r="I152" t="s">
        <v>7775</v>
      </c>
      <c r="J152" t="s">
        <v>7776</v>
      </c>
      <c r="K152" t="s">
        <v>7777</v>
      </c>
    </row>
    <row r="153" spans="1:11" x14ac:dyDescent="0.25">
      <c r="A153" t="s">
        <v>7791</v>
      </c>
      <c r="B153" t="s">
        <v>7792</v>
      </c>
      <c r="C153" t="s">
        <v>7793</v>
      </c>
      <c r="D153" t="s">
        <v>7794</v>
      </c>
      <c r="E153" t="s">
        <v>7795</v>
      </c>
      <c r="F153" t="s">
        <v>7796</v>
      </c>
      <c r="G153" t="s">
        <v>7797</v>
      </c>
      <c r="H153" t="s">
        <v>7798</v>
      </c>
      <c r="I153" t="s">
        <v>7799</v>
      </c>
      <c r="J153" t="s">
        <v>7800</v>
      </c>
      <c r="K153" t="s">
        <v>7801</v>
      </c>
    </row>
    <row r="154" spans="1:11" x14ac:dyDescent="0.25">
      <c r="A154" t="s">
        <v>7833</v>
      </c>
      <c r="B154" t="s">
        <v>7792</v>
      </c>
      <c r="C154" t="s">
        <v>7811</v>
      </c>
      <c r="D154" t="s">
        <v>7812</v>
      </c>
      <c r="E154" t="s">
        <v>7813</v>
      </c>
      <c r="F154" t="s">
        <v>7814</v>
      </c>
      <c r="G154" t="s">
        <v>7815</v>
      </c>
      <c r="H154" t="s">
        <v>7816</v>
      </c>
      <c r="I154" t="s">
        <v>7817</v>
      </c>
      <c r="J154" t="s">
        <v>7818</v>
      </c>
      <c r="K154" t="s">
        <v>7819</v>
      </c>
    </row>
    <row r="155" spans="1:11" x14ac:dyDescent="0.25">
      <c r="A155" t="s">
        <v>7767</v>
      </c>
      <c r="B155" t="s">
        <v>7768</v>
      </c>
      <c r="C155" t="s">
        <v>7769</v>
      </c>
      <c r="D155" t="s">
        <v>7770</v>
      </c>
      <c r="E155" t="s">
        <v>7771</v>
      </c>
      <c r="F155" t="s">
        <v>7772</v>
      </c>
      <c r="G155" t="s">
        <v>7773</v>
      </c>
      <c r="H155" t="s">
        <v>7774</v>
      </c>
      <c r="I155" t="s">
        <v>7775</v>
      </c>
      <c r="J155" t="s">
        <v>7776</v>
      </c>
      <c r="K155" t="s">
        <v>7777</v>
      </c>
    </row>
    <row r="156" spans="1:11" x14ac:dyDescent="0.25">
      <c r="A156" t="s">
        <v>7767</v>
      </c>
      <c r="B156" t="s">
        <v>7768</v>
      </c>
      <c r="C156" t="s">
        <v>7809</v>
      </c>
      <c r="D156" t="s">
        <v>7770</v>
      </c>
      <c r="E156" t="s">
        <v>7771</v>
      </c>
      <c r="F156" t="s">
        <v>7772</v>
      </c>
      <c r="G156" t="s">
        <v>7773</v>
      </c>
      <c r="H156" t="s">
        <v>7774</v>
      </c>
      <c r="I156" t="s">
        <v>7775</v>
      </c>
      <c r="J156" t="s">
        <v>7776</v>
      </c>
      <c r="K156" t="s">
        <v>7777</v>
      </c>
    </row>
    <row r="157" spans="1:11" x14ac:dyDescent="0.25">
      <c r="A157" t="s">
        <v>7834</v>
      </c>
      <c r="B157" t="s">
        <v>7835</v>
      </c>
      <c r="C157" t="s">
        <v>7836</v>
      </c>
      <c r="D157" t="s">
        <v>7837</v>
      </c>
      <c r="E157" t="s">
        <v>7838</v>
      </c>
      <c r="F157" t="s">
        <v>7839</v>
      </c>
      <c r="G157" t="s">
        <v>7840</v>
      </c>
      <c r="H157" t="s">
        <v>7841</v>
      </c>
      <c r="I157" t="s">
        <v>7842</v>
      </c>
      <c r="J157" t="s">
        <v>7843</v>
      </c>
      <c r="K157" t="s">
        <v>7844</v>
      </c>
    </row>
    <row r="158" spans="1:11" x14ac:dyDescent="0.25">
      <c r="A158" t="s">
        <v>7767</v>
      </c>
      <c r="B158" t="s">
        <v>7768</v>
      </c>
      <c r="C158" t="s">
        <v>7769</v>
      </c>
      <c r="D158" t="s">
        <v>7770</v>
      </c>
      <c r="E158" t="s">
        <v>7771</v>
      </c>
      <c r="F158" t="s">
        <v>7772</v>
      </c>
      <c r="G158" t="s">
        <v>7773</v>
      </c>
      <c r="H158" t="s">
        <v>7845</v>
      </c>
      <c r="I158" t="s">
        <v>7775</v>
      </c>
      <c r="J158" t="s">
        <v>7776</v>
      </c>
      <c r="K158" t="s">
        <v>7777</v>
      </c>
    </row>
    <row r="159" spans="1:11" x14ac:dyDescent="0.25">
      <c r="A159" t="s">
        <v>7767</v>
      </c>
      <c r="B159" t="s">
        <v>7768</v>
      </c>
      <c r="C159" t="s">
        <v>7788</v>
      </c>
      <c r="D159" t="s">
        <v>7770</v>
      </c>
      <c r="E159" t="s">
        <v>7771</v>
      </c>
      <c r="F159" t="s">
        <v>7772</v>
      </c>
      <c r="G159" t="s">
        <v>7773</v>
      </c>
      <c r="H159" t="s">
        <v>7774</v>
      </c>
      <c r="I159" t="s">
        <v>7775</v>
      </c>
      <c r="J159" t="s">
        <v>7776</v>
      </c>
      <c r="K159" t="s">
        <v>7777</v>
      </c>
    </row>
    <row r="160" spans="1:11" x14ac:dyDescent="0.25">
      <c r="A160" t="s">
        <v>7846</v>
      </c>
      <c r="B160" t="s">
        <v>7751</v>
      </c>
      <c r="C160" t="s">
        <v>7752</v>
      </c>
      <c r="D160" t="s">
        <v>7847</v>
      </c>
      <c r="E160" t="s">
        <v>7754</v>
      </c>
      <c r="F160" t="s">
        <v>7761</v>
      </c>
      <c r="G160" t="s">
        <v>7848</v>
      </c>
      <c r="H160" t="s">
        <v>7849</v>
      </c>
      <c r="I160" t="s">
        <v>7850</v>
      </c>
      <c r="J160" t="s">
        <v>7851</v>
      </c>
      <c r="K160" t="s">
        <v>7852</v>
      </c>
    </row>
    <row r="161" spans="1:11" x14ac:dyDescent="0.25">
      <c r="A161" t="s">
        <v>7767</v>
      </c>
      <c r="B161" t="s">
        <v>7768</v>
      </c>
      <c r="C161" t="s">
        <v>7788</v>
      </c>
      <c r="D161" t="s">
        <v>7770</v>
      </c>
      <c r="E161" t="s">
        <v>7771</v>
      </c>
      <c r="F161" t="s">
        <v>7772</v>
      </c>
      <c r="G161" t="s">
        <v>7790</v>
      </c>
      <c r="H161" t="s">
        <v>7774</v>
      </c>
      <c r="I161" t="s">
        <v>7775</v>
      </c>
      <c r="J161" t="s">
        <v>7776</v>
      </c>
      <c r="K161" t="s">
        <v>7777</v>
      </c>
    </row>
    <row r="162" spans="1:11" x14ac:dyDescent="0.25">
      <c r="A162" t="s">
        <v>7846</v>
      </c>
      <c r="B162" t="s">
        <v>7751</v>
      </c>
      <c r="C162" t="s">
        <v>7752</v>
      </c>
      <c r="D162" t="s">
        <v>7847</v>
      </c>
      <c r="E162" t="s">
        <v>7754</v>
      </c>
      <c r="F162" t="s">
        <v>7761</v>
      </c>
      <c r="G162" t="s">
        <v>7848</v>
      </c>
      <c r="H162" t="s">
        <v>7849</v>
      </c>
      <c r="I162" t="s">
        <v>7850</v>
      </c>
      <c r="J162" t="s">
        <v>7851</v>
      </c>
      <c r="K162" t="s">
        <v>7852</v>
      </c>
    </row>
    <row r="163" spans="1:11" x14ac:dyDescent="0.25">
      <c r="A163" t="s">
        <v>7778</v>
      </c>
      <c r="B163" t="s">
        <v>7779</v>
      </c>
      <c r="C163" t="s">
        <v>7780</v>
      </c>
      <c r="D163" t="s">
        <v>7781</v>
      </c>
      <c r="E163" t="s">
        <v>7782</v>
      </c>
      <c r="F163" t="s">
        <v>7783</v>
      </c>
      <c r="G163" t="s">
        <v>7784</v>
      </c>
      <c r="H163" t="s">
        <v>7785</v>
      </c>
      <c r="I163">
        <f ca="1">- (2378-137:2514)</f>
        <v>0</v>
      </c>
      <c r="J163" t="s">
        <v>7786</v>
      </c>
      <c r="K163" t="s">
        <v>7787</v>
      </c>
    </row>
    <row r="164" spans="1:11" x14ac:dyDescent="0.25">
      <c r="A164" t="s">
        <v>7767</v>
      </c>
      <c r="B164" t="s">
        <v>7768</v>
      </c>
      <c r="C164" t="s">
        <v>7769</v>
      </c>
      <c r="D164" t="s">
        <v>7770</v>
      </c>
      <c r="E164" t="s">
        <v>7771</v>
      </c>
      <c r="F164" t="s">
        <v>7772</v>
      </c>
      <c r="G164" t="s">
        <v>7773</v>
      </c>
      <c r="H164" t="s">
        <v>7774</v>
      </c>
      <c r="I164" t="s">
        <v>7775</v>
      </c>
      <c r="J164" t="s">
        <v>7776</v>
      </c>
      <c r="K164" t="s">
        <v>7777</v>
      </c>
    </row>
    <row r="165" spans="1:11" x14ac:dyDescent="0.25">
      <c r="A165" t="s">
        <v>7853</v>
      </c>
      <c r="B165" t="s">
        <v>7854</v>
      </c>
      <c r="C165" t="s">
        <v>7855</v>
      </c>
      <c r="D165" t="s">
        <v>7856</v>
      </c>
      <c r="E165" t="s">
        <v>7857</v>
      </c>
      <c r="F165" t="s">
        <v>7858</v>
      </c>
      <c r="G165" t="s">
        <v>7859</v>
      </c>
      <c r="H165" t="s">
        <v>7860</v>
      </c>
      <c r="I165" t="s">
        <v>7861</v>
      </c>
      <c r="J165" t="s">
        <v>7862</v>
      </c>
      <c r="K165" t="s">
        <v>7863</v>
      </c>
    </row>
    <row r="166" spans="1:11" x14ac:dyDescent="0.25">
      <c r="A166" t="s">
        <v>7767</v>
      </c>
      <c r="B166" t="s">
        <v>7768</v>
      </c>
      <c r="C166" t="s">
        <v>7820</v>
      </c>
      <c r="D166" t="s">
        <v>7770</v>
      </c>
      <c r="E166" t="s">
        <v>7771</v>
      </c>
      <c r="F166" t="s">
        <v>7821</v>
      </c>
      <c r="G166" t="s">
        <v>7822</v>
      </c>
      <c r="H166" t="s">
        <v>7823</v>
      </c>
      <c r="I166" t="s">
        <v>7824</v>
      </c>
      <c r="J166" t="s">
        <v>7825</v>
      </c>
      <c r="K166" t="s">
        <v>7826</v>
      </c>
    </row>
    <row r="167" spans="1:11" x14ac:dyDescent="0.25">
      <c r="A167" t="s">
        <v>7778</v>
      </c>
      <c r="B167" t="s">
        <v>7779</v>
      </c>
      <c r="C167" t="s">
        <v>7780</v>
      </c>
      <c r="D167" t="s">
        <v>7781</v>
      </c>
      <c r="E167" t="s">
        <v>7782</v>
      </c>
      <c r="F167" t="s">
        <v>7783</v>
      </c>
      <c r="G167" t="s">
        <v>7784</v>
      </c>
      <c r="H167" t="s">
        <v>7785</v>
      </c>
      <c r="I167">
        <f ca="1">- (2378-137:2514)</f>
        <v>0</v>
      </c>
      <c r="J167" t="s">
        <v>7786</v>
      </c>
      <c r="K167" t="s">
        <v>7787</v>
      </c>
    </row>
    <row r="168" spans="1:11" x14ac:dyDescent="0.25">
      <c r="A168" t="s">
        <v>7778</v>
      </c>
      <c r="B168" t="s">
        <v>7779</v>
      </c>
      <c r="C168" t="s">
        <v>7780</v>
      </c>
      <c r="D168" t="s">
        <v>7781</v>
      </c>
      <c r="E168" t="s">
        <v>7782</v>
      </c>
      <c r="F168" t="s">
        <v>7783</v>
      </c>
      <c r="G168" t="s">
        <v>7784</v>
      </c>
      <c r="H168" t="s">
        <v>7785</v>
      </c>
      <c r="I168">
        <f ca="1">- (2378-137:2514)</f>
        <v>0</v>
      </c>
      <c r="J168" t="s">
        <v>7786</v>
      </c>
      <c r="K168" t="s">
        <v>7787</v>
      </c>
    </row>
    <row r="169" spans="1:11" x14ac:dyDescent="0.25">
      <c r="A169" t="s">
        <v>7767</v>
      </c>
      <c r="B169" t="s">
        <v>7768</v>
      </c>
      <c r="C169" t="s">
        <v>7769</v>
      </c>
      <c r="D169" t="s">
        <v>7770</v>
      </c>
      <c r="E169" t="s">
        <v>7771</v>
      </c>
      <c r="F169" t="s">
        <v>7772</v>
      </c>
      <c r="G169" t="s">
        <v>7773</v>
      </c>
      <c r="H169" t="s">
        <v>7774</v>
      </c>
      <c r="I169" t="s">
        <v>7775</v>
      </c>
      <c r="J169" t="s">
        <v>7776</v>
      </c>
      <c r="K169" t="s">
        <v>7777</v>
      </c>
    </row>
    <row r="170" spans="1:11" x14ac:dyDescent="0.25">
      <c r="A170" t="s">
        <v>7767</v>
      </c>
      <c r="B170" t="s">
        <v>7768</v>
      </c>
      <c r="C170" t="s">
        <v>7788</v>
      </c>
      <c r="D170" t="s">
        <v>7770</v>
      </c>
      <c r="E170" t="s">
        <v>7771</v>
      </c>
      <c r="F170" t="s">
        <v>7772</v>
      </c>
      <c r="G170" t="s">
        <v>7773</v>
      </c>
      <c r="H170" t="s">
        <v>7774</v>
      </c>
      <c r="I170" t="s">
        <v>7775</v>
      </c>
      <c r="J170" t="s">
        <v>7776</v>
      </c>
      <c r="K170" t="s">
        <v>7777</v>
      </c>
    </row>
    <row r="171" spans="1:11" x14ac:dyDescent="0.25">
      <c r="A171" t="s">
        <v>7750</v>
      </c>
      <c r="B171" t="s">
        <v>7751</v>
      </c>
      <c r="C171" t="s">
        <v>7752</v>
      </c>
      <c r="D171" t="s">
        <v>7753</v>
      </c>
      <c r="E171" t="s">
        <v>7754</v>
      </c>
      <c r="F171" t="s">
        <v>7761</v>
      </c>
      <c r="G171" t="s">
        <v>7762</v>
      </c>
      <c r="H171" t="s">
        <v>7763</v>
      </c>
      <c r="I171" t="s">
        <v>7764</v>
      </c>
      <c r="J171" t="s">
        <v>7765</v>
      </c>
      <c r="K171" t="s">
        <v>7766</v>
      </c>
    </row>
    <row r="172" spans="1:11" x14ac:dyDescent="0.25">
      <c r="A172" t="s">
        <v>7767</v>
      </c>
      <c r="B172" t="s">
        <v>7768</v>
      </c>
      <c r="C172" t="s">
        <v>7788</v>
      </c>
      <c r="D172" t="s">
        <v>7770</v>
      </c>
      <c r="E172" t="s">
        <v>7771</v>
      </c>
      <c r="F172" t="s">
        <v>7772</v>
      </c>
      <c r="G172" t="s">
        <v>7773</v>
      </c>
      <c r="H172" t="s">
        <v>7774</v>
      </c>
      <c r="I172" t="s">
        <v>7775</v>
      </c>
      <c r="J172" t="s">
        <v>7776</v>
      </c>
      <c r="K172" t="s">
        <v>7777</v>
      </c>
    </row>
    <row r="173" spans="1:11" x14ac:dyDescent="0.25">
      <c r="A173" t="s">
        <v>7767</v>
      </c>
      <c r="B173" t="s">
        <v>7768</v>
      </c>
      <c r="C173" t="s">
        <v>7788</v>
      </c>
      <c r="D173" t="s">
        <v>7770</v>
      </c>
      <c r="E173" t="s">
        <v>7771</v>
      </c>
      <c r="F173" t="s">
        <v>7772</v>
      </c>
      <c r="G173" t="s">
        <v>7773</v>
      </c>
      <c r="H173" t="s">
        <v>7774</v>
      </c>
      <c r="I173" t="s">
        <v>7775</v>
      </c>
      <c r="J173" t="s">
        <v>7776</v>
      </c>
      <c r="K173" t="s">
        <v>7777</v>
      </c>
    </row>
    <row r="174" spans="1:11" x14ac:dyDescent="0.25">
      <c r="A174" t="s">
        <v>7750</v>
      </c>
      <c r="B174" t="s">
        <v>7751</v>
      </c>
      <c r="C174" t="s">
        <v>7752</v>
      </c>
      <c r="D174" t="s">
        <v>7753</v>
      </c>
      <c r="E174" t="s">
        <v>7754</v>
      </c>
      <c r="F174" t="s">
        <v>7761</v>
      </c>
      <c r="G174" t="s">
        <v>7762</v>
      </c>
      <c r="H174" t="s">
        <v>7763</v>
      </c>
      <c r="I174" t="s">
        <v>7764</v>
      </c>
      <c r="J174" t="s">
        <v>7765</v>
      </c>
      <c r="K174" t="s">
        <v>7766</v>
      </c>
    </row>
    <row r="175" spans="1:11" x14ac:dyDescent="0.25">
      <c r="A175" t="s">
        <v>7767</v>
      </c>
      <c r="B175" t="s">
        <v>7768</v>
      </c>
      <c r="C175" t="s">
        <v>7769</v>
      </c>
      <c r="D175" t="s">
        <v>7770</v>
      </c>
      <c r="E175" t="s">
        <v>7771</v>
      </c>
      <c r="F175" t="s">
        <v>7772</v>
      </c>
      <c r="G175" t="s">
        <v>7790</v>
      </c>
      <c r="H175" t="s">
        <v>7774</v>
      </c>
      <c r="I175" t="s">
        <v>7775</v>
      </c>
      <c r="J175" t="s">
        <v>7776</v>
      </c>
      <c r="K175" t="s">
        <v>7777</v>
      </c>
    </row>
    <row r="176" spans="1:11" x14ac:dyDescent="0.25">
      <c r="A176" t="s">
        <v>7767</v>
      </c>
      <c r="B176" t="s">
        <v>7768</v>
      </c>
      <c r="C176" t="s">
        <v>7788</v>
      </c>
      <c r="D176" t="s">
        <v>7770</v>
      </c>
      <c r="E176" t="s">
        <v>7771</v>
      </c>
      <c r="F176" t="s">
        <v>7772</v>
      </c>
      <c r="G176" t="s">
        <v>7790</v>
      </c>
      <c r="H176" t="s">
        <v>7774</v>
      </c>
      <c r="I176" t="s">
        <v>7775</v>
      </c>
      <c r="J176" t="s">
        <v>7776</v>
      </c>
      <c r="K176" t="s">
        <v>7777</v>
      </c>
    </row>
    <row r="177" spans="1:11" x14ac:dyDescent="0.25">
      <c r="A177" t="s">
        <v>7767</v>
      </c>
      <c r="B177" t="s">
        <v>7768</v>
      </c>
      <c r="C177" t="s">
        <v>7809</v>
      </c>
      <c r="D177" t="s">
        <v>7770</v>
      </c>
      <c r="E177" t="s">
        <v>7771</v>
      </c>
      <c r="F177" t="s">
        <v>7772</v>
      </c>
      <c r="G177" t="s">
        <v>7773</v>
      </c>
      <c r="H177" t="s">
        <v>7774</v>
      </c>
      <c r="I177" t="s">
        <v>7775</v>
      </c>
      <c r="J177" t="s">
        <v>7776</v>
      </c>
      <c r="K177" t="s">
        <v>7777</v>
      </c>
    </row>
    <row r="178" spans="1:11" x14ac:dyDescent="0.25">
      <c r="A178" t="s">
        <v>7767</v>
      </c>
      <c r="B178" t="s">
        <v>7768</v>
      </c>
      <c r="C178" t="s">
        <v>7788</v>
      </c>
      <c r="D178" t="s">
        <v>7770</v>
      </c>
      <c r="E178" t="s">
        <v>7802</v>
      </c>
      <c r="F178" t="s">
        <v>7803</v>
      </c>
      <c r="G178" t="s">
        <v>7804</v>
      </c>
      <c r="H178" t="s">
        <v>7805</v>
      </c>
      <c r="I178" t="s">
        <v>7806</v>
      </c>
      <c r="J178" t="s">
        <v>7807</v>
      </c>
      <c r="K178" t="s">
        <v>7808</v>
      </c>
    </row>
    <row r="179" spans="1:11" x14ac:dyDescent="0.25">
      <c r="A179" t="s">
        <v>7767</v>
      </c>
      <c r="B179" t="s">
        <v>7768</v>
      </c>
      <c r="C179" t="s">
        <v>7769</v>
      </c>
      <c r="D179" t="s">
        <v>7770</v>
      </c>
      <c r="E179" t="s">
        <v>7771</v>
      </c>
      <c r="F179" t="s">
        <v>7772</v>
      </c>
      <c r="G179" t="s">
        <v>7773</v>
      </c>
      <c r="H179" t="s">
        <v>7774</v>
      </c>
      <c r="I179" t="s">
        <v>7775</v>
      </c>
      <c r="J179" t="s">
        <v>7776</v>
      </c>
      <c r="K179" t="s">
        <v>7777</v>
      </c>
    </row>
    <row r="180" spans="1:11" x14ac:dyDescent="0.25">
      <c r="A180" t="s">
        <v>7846</v>
      </c>
      <c r="B180" t="s">
        <v>7751</v>
      </c>
      <c r="C180" t="s">
        <v>7752</v>
      </c>
      <c r="D180" t="s">
        <v>7847</v>
      </c>
      <c r="E180" t="s">
        <v>7754</v>
      </c>
      <c r="F180" t="s">
        <v>7761</v>
      </c>
      <c r="G180" t="s">
        <v>7848</v>
      </c>
      <c r="H180" t="s">
        <v>7849</v>
      </c>
      <c r="I180" t="s">
        <v>7850</v>
      </c>
      <c r="J180" t="s">
        <v>7851</v>
      </c>
      <c r="K180" t="s">
        <v>7852</v>
      </c>
    </row>
    <row r="181" spans="1:11" x14ac:dyDescent="0.25">
      <c r="A181" t="s">
        <v>7767</v>
      </c>
      <c r="B181" t="s">
        <v>7768</v>
      </c>
      <c r="C181" t="s">
        <v>7788</v>
      </c>
      <c r="D181" t="s">
        <v>7770</v>
      </c>
      <c r="E181" t="s">
        <v>7802</v>
      </c>
      <c r="F181" t="s">
        <v>7803</v>
      </c>
      <c r="G181" t="s">
        <v>7864</v>
      </c>
      <c r="H181" t="s">
        <v>7805</v>
      </c>
      <c r="I181" t="s">
        <v>7806</v>
      </c>
      <c r="J181" t="s">
        <v>7807</v>
      </c>
      <c r="K181" t="s">
        <v>7808</v>
      </c>
    </row>
    <row r="182" spans="1:11" x14ac:dyDescent="0.25">
      <c r="A182" t="s">
        <v>7767</v>
      </c>
      <c r="B182" t="s">
        <v>7768</v>
      </c>
      <c r="C182" t="s">
        <v>7769</v>
      </c>
      <c r="D182" t="s">
        <v>7770</v>
      </c>
      <c r="E182" t="s">
        <v>7771</v>
      </c>
      <c r="F182" t="s">
        <v>7772</v>
      </c>
      <c r="G182" t="s">
        <v>7790</v>
      </c>
      <c r="H182" t="s">
        <v>7774</v>
      </c>
      <c r="I182" t="s">
        <v>7775</v>
      </c>
      <c r="J182" t="s">
        <v>7776</v>
      </c>
      <c r="K182" t="s">
        <v>7777</v>
      </c>
    </row>
    <row r="183" spans="1:11" x14ac:dyDescent="0.25">
      <c r="A183" t="s">
        <v>7767</v>
      </c>
      <c r="B183" t="s">
        <v>7768</v>
      </c>
      <c r="C183" t="s">
        <v>7769</v>
      </c>
      <c r="D183" t="s">
        <v>7770</v>
      </c>
      <c r="E183" t="s">
        <v>7771</v>
      </c>
      <c r="F183" t="s">
        <v>7772</v>
      </c>
      <c r="G183" t="s">
        <v>7773</v>
      </c>
      <c r="H183" t="s">
        <v>7774</v>
      </c>
      <c r="I183" t="s">
        <v>7775</v>
      </c>
      <c r="J183" t="s">
        <v>7776</v>
      </c>
      <c r="K183" t="s">
        <v>7777</v>
      </c>
    </row>
    <row r="184" spans="1:11" x14ac:dyDescent="0.25">
      <c r="A184" t="s">
        <v>7767</v>
      </c>
      <c r="B184" t="s">
        <v>7768</v>
      </c>
      <c r="C184" t="s">
        <v>7769</v>
      </c>
      <c r="D184" t="s">
        <v>7770</v>
      </c>
      <c r="E184" t="s">
        <v>7771</v>
      </c>
      <c r="F184" t="s">
        <v>7772</v>
      </c>
      <c r="G184" t="s">
        <v>7773</v>
      </c>
      <c r="H184" t="s">
        <v>7774</v>
      </c>
      <c r="I184" t="s">
        <v>7775</v>
      </c>
      <c r="J184" t="s">
        <v>7776</v>
      </c>
      <c r="K184" t="s">
        <v>7777</v>
      </c>
    </row>
    <row r="185" spans="1:11" x14ac:dyDescent="0.25">
      <c r="A185" t="s">
        <v>7767</v>
      </c>
      <c r="B185" t="s">
        <v>7768</v>
      </c>
      <c r="C185" t="s">
        <v>7769</v>
      </c>
      <c r="D185" t="s">
        <v>7770</v>
      </c>
      <c r="E185" t="s">
        <v>7771</v>
      </c>
      <c r="F185" t="s">
        <v>7772</v>
      </c>
      <c r="G185" t="s">
        <v>7773</v>
      </c>
      <c r="H185" t="s">
        <v>7774</v>
      </c>
      <c r="I185" t="s">
        <v>7775</v>
      </c>
      <c r="J185" t="s">
        <v>7776</v>
      </c>
      <c r="K185" t="s">
        <v>7777</v>
      </c>
    </row>
    <row r="186" spans="1:11" x14ac:dyDescent="0.25">
      <c r="A186" t="s">
        <v>7767</v>
      </c>
      <c r="B186" t="s">
        <v>7768</v>
      </c>
      <c r="C186" t="s">
        <v>7809</v>
      </c>
      <c r="D186" t="s">
        <v>7770</v>
      </c>
      <c r="E186" t="s">
        <v>7771</v>
      </c>
      <c r="F186" t="s">
        <v>7772</v>
      </c>
      <c r="G186" t="s">
        <v>7773</v>
      </c>
      <c r="H186" t="s">
        <v>7774</v>
      </c>
      <c r="I186" t="s">
        <v>7775</v>
      </c>
      <c r="J186" t="s">
        <v>7776</v>
      </c>
      <c r="K186" t="s">
        <v>7777</v>
      </c>
    </row>
    <row r="187" spans="1:11" x14ac:dyDescent="0.25">
      <c r="A187" t="s">
        <v>7778</v>
      </c>
      <c r="B187" t="s">
        <v>7779</v>
      </c>
      <c r="C187" t="s">
        <v>7780</v>
      </c>
      <c r="D187" t="s">
        <v>7781</v>
      </c>
      <c r="E187" t="s">
        <v>7782</v>
      </c>
      <c r="F187" t="s">
        <v>7783</v>
      </c>
      <c r="G187" t="s">
        <v>7784</v>
      </c>
      <c r="H187" t="s">
        <v>7785</v>
      </c>
      <c r="I187">
        <f ca="1">- (2378-137:2514)</f>
        <v>0</v>
      </c>
      <c r="J187" t="s">
        <v>7786</v>
      </c>
      <c r="K187" t="s">
        <v>7787</v>
      </c>
    </row>
    <row r="188" spans="1:11" x14ac:dyDescent="0.25">
      <c r="A188" t="s">
        <v>7767</v>
      </c>
      <c r="B188" t="s">
        <v>7768</v>
      </c>
      <c r="C188" t="s">
        <v>7788</v>
      </c>
      <c r="D188" t="s">
        <v>7770</v>
      </c>
      <c r="E188" t="s">
        <v>7771</v>
      </c>
      <c r="F188" t="s">
        <v>7772</v>
      </c>
      <c r="G188" t="s">
        <v>7773</v>
      </c>
      <c r="H188" t="s">
        <v>7774</v>
      </c>
      <c r="I188" t="s">
        <v>7775</v>
      </c>
      <c r="J188" t="s">
        <v>7776</v>
      </c>
      <c r="K188" t="s">
        <v>7777</v>
      </c>
    </row>
    <row r="189" spans="1:11" x14ac:dyDescent="0.25">
      <c r="A189" t="s">
        <v>7853</v>
      </c>
      <c r="B189" t="s">
        <v>7854</v>
      </c>
      <c r="C189" t="s">
        <v>7855</v>
      </c>
      <c r="D189" t="s">
        <v>7856</v>
      </c>
      <c r="E189" t="s">
        <v>7857</v>
      </c>
      <c r="F189" t="s">
        <v>7858</v>
      </c>
      <c r="G189" t="s">
        <v>7859</v>
      </c>
      <c r="H189" t="s">
        <v>7860</v>
      </c>
      <c r="I189" t="s">
        <v>7861</v>
      </c>
      <c r="J189" t="s">
        <v>7862</v>
      </c>
      <c r="K189" t="s">
        <v>7863</v>
      </c>
    </row>
    <row r="190" spans="1:11" x14ac:dyDescent="0.25">
      <c r="A190" t="s">
        <v>7778</v>
      </c>
      <c r="B190" t="s">
        <v>7779</v>
      </c>
      <c r="C190" t="s">
        <v>7780</v>
      </c>
      <c r="D190" t="s">
        <v>7781</v>
      </c>
      <c r="E190" t="s">
        <v>7782</v>
      </c>
      <c r="F190" t="s">
        <v>7783</v>
      </c>
      <c r="G190" t="s">
        <v>7784</v>
      </c>
      <c r="H190" t="s">
        <v>7785</v>
      </c>
      <c r="I190">
        <f ca="1">- (2378-137:2514)</f>
        <v>0</v>
      </c>
      <c r="J190" t="s">
        <v>7786</v>
      </c>
      <c r="K190" t="s">
        <v>7787</v>
      </c>
    </row>
    <row r="191" spans="1:11" x14ac:dyDescent="0.25">
      <c r="A191" t="s">
        <v>7767</v>
      </c>
      <c r="B191" t="s">
        <v>7768</v>
      </c>
      <c r="C191" t="s">
        <v>7788</v>
      </c>
      <c r="D191" t="s">
        <v>7770</v>
      </c>
      <c r="E191" t="s">
        <v>7771</v>
      </c>
      <c r="F191" t="s">
        <v>7772</v>
      </c>
      <c r="G191" t="s">
        <v>7790</v>
      </c>
      <c r="H191" t="s">
        <v>7774</v>
      </c>
      <c r="I191" t="s">
        <v>7775</v>
      </c>
      <c r="J191" t="s">
        <v>7776</v>
      </c>
      <c r="K191" t="s">
        <v>7777</v>
      </c>
    </row>
    <row r="192" spans="1:11" x14ac:dyDescent="0.25">
      <c r="A192" t="s">
        <v>7767</v>
      </c>
      <c r="B192" t="s">
        <v>7768</v>
      </c>
      <c r="C192" t="s">
        <v>7769</v>
      </c>
      <c r="D192" t="s">
        <v>7770</v>
      </c>
      <c r="E192" t="s">
        <v>7771</v>
      </c>
      <c r="F192" t="s">
        <v>7772</v>
      </c>
      <c r="G192" t="s">
        <v>7773</v>
      </c>
      <c r="H192" t="s">
        <v>7845</v>
      </c>
      <c r="I192" t="s">
        <v>7775</v>
      </c>
      <c r="J192" t="s">
        <v>7776</v>
      </c>
      <c r="K192" t="s">
        <v>7777</v>
      </c>
    </row>
    <row r="193" spans="1:11" x14ac:dyDescent="0.25">
      <c r="A193" t="s">
        <v>7750</v>
      </c>
      <c r="B193" t="s">
        <v>7751</v>
      </c>
      <c r="C193" t="s">
        <v>7752</v>
      </c>
      <c r="D193" t="s">
        <v>7753</v>
      </c>
      <c r="E193" t="s">
        <v>7754</v>
      </c>
      <c r="F193" t="s">
        <v>7761</v>
      </c>
      <c r="G193" t="s">
        <v>7762</v>
      </c>
      <c r="H193" t="s">
        <v>7763</v>
      </c>
      <c r="I193" t="s">
        <v>7764</v>
      </c>
      <c r="J193" t="s">
        <v>7765</v>
      </c>
      <c r="K193" t="s">
        <v>7766</v>
      </c>
    </row>
    <row r="194" spans="1:11" x14ac:dyDescent="0.25">
      <c r="A194" t="s">
        <v>7767</v>
      </c>
      <c r="B194" t="s">
        <v>7768</v>
      </c>
      <c r="C194" t="s">
        <v>7769</v>
      </c>
      <c r="D194" t="s">
        <v>7770</v>
      </c>
      <c r="E194" t="s">
        <v>7771</v>
      </c>
      <c r="F194" t="s">
        <v>7772</v>
      </c>
      <c r="G194" t="s">
        <v>7773</v>
      </c>
      <c r="H194" t="s">
        <v>7774</v>
      </c>
      <c r="I194" t="s">
        <v>7775</v>
      </c>
      <c r="J194" t="s">
        <v>7776</v>
      </c>
      <c r="K194" t="s">
        <v>7777</v>
      </c>
    </row>
    <row r="195" spans="1:11" x14ac:dyDescent="0.25">
      <c r="A195" t="s">
        <v>7767</v>
      </c>
      <c r="B195" t="s">
        <v>7768</v>
      </c>
      <c r="C195" t="s">
        <v>7788</v>
      </c>
      <c r="D195" t="s">
        <v>7770</v>
      </c>
      <c r="E195" t="s">
        <v>7771</v>
      </c>
      <c r="F195" t="s">
        <v>7772</v>
      </c>
      <c r="G195" t="s">
        <v>7790</v>
      </c>
      <c r="H195" t="s">
        <v>7774</v>
      </c>
      <c r="I195" t="s">
        <v>7775</v>
      </c>
      <c r="J195" t="s">
        <v>7776</v>
      </c>
      <c r="K195" t="s">
        <v>7777</v>
      </c>
    </row>
    <row r="196" spans="1:11" x14ac:dyDescent="0.25">
      <c r="A196" t="s">
        <v>7767</v>
      </c>
      <c r="B196" t="s">
        <v>7768</v>
      </c>
      <c r="C196" t="s">
        <v>7788</v>
      </c>
      <c r="D196" t="s">
        <v>7770</v>
      </c>
      <c r="E196" t="s">
        <v>7802</v>
      </c>
      <c r="F196" t="s">
        <v>7803</v>
      </c>
      <c r="G196" t="s">
        <v>7864</v>
      </c>
      <c r="H196" t="s">
        <v>7805</v>
      </c>
      <c r="I196" t="s">
        <v>7806</v>
      </c>
      <c r="J196" t="s">
        <v>7807</v>
      </c>
      <c r="K196" t="s">
        <v>7808</v>
      </c>
    </row>
    <row r="197" spans="1:11" x14ac:dyDescent="0.25">
      <c r="A197" t="s">
        <v>7750</v>
      </c>
      <c r="B197" t="s">
        <v>7827</v>
      </c>
      <c r="C197" t="s">
        <v>7752</v>
      </c>
      <c r="D197" t="s">
        <v>7753</v>
      </c>
      <c r="E197" t="s">
        <v>7754</v>
      </c>
      <c r="F197" t="s">
        <v>7755</v>
      </c>
      <c r="G197" t="s">
        <v>7828</v>
      </c>
      <c r="H197" t="s">
        <v>7829</v>
      </c>
      <c r="I197" t="s">
        <v>7830</v>
      </c>
      <c r="J197" t="s">
        <v>7831</v>
      </c>
      <c r="K197" t="s">
        <v>7832</v>
      </c>
    </row>
    <row r="198" spans="1:11" x14ac:dyDescent="0.25">
      <c r="A198" t="s">
        <v>7750</v>
      </c>
      <c r="B198" t="s">
        <v>7751</v>
      </c>
      <c r="C198" t="s">
        <v>7752</v>
      </c>
      <c r="D198" t="s">
        <v>7753</v>
      </c>
      <c r="E198" t="s">
        <v>7754</v>
      </c>
      <c r="F198" t="s">
        <v>7761</v>
      </c>
      <c r="G198" t="s">
        <v>7762</v>
      </c>
      <c r="H198" t="s">
        <v>7763</v>
      </c>
      <c r="I198" t="s">
        <v>7764</v>
      </c>
      <c r="J198" t="s">
        <v>7765</v>
      </c>
      <c r="K198" t="s">
        <v>7766</v>
      </c>
    </row>
    <row r="199" spans="1:11" x14ac:dyDescent="0.25">
      <c r="A199" t="s">
        <v>7767</v>
      </c>
      <c r="B199" t="s">
        <v>7768</v>
      </c>
      <c r="C199" t="s">
        <v>7809</v>
      </c>
      <c r="D199" t="s">
        <v>7770</v>
      </c>
      <c r="E199" t="s">
        <v>7771</v>
      </c>
      <c r="F199" t="s">
        <v>7772</v>
      </c>
      <c r="G199" t="s">
        <v>7773</v>
      </c>
      <c r="H199" t="s">
        <v>7774</v>
      </c>
      <c r="I199" t="s">
        <v>7775</v>
      </c>
      <c r="J199" t="s">
        <v>7776</v>
      </c>
      <c r="K199" t="s">
        <v>7777</v>
      </c>
    </row>
    <row r="200" spans="1:11" x14ac:dyDescent="0.25">
      <c r="A200" t="s">
        <v>7865</v>
      </c>
      <c r="B200" t="s">
        <v>7866</v>
      </c>
      <c r="C200" t="s">
        <v>7867</v>
      </c>
      <c r="D200">
        <f ca="1">- (1039-181:1219)</f>
        <v>0</v>
      </c>
      <c r="E200" t="s">
        <v>7868</v>
      </c>
      <c r="F200" t="s">
        <v>7869</v>
      </c>
      <c r="G200" t="s">
        <v>7870</v>
      </c>
      <c r="H200" t="s">
        <v>7871</v>
      </c>
      <c r="I200" t="s">
        <v>7872</v>
      </c>
      <c r="J200" t="s">
        <v>7873</v>
      </c>
      <c r="K200" t="s">
        <v>7874</v>
      </c>
    </row>
    <row r="201" spans="1:11" x14ac:dyDescent="0.25">
      <c r="A201" t="s">
        <v>7834</v>
      </c>
      <c r="B201" t="s">
        <v>7875</v>
      </c>
      <c r="C201" t="s">
        <v>7876</v>
      </c>
      <c r="D201" t="s">
        <v>7877</v>
      </c>
      <c r="E201" t="s">
        <v>7878</v>
      </c>
      <c r="F201" t="s">
        <v>7879</v>
      </c>
      <c r="G201" t="s">
        <v>7880</v>
      </c>
      <c r="H201" t="s">
        <v>7881</v>
      </c>
      <c r="I201" t="s">
        <v>7882</v>
      </c>
      <c r="J201" t="s">
        <v>7883</v>
      </c>
      <c r="K201" t="s">
        <v>7884</v>
      </c>
    </row>
    <row r="202" spans="1:11" x14ac:dyDescent="0.25">
      <c r="A202" t="s">
        <v>7767</v>
      </c>
      <c r="B202" t="s">
        <v>7768</v>
      </c>
      <c r="C202" t="s">
        <v>7788</v>
      </c>
      <c r="D202" t="s">
        <v>7770</v>
      </c>
      <c r="E202" t="s">
        <v>7771</v>
      </c>
      <c r="F202" t="s">
        <v>7772</v>
      </c>
      <c r="G202" t="s">
        <v>7790</v>
      </c>
      <c r="H202" t="s">
        <v>7774</v>
      </c>
      <c r="I202" t="s">
        <v>7775</v>
      </c>
      <c r="J202" t="s">
        <v>7776</v>
      </c>
      <c r="K202" t="s">
        <v>7777</v>
      </c>
    </row>
    <row r="203" spans="1:11" x14ac:dyDescent="0.25">
      <c r="A203" t="s">
        <v>7767</v>
      </c>
      <c r="B203" t="s">
        <v>7768</v>
      </c>
      <c r="C203" t="s">
        <v>7820</v>
      </c>
      <c r="D203" t="s">
        <v>7770</v>
      </c>
      <c r="E203" t="s">
        <v>7771</v>
      </c>
      <c r="F203" t="s">
        <v>7821</v>
      </c>
      <c r="G203" t="s">
        <v>7822</v>
      </c>
      <c r="H203" t="s">
        <v>7823</v>
      </c>
      <c r="I203" t="s">
        <v>7824</v>
      </c>
      <c r="J203" t="s">
        <v>7825</v>
      </c>
      <c r="K203" t="s">
        <v>7826</v>
      </c>
    </row>
    <row r="204" spans="1:11" x14ac:dyDescent="0.25">
      <c r="A204" t="s">
        <v>7767</v>
      </c>
      <c r="B204" t="s">
        <v>7768</v>
      </c>
      <c r="C204" t="s">
        <v>7788</v>
      </c>
      <c r="D204" t="s">
        <v>7770</v>
      </c>
      <c r="E204" t="s">
        <v>7771</v>
      </c>
      <c r="F204" t="s">
        <v>7772</v>
      </c>
      <c r="G204" t="s">
        <v>7773</v>
      </c>
      <c r="H204" t="s">
        <v>7774</v>
      </c>
      <c r="I204" t="s">
        <v>7775</v>
      </c>
      <c r="J204" t="s">
        <v>7776</v>
      </c>
      <c r="K204" t="s">
        <v>7777</v>
      </c>
    </row>
    <row r="205" spans="1:11" x14ac:dyDescent="0.25">
      <c r="A205" t="s">
        <v>7767</v>
      </c>
      <c r="B205" t="s">
        <v>7768</v>
      </c>
      <c r="C205" t="s">
        <v>7788</v>
      </c>
      <c r="D205" t="s">
        <v>7770</v>
      </c>
      <c r="E205" t="s">
        <v>7771</v>
      </c>
      <c r="F205" t="s">
        <v>7772</v>
      </c>
      <c r="G205" t="s">
        <v>7773</v>
      </c>
      <c r="H205" t="s">
        <v>7774</v>
      </c>
      <c r="I205" t="s">
        <v>7775</v>
      </c>
      <c r="J205" t="s">
        <v>7776</v>
      </c>
      <c r="K205" t="s">
        <v>7777</v>
      </c>
    </row>
    <row r="206" spans="1:11" x14ac:dyDescent="0.25">
      <c r="A206" t="s">
        <v>7750</v>
      </c>
      <c r="B206" t="s">
        <v>7751</v>
      </c>
      <c r="C206" t="s">
        <v>7752</v>
      </c>
      <c r="D206" t="s">
        <v>7847</v>
      </c>
      <c r="E206" t="s">
        <v>7754</v>
      </c>
      <c r="F206" t="s">
        <v>7755</v>
      </c>
      <c r="G206" t="s">
        <v>7885</v>
      </c>
      <c r="H206" t="s">
        <v>7886</v>
      </c>
      <c r="I206" t="s">
        <v>7887</v>
      </c>
      <c r="J206" t="s">
        <v>7888</v>
      </c>
      <c r="K206" t="s">
        <v>7889</v>
      </c>
    </row>
    <row r="207" spans="1:11" x14ac:dyDescent="0.25">
      <c r="A207" t="s">
        <v>7890</v>
      </c>
      <c r="B207" t="s">
        <v>7891</v>
      </c>
      <c r="C207" t="s">
        <v>7892</v>
      </c>
      <c r="D207" t="s">
        <v>7893</v>
      </c>
      <c r="E207" t="s">
        <v>7894</v>
      </c>
      <c r="F207" t="s">
        <v>7895</v>
      </c>
      <c r="G207" t="s">
        <v>7896</v>
      </c>
      <c r="H207" t="s">
        <v>7897</v>
      </c>
      <c r="I207" t="s">
        <v>7898</v>
      </c>
      <c r="J207" t="s">
        <v>7899</v>
      </c>
      <c r="K207" t="s">
        <v>7900</v>
      </c>
    </row>
    <row r="208" spans="1:11" x14ac:dyDescent="0.25">
      <c r="A208" t="s">
        <v>7901</v>
      </c>
      <c r="B208" t="s">
        <v>7902</v>
      </c>
      <c r="C208" t="s">
        <v>7903</v>
      </c>
      <c r="D208" t="s">
        <v>7904</v>
      </c>
      <c r="E208" t="s">
        <v>7905</v>
      </c>
      <c r="F208" t="s">
        <v>7906</v>
      </c>
      <c r="G208" t="s">
        <v>7907</v>
      </c>
      <c r="H208" t="s">
        <v>7908</v>
      </c>
      <c r="I208">
        <f ca="1">- (2380-137:2516)</f>
        <v>0</v>
      </c>
      <c r="J208" t="s">
        <v>7909</v>
      </c>
      <c r="K208" t="s">
        <v>7910</v>
      </c>
    </row>
    <row r="209" spans="1:11" x14ac:dyDescent="0.25">
      <c r="A209" t="s">
        <v>7767</v>
      </c>
      <c r="B209" t="s">
        <v>7768</v>
      </c>
      <c r="C209" t="s">
        <v>7788</v>
      </c>
      <c r="D209" t="s">
        <v>7770</v>
      </c>
      <c r="E209" t="s">
        <v>7802</v>
      </c>
      <c r="F209" t="s">
        <v>7803</v>
      </c>
      <c r="G209" t="s">
        <v>7864</v>
      </c>
      <c r="H209" t="s">
        <v>7805</v>
      </c>
      <c r="I209" t="s">
        <v>7806</v>
      </c>
      <c r="J209" t="s">
        <v>7807</v>
      </c>
      <c r="K209" t="s">
        <v>7808</v>
      </c>
    </row>
    <row r="210" spans="1:11" x14ac:dyDescent="0.25">
      <c r="A210" t="s">
        <v>7767</v>
      </c>
      <c r="B210" t="s">
        <v>7768</v>
      </c>
      <c r="C210" t="s">
        <v>7769</v>
      </c>
      <c r="D210" t="s">
        <v>7770</v>
      </c>
      <c r="E210" t="s">
        <v>7771</v>
      </c>
      <c r="F210" t="s">
        <v>7772</v>
      </c>
      <c r="G210" t="s">
        <v>7773</v>
      </c>
      <c r="H210" t="s">
        <v>7774</v>
      </c>
      <c r="I210" t="s">
        <v>7775</v>
      </c>
      <c r="J210" t="s">
        <v>7776</v>
      </c>
      <c r="K210" t="s">
        <v>7777</v>
      </c>
    </row>
    <row r="211" spans="1:11" x14ac:dyDescent="0.25">
      <c r="A211" t="s">
        <v>7767</v>
      </c>
      <c r="B211" t="s">
        <v>7768</v>
      </c>
      <c r="C211" t="s">
        <v>7769</v>
      </c>
      <c r="D211" t="s">
        <v>7770</v>
      </c>
      <c r="E211" t="s">
        <v>7771</v>
      </c>
      <c r="F211" t="s">
        <v>7772</v>
      </c>
      <c r="G211" t="s">
        <v>7773</v>
      </c>
      <c r="H211" t="s">
        <v>7774</v>
      </c>
      <c r="I211" t="s">
        <v>7775</v>
      </c>
      <c r="J211" t="s">
        <v>7776</v>
      </c>
      <c r="K211" t="s">
        <v>7777</v>
      </c>
    </row>
    <row r="212" spans="1:11" x14ac:dyDescent="0.25">
      <c r="A212" t="s">
        <v>7778</v>
      </c>
      <c r="B212" t="s">
        <v>7779</v>
      </c>
      <c r="C212" t="s">
        <v>7780</v>
      </c>
      <c r="D212" t="s">
        <v>7781</v>
      </c>
      <c r="E212" t="s">
        <v>7782</v>
      </c>
      <c r="F212" t="s">
        <v>7783</v>
      </c>
      <c r="G212" t="s">
        <v>7784</v>
      </c>
      <c r="H212" t="s">
        <v>7785</v>
      </c>
      <c r="I212">
        <f ca="1">- (2378-137:2514)</f>
        <v>0</v>
      </c>
      <c r="J212" t="s">
        <v>7786</v>
      </c>
      <c r="K212" t="s">
        <v>7787</v>
      </c>
    </row>
    <row r="213" spans="1:11" x14ac:dyDescent="0.25">
      <c r="A213" t="s">
        <v>7778</v>
      </c>
      <c r="B213" t="s">
        <v>7779</v>
      </c>
      <c r="C213" t="s">
        <v>7780</v>
      </c>
      <c r="D213" t="s">
        <v>7781</v>
      </c>
      <c r="E213" t="s">
        <v>7782</v>
      </c>
      <c r="F213" t="s">
        <v>7783</v>
      </c>
      <c r="G213" t="s">
        <v>7784</v>
      </c>
      <c r="H213" t="s">
        <v>7785</v>
      </c>
      <c r="I213">
        <f ca="1">- (2378-137:2514)</f>
        <v>0</v>
      </c>
      <c r="J213" t="s">
        <v>7786</v>
      </c>
      <c r="K213" t="s">
        <v>7787</v>
      </c>
    </row>
    <row r="214" spans="1:11" x14ac:dyDescent="0.25">
      <c r="A214" t="s">
        <v>7767</v>
      </c>
      <c r="B214" t="s">
        <v>7768</v>
      </c>
      <c r="C214" t="s">
        <v>7769</v>
      </c>
      <c r="D214" t="s">
        <v>7770</v>
      </c>
      <c r="E214" t="s">
        <v>7771</v>
      </c>
      <c r="F214" t="s">
        <v>7772</v>
      </c>
      <c r="G214" t="s">
        <v>7773</v>
      </c>
      <c r="H214" t="s">
        <v>7774</v>
      </c>
      <c r="I214" t="s">
        <v>7775</v>
      </c>
      <c r="J214" t="s">
        <v>7776</v>
      </c>
      <c r="K214" t="s">
        <v>7777</v>
      </c>
    </row>
    <row r="215" spans="1:11" x14ac:dyDescent="0.25">
      <c r="A215" t="s">
        <v>7767</v>
      </c>
      <c r="B215" t="s">
        <v>7768</v>
      </c>
      <c r="C215" t="s">
        <v>7788</v>
      </c>
      <c r="D215" t="s">
        <v>7770</v>
      </c>
      <c r="E215" t="s">
        <v>7771</v>
      </c>
      <c r="F215" t="s">
        <v>7772</v>
      </c>
      <c r="G215" t="s">
        <v>7790</v>
      </c>
      <c r="H215" t="s">
        <v>7774</v>
      </c>
      <c r="I215" t="s">
        <v>7775</v>
      </c>
      <c r="J215" t="s">
        <v>7776</v>
      </c>
      <c r="K215" t="s">
        <v>7777</v>
      </c>
    </row>
    <row r="216" spans="1:11" x14ac:dyDescent="0.25">
      <c r="A216" t="s">
        <v>7791</v>
      </c>
      <c r="B216" t="s">
        <v>7792</v>
      </c>
      <c r="C216" t="s">
        <v>7793</v>
      </c>
      <c r="D216" t="s">
        <v>7794</v>
      </c>
      <c r="E216" t="s">
        <v>7795</v>
      </c>
      <c r="F216" t="s">
        <v>7796</v>
      </c>
      <c r="G216" t="s">
        <v>7797</v>
      </c>
      <c r="H216" t="s">
        <v>7798</v>
      </c>
      <c r="I216" t="s">
        <v>7799</v>
      </c>
      <c r="J216" t="s">
        <v>7800</v>
      </c>
      <c r="K216" t="s">
        <v>7801</v>
      </c>
    </row>
    <row r="217" spans="1:11" x14ac:dyDescent="0.25">
      <c r="A217" t="s">
        <v>7778</v>
      </c>
      <c r="B217" t="s">
        <v>7779</v>
      </c>
      <c r="C217" t="s">
        <v>7780</v>
      </c>
      <c r="D217" t="s">
        <v>7781</v>
      </c>
      <c r="E217" t="s">
        <v>7782</v>
      </c>
      <c r="F217" t="s">
        <v>7783</v>
      </c>
      <c r="G217" t="s">
        <v>7784</v>
      </c>
      <c r="H217" t="s">
        <v>7785</v>
      </c>
      <c r="I217">
        <f ca="1">- (2378-137:2514)</f>
        <v>0</v>
      </c>
      <c r="J217" t="s">
        <v>7786</v>
      </c>
      <c r="K217" t="s">
        <v>7787</v>
      </c>
    </row>
    <row r="218" spans="1:11" x14ac:dyDescent="0.25">
      <c r="A218" t="s">
        <v>7778</v>
      </c>
      <c r="B218" t="s">
        <v>7779</v>
      </c>
      <c r="C218" t="s">
        <v>7780</v>
      </c>
      <c r="D218" t="s">
        <v>7781</v>
      </c>
      <c r="E218" t="s">
        <v>7782</v>
      </c>
      <c r="F218" t="s">
        <v>7783</v>
      </c>
      <c r="G218" t="s">
        <v>7784</v>
      </c>
      <c r="H218" t="s">
        <v>7785</v>
      </c>
      <c r="I218">
        <f ca="1">- (2378-137:2514)</f>
        <v>0</v>
      </c>
      <c r="J218" t="s">
        <v>7786</v>
      </c>
      <c r="K218" t="s">
        <v>7787</v>
      </c>
    </row>
    <row r="219" spans="1:11" x14ac:dyDescent="0.25">
      <c r="A219" t="s">
        <v>7767</v>
      </c>
      <c r="B219" t="s">
        <v>7768</v>
      </c>
      <c r="C219" t="s">
        <v>7809</v>
      </c>
      <c r="D219" t="s">
        <v>7770</v>
      </c>
      <c r="E219" t="s">
        <v>7771</v>
      </c>
      <c r="F219" t="s">
        <v>7772</v>
      </c>
      <c r="G219" t="s">
        <v>7773</v>
      </c>
      <c r="H219" t="s">
        <v>7774</v>
      </c>
      <c r="I219" t="s">
        <v>7775</v>
      </c>
      <c r="J219" t="s">
        <v>7776</v>
      </c>
      <c r="K219" t="s">
        <v>7777</v>
      </c>
    </row>
    <row r="220" spans="1:11" x14ac:dyDescent="0.25">
      <c r="A220" t="s">
        <v>7767</v>
      </c>
      <c r="B220" t="s">
        <v>7768</v>
      </c>
      <c r="C220" t="s">
        <v>7788</v>
      </c>
      <c r="D220" t="s">
        <v>7770</v>
      </c>
      <c r="E220" t="s">
        <v>7771</v>
      </c>
      <c r="F220" t="s">
        <v>7772</v>
      </c>
      <c r="G220" t="s">
        <v>7789</v>
      </c>
      <c r="H220" t="s">
        <v>7774</v>
      </c>
      <c r="I220" t="s">
        <v>7775</v>
      </c>
      <c r="J220" t="s">
        <v>7776</v>
      </c>
      <c r="K220" t="s">
        <v>7777</v>
      </c>
    </row>
    <row r="221" spans="1:11" x14ac:dyDescent="0.25">
      <c r="A221" t="s">
        <v>7767</v>
      </c>
      <c r="B221" t="s">
        <v>7768</v>
      </c>
      <c r="C221" t="s">
        <v>7769</v>
      </c>
      <c r="D221" t="s">
        <v>7770</v>
      </c>
      <c r="E221" t="s">
        <v>7771</v>
      </c>
      <c r="F221" t="s">
        <v>7772</v>
      </c>
      <c r="G221" t="s">
        <v>7773</v>
      </c>
      <c r="H221" t="s">
        <v>7774</v>
      </c>
      <c r="I221" t="s">
        <v>7775</v>
      </c>
      <c r="J221" t="s">
        <v>7776</v>
      </c>
      <c r="K221" t="s">
        <v>7777</v>
      </c>
    </row>
    <row r="222" spans="1:11" x14ac:dyDescent="0.25">
      <c r="A222" t="s">
        <v>7767</v>
      </c>
      <c r="B222" t="s">
        <v>7768</v>
      </c>
      <c r="C222" t="s">
        <v>7788</v>
      </c>
      <c r="D222" t="s">
        <v>7770</v>
      </c>
      <c r="E222" t="s">
        <v>7771</v>
      </c>
      <c r="F222" t="s">
        <v>7772</v>
      </c>
      <c r="G222" t="s">
        <v>7790</v>
      </c>
      <c r="H222" t="s">
        <v>7774</v>
      </c>
      <c r="I222" t="s">
        <v>7911</v>
      </c>
      <c r="J222" t="s">
        <v>7912</v>
      </c>
      <c r="K222" t="s">
        <v>7913</v>
      </c>
    </row>
    <row r="223" spans="1:11" x14ac:dyDescent="0.25">
      <c r="A223" t="s">
        <v>7767</v>
      </c>
      <c r="B223" t="s">
        <v>7768</v>
      </c>
      <c r="C223" t="s">
        <v>7788</v>
      </c>
      <c r="D223" t="s">
        <v>7770</v>
      </c>
      <c r="E223" t="s">
        <v>7802</v>
      </c>
      <c r="F223" t="s">
        <v>7803</v>
      </c>
      <c r="G223" t="s">
        <v>7864</v>
      </c>
      <c r="H223" t="s">
        <v>7805</v>
      </c>
      <c r="I223" t="s">
        <v>7806</v>
      </c>
      <c r="J223" t="s">
        <v>7807</v>
      </c>
      <c r="K223" t="s">
        <v>7808</v>
      </c>
    </row>
    <row r="224" spans="1:11" x14ac:dyDescent="0.25">
      <c r="A224" t="s">
        <v>7767</v>
      </c>
      <c r="B224" t="s">
        <v>7768</v>
      </c>
      <c r="C224" t="s">
        <v>7788</v>
      </c>
      <c r="D224" t="s">
        <v>7770</v>
      </c>
      <c r="E224" t="s">
        <v>7771</v>
      </c>
      <c r="F224" t="s">
        <v>7772</v>
      </c>
      <c r="G224" t="s">
        <v>7789</v>
      </c>
      <c r="H224" t="s">
        <v>7774</v>
      </c>
      <c r="I224" t="s">
        <v>7775</v>
      </c>
      <c r="J224" t="s">
        <v>7776</v>
      </c>
      <c r="K224" t="s">
        <v>7777</v>
      </c>
    </row>
    <row r="225" spans="1:11" x14ac:dyDescent="0.25">
      <c r="A225" t="s">
        <v>7767</v>
      </c>
      <c r="B225" t="s">
        <v>7768</v>
      </c>
      <c r="C225" t="s">
        <v>7809</v>
      </c>
      <c r="D225" t="s">
        <v>7770</v>
      </c>
      <c r="E225" t="s">
        <v>7771</v>
      </c>
      <c r="F225" t="s">
        <v>7772</v>
      </c>
      <c r="G225" t="s">
        <v>7773</v>
      </c>
      <c r="H225" t="s">
        <v>7774</v>
      </c>
      <c r="I225" t="s">
        <v>7775</v>
      </c>
      <c r="J225" t="s">
        <v>7776</v>
      </c>
      <c r="K225" t="s">
        <v>7777</v>
      </c>
    </row>
    <row r="226" spans="1:11" x14ac:dyDescent="0.25">
      <c r="A226" t="s">
        <v>7767</v>
      </c>
      <c r="B226" t="s">
        <v>7768</v>
      </c>
      <c r="C226" t="s">
        <v>7788</v>
      </c>
      <c r="D226" t="s">
        <v>7770</v>
      </c>
      <c r="E226" t="s">
        <v>7802</v>
      </c>
      <c r="F226" t="s">
        <v>7803</v>
      </c>
      <c r="G226" t="s">
        <v>7864</v>
      </c>
      <c r="H226" t="s">
        <v>7805</v>
      </c>
      <c r="I226" t="s">
        <v>7806</v>
      </c>
      <c r="J226" t="s">
        <v>7807</v>
      </c>
      <c r="K226" t="s">
        <v>7808</v>
      </c>
    </row>
    <row r="227" spans="1:11" x14ac:dyDescent="0.25">
      <c r="A227" t="s">
        <v>7778</v>
      </c>
      <c r="B227" t="s">
        <v>7779</v>
      </c>
      <c r="C227" t="s">
        <v>7780</v>
      </c>
      <c r="D227" t="s">
        <v>7781</v>
      </c>
      <c r="E227" t="s">
        <v>7782</v>
      </c>
      <c r="F227" t="s">
        <v>7783</v>
      </c>
      <c r="G227" t="s">
        <v>7784</v>
      </c>
      <c r="H227" t="s">
        <v>7785</v>
      </c>
      <c r="I227">
        <f ca="1">- (2378-137:2514)</f>
        <v>0</v>
      </c>
      <c r="J227" t="s">
        <v>7786</v>
      </c>
      <c r="K227" t="s">
        <v>7787</v>
      </c>
    </row>
    <row r="228" spans="1:11" x14ac:dyDescent="0.25">
      <c r="A228" t="s">
        <v>7767</v>
      </c>
      <c r="B228" t="s">
        <v>7768</v>
      </c>
      <c r="C228" t="s">
        <v>7820</v>
      </c>
      <c r="D228" t="s">
        <v>7770</v>
      </c>
      <c r="E228" t="s">
        <v>7771</v>
      </c>
      <c r="F228" t="s">
        <v>7821</v>
      </c>
      <c r="G228" t="s">
        <v>7822</v>
      </c>
      <c r="H228" t="s">
        <v>7823</v>
      </c>
      <c r="I228" t="s">
        <v>7824</v>
      </c>
      <c r="J228" t="s">
        <v>7825</v>
      </c>
      <c r="K228" t="s">
        <v>7826</v>
      </c>
    </row>
    <row r="229" spans="1:11" x14ac:dyDescent="0.25">
      <c r="A229" t="s">
        <v>7767</v>
      </c>
      <c r="B229" t="s">
        <v>7768</v>
      </c>
      <c r="C229" t="s">
        <v>7788</v>
      </c>
      <c r="D229" t="s">
        <v>7770</v>
      </c>
      <c r="E229" t="s">
        <v>7771</v>
      </c>
      <c r="F229" t="s">
        <v>7772</v>
      </c>
      <c r="G229" t="s">
        <v>7773</v>
      </c>
      <c r="H229" t="s">
        <v>7774</v>
      </c>
      <c r="I229" t="s">
        <v>7775</v>
      </c>
      <c r="J229" t="s">
        <v>7776</v>
      </c>
      <c r="K229" t="s">
        <v>7777</v>
      </c>
    </row>
    <row r="230" spans="1:11" x14ac:dyDescent="0.25">
      <c r="A230" t="s">
        <v>7767</v>
      </c>
      <c r="B230" t="s">
        <v>7768</v>
      </c>
      <c r="C230" t="s">
        <v>7788</v>
      </c>
      <c r="D230" t="s">
        <v>7770</v>
      </c>
      <c r="E230" t="s">
        <v>7771</v>
      </c>
      <c r="F230" t="s">
        <v>7772</v>
      </c>
      <c r="G230" t="s">
        <v>7773</v>
      </c>
      <c r="H230" t="s">
        <v>7774</v>
      </c>
      <c r="I230" t="s">
        <v>7775</v>
      </c>
      <c r="J230" t="s">
        <v>7776</v>
      </c>
      <c r="K230" t="s">
        <v>7777</v>
      </c>
    </row>
    <row r="231" spans="1:11" x14ac:dyDescent="0.25">
      <c r="A231" t="s">
        <v>7914</v>
      </c>
      <c r="B231" t="s">
        <v>7915</v>
      </c>
      <c r="C231" t="s">
        <v>7916</v>
      </c>
      <c r="D231" t="s">
        <v>7917</v>
      </c>
      <c r="E231" t="s">
        <v>7918</v>
      </c>
      <c r="F231" t="s">
        <v>7919</v>
      </c>
      <c r="G231" t="s">
        <v>7920</v>
      </c>
      <c r="H231" t="s">
        <v>7921</v>
      </c>
      <c r="I231" t="s">
        <v>7922</v>
      </c>
      <c r="J231" t="s">
        <v>7923</v>
      </c>
    </row>
    <row r="232" spans="1:11" x14ac:dyDescent="0.25">
      <c r="A232" t="s">
        <v>7924</v>
      </c>
      <c r="B232" t="s">
        <v>7925</v>
      </c>
      <c r="C232" t="s">
        <v>7926</v>
      </c>
      <c r="D232" t="s">
        <v>7927</v>
      </c>
      <c r="E232" t="s">
        <v>7928</v>
      </c>
      <c r="F232" t="s">
        <v>7929</v>
      </c>
      <c r="G232" t="s">
        <v>7930</v>
      </c>
      <c r="H232" t="s">
        <v>7931</v>
      </c>
      <c r="I232" t="s">
        <v>7932</v>
      </c>
      <c r="J232" t="s">
        <v>7933</v>
      </c>
    </row>
    <row r="233" spans="1:11" x14ac:dyDescent="0.25">
      <c r="A233" t="s">
        <v>7934</v>
      </c>
      <c r="B233" t="s">
        <v>7935</v>
      </c>
      <c r="C233" t="s">
        <v>7936</v>
      </c>
      <c r="D233" t="s">
        <v>7937</v>
      </c>
      <c r="E233" t="s">
        <v>7938</v>
      </c>
      <c r="F233" t="s">
        <v>7939</v>
      </c>
      <c r="G233" t="s">
        <v>7940</v>
      </c>
      <c r="H233" t="s">
        <v>7941</v>
      </c>
      <c r="I233" t="s">
        <v>7942</v>
      </c>
      <c r="J233" t="s">
        <v>7943</v>
      </c>
    </row>
    <row r="234" spans="1:11" x14ac:dyDescent="0.25">
      <c r="A234" t="s">
        <v>7944</v>
      </c>
      <c r="B234" t="s">
        <v>7945</v>
      </c>
      <c r="C234" t="s">
        <v>7946</v>
      </c>
      <c r="D234" t="s">
        <v>7947</v>
      </c>
      <c r="E234" t="s">
        <v>7948</v>
      </c>
      <c r="F234" t="s">
        <v>7949</v>
      </c>
      <c r="G234" t="s">
        <v>7950</v>
      </c>
      <c r="H234" t="s">
        <v>7951</v>
      </c>
      <c r="I234" t="s">
        <v>7952</v>
      </c>
      <c r="J234" t="s">
        <v>7953</v>
      </c>
    </row>
    <row r="235" spans="1:11" x14ac:dyDescent="0.25">
      <c r="A235" t="s">
        <v>7577</v>
      </c>
      <c r="B235" t="s">
        <v>7578</v>
      </c>
      <c r="C235" t="s">
        <v>7579</v>
      </c>
      <c r="D235" t="s">
        <v>7954</v>
      </c>
      <c r="E235" t="s">
        <v>7955</v>
      </c>
      <c r="F235" t="s">
        <v>7956</v>
      </c>
      <c r="G235" t="s">
        <v>7957</v>
      </c>
      <c r="H235">
        <f ca="1">- (1953-136:2088)</f>
        <v>0</v>
      </c>
      <c r="I235" t="s">
        <v>7958</v>
      </c>
      <c r="J235" t="s">
        <v>7959</v>
      </c>
    </row>
    <row r="236" spans="1:11" x14ac:dyDescent="0.25">
      <c r="A236" t="s">
        <v>7960</v>
      </c>
      <c r="B236" t="s">
        <v>7961</v>
      </c>
      <c r="C236" t="s">
        <v>7962</v>
      </c>
      <c r="D236" t="s">
        <v>7963</v>
      </c>
      <c r="E236" t="s">
        <v>7964</v>
      </c>
      <c r="F236" t="s">
        <v>7965</v>
      </c>
      <c r="G236" t="s">
        <v>7966</v>
      </c>
      <c r="H236" t="s">
        <v>7967</v>
      </c>
      <c r="I236" t="s">
        <v>7968</v>
      </c>
      <c r="J236" t="s">
        <v>7969</v>
      </c>
    </row>
    <row r="237" spans="1:11" x14ac:dyDescent="0.25">
      <c r="A237" t="s">
        <v>7970</v>
      </c>
      <c r="B237" t="s">
        <v>7971</v>
      </c>
      <c r="C237" t="s">
        <v>7972</v>
      </c>
      <c r="D237" t="s">
        <v>7973</v>
      </c>
      <c r="E237" t="s">
        <v>7974</v>
      </c>
      <c r="F237" t="s">
        <v>7975</v>
      </c>
      <c r="G237" t="s">
        <v>7976</v>
      </c>
      <c r="H237" t="s">
        <v>7977</v>
      </c>
      <c r="I237" t="s">
        <v>7978</v>
      </c>
      <c r="J237" t="s">
        <v>7979</v>
      </c>
    </row>
    <row r="238" spans="1:11" x14ac:dyDescent="0.25">
      <c r="A238" t="s">
        <v>7934</v>
      </c>
      <c r="B238" t="s">
        <v>7935</v>
      </c>
      <c r="C238" t="s">
        <v>7936</v>
      </c>
      <c r="D238" t="s">
        <v>7937</v>
      </c>
      <c r="E238" t="s">
        <v>7938</v>
      </c>
      <c r="F238" t="s">
        <v>7939</v>
      </c>
      <c r="G238" t="s">
        <v>7940</v>
      </c>
      <c r="H238" t="s">
        <v>7941</v>
      </c>
      <c r="I238" t="s">
        <v>7942</v>
      </c>
      <c r="J238" t="s">
        <v>7943</v>
      </c>
    </row>
    <row r="239" spans="1:11" x14ac:dyDescent="0.25">
      <c r="A239" t="s">
        <v>7750</v>
      </c>
      <c r="B239" t="s">
        <v>7751</v>
      </c>
      <c r="C239" t="s">
        <v>7752</v>
      </c>
      <c r="D239" t="s">
        <v>7753</v>
      </c>
      <c r="E239" t="s">
        <v>7754</v>
      </c>
      <c r="F239" t="s">
        <v>7755</v>
      </c>
      <c r="G239" t="s">
        <v>7980</v>
      </c>
      <c r="H239" t="s">
        <v>7981</v>
      </c>
      <c r="I239" t="s">
        <v>7982</v>
      </c>
      <c r="J239" t="s">
        <v>7983</v>
      </c>
    </row>
    <row r="240" spans="1:11" x14ac:dyDescent="0.25">
      <c r="A240" t="s">
        <v>7984</v>
      </c>
      <c r="B240" t="s">
        <v>7985</v>
      </c>
      <c r="C240" t="s">
        <v>7986</v>
      </c>
      <c r="D240" t="s">
        <v>7987</v>
      </c>
      <c r="E240" t="s">
        <v>7988</v>
      </c>
      <c r="F240" t="s">
        <v>7989</v>
      </c>
      <c r="G240" t="s">
        <v>7990</v>
      </c>
      <c r="H240" t="s">
        <v>7991</v>
      </c>
      <c r="I240" t="s">
        <v>7992</v>
      </c>
      <c r="J240" t="s">
        <v>7993</v>
      </c>
    </row>
    <row r="241" spans="1:10" x14ac:dyDescent="0.25">
      <c r="A241" t="s">
        <v>7994</v>
      </c>
      <c r="B241" t="s">
        <v>7995</v>
      </c>
      <c r="C241" t="s">
        <v>7996</v>
      </c>
      <c r="D241" t="s">
        <v>7997</v>
      </c>
      <c r="E241" t="s">
        <v>7998</v>
      </c>
      <c r="F241" t="s">
        <v>7999</v>
      </c>
      <c r="G241" t="s">
        <v>8000</v>
      </c>
      <c r="H241" t="s">
        <v>8001</v>
      </c>
      <c r="I241" t="s">
        <v>8002</v>
      </c>
      <c r="J241" t="s">
        <v>8003</v>
      </c>
    </row>
    <row r="242" spans="1:10" x14ac:dyDescent="0.25">
      <c r="A242" t="s">
        <v>8004</v>
      </c>
      <c r="B242" t="s">
        <v>8005</v>
      </c>
      <c r="C242" t="s">
        <v>8006</v>
      </c>
      <c r="D242" t="s">
        <v>8007</v>
      </c>
      <c r="E242" t="s">
        <v>8008</v>
      </c>
      <c r="F242" t="s">
        <v>8009</v>
      </c>
      <c r="G242" t="s">
        <v>8010</v>
      </c>
      <c r="H242" t="s">
        <v>8011</v>
      </c>
      <c r="I242" t="s">
        <v>8012</v>
      </c>
      <c r="J242" t="s">
        <v>8013</v>
      </c>
    </row>
    <row r="243" spans="1:10" x14ac:dyDescent="0.25">
      <c r="A243" t="s">
        <v>8014</v>
      </c>
      <c r="B243" t="s">
        <v>8015</v>
      </c>
      <c r="C243" t="s">
        <v>8016</v>
      </c>
      <c r="D243" t="s">
        <v>8017</v>
      </c>
      <c r="E243" t="s">
        <v>8018</v>
      </c>
      <c r="F243" t="s">
        <v>8019</v>
      </c>
      <c r="G243" t="s">
        <v>8020</v>
      </c>
      <c r="H243" t="s">
        <v>8021</v>
      </c>
      <c r="I243" t="s">
        <v>8022</v>
      </c>
      <c r="J243" t="s">
        <v>8023</v>
      </c>
    </row>
    <row r="244" spans="1:10" x14ac:dyDescent="0.25">
      <c r="A244" t="s">
        <v>8024</v>
      </c>
      <c r="B244" t="s">
        <v>8025</v>
      </c>
      <c r="C244" t="s">
        <v>8026</v>
      </c>
      <c r="D244" t="s">
        <v>8027</v>
      </c>
      <c r="E244" t="s">
        <v>8028</v>
      </c>
      <c r="F244" t="s">
        <v>8029</v>
      </c>
      <c r="G244" t="s">
        <v>8030</v>
      </c>
      <c r="H244">
        <f ca="1">- (1997-139:2135)</f>
        <v>0</v>
      </c>
      <c r="I244" t="s">
        <v>8031</v>
      </c>
      <c r="J244" t="s">
        <v>8032</v>
      </c>
    </row>
    <row r="245" spans="1:10" x14ac:dyDescent="0.25">
      <c r="A245" t="s">
        <v>8024</v>
      </c>
      <c r="B245" t="s">
        <v>8025</v>
      </c>
      <c r="C245" t="s">
        <v>8033</v>
      </c>
      <c r="D245" t="s">
        <v>8034</v>
      </c>
      <c r="E245" t="s">
        <v>8035</v>
      </c>
      <c r="F245" t="s">
        <v>8036</v>
      </c>
      <c r="G245" t="s">
        <v>8037</v>
      </c>
      <c r="H245">
        <f ca="1">- (2009-139:2147)</f>
        <v>0</v>
      </c>
      <c r="I245" t="s">
        <v>8038</v>
      </c>
      <c r="J245" t="s">
        <v>8039</v>
      </c>
    </row>
    <row r="246" spans="1:10" x14ac:dyDescent="0.25">
      <c r="A246" t="s">
        <v>8040</v>
      </c>
      <c r="B246" t="s">
        <v>8041</v>
      </c>
      <c r="C246" t="s">
        <v>8042</v>
      </c>
      <c r="D246" t="s">
        <v>8043</v>
      </c>
      <c r="E246" t="s">
        <v>8044</v>
      </c>
      <c r="F246" t="s">
        <v>8045</v>
      </c>
      <c r="G246" t="s">
        <v>8046</v>
      </c>
      <c r="H246" t="s">
        <v>8047</v>
      </c>
      <c r="I246" t="s">
        <v>8048</v>
      </c>
      <c r="J246" t="s">
        <v>8049</v>
      </c>
    </row>
    <row r="247" spans="1:10" x14ac:dyDescent="0.25">
      <c r="A247" t="s">
        <v>7944</v>
      </c>
      <c r="B247" t="s">
        <v>7945</v>
      </c>
      <c r="C247" t="s">
        <v>7946</v>
      </c>
      <c r="D247" t="s">
        <v>7947</v>
      </c>
      <c r="E247" t="s">
        <v>7948</v>
      </c>
      <c r="F247" t="s">
        <v>7949</v>
      </c>
      <c r="G247" t="s">
        <v>7950</v>
      </c>
      <c r="H247" t="s">
        <v>7951</v>
      </c>
      <c r="I247" t="s">
        <v>7952</v>
      </c>
      <c r="J247" t="s">
        <v>7953</v>
      </c>
    </row>
    <row r="248" spans="1:10" x14ac:dyDescent="0.25">
      <c r="A248" t="s">
        <v>7970</v>
      </c>
      <c r="B248" t="s">
        <v>7971</v>
      </c>
      <c r="C248" t="s">
        <v>7972</v>
      </c>
      <c r="D248" t="s">
        <v>7973</v>
      </c>
      <c r="E248" t="s">
        <v>7974</v>
      </c>
      <c r="F248" t="s">
        <v>7975</v>
      </c>
      <c r="G248" t="s">
        <v>7976</v>
      </c>
      <c r="H248" t="s">
        <v>7977</v>
      </c>
      <c r="I248" t="s">
        <v>7978</v>
      </c>
      <c r="J248" t="s">
        <v>7979</v>
      </c>
    </row>
    <row r="249" spans="1:10" x14ac:dyDescent="0.25">
      <c r="A249" t="s">
        <v>8050</v>
      </c>
      <c r="B249" t="s">
        <v>8051</v>
      </c>
      <c r="C249" t="s">
        <v>8052</v>
      </c>
      <c r="D249" t="s">
        <v>8053</v>
      </c>
      <c r="E249" t="s">
        <v>8054</v>
      </c>
      <c r="F249" t="s">
        <v>8055</v>
      </c>
      <c r="G249" t="s">
        <v>8056</v>
      </c>
      <c r="H249" t="s">
        <v>8057</v>
      </c>
      <c r="I249" t="s">
        <v>8058</v>
      </c>
      <c r="J249" t="s">
        <v>8059</v>
      </c>
    </row>
    <row r="250" spans="1:10" x14ac:dyDescent="0.25">
      <c r="A250" t="s">
        <v>8060</v>
      </c>
      <c r="B250" t="s">
        <v>8061</v>
      </c>
      <c r="C250" t="s">
        <v>8062</v>
      </c>
      <c r="D250" t="s">
        <v>8063</v>
      </c>
      <c r="E250" t="s">
        <v>8064</v>
      </c>
      <c r="F250" t="s">
        <v>8065</v>
      </c>
      <c r="G250" t="s">
        <v>8066</v>
      </c>
      <c r="H250" t="s">
        <v>8067</v>
      </c>
      <c r="I250">
        <f ca="1">- (2812-135:2946)</f>
        <v>0</v>
      </c>
      <c r="J250" t="s">
        <v>8068</v>
      </c>
    </row>
    <row r="251" spans="1:10" x14ac:dyDescent="0.25">
      <c r="A251" t="s">
        <v>7984</v>
      </c>
      <c r="B251" t="s">
        <v>7985</v>
      </c>
      <c r="C251" t="s">
        <v>7986</v>
      </c>
      <c r="D251" t="s">
        <v>7987</v>
      </c>
      <c r="E251" t="s">
        <v>7988</v>
      </c>
      <c r="F251" t="s">
        <v>7989</v>
      </c>
      <c r="G251" t="s">
        <v>7990</v>
      </c>
      <c r="H251" t="s">
        <v>7991</v>
      </c>
      <c r="I251" t="s">
        <v>7992</v>
      </c>
      <c r="J251" t="s">
        <v>7993</v>
      </c>
    </row>
    <row r="252" spans="1:10" x14ac:dyDescent="0.25">
      <c r="A252" t="s">
        <v>8069</v>
      </c>
      <c r="B252" t="s">
        <v>8070</v>
      </c>
      <c r="C252" t="s">
        <v>8071</v>
      </c>
      <c r="D252" t="s">
        <v>8072</v>
      </c>
      <c r="E252" t="s">
        <v>8073</v>
      </c>
      <c r="F252" t="s">
        <v>8074</v>
      </c>
      <c r="G252" t="s">
        <v>8075</v>
      </c>
      <c r="H252" t="s">
        <v>8076</v>
      </c>
      <c r="I252" t="s">
        <v>8077</v>
      </c>
    </row>
    <row r="253" spans="1:10" x14ac:dyDescent="0.25">
      <c r="A253" t="s">
        <v>8069</v>
      </c>
      <c r="B253" t="s">
        <v>8070</v>
      </c>
      <c r="C253" t="s">
        <v>8071</v>
      </c>
      <c r="D253" t="s">
        <v>8072</v>
      </c>
      <c r="E253" t="s">
        <v>8073</v>
      </c>
      <c r="F253" t="s">
        <v>8074</v>
      </c>
      <c r="G253" t="s">
        <v>8075</v>
      </c>
      <c r="H253" t="s">
        <v>8076</v>
      </c>
      <c r="I253" t="s">
        <v>8078</v>
      </c>
    </row>
    <row r="254" spans="1:10" x14ac:dyDescent="0.25">
      <c r="A254" t="s">
        <v>8079</v>
      </c>
      <c r="B254" t="s">
        <v>8080</v>
      </c>
      <c r="C254" t="s">
        <v>8081</v>
      </c>
      <c r="D254" t="s">
        <v>8082</v>
      </c>
      <c r="E254" t="s">
        <v>8083</v>
      </c>
      <c r="F254" t="s">
        <v>8084</v>
      </c>
      <c r="G254" t="s">
        <v>8085</v>
      </c>
      <c r="H254" t="s">
        <v>8086</v>
      </c>
      <c r="I254" t="s">
        <v>8087</v>
      </c>
    </row>
    <row r="255" spans="1:10" x14ac:dyDescent="0.25">
      <c r="A255" t="s">
        <v>7901</v>
      </c>
      <c r="B255" t="s">
        <v>7902</v>
      </c>
      <c r="C255" t="s">
        <v>7903</v>
      </c>
      <c r="D255" t="s">
        <v>7904</v>
      </c>
      <c r="E255" t="s">
        <v>7905</v>
      </c>
      <c r="F255" t="s">
        <v>7906</v>
      </c>
      <c r="G255" t="s">
        <v>8088</v>
      </c>
      <c r="H255" t="s">
        <v>8089</v>
      </c>
      <c r="I255" t="s">
        <v>8090</v>
      </c>
    </row>
    <row r="256" spans="1:10" x14ac:dyDescent="0.25">
      <c r="A256" t="s">
        <v>8069</v>
      </c>
      <c r="B256" t="s">
        <v>8070</v>
      </c>
      <c r="C256" t="s">
        <v>8071</v>
      </c>
      <c r="D256" t="s">
        <v>8072</v>
      </c>
      <c r="E256" t="s">
        <v>8073</v>
      </c>
      <c r="F256" t="s">
        <v>8074</v>
      </c>
      <c r="G256" t="s">
        <v>8075</v>
      </c>
      <c r="H256" t="s">
        <v>8076</v>
      </c>
      <c r="I256" t="s">
        <v>8077</v>
      </c>
    </row>
    <row r="257" spans="1:9" x14ac:dyDescent="0.25">
      <c r="A257" t="s">
        <v>8069</v>
      </c>
      <c r="B257" t="s">
        <v>8070</v>
      </c>
      <c r="C257" t="s">
        <v>8071</v>
      </c>
      <c r="D257" t="s">
        <v>8072</v>
      </c>
      <c r="E257" t="s">
        <v>8073</v>
      </c>
      <c r="F257" t="s">
        <v>8074</v>
      </c>
      <c r="G257" t="s">
        <v>8075</v>
      </c>
      <c r="H257" t="s">
        <v>8076</v>
      </c>
      <c r="I257" t="s">
        <v>8077</v>
      </c>
    </row>
    <row r="258" spans="1:9" x14ac:dyDescent="0.25">
      <c r="A258" t="s">
        <v>8069</v>
      </c>
      <c r="B258" t="s">
        <v>8070</v>
      </c>
      <c r="C258" t="s">
        <v>8071</v>
      </c>
      <c r="D258" t="s">
        <v>8072</v>
      </c>
      <c r="E258" t="s">
        <v>8073</v>
      </c>
      <c r="F258" t="s">
        <v>8074</v>
      </c>
      <c r="G258" t="s">
        <v>8075</v>
      </c>
      <c r="H258" t="s">
        <v>8076</v>
      </c>
      <c r="I258" t="s">
        <v>8078</v>
      </c>
    </row>
    <row r="259" spans="1:9" x14ac:dyDescent="0.25">
      <c r="A259" t="s">
        <v>8069</v>
      </c>
      <c r="B259" t="s">
        <v>8070</v>
      </c>
      <c r="C259" t="s">
        <v>8071</v>
      </c>
      <c r="D259" t="s">
        <v>8072</v>
      </c>
      <c r="E259" t="s">
        <v>8073</v>
      </c>
      <c r="F259" t="s">
        <v>8074</v>
      </c>
      <c r="G259" t="s">
        <v>8075</v>
      </c>
      <c r="H259" t="s">
        <v>8076</v>
      </c>
      <c r="I259" t="s">
        <v>8077</v>
      </c>
    </row>
    <row r="260" spans="1:9" x14ac:dyDescent="0.25">
      <c r="A260" t="s">
        <v>8069</v>
      </c>
      <c r="B260" t="s">
        <v>8070</v>
      </c>
      <c r="C260" t="s">
        <v>8071</v>
      </c>
      <c r="D260" t="s">
        <v>8072</v>
      </c>
      <c r="E260" t="s">
        <v>8073</v>
      </c>
      <c r="F260" t="s">
        <v>8074</v>
      </c>
      <c r="G260" t="s">
        <v>8075</v>
      </c>
      <c r="H260" t="s">
        <v>8076</v>
      </c>
      <c r="I260" t="s">
        <v>8077</v>
      </c>
    </row>
    <row r="261" spans="1:9" x14ac:dyDescent="0.25">
      <c r="A261" t="s">
        <v>7901</v>
      </c>
      <c r="B261" t="s">
        <v>7902</v>
      </c>
      <c r="C261" t="s">
        <v>7903</v>
      </c>
      <c r="D261" t="s">
        <v>7904</v>
      </c>
      <c r="E261" t="s">
        <v>7905</v>
      </c>
      <c r="F261" t="s">
        <v>7906</v>
      </c>
      <c r="G261" t="s">
        <v>8088</v>
      </c>
      <c r="H261" t="s">
        <v>8089</v>
      </c>
      <c r="I261" t="s">
        <v>8090</v>
      </c>
    </row>
    <row r="262" spans="1:9" x14ac:dyDescent="0.25">
      <c r="A262" t="s">
        <v>8069</v>
      </c>
      <c r="B262" t="s">
        <v>8070</v>
      </c>
      <c r="C262" t="s">
        <v>8071</v>
      </c>
      <c r="D262" t="s">
        <v>8072</v>
      </c>
      <c r="E262" t="s">
        <v>8073</v>
      </c>
      <c r="F262" t="s">
        <v>8074</v>
      </c>
      <c r="G262" t="s">
        <v>8075</v>
      </c>
      <c r="H262" t="s">
        <v>8076</v>
      </c>
      <c r="I262" t="s">
        <v>8077</v>
      </c>
    </row>
    <row r="263" spans="1:9" x14ac:dyDescent="0.25">
      <c r="A263" t="s">
        <v>8079</v>
      </c>
      <c r="B263" t="s">
        <v>8080</v>
      </c>
      <c r="C263" t="s">
        <v>8081</v>
      </c>
      <c r="D263" t="s">
        <v>8082</v>
      </c>
      <c r="E263" t="s">
        <v>8083</v>
      </c>
      <c r="F263" t="s">
        <v>8084</v>
      </c>
      <c r="G263" t="s">
        <v>8085</v>
      </c>
      <c r="H263" t="s">
        <v>8086</v>
      </c>
      <c r="I263" t="s">
        <v>8087</v>
      </c>
    </row>
    <row r="264" spans="1:9" x14ac:dyDescent="0.25">
      <c r="A264" t="s">
        <v>8069</v>
      </c>
      <c r="B264" t="s">
        <v>8070</v>
      </c>
      <c r="C264" t="s">
        <v>8071</v>
      </c>
      <c r="D264" t="s">
        <v>8072</v>
      </c>
      <c r="E264" t="s">
        <v>8073</v>
      </c>
      <c r="F264" t="s">
        <v>8074</v>
      </c>
      <c r="G264" t="s">
        <v>8075</v>
      </c>
      <c r="H264" t="s">
        <v>8091</v>
      </c>
      <c r="I264" t="s">
        <v>8077</v>
      </c>
    </row>
    <row r="265" spans="1:9" x14ac:dyDescent="0.25">
      <c r="A265" t="s">
        <v>8069</v>
      </c>
      <c r="B265" t="s">
        <v>8070</v>
      </c>
      <c r="C265" t="s">
        <v>8071</v>
      </c>
      <c r="D265" t="s">
        <v>8072</v>
      </c>
      <c r="E265" t="s">
        <v>8073</v>
      </c>
      <c r="F265" t="s">
        <v>8074</v>
      </c>
      <c r="G265" t="s">
        <v>8075</v>
      </c>
      <c r="H265" t="s">
        <v>8076</v>
      </c>
      <c r="I265" t="s">
        <v>8077</v>
      </c>
    </row>
    <row r="266" spans="1:9" x14ac:dyDescent="0.25">
      <c r="A266" t="s">
        <v>7778</v>
      </c>
      <c r="B266" t="s">
        <v>7779</v>
      </c>
      <c r="C266" t="s">
        <v>7780</v>
      </c>
      <c r="D266" t="s">
        <v>7781</v>
      </c>
      <c r="E266" t="s">
        <v>7782</v>
      </c>
      <c r="F266" t="s">
        <v>7783</v>
      </c>
      <c r="G266" t="s">
        <v>7784</v>
      </c>
      <c r="H266" t="s">
        <v>8092</v>
      </c>
      <c r="I266" t="s">
        <v>8093</v>
      </c>
    </row>
    <row r="267" spans="1:9" x14ac:dyDescent="0.25">
      <c r="A267" t="s">
        <v>8069</v>
      </c>
      <c r="B267" t="s">
        <v>8070</v>
      </c>
      <c r="C267" t="s">
        <v>8071</v>
      </c>
      <c r="D267" t="s">
        <v>8072</v>
      </c>
      <c r="E267" t="s">
        <v>8073</v>
      </c>
      <c r="F267" t="s">
        <v>8074</v>
      </c>
      <c r="G267" t="s">
        <v>8075</v>
      </c>
      <c r="H267" t="s">
        <v>8076</v>
      </c>
      <c r="I267" t="s">
        <v>8078</v>
      </c>
    </row>
    <row r="268" spans="1:9" x14ac:dyDescent="0.25">
      <c r="A268" t="s">
        <v>8069</v>
      </c>
      <c r="B268" t="s">
        <v>8070</v>
      </c>
      <c r="C268" t="s">
        <v>8071</v>
      </c>
      <c r="D268" t="s">
        <v>8072</v>
      </c>
      <c r="E268" t="s">
        <v>8073</v>
      </c>
      <c r="F268" t="s">
        <v>8074</v>
      </c>
      <c r="G268" t="s">
        <v>8075</v>
      </c>
      <c r="H268" t="s">
        <v>8076</v>
      </c>
      <c r="I268" t="s">
        <v>8077</v>
      </c>
    </row>
    <row r="269" spans="1:9" x14ac:dyDescent="0.25">
      <c r="A269" t="s">
        <v>7778</v>
      </c>
      <c r="B269" t="s">
        <v>7779</v>
      </c>
      <c r="C269" t="s">
        <v>7780</v>
      </c>
      <c r="D269" t="s">
        <v>7781</v>
      </c>
      <c r="E269" t="s">
        <v>7782</v>
      </c>
      <c r="F269" t="s">
        <v>7783</v>
      </c>
      <c r="G269" t="s">
        <v>7784</v>
      </c>
      <c r="H269" t="s">
        <v>8092</v>
      </c>
      <c r="I269" t="s">
        <v>8094</v>
      </c>
    </row>
    <row r="270" spans="1:9" x14ac:dyDescent="0.25">
      <c r="A270" t="s">
        <v>8069</v>
      </c>
      <c r="B270" t="s">
        <v>8070</v>
      </c>
      <c r="C270" t="s">
        <v>8071</v>
      </c>
      <c r="D270" t="s">
        <v>8072</v>
      </c>
      <c r="E270" t="s">
        <v>8073</v>
      </c>
      <c r="F270" t="s">
        <v>8074</v>
      </c>
      <c r="G270" t="s">
        <v>8075</v>
      </c>
      <c r="H270" t="s">
        <v>8076</v>
      </c>
      <c r="I270" t="s">
        <v>8078</v>
      </c>
    </row>
    <row r="271" spans="1:9" x14ac:dyDescent="0.25">
      <c r="A271" t="s">
        <v>7767</v>
      </c>
      <c r="B271" t="s">
        <v>7768</v>
      </c>
      <c r="C271" t="s">
        <v>7769</v>
      </c>
      <c r="D271" t="s">
        <v>7770</v>
      </c>
      <c r="E271" t="s">
        <v>7771</v>
      </c>
      <c r="F271" t="s">
        <v>7772</v>
      </c>
      <c r="G271" t="s">
        <v>7773</v>
      </c>
      <c r="H271" t="s">
        <v>7774</v>
      </c>
      <c r="I271" t="s">
        <v>8095</v>
      </c>
    </row>
    <row r="272" spans="1:9" x14ac:dyDescent="0.25">
      <c r="A272" t="s">
        <v>8069</v>
      </c>
      <c r="B272" t="s">
        <v>8070</v>
      </c>
      <c r="C272" t="s">
        <v>8071</v>
      </c>
      <c r="D272" t="s">
        <v>8072</v>
      </c>
      <c r="E272" t="s">
        <v>8073</v>
      </c>
      <c r="F272" t="s">
        <v>8074</v>
      </c>
      <c r="G272" t="s">
        <v>8075</v>
      </c>
      <c r="H272" t="s">
        <v>8076</v>
      </c>
      <c r="I272" t="s">
        <v>8078</v>
      </c>
    </row>
    <row r="273" spans="1:9" x14ac:dyDescent="0.25">
      <c r="A273" t="s">
        <v>8069</v>
      </c>
      <c r="B273" t="s">
        <v>8070</v>
      </c>
      <c r="C273" t="s">
        <v>8071</v>
      </c>
      <c r="D273" t="s">
        <v>8072</v>
      </c>
      <c r="E273" t="s">
        <v>8073</v>
      </c>
      <c r="F273" t="s">
        <v>8074</v>
      </c>
      <c r="G273" t="s">
        <v>8075</v>
      </c>
      <c r="H273" t="s">
        <v>8076</v>
      </c>
      <c r="I273" t="s">
        <v>8078</v>
      </c>
    </row>
    <row r="274" spans="1:9" x14ac:dyDescent="0.25">
      <c r="A274" t="s">
        <v>8069</v>
      </c>
      <c r="B274" t="s">
        <v>8070</v>
      </c>
      <c r="C274" t="s">
        <v>8071</v>
      </c>
      <c r="D274" t="s">
        <v>8072</v>
      </c>
      <c r="E274" t="s">
        <v>8073</v>
      </c>
      <c r="F274" t="s">
        <v>8074</v>
      </c>
      <c r="G274" t="s">
        <v>8075</v>
      </c>
      <c r="H274" t="s">
        <v>8076</v>
      </c>
      <c r="I274" t="s">
        <v>8077</v>
      </c>
    </row>
    <row r="275" spans="1:9" x14ac:dyDescent="0.25">
      <c r="A275" t="s">
        <v>8069</v>
      </c>
      <c r="B275" t="s">
        <v>8070</v>
      </c>
      <c r="C275" t="s">
        <v>8071</v>
      </c>
      <c r="D275" t="s">
        <v>8072</v>
      </c>
      <c r="E275" t="s">
        <v>8073</v>
      </c>
      <c r="F275" t="s">
        <v>8074</v>
      </c>
      <c r="G275" t="s">
        <v>8075</v>
      </c>
      <c r="H275" t="s">
        <v>8076</v>
      </c>
      <c r="I275" t="s">
        <v>8077</v>
      </c>
    </row>
    <row r="276" spans="1:9" x14ac:dyDescent="0.25">
      <c r="A276" t="s">
        <v>8069</v>
      </c>
      <c r="B276" t="s">
        <v>8070</v>
      </c>
      <c r="C276" t="s">
        <v>8071</v>
      </c>
      <c r="D276" t="s">
        <v>8072</v>
      </c>
      <c r="E276" t="s">
        <v>8073</v>
      </c>
      <c r="F276" t="s">
        <v>8074</v>
      </c>
      <c r="G276" t="s">
        <v>8075</v>
      </c>
      <c r="H276" t="s">
        <v>8076</v>
      </c>
      <c r="I276" t="s">
        <v>8078</v>
      </c>
    </row>
    <row r="277" spans="1:9" x14ac:dyDescent="0.25">
      <c r="A277" t="s">
        <v>8069</v>
      </c>
      <c r="B277" t="s">
        <v>8070</v>
      </c>
      <c r="C277" t="s">
        <v>8071</v>
      </c>
      <c r="D277" t="s">
        <v>8072</v>
      </c>
      <c r="E277" t="s">
        <v>8073</v>
      </c>
      <c r="F277" t="s">
        <v>8074</v>
      </c>
      <c r="G277" t="s">
        <v>8075</v>
      </c>
      <c r="H277" t="s">
        <v>8076</v>
      </c>
      <c r="I277" t="s">
        <v>8078</v>
      </c>
    </row>
    <row r="278" spans="1:9" x14ac:dyDescent="0.25">
      <c r="A278" t="s">
        <v>8069</v>
      </c>
      <c r="B278" t="s">
        <v>8070</v>
      </c>
      <c r="C278" t="s">
        <v>8071</v>
      </c>
      <c r="D278" t="s">
        <v>8072</v>
      </c>
      <c r="E278" t="s">
        <v>8073</v>
      </c>
      <c r="F278" t="s">
        <v>8074</v>
      </c>
      <c r="G278" t="s">
        <v>8075</v>
      </c>
      <c r="H278" t="s">
        <v>8076</v>
      </c>
      <c r="I278" t="s">
        <v>8077</v>
      </c>
    </row>
    <row r="279" spans="1:9" x14ac:dyDescent="0.25">
      <c r="A279" t="s">
        <v>8069</v>
      </c>
      <c r="B279" t="s">
        <v>8070</v>
      </c>
      <c r="C279" t="s">
        <v>8071</v>
      </c>
      <c r="D279" t="s">
        <v>8072</v>
      </c>
      <c r="E279" t="s">
        <v>8073</v>
      </c>
      <c r="F279" t="s">
        <v>8074</v>
      </c>
      <c r="G279" t="s">
        <v>8075</v>
      </c>
      <c r="H279" t="s">
        <v>8076</v>
      </c>
      <c r="I279" t="s">
        <v>8077</v>
      </c>
    </row>
    <row r="280" spans="1:9" x14ac:dyDescent="0.25">
      <c r="A280" t="s">
        <v>7901</v>
      </c>
      <c r="B280" t="s">
        <v>7902</v>
      </c>
      <c r="C280" t="s">
        <v>7903</v>
      </c>
      <c r="D280" t="s">
        <v>7904</v>
      </c>
      <c r="E280" t="s">
        <v>7905</v>
      </c>
      <c r="F280" t="s">
        <v>7906</v>
      </c>
      <c r="G280" t="s">
        <v>8088</v>
      </c>
      <c r="H280" t="s">
        <v>8089</v>
      </c>
      <c r="I280" t="s">
        <v>8090</v>
      </c>
    </row>
    <row r="281" spans="1:9" x14ac:dyDescent="0.25">
      <c r="A281" t="s">
        <v>8096</v>
      </c>
      <c r="B281" t="s">
        <v>8097</v>
      </c>
      <c r="C281" t="s">
        <v>8098</v>
      </c>
      <c r="D281" t="s">
        <v>8099</v>
      </c>
      <c r="E281" t="s">
        <v>8100</v>
      </c>
      <c r="F281" t="s">
        <v>8101</v>
      </c>
      <c r="G281" t="s">
        <v>8102</v>
      </c>
      <c r="H281">
        <f ca="1">- (3858-240:4097)</f>
        <v>0</v>
      </c>
      <c r="I281" t="s">
        <v>8103</v>
      </c>
    </row>
    <row r="282" spans="1:9" x14ac:dyDescent="0.25">
      <c r="A282" t="s">
        <v>8069</v>
      </c>
      <c r="B282" t="s">
        <v>8070</v>
      </c>
      <c r="C282" t="s">
        <v>8071</v>
      </c>
      <c r="D282" t="s">
        <v>8072</v>
      </c>
      <c r="E282" t="s">
        <v>8073</v>
      </c>
      <c r="F282" t="s">
        <v>8074</v>
      </c>
      <c r="G282" t="s">
        <v>8075</v>
      </c>
      <c r="H282" t="s">
        <v>8076</v>
      </c>
      <c r="I282" t="s">
        <v>8077</v>
      </c>
    </row>
    <row r="283" spans="1:9" x14ac:dyDescent="0.25">
      <c r="A283" t="s">
        <v>8104</v>
      </c>
      <c r="B283" t="s">
        <v>8105</v>
      </c>
      <c r="C283" t="s">
        <v>8106</v>
      </c>
      <c r="D283" t="s">
        <v>8107</v>
      </c>
      <c r="E283" t="s">
        <v>8108</v>
      </c>
      <c r="F283" t="s">
        <v>8109</v>
      </c>
      <c r="G283" t="s">
        <v>8110</v>
      </c>
      <c r="H283" t="s">
        <v>8111</v>
      </c>
      <c r="I283" t="s">
        <v>8112</v>
      </c>
    </row>
    <row r="284" spans="1:9" x14ac:dyDescent="0.25">
      <c r="A284" t="s">
        <v>8069</v>
      </c>
      <c r="B284" t="s">
        <v>8070</v>
      </c>
      <c r="C284" t="s">
        <v>8071</v>
      </c>
      <c r="D284" t="s">
        <v>8072</v>
      </c>
      <c r="E284" t="s">
        <v>8073</v>
      </c>
      <c r="F284" t="s">
        <v>8074</v>
      </c>
      <c r="G284" t="s">
        <v>8075</v>
      </c>
      <c r="H284" t="s">
        <v>8076</v>
      </c>
      <c r="I284" t="s">
        <v>8077</v>
      </c>
    </row>
    <row r="285" spans="1:9" x14ac:dyDescent="0.25">
      <c r="A285" t="s">
        <v>8113</v>
      </c>
      <c r="B285" t="s">
        <v>8114</v>
      </c>
      <c r="C285" t="s">
        <v>8115</v>
      </c>
      <c r="D285" t="s">
        <v>8116</v>
      </c>
      <c r="E285" t="s">
        <v>8117</v>
      </c>
      <c r="F285" t="s">
        <v>8118</v>
      </c>
      <c r="G285" t="s">
        <v>8119</v>
      </c>
      <c r="H285" t="s">
        <v>8120</v>
      </c>
      <c r="I285" t="s">
        <v>8121</v>
      </c>
    </row>
    <row r="286" spans="1:9" x14ac:dyDescent="0.25">
      <c r="A286" t="s">
        <v>7901</v>
      </c>
      <c r="B286" t="s">
        <v>7902</v>
      </c>
      <c r="C286" t="s">
        <v>7903</v>
      </c>
      <c r="D286" t="s">
        <v>7904</v>
      </c>
      <c r="E286" t="s">
        <v>7905</v>
      </c>
      <c r="F286" t="s">
        <v>7906</v>
      </c>
      <c r="G286" t="s">
        <v>8088</v>
      </c>
      <c r="H286" t="s">
        <v>8089</v>
      </c>
      <c r="I286" t="s">
        <v>8090</v>
      </c>
    </row>
    <row r="287" spans="1:9" x14ac:dyDescent="0.25">
      <c r="A287" t="s">
        <v>8069</v>
      </c>
      <c r="B287" t="s">
        <v>8070</v>
      </c>
      <c r="C287" t="s">
        <v>8071</v>
      </c>
      <c r="D287" t="s">
        <v>8072</v>
      </c>
      <c r="E287" t="s">
        <v>8073</v>
      </c>
      <c r="F287" t="s">
        <v>8074</v>
      </c>
      <c r="G287" t="s">
        <v>8075</v>
      </c>
      <c r="H287" t="s">
        <v>8076</v>
      </c>
      <c r="I287" t="s">
        <v>8078</v>
      </c>
    </row>
    <row r="288" spans="1:9" x14ac:dyDescent="0.25">
      <c r="A288" t="s">
        <v>8069</v>
      </c>
      <c r="B288" t="s">
        <v>8070</v>
      </c>
      <c r="C288" t="s">
        <v>8071</v>
      </c>
      <c r="D288" t="s">
        <v>8072</v>
      </c>
      <c r="E288" t="s">
        <v>8073</v>
      </c>
      <c r="F288" t="s">
        <v>8074</v>
      </c>
      <c r="G288" t="s">
        <v>8075</v>
      </c>
      <c r="H288" t="s">
        <v>8076</v>
      </c>
      <c r="I288" t="s">
        <v>8078</v>
      </c>
    </row>
    <row r="289" spans="1:9" x14ac:dyDescent="0.25">
      <c r="A289" t="s">
        <v>8079</v>
      </c>
      <c r="B289" t="s">
        <v>8080</v>
      </c>
      <c r="C289" t="s">
        <v>8081</v>
      </c>
      <c r="D289" t="s">
        <v>8082</v>
      </c>
      <c r="E289" t="s">
        <v>8083</v>
      </c>
      <c r="F289" t="s">
        <v>8084</v>
      </c>
      <c r="G289" t="s">
        <v>8085</v>
      </c>
      <c r="H289" t="s">
        <v>8086</v>
      </c>
      <c r="I289" t="s">
        <v>8087</v>
      </c>
    </row>
    <row r="290" spans="1:9" x14ac:dyDescent="0.25">
      <c r="A290" t="s">
        <v>8069</v>
      </c>
      <c r="B290" t="s">
        <v>8070</v>
      </c>
      <c r="C290" t="s">
        <v>8071</v>
      </c>
      <c r="D290" t="s">
        <v>8072</v>
      </c>
      <c r="E290" t="s">
        <v>8073</v>
      </c>
      <c r="F290" t="s">
        <v>8074</v>
      </c>
      <c r="G290" t="s">
        <v>8075</v>
      </c>
      <c r="H290" t="s">
        <v>8076</v>
      </c>
      <c r="I290" t="s">
        <v>8078</v>
      </c>
    </row>
    <row r="291" spans="1:9" x14ac:dyDescent="0.25">
      <c r="A291" t="s">
        <v>8122</v>
      </c>
      <c r="B291" t="s">
        <v>8123</v>
      </c>
      <c r="C291" t="s">
        <v>8124</v>
      </c>
      <c r="D291" t="s">
        <v>8125</v>
      </c>
      <c r="E291" t="s">
        <v>8126</v>
      </c>
      <c r="F291" t="s">
        <v>8127</v>
      </c>
      <c r="G291" t="s">
        <v>8128</v>
      </c>
      <c r="H291" t="s">
        <v>8129</v>
      </c>
      <c r="I291" t="s">
        <v>8130</v>
      </c>
    </row>
    <row r="292" spans="1:9" x14ac:dyDescent="0.25">
      <c r="A292" t="s">
        <v>7901</v>
      </c>
      <c r="B292" t="s">
        <v>7902</v>
      </c>
      <c r="C292" t="s">
        <v>7903</v>
      </c>
      <c r="D292" t="s">
        <v>7904</v>
      </c>
      <c r="E292" t="s">
        <v>7905</v>
      </c>
      <c r="F292" t="s">
        <v>7906</v>
      </c>
      <c r="G292" t="s">
        <v>8088</v>
      </c>
      <c r="H292" t="s">
        <v>8089</v>
      </c>
      <c r="I292" t="s">
        <v>8131</v>
      </c>
    </row>
    <row r="293" spans="1:9" x14ac:dyDescent="0.25">
      <c r="A293" t="s">
        <v>8069</v>
      </c>
      <c r="B293" t="s">
        <v>8070</v>
      </c>
      <c r="C293" t="s">
        <v>8071</v>
      </c>
      <c r="D293" t="s">
        <v>8072</v>
      </c>
      <c r="E293" t="s">
        <v>8073</v>
      </c>
      <c r="F293" t="s">
        <v>8074</v>
      </c>
      <c r="G293" t="s">
        <v>8075</v>
      </c>
      <c r="H293" t="s">
        <v>8076</v>
      </c>
      <c r="I293" t="s">
        <v>8077</v>
      </c>
    </row>
    <row r="294" spans="1:9" x14ac:dyDescent="0.25">
      <c r="A294" t="s">
        <v>8069</v>
      </c>
      <c r="B294" t="s">
        <v>8070</v>
      </c>
      <c r="C294" t="s">
        <v>8071</v>
      </c>
      <c r="D294" t="s">
        <v>8072</v>
      </c>
      <c r="E294" t="s">
        <v>8073</v>
      </c>
      <c r="F294" t="s">
        <v>8074</v>
      </c>
      <c r="G294" t="s">
        <v>8075</v>
      </c>
      <c r="H294" t="s">
        <v>8076</v>
      </c>
      <c r="I294" t="s">
        <v>8077</v>
      </c>
    </row>
    <row r="295" spans="1:9" x14ac:dyDescent="0.25">
      <c r="A295" t="s">
        <v>7901</v>
      </c>
      <c r="B295" t="s">
        <v>7902</v>
      </c>
      <c r="C295" t="s">
        <v>7903</v>
      </c>
      <c r="D295" t="s">
        <v>7904</v>
      </c>
      <c r="E295" t="s">
        <v>7905</v>
      </c>
      <c r="F295" t="s">
        <v>7906</v>
      </c>
      <c r="G295" t="s">
        <v>8088</v>
      </c>
      <c r="H295" t="s">
        <v>8089</v>
      </c>
      <c r="I295" t="s">
        <v>8090</v>
      </c>
    </row>
    <row r="296" spans="1:9" x14ac:dyDescent="0.25">
      <c r="A296" t="s">
        <v>8132</v>
      </c>
      <c r="B296" t="s">
        <v>8133</v>
      </c>
      <c r="C296" t="s">
        <v>8134</v>
      </c>
      <c r="D296" t="s">
        <v>8135</v>
      </c>
      <c r="E296" t="s">
        <v>8136</v>
      </c>
      <c r="F296" t="s">
        <v>8137</v>
      </c>
      <c r="G296">
        <f ca="1">- (1610-136:1745)</f>
        <v>0</v>
      </c>
      <c r="H296" t="s">
        <v>8138</v>
      </c>
      <c r="I296" t="s">
        <v>8139</v>
      </c>
    </row>
    <row r="297" spans="1:9" x14ac:dyDescent="0.25">
      <c r="A297" t="s">
        <v>7778</v>
      </c>
      <c r="B297" t="s">
        <v>7779</v>
      </c>
      <c r="C297" t="s">
        <v>7780</v>
      </c>
      <c r="D297" t="s">
        <v>7781</v>
      </c>
      <c r="E297" t="s">
        <v>7782</v>
      </c>
      <c r="F297" t="s">
        <v>7783</v>
      </c>
      <c r="G297" t="s">
        <v>7784</v>
      </c>
      <c r="H297" t="s">
        <v>8092</v>
      </c>
      <c r="I297" t="s">
        <v>8094</v>
      </c>
    </row>
    <row r="298" spans="1:9" x14ac:dyDescent="0.25">
      <c r="A298" t="s">
        <v>8140</v>
      </c>
      <c r="B298" t="s">
        <v>8141</v>
      </c>
      <c r="C298" t="s">
        <v>8142</v>
      </c>
      <c r="D298" t="s">
        <v>8143</v>
      </c>
      <c r="E298" t="s">
        <v>8144</v>
      </c>
      <c r="F298" t="s">
        <v>8145</v>
      </c>
      <c r="G298" t="s">
        <v>8146</v>
      </c>
      <c r="H298" t="s">
        <v>8147</v>
      </c>
      <c r="I298" t="s">
        <v>8148</v>
      </c>
    </row>
    <row r="299" spans="1:9" x14ac:dyDescent="0.25">
      <c r="A299" t="s">
        <v>8069</v>
      </c>
      <c r="B299" t="s">
        <v>8070</v>
      </c>
      <c r="C299" t="s">
        <v>8071</v>
      </c>
      <c r="D299" t="s">
        <v>8072</v>
      </c>
      <c r="E299" t="s">
        <v>8073</v>
      </c>
      <c r="F299" t="s">
        <v>8074</v>
      </c>
      <c r="G299" t="s">
        <v>8075</v>
      </c>
      <c r="H299" t="s">
        <v>8076</v>
      </c>
      <c r="I299" t="s">
        <v>8078</v>
      </c>
    </row>
    <row r="300" spans="1:9" x14ac:dyDescent="0.25">
      <c r="A300" t="s">
        <v>8069</v>
      </c>
      <c r="B300" t="s">
        <v>8070</v>
      </c>
      <c r="C300" t="s">
        <v>8071</v>
      </c>
      <c r="D300" t="s">
        <v>8072</v>
      </c>
      <c r="E300" t="s">
        <v>8073</v>
      </c>
      <c r="F300" t="s">
        <v>8074</v>
      </c>
      <c r="G300" t="s">
        <v>8075</v>
      </c>
      <c r="H300" t="s">
        <v>8076</v>
      </c>
      <c r="I300" t="s">
        <v>8077</v>
      </c>
    </row>
    <row r="301" spans="1:9" x14ac:dyDescent="0.25">
      <c r="A301" t="s">
        <v>8069</v>
      </c>
      <c r="B301" t="s">
        <v>8070</v>
      </c>
      <c r="C301" t="s">
        <v>8071</v>
      </c>
      <c r="D301" t="s">
        <v>8072</v>
      </c>
      <c r="E301" t="s">
        <v>8073</v>
      </c>
      <c r="F301" t="s">
        <v>8074</v>
      </c>
      <c r="G301" t="s">
        <v>8075</v>
      </c>
      <c r="H301" t="s">
        <v>8076</v>
      </c>
      <c r="I301" t="s">
        <v>8077</v>
      </c>
    </row>
    <row r="302" spans="1:9" x14ac:dyDescent="0.25">
      <c r="A302" t="s">
        <v>8069</v>
      </c>
      <c r="B302" t="s">
        <v>8070</v>
      </c>
      <c r="C302" t="s">
        <v>8071</v>
      </c>
      <c r="D302" t="s">
        <v>8072</v>
      </c>
      <c r="E302" t="s">
        <v>8073</v>
      </c>
      <c r="F302" t="s">
        <v>8074</v>
      </c>
      <c r="G302" t="s">
        <v>8075</v>
      </c>
      <c r="H302" t="s">
        <v>8076</v>
      </c>
      <c r="I302" t="s">
        <v>8077</v>
      </c>
    </row>
    <row r="303" spans="1:9" x14ac:dyDescent="0.25">
      <c r="A303" t="s">
        <v>8069</v>
      </c>
      <c r="B303" t="s">
        <v>8070</v>
      </c>
      <c r="C303" t="s">
        <v>8071</v>
      </c>
      <c r="D303" t="s">
        <v>8072</v>
      </c>
      <c r="E303" t="s">
        <v>8073</v>
      </c>
      <c r="F303" t="s">
        <v>8074</v>
      </c>
      <c r="G303" t="s">
        <v>8075</v>
      </c>
      <c r="H303" t="s">
        <v>8076</v>
      </c>
      <c r="I303" t="s">
        <v>8078</v>
      </c>
    </row>
    <row r="304" spans="1:9" x14ac:dyDescent="0.25">
      <c r="A304" t="s">
        <v>8079</v>
      </c>
      <c r="B304" t="s">
        <v>8080</v>
      </c>
      <c r="C304" t="s">
        <v>8081</v>
      </c>
      <c r="D304" t="s">
        <v>8082</v>
      </c>
      <c r="E304" t="s">
        <v>8083</v>
      </c>
      <c r="F304" t="s">
        <v>8084</v>
      </c>
      <c r="G304" t="s">
        <v>8085</v>
      </c>
      <c r="H304" t="s">
        <v>8086</v>
      </c>
      <c r="I304" t="s">
        <v>8087</v>
      </c>
    </row>
    <row r="305" spans="1:9" x14ac:dyDescent="0.25">
      <c r="A305" t="s">
        <v>8132</v>
      </c>
      <c r="B305" t="s">
        <v>8133</v>
      </c>
      <c r="C305" t="s">
        <v>8134</v>
      </c>
      <c r="D305" t="s">
        <v>8135</v>
      </c>
      <c r="E305" t="s">
        <v>8136</v>
      </c>
      <c r="F305" t="s">
        <v>8137</v>
      </c>
      <c r="G305">
        <f ca="1">- (1610-136:1745)</f>
        <v>0</v>
      </c>
      <c r="H305" t="s">
        <v>8138</v>
      </c>
      <c r="I305" t="s">
        <v>8139</v>
      </c>
    </row>
    <row r="306" spans="1:9" x14ac:dyDescent="0.25">
      <c r="A306" t="s">
        <v>8069</v>
      </c>
      <c r="B306" t="s">
        <v>8070</v>
      </c>
      <c r="C306" t="s">
        <v>8071</v>
      </c>
      <c r="D306" t="s">
        <v>8072</v>
      </c>
      <c r="E306" t="s">
        <v>8073</v>
      </c>
      <c r="F306" t="s">
        <v>8074</v>
      </c>
      <c r="G306" t="s">
        <v>8075</v>
      </c>
      <c r="H306" t="s">
        <v>8076</v>
      </c>
      <c r="I306" t="s">
        <v>8077</v>
      </c>
    </row>
    <row r="307" spans="1:9" x14ac:dyDescent="0.25">
      <c r="A307" t="s">
        <v>7778</v>
      </c>
      <c r="B307" t="s">
        <v>7779</v>
      </c>
      <c r="C307" t="s">
        <v>8149</v>
      </c>
      <c r="D307" t="s">
        <v>7781</v>
      </c>
      <c r="E307" t="s">
        <v>7782</v>
      </c>
      <c r="F307" t="s">
        <v>7783</v>
      </c>
      <c r="G307" t="s">
        <v>7784</v>
      </c>
      <c r="H307" t="s">
        <v>8092</v>
      </c>
      <c r="I307" t="s">
        <v>8093</v>
      </c>
    </row>
    <row r="308" spans="1:9" x14ac:dyDescent="0.25">
      <c r="A308" t="s">
        <v>8150</v>
      </c>
      <c r="B308" t="s">
        <v>8151</v>
      </c>
      <c r="C308" t="s">
        <v>8152</v>
      </c>
      <c r="D308" t="s">
        <v>8153</v>
      </c>
      <c r="E308" t="s">
        <v>8154</v>
      </c>
      <c r="F308" t="s">
        <v>8155</v>
      </c>
      <c r="G308" t="s">
        <v>8156</v>
      </c>
      <c r="H308" t="s">
        <v>8157</v>
      </c>
      <c r="I308" t="s">
        <v>8158</v>
      </c>
    </row>
    <row r="309" spans="1:9" x14ac:dyDescent="0.25">
      <c r="A309" t="s">
        <v>8069</v>
      </c>
      <c r="B309" t="s">
        <v>8070</v>
      </c>
      <c r="C309" t="s">
        <v>8071</v>
      </c>
      <c r="D309" t="s">
        <v>8072</v>
      </c>
      <c r="E309" t="s">
        <v>8073</v>
      </c>
      <c r="F309" t="s">
        <v>8074</v>
      </c>
      <c r="G309" t="s">
        <v>8075</v>
      </c>
      <c r="H309" t="s">
        <v>8076</v>
      </c>
      <c r="I309" t="s">
        <v>8078</v>
      </c>
    </row>
    <row r="310" spans="1:9" x14ac:dyDescent="0.25">
      <c r="A310" t="s">
        <v>8069</v>
      </c>
      <c r="B310" t="s">
        <v>8070</v>
      </c>
      <c r="C310" t="s">
        <v>8071</v>
      </c>
      <c r="D310" t="s">
        <v>8072</v>
      </c>
      <c r="E310" t="s">
        <v>8073</v>
      </c>
      <c r="F310" t="s">
        <v>8074</v>
      </c>
      <c r="G310" t="s">
        <v>8075</v>
      </c>
      <c r="H310" t="s">
        <v>8076</v>
      </c>
      <c r="I310" t="s">
        <v>8077</v>
      </c>
    </row>
    <row r="311" spans="1:9" x14ac:dyDescent="0.25">
      <c r="A311" t="s">
        <v>8069</v>
      </c>
      <c r="B311" t="s">
        <v>8070</v>
      </c>
      <c r="C311" t="s">
        <v>8071</v>
      </c>
      <c r="D311" t="s">
        <v>8072</v>
      </c>
      <c r="E311" t="s">
        <v>8073</v>
      </c>
      <c r="F311" t="s">
        <v>8074</v>
      </c>
      <c r="G311" t="s">
        <v>8075</v>
      </c>
      <c r="H311" t="s">
        <v>8076</v>
      </c>
      <c r="I311" t="s">
        <v>8077</v>
      </c>
    </row>
    <row r="312" spans="1:9" x14ac:dyDescent="0.25">
      <c r="A312" t="s">
        <v>8069</v>
      </c>
      <c r="B312" t="s">
        <v>8070</v>
      </c>
      <c r="C312" t="s">
        <v>8071</v>
      </c>
      <c r="D312" t="s">
        <v>8072</v>
      </c>
      <c r="E312" t="s">
        <v>8073</v>
      </c>
      <c r="F312" t="s">
        <v>8074</v>
      </c>
      <c r="G312" t="s">
        <v>8075</v>
      </c>
      <c r="H312" t="s">
        <v>8076</v>
      </c>
      <c r="I312" t="s">
        <v>8077</v>
      </c>
    </row>
    <row r="313" spans="1:9" x14ac:dyDescent="0.25">
      <c r="A313" t="s">
        <v>8069</v>
      </c>
      <c r="B313" t="s">
        <v>8070</v>
      </c>
      <c r="C313" t="s">
        <v>8071</v>
      </c>
      <c r="D313" t="s">
        <v>8072</v>
      </c>
      <c r="E313" t="s">
        <v>8073</v>
      </c>
      <c r="F313" t="s">
        <v>8074</v>
      </c>
      <c r="G313" t="s">
        <v>8075</v>
      </c>
      <c r="H313" t="s">
        <v>8076</v>
      </c>
      <c r="I313" t="s">
        <v>8077</v>
      </c>
    </row>
    <row r="314" spans="1:9" x14ac:dyDescent="0.25">
      <c r="A314" t="s">
        <v>7901</v>
      </c>
      <c r="B314" t="s">
        <v>7902</v>
      </c>
      <c r="C314" t="s">
        <v>7903</v>
      </c>
      <c r="D314" t="s">
        <v>7904</v>
      </c>
      <c r="E314" t="s">
        <v>7905</v>
      </c>
      <c r="F314" t="s">
        <v>7906</v>
      </c>
      <c r="G314" t="s">
        <v>8088</v>
      </c>
      <c r="H314" t="s">
        <v>8089</v>
      </c>
      <c r="I314" t="s">
        <v>8131</v>
      </c>
    </row>
    <row r="315" spans="1:9" x14ac:dyDescent="0.25">
      <c r="A315" t="s">
        <v>8132</v>
      </c>
      <c r="B315" t="s">
        <v>8133</v>
      </c>
      <c r="C315" t="s">
        <v>8134</v>
      </c>
      <c r="D315" t="s">
        <v>8135</v>
      </c>
      <c r="E315" t="s">
        <v>8136</v>
      </c>
      <c r="F315" t="s">
        <v>8137</v>
      </c>
      <c r="G315">
        <f ca="1">- (1610-136:1745)</f>
        <v>0</v>
      </c>
      <c r="H315" t="s">
        <v>8138</v>
      </c>
      <c r="I315" t="s">
        <v>8139</v>
      </c>
    </row>
    <row r="316" spans="1:9" x14ac:dyDescent="0.25">
      <c r="A316" t="s">
        <v>7901</v>
      </c>
      <c r="B316" t="s">
        <v>7902</v>
      </c>
      <c r="C316" t="s">
        <v>7903</v>
      </c>
      <c r="D316" t="s">
        <v>7904</v>
      </c>
      <c r="E316" t="s">
        <v>7905</v>
      </c>
      <c r="F316" t="s">
        <v>7906</v>
      </c>
      <c r="G316" t="s">
        <v>8088</v>
      </c>
      <c r="H316" t="s">
        <v>8089</v>
      </c>
      <c r="I316" t="s">
        <v>8131</v>
      </c>
    </row>
    <row r="317" spans="1:9" x14ac:dyDescent="0.25">
      <c r="A317" t="s">
        <v>8069</v>
      </c>
      <c r="B317" t="s">
        <v>8070</v>
      </c>
      <c r="C317" t="s">
        <v>8071</v>
      </c>
      <c r="D317" t="s">
        <v>8072</v>
      </c>
      <c r="E317" t="s">
        <v>8073</v>
      </c>
      <c r="F317" t="s">
        <v>8074</v>
      </c>
      <c r="G317" t="s">
        <v>8075</v>
      </c>
      <c r="H317" t="s">
        <v>8076</v>
      </c>
      <c r="I317" t="s">
        <v>8077</v>
      </c>
    </row>
    <row r="318" spans="1:9" x14ac:dyDescent="0.25">
      <c r="A318" t="s">
        <v>8069</v>
      </c>
      <c r="B318" t="s">
        <v>8070</v>
      </c>
      <c r="C318" t="s">
        <v>8071</v>
      </c>
      <c r="D318" t="s">
        <v>8072</v>
      </c>
      <c r="E318" t="s">
        <v>8073</v>
      </c>
      <c r="F318" t="s">
        <v>8074</v>
      </c>
      <c r="G318" t="s">
        <v>8075</v>
      </c>
      <c r="H318" t="s">
        <v>8076</v>
      </c>
      <c r="I318" t="s">
        <v>8078</v>
      </c>
    </row>
    <row r="319" spans="1:9" x14ac:dyDescent="0.25">
      <c r="A319" t="s">
        <v>8069</v>
      </c>
      <c r="B319" t="s">
        <v>8070</v>
      </c>
      <c r="C319" t="s">
        <v>8071</v>
      </c>
      <c r="D319" t="s">
        <v>8072</v>
      </c>
      <c r="E319" t="s">
        <v>8073</v>
      </c>
      <c r="F319" t="s">
        <v>8074</v>
      </c>
      <c r="G319" t="s">
        <v>8075</v>
      </c>
      <c r="H319" t="s">
        <v>8076</v>
      </c>
      <c r="I319" t="s">
        <v>8078</v>
      </c>
    </row>
    <row r="320" spans="1:9" x14ac:dyDescent="0.25">
      <c r="A320" t="s">
        <v>8069</v>
      </c>
      <c r="B320" t="s">
        <v>8070</v>
      </c>
      <c r="C320" t="s">
        <v>8071</v>
      </c>
      <c r="D320" t="s">
        <v>8072</v>
      </c>
      <c r="E320" t="s">
        <v>8073</v>
      </c>
      <c r="F320" t="s">
        <v>8074</v>
      </c>
      <c r="G320" t="s">
        <v>8075</v>
      </c>
      <c r="H320" t="s">
        <v>8076</v>
      </c>
      <c r="I320" t="s">
        <v>8078</v>
      </c>
    </row>
    <row r="321" spans="1:9" x14ac:dyDescent="0.25">
      <c r="A321" t="s">
        <v>8122</v>
      </c>
      <c r="B321" t="s">
        <v>8123</v>
      </c>
      <c r="C321" t="s">
        <v>8124</v>
      </c>
      <c r="D321" t="s">
        <v>8125</v>
      </c>
      <c r="E321" t="s">
        <v>8126</v>
      </c>
      <c r="F321" t="s">
        <v>8127</v>
      </c>
      <c r="G321" t="s">
        <v>8128</v>
      </c>
      <c r="H321" t="s">
        <v>8129</v>
      </c>
      <c r="I321" t="s">
        <v>8130</v>
      </c>
    </row>
    <row r="322" spans="1:9" x14ac:dyDescent="0.25">
      <c r="A322" t="s">
        <v>7846</v>
      </c>
      <c r="B322" t="s">
        <v>7751</v>
      </c>
      <c r="C322" t="s">
        <v>7752</v>
      </c>
      <c r="D322" t="s">
        <v>7753</v>
      </c>
      <c r="E322" t="s">
        <v>7754</v>
      </c>
      <c r="F322" t="s">
        <v>7761</v>
      </c>
      <c r="G322" t="s">
        <v>8159</v>
      </c>
      <c r="H322" t="s">
        <v>8160</v>
      </c>
      <c r="I322" t="s">
        <v>8161</v>
      </c>
    </row>
    <row r="323" spans="1:9" x14ac:dyDescent="0.25">
      <c r="A323" t="s">
        <v>8069</v>
      </c>
      <c r="B323" t="s">
        <v>8070</v>
      </c>
      <c r="C323" t="s">
        <v>8071</v>
      </c>
      <c r="D323" t="s">
        <v>8072</v>
      </c>
      <c r="E323" t="s">
        <v>8073</v>
      </c>
      <c r="F323" t="s">
        <v>8074</v>
      </c>
      <c r="G323" t="s">
        <v>8075</v>
      </c>
      <c r="H323" t="s">
        <v>8076</v>
      </c>
      <c r="I323" t="s">
        <v>8077</v>
      </c>
    </row>
    <row r="324" spans="1:9" x14ac:dyDescent="0.25">
      <c r="A324" t="s">
        <v>7901</v>
      </c>
      <c r="B324" t="s">
        <v>7902</v>
      </c>
      <c r="C324" t="s">
        <v>7903</v>
      </c>
      <c r="D324" t="s">
        <v>7904</v>
      </c>
      <c r="E324" t="s">
        <v>7905</v>
      </c>
      <c r="F324" t="s">
        <v>7906</v>
      </c>
      <c r="G324" t="s">
        <v>8088</v>
      </c>
      <c r="H324" t="s">
        <v>8089</v>
      </c>
      <c r="I324" t="s">
        <v>8131</v>
      </c>
    </row>
    <row r="325" spans="1:9" x14ac:dyDescent="0.25">
      <c r="A325" t="s">
        <v>8069</v>
      </c>
      <c r="B325" t="s">
        <v>8070</v>
      </c>
      <c r="C325" t="s">
        <v>8071</v>
      </c>
      <c r="D325" t="s">
        <v>8072</v>
      </c>
      <c r="E325" t="s">
        <v>8073</v>
      </c>
      <c r="F325" t="s">
        <v>8074</v>
      </c>
      <c r="G325" t="s">
        <v>8075</v>
      </c>
      <c r="H325" t="s">
        <v>8076</v>
      </c>
      <c r="I325" t="s">
        <v>8078</v>
      </c>
    </row>
    <row r="326" spans="1:9" x14ac:dyDescent="0.25">
      <c r="A326" t="s">
        <v>8132</v>
      </c>
      <c r="B326" t="s">
        <v>8133</v>
      </c>
      <c r="C326" t="s">
        <v>8134</v>
      </c>
      <c r="D326" t="s">
        <v>8135</v>
      </c>
      <c r="E326" t="s">
        <v>8136</v>
      </c>
      <c r="F326" t="s">
        <v>8137</v>
      </c>
      <c r="G326">
        <f ca="1">- (1610-136:1745)</f>
        <v>0</v>
      </c>
      <c r="H326" t="s">
        <v>8138</v>
      </c>
      <c r="I326" t="s">
        <v>8139</v>
      </c>
    </row>
    <row r="327" spans="1:9" x14ac:dyDescent="0.25">
      <c r="A327" t="s">
        <v>8069</v>
      </c>
      <c r="B327" t="s">
        <v>8070</v>
      </c>
      <c r="C327" t="s">
        <v>8071</v>
      </c>
      <c r="D327" t="s">
        <v>8072</v>
      </c>
      <c r="E327" t="s">
        <v>8073</v>
      </c>
      <c r="F327" t="s">
        <v>8074</v>
      </c>
      <c r="G327" t="s">
        <v>8075</v>
      </c>
      <c r="H327" t="s">
        <v>8076</v>
      </c>
      <c r="I327" t="s">
        <v>8078</v>
      </c>
    </row>
    <row r="328" spans="1:9" x14ac:dyDescent="0.25">
      <c r="A328" t="s">
        <v>8069</v>
      </c>
      <c r="B328" t="s">
        <v>8070</v>
      </c>
      <c r="C328" t="s">
        <v>8071</v>
      </c>
      <c r="D328" t="s">
        <v>8072</v>
      </c>
      <c r="E328" t="s">
        <v>8073</v>
      </c>
      <c r="F328" t="s">
        <v>8074</v>
      </c>
      <c r="G328" t="s">
        <v>8075</v>
      </c>
      <c r="H328" t="s">
        <v>8076</v>
      </c>
      <c r="I328" t="s">
        <v>8078</v>
      </c>
    </row>
    <row r="329" spans="1:9" x14ac:dyDescent="0.25">
      <c r="A329" t="s">
        <v>8069</v>
      </c>
      <c r="B329" t="s">
        <v>8070</v>
      </c>
      <c r="C329" t="s">
        <v>8071</v>
      </c>
      <c r="D329" t="s">
        <v>8072</v>
      </c>
      <c r="E329" t="s">
        <v>8073</v>
      </c>
      <c r="F329" t="s">
        <v>8074</v>
      </c>
      <c r="G329" t="s">
        <v>8075</v>
      </c>
      <c r="H329" t="s">
        <v>8076</v>
      </c>
      <c r="I329" t="s">
        <v>8077</v>
      </c>
    </row>
    <row r="330" spans="1:9" x14ac:dyDescent="0.25">
      <c r="A330" t="s">
        <v>8069</v>
      </c>
      <c r="B330" t="s">
        <v>8070</v>
      </c>
      <c r="C330" t="s">
        <v>8071</v>
      </c>
      <c r="D330" t="s">
        <v>8072</v>
      </c>
      <c r="E330" t="s">
        <v>8073</v>
      </c>
      <c r="F330" t="s">
        <v>8074</v>
      </c>
      <c r="G330" t="s">
        <v>8075</v>
      </c>
      <c r="H330" t="s">
        <v>8076</v>
      </c>
      <c r="I330" t="s">
        <v>8077</v>
      </c>
    </row>
    <row r="331" spans="1:9" x14ac:dyDescent="0.25">
      <c r="A331" t="s">
        <v>7901</v>
      </c>
      <c r="B331" t="s">
        <v>7902</v>
      </c>
      <c r="C331" t="s">
        <v>7903</v>
      </c>
      <c r="D331" t="s">
        <v>7904</v>
      </c>
      <c r="E331" t="s">
        <v>7905</v>
      </c>
      <c r="F331" t="s">
        <v>7906</v>
      </c>
      <c r="G331" t="s">
        <v>8088</v>
      </c>
      <c r="H331" t="s">
        <v>8089</v>
      </c>
      <c r="I331" t="s">
        <v>8090</v>
      </c>
    </row>
    <row r="332" spans="1:9" x14ac:dyDescent="0.25">
      <c r="A332" t="s">
        <v>7901</v>
      </c>
      <c r="B332" t="s">
        <v>7902</v>
      </c>
      <c r="C332" t="s">
        <v>7903</v>
      </c>
      <c r="D332" t="s">
        <v>7904</v>
      </c>
      <c r="E332" t="s">
        <v>7905</v>
      </c>
      <c r="F332" t="s">
        <v>7906</v>
      </c>
      <c r="G332" t="s">
        <v>8088</v>
      </c>
      <c r="H332" t="s">
        <v>8089</v>
      </c>
      <c r="I332" t="s">
        <v>8090</v>
      </c>
    </row>
    <row r="333" spans="1:9" x14ac:dyDescent="0.25">
      <c r="A333" t="s">
        <v>8069</v>
      </c>
      <c r="B333" t="s">
        <v>8070</v>
      </c>
      <c r="C333" t="s">
        <v>8071</v>
      </c>
      <c r="D333" t="s">
        <v>8072</v>
      </c>
      <c r="E333" t="s">
        <v>8073</v>
      </c>
      <c r="F333" t="s">
        <v>8074</v>
      </c>
      <c r="G333" t="s">
        <v>8075</v>
      </c>
      <c r="H333" t="s">
        <v>8076</v>
      </c>
      <c r="I333" t="s">
        <v>8077</v>
      </c>
    </row>
    <row r="334" spans="1:9" x14ac:dyDescent="0.25">
      <c r="A334" t="s">
        <v>8069</v>
      </c>
      <c r="B334" t="s">
        <v>8070</v>
      </c>
      <c r="C334" t="s">
        <v>8071</v>
      </c>
      <c r="D334" t="s">
        <v>8072</v>
      </c>
      <c r="E334" t="s">
        <v>8073</v>
      </c>
      <c r="F334" t="s">
        <v>8074</v>
      </c>
      <c r="G334" t="s">
        <v>8075</v>
      </c>
      <c r="H334" t="s">
        <v>8076</v>
      </c>
      <c r="I334" t="s">
        <v>8077</v>
      </c>
    </row>
    <row r="335" spans="1:9" x14ac:dyDescent="0.25">
      <c r="A335" t="s">
        <v>8069</v>
      </c>
      <c r="B335" t="s">
        <v>8070</v>
      </c>
      <c r="C335" t="s">
        <v>8071</v>
      </c>
      <c r="D335" t="s">
        <v>8072</v>
      </c>
      <c r="E335" t="s">
        <v>8073</v>
      </c>
      <c r="F335" t="s">
        <v>8074</v>
      </c>
      <c r="G335" t="s">
        <v>8075</v>
      </c>
      <c r="H335" t="s">
        <v>8076</v>
      </c>
      <c r="I335" t="s">
        <v>8077</v>
      </c>
    </row>
    <row r="336" spans="1:9" x14ac:dyDescent="0.25">
      <c r="A336" t="s">
        <v>8069</v>
      </c>
      <c r="B336" t="s">
        <v>8070</v>
      </c>
      <c r="C336" t="s">
        <v>8071</v>
      </c>
      <c r="D336" t="s">
        <v>8072</v>
      </c>
      <c r="E336" t="s">
        <v>8073</v>
      </c>
      <c r="F336" t="s">
        <v>8074</v>
      </c>
      <c r="G336" t="s">
        <v>8075</v>
      </c>
      <c r="H336" t="s">
        <v>8076</v>
      </c>
      <c r="I336" t="s">
        <v>8077</v>
      </c>
    </row>
    <row r="337" spans="1:9" x14ac:dyDescent="0.25">
      <c r="A337" t="s">
        <v>8069</v>
      </c>
      <c r="B337" t="s">
        <v>8070</v>
      </c>
      <c r="C337" t="s">
        <v>8071</v>
      </c>
      <c r="D337" t="s">
        <v>8072</v>
      </c>
      <c r="E337" t="s">
        <v>8073</v>
      </c>
      <c r="F337" t="s">
        <v>8074</v>
      </c>
      <c r="G337" t="s">
        <v>8075</v>
      </c>
      <c r="H337" t="s">
        <v>8076</v>
      </c>
      <c r="I337" t="s">
        <v>8077</v>
      </c>
    </row>
    <row r="338" spans="1:9" x14ac:dyDescent="0.25">
      <c r="A338" t="s">
        <v>7901</v>
      </c>
      <c r="B338" t="s">
        <v>7902</v>
      </c>
      <c r="C338" t="s">
        <v>7903</v>
      </c>
      <c r="D338" t="s">
        <v>7904</v>
      </c>
      <c r="E338" t="s">
        <v>7905</v>
      </c>
      <c r="F338" t="s">
        <v>7906</v>
      </c>
      <c r="G338" t="s">
        <v>7907</v>
      </c>
      <c r="H338" t="s">
        <v>8162</v>
      </c>
      <c r="I338" t="s">
        <v>8163</v>
      </c>
    </row>
    <row r="339" spans="1:9" x14ac:dyDescent="0.25">
      <c r="A339" t="s">
        <v>7778</v>
      </c>
      <c r="B339" t="s">
        <v>7779</v>
      </c>
      <c r="C339" t="s">
        <v>7780</v>
      </c>
      <c r="D339" t="s">
        <v>7781</v>
      </c>
      <c r="E339" t="s">
        <v>7782</v>
      </c>
      <c r="F339" t="s">
        <v>7783</v>
      </c>
      <c r="G339" t="s">
        <v>7784</v>
      </c>
      <c r="H339" t="s">
        <v>8092</v>
      </c>
      <c r="I339" t="s">
        <v>8094</v>
      </c>
    </row>
    <row r="340" spans="1:9" x14ac:dyDescent="0.25">
      <c r="A340" t="s">
        <v>8164</v>
      </c>
      <c r="B340" t="s">
        <v>8165</v>
      </c>
      <c r="C340" t="s">
        <v>8166</v>
      </c>
      <c r="D340" t="s">
        <v>8167</v>
      </c>
      <c r="E340" t="s">
        <v>8168</v>
      </c>
      <c r="F340">
        <f ca="1">- (1674-138:1811)</f>
        <v>0</v>
      </c>
      <c r="G340" t="s">
        <v>8169</v>
      </c>
      <c r="H340" t="s">
        <v>8170</v>
      </c>
      <c r="I340" t="s">
        <v>8171</v>
      </c>
    </row>
    <row r="341" spans="1:9" x14ac:dyDescent="0.25">
      <c r="A341" t="s">
        <v>8069</v>
      </c>
      <c r="B341" t="s">
        <v>8070</v>
      </c>
      <c r="C341" t="s">
        <v>8071</v>
      </c>
      <c r="D341" t="s">
        <v>8072</v>
      </c>
      <c r="E341" t="s">
        <v>8073</v>
      </c>
      <c r="F341" t="s">
        <v>8074</v>
      </c>
      <c r="G341" t="s">
        <v>8075</v>
      </c>
      <c r="H341" t="s">
        <v>8076</v>
      </c>
      <c r="I341" t="s">
        <v>8078</v>
      </c>
    </row>
    <row r="342" spans="1:9" x14ac:dyDescent="0.25">
      <c r="A342" t="s">
        <v>7901</v>
      </c>
      <c r="B342" t="s">
        <v>7902</v>
      </c>
      <c r="C342" t="s">
        <v>7903</v>
      </c>
      <c r="D342" t="s">
        <v>7904</v>
      </c>
      <c r="E342" t="s">
        <v>7905</v>
      </c>
      <c r="F342" t="s">
        <v>7906</v>
      </c>
      <c r="G342" t="s">
        <v>7907</v>
      </c>
      <c r="H342" t="s">
        <v>8162</v>
      </c>
      <c r="I342" t="s">
        <v>8163</v>
      </c>
    </row>
    <row r="343" spans="1:9" x14ac:dyDescent="0.25">
      <c r="A343" t="s">
        <v>8069</v>
      </c>
      <c r="B343" t="s">
        <v>8070</v>
      </c>
      <c r="C343" t="s">
        <v>8071</v>
      </c>
      <c r="D343" t="s">
        <v>8072</v>
      </c>
      <c r="E343" t="s">
        <v>8073</v>
      </c>
      <c r="F343" t="s">
        <v>8074</v>
      </c>
      <c r="G343" t="s">
        <v>8075</v>
      </c>
      <c r="H343" t="s">
        <v>8076</v>
      </c>
      <c r="I343" t="s">
        <v>8078</v>
      </c>
    </row>
    <row r="344" spans="1:9" x14ac:dyDescent="0.25">
      <c r="A344" t="s">
        <v>8172</v>
      </c>
      <c r="B344" t="s">
        <v>8173</v>
      </c>
      <c r="C344" t="s">
        <v>8174</v>
      </c>
      <c r="D344" t="s">
        <v>8175</v>
      </c>
      <c r="E344" t="s">
        <v>8176</v>
      </c>
      <c r="F344" t="s">
        <v>8177</v>
      </c>
      <c r="G344" t="s">
        <v>8178</v>
      </c>
      <c r="H344" t="s">
        <v>8179</v>
      </c>
      <c r="I344">
        <f ca="1">- (2206-247:2452)</f>
        <v>0</v>
      </c>
    </row>
    <row r="345" spans="1:9" x14ac:dyDescent="0.25">
      <c r="A345" t="s">
        <v>8069</v>
      </c>
      <c r="B345" t="s">
        <v>8070</v>
      </c>
      <c r="C345" t="s">
        <v>8071</v>
      </c>
      <c r="D345" t="s">
        <v>8072</v>
      </c>
      <c r="E345" t="s">
        <v>8073</v>
      </c>
      <c r="F345" t="s">
        <v>8074</v>
      </c>
      <c r="G345" t="s">
        <v>8075</v>
      </c>
      <c r="H345" t="s">
        <v>8076</v>
      </c>
      <c r="I345" t="s">
        <v>8078</v>
      </c>
    </row>
    <row r="346" spans="1:9" x14ac:dyDescent="0.25">
      <c r="A346" t="s">
        <v>8069</v>
      </c>
      <c r="B346" t="s">
        <v>8070</v>
      </c>
      <c r="C346" t="s">
        <v>8071</v>
      </c>
      <c r="D346" t="s">
        <v>8072</v>
      </c>
      <c r="E346" t="s">
        <v>8073</v>
      </c>
      <c r="F346" t="s">
        <v>8074</v>
      </c>
      <c r="G346" t="s">
        <v>8075</v>
      </c>
      <c r="H346" t="s">
        <v>8076</v>
      </c>
      <c r="I346" t="s">
        <v>8077</v>
      </c>
    </row>
    <row r="347" spans="1:9" x14ac:dyDescent="0.25">
      <c r="A347" t="s">
        <v>8180</v>
      </c>
      <c r="B347" t="s">
        <v>8181</v>
      </c>
      <c r="C347" t="s">
        <v>8182</v>
      </c>
      <c r="D347" t="s">
        <v>8183</v>
      </c>
      <c r="E347" t="s">
        <v>8184</v>
      </c>
      <c r="F347" t="s">
        <v>8185</v>
      </c>
      <c r="G347">
        <f ca="1">- (2027-138:2164)</f>
        <v>0</v>
      </c>
      <c r="H347" t="s">
        <v>8186</v>
      </c>
      <c r="I347" t="s">
        <v>8187</v>
      </c>
    </row>
    <row r="348" spans="1:9" x14ac:dyDescent="0.25">
      <c r="A348" t="s">
        <v>8069</v>
      </c>
      <c r="B348" t="s">
        <v>8070</v>
      </c>
      <c r="C348" t="s">
        <v>8071</v>
      </c>
      <c r="D348" t="s">
        <v>8072</v>
      </c>
      <c r="E348" t="s">
        <v>8073</v>
      </c>
      <c r="F348" t="s">
        <v>8074</v>
      </c>
      <c r="G348" t="s">
        <v>8075</v>
      </c>
      <c r="H348" t="s">
        <v>8076</v>
      </c>
      <c r="I348" t="s">
        <v>8077</v>
      </c>
    </row>
    <row r="349" spans="1:9" x14ac:dyDescent="0.25">
      <c r="A349" t="s">
        <v>8069</v>
      </c>
      <c r="B349" t="s">
        <v>8070</v>
      </c>
      <c r="C349" t="s">
        <v>8071</v>
      </c>
      <c r="D349" t="s">
        <v>8072</v>
      </c>
      <c r="E349" t="s">
        <v>8073</v>
      </c>
      <c r="F349" t="s">
        <v>8074</v>
      </c>
      <c r="G349" t="s">
        <v>8075</v>
      </c>
      <c r="H349" t="s">
        <v>8076</v>
      </c>
      <c r="I349" t="s">
        <v>8078</v>
      </c>
    </row>
    <row r="350" spans="1:9" x14ac:dyDescent="0.25">
      <c r="A350" t="s">
        <v>8069</v>
      </c>
      <c r="B350" t="s">
        <v>8070</v>
      </c>
      <c r="C350" t="s">
        <v>8071</v>
      </c>
      <c r="D350" t="s">
        <v>8072</v>
      </c>
      <c r="E350" t="s">
        <v>8073</v>
      </c>
      <c r="F350" t="s">
        <v>8074</v>
      </c>
      <c r="G350" t="s">
        <v>8075</v>
      </c>
      <c r="H350" t="s">
        <v>8076</v>
      </c>
      <c r="I350" t="s">
        <v>8078</v>
      </c>
    </row>
    <row r="351" spans="1:9" x14ac:dyDescent="0.25">
      <c r="A351" t="s">
        <v>8069</v>
      </c>
      <c r="B351" t="s">
        <v>8070</v>
      </c>
      <c r="C351" t="s">
        <v>8071</v>
      </c>
      <c r="D351" t="s">
        <v>8072</v>
      </c>
      <c r="E351" t="s">
        <v>8073</v>
      </c>
      <c r="F351" t="s">
        <v>8074</v>
      </c>
      <c r="G351" t="s">
        <v>8075</v>
      </c>
      <c r="H351" t="s">
        <v>8076</v>
      </c>
      <c r="I351" t="s">
        <v>8077</v>
      </c>
    </row>
    <row r="352" spans="1:9" x14ac:dyDescent="0.25">
      <c r="A352" t="s">
        <v>7901</v>
      </c>
      <c r="B352" t="s">
        <v>7902</v>
      </c>
      <c r="C352" t="s">
        <v>7903</v>
      </c>
      <c r="D352" t="s">
        <v>7904</v>
      </c>
      <c r="E352" t="s">
        <v>7905</v>
      </c>
      <c r="F352" t="s">
        <v>7906</v>
      </c>
      <c r="G352" t="s">
        <v>8088</v>
      </c>
      <c r="H352" t="s">
        <v>8089</v>
      </c>
      <c r="I352" t="s">
        <v>8131</v>
      </c>
    </row>
    <row r="353" spans="1:9" x14ac:dyDescent="0.25">
      <c r="A353" t="s">
        <v>8180</v>
      </c>
      <c r="B353" t="s">
        <v>8181</v>
      </c>
      <c r="C353" t="s">
        <v>8182</v>
      </c>
      <c r="D353" t="s">
        <v>8183</v>
      </c>
      <c r="E353" t="s">
        <v>8184</v>
      </c>
      <c r="F353" t="s">
        <v>8185</v>
      </c>
      <c r="G353">
        <f ca="1">- (2027-138:2164)</f>
        <v>0</v>
      </c>
      <c r="H353" t="s">
        <v>8186</v>
      </c>
      <c r="I353" t="s">
        <v>8187</v>
      </c>
    </row>
    <row r="354" spans="1:9" x14ac:dyDescent="0.25">
      <c r="A354" t="s">
        <v>8069</v>
      </c>
      <c r="B354" t="s">
        <v>8070</v>
      </c>
      <c r="C354" t="s">
        <v>8071</v>
      </c>
      <c r="D354" t="s">
        <v>8072</v>
      </c>
      <c r="E354" t="s">
        <v>8073</v>
      </c>
      <c r="F354" t="s">
        <v>8074</v>
      </c>
      <c r="G354" t="s">
        <v>8075</v>
      </c>
      <c r="H354" t="s">
        <v>8076</v>
      </c>
      <c r="I354" t="s">
        <v>8077</v>
      </c>
    </row>
    <row r="355" spans="1:9" x14ac:dyDescent="0.25">
      <c r="A355" t="s">
        <v>8069</v>
      </c>
      <c r="B355" t="s">
        <v>8070</v>
      </c>
      <c r="C355" t="s">
        <v>8071</v>
      </c>
      <c r="D355" t="s">
        <v>8072</v>
      </c>
      <c r="E355" t="s">
        <v>8073</v>
      </c>
      <c r="F355" t="s">
        <v>8074</v>
      </c>
      <c r="G355" t="s">
        <v>8075</v>
      </c>
      <c r="H355" t="s">
        <v>8076</v>
      </c>
      <c r="I355" t="s">
        <v>8077</v>
      </c>
    </row>
    <row r="356" spans="1:9" x14ac:dyDescent="0.25">
      <c r="A356" t="s">
        <v>8188</v>
      </c>
      <c r="B356" t="s">
        <v>8189</v>
      </c>
      <c r="C356" t="s">
        <v>8190</v>
      </c>
      <c r="D356" t="s">
        <v>8191</v>
      </c>
      <c r="E356" t="s">
        <v>8192</v>
      </c>
      <c r="F356" t="s">
        <v>8193</v>
      </c>
      <c r="G356" t="s">
        <v>8194</v>
      </c>
      <c r="H356" t="s">
        <v>8195</v>
      </c>
      <c r="I356" t="s">
        <v>8196</v>
      </c>
    </row>
    <row r="357" spans="1:9" x14ac:dyDescent="0.25">
      <c r="A357" t="s">
        <v>8069</v>
      </c>
      <c r="B357" t="s">
        <v>8070</v>
      </c>
      <c r="C357" t="s">
        <v>8071</v>
      </c>
      <c r="D357" t="s">
        <v>8072</v>
      </c>
      <c r="E357" t="s">
        <v>8073</v>
      </c>
      <c r="F357" t="s">
        <v>8074</v>
      </c>
      <c r="G357" t="s">
        <v>8075</v>
      </c>
      <c r="H357" t="s">
        <v>8076</v>
      </c>
      <c r="I357" t="s">
        <v>8077</v>
      </c>
    </row>
    <row r="358" spans="1:9" x14ac:dyDescent="0.25">
      <c r="A358" t="s">
        <v>8069</v>
      </c>
      <c r="B358" t="s">
        <v>8070</v>
      </c>
      <c r="C358" t="s">
        <v>8071</v>
      </c>
      <c r="D358" t="s">
        <v>8072</v>
      </c>
      <c r="E358" t="s">
        <v>8073</v>
      </c>
      <c r="F358" t="s">
        <v>8074</v>
      </c>
      <c r="G358" t="s">
        <v>8075</v>
      </c>
      <c r="H358" t="s">
        <v>8076</v>
      </c>
      <c r="I358" t="s">
        <v>8077</v>
      </c>
    </row>
    <row r="359" spans="1:9" x14ac:dyDescent="0.25">
      <c r="A359" t="s">
        <v>7901</v>
      </c>
      <c r="B359" t="s">
        <v>7902</v>
      </c>
      <c r="C359" t="s">
        <v>7903</v>
      </c>
      <c r="D359" t="s">
        <v>7904</v>
      </c>
      <c r="E359" t="s">
        <v>7905</v>
      </c>
      <c r="F359" t="s">
        <v>7906</v>
      </c>
      <c r="G359" t="s">
        <v>7907</v>
      </c>
      <c r="H359" t="s">
        <v>8162</v>
      </c>
      <c r="I359" t="s">
        <v>8163</v>
      </c>
    </row>
    <row r="360" spans="1:9" x14ac:dyDescent="0.25">
      <c r="A360" t="s">
        <v>8122</v>
      </c>
      <c r="B360" t="s">
        <v>8123</v>
      </c>
      <c r="C360" t="s">
        <v>8124</v>
      </c>
      <c r="D360" t="s">
        <v>8125</v>
      </c>
      <c r="E360" t="s">
        <v>8126</v>
      </c>
      <c r="F360" t="s">
        <v>8127</v>
      </c>
      <c r="G360" t="s">
        <v>8128</v>
      </c>
      <c r="H360" t="s">
        <v>8129</v>
      </c>
      <c r="I360" t="s">
        <v>8130</v>
      </c>
    </row>
    <row r="361" spans="1:9" x14ac:dyDescent="0.25">
      <c r="A361" t="s">
        <v>7901</v>
      </c>
      <c r="B361" t="s">
        <v>7902</v>
      </c>
      <c r="C361" t="s">
        <v>7903</v>
      </c>
      <c r="D361" t="s">
        <v>7904</v>
      </c>
      <c r="E361" t="s">
        <v>7905</v>
      </c>
      <c r="F361" t="s">
        <v>7906</v>
      </c>
      <c r="G361" t="s">
        <v>8088</v>
      </c>
      <c r="H361" t="s">
        <v>8089</v>
      </c>
      <c r="I361" t="s">
        <v>8090</v>
      </c>
    </row>
    <row r="362" spans="1:9" x14ac:dyDescent="0.25">
      <c r="A362" t="s">
        <v>7901</v>
      </c>
      <c r="B362" t="s">
        <v>7902</v>
      </c>
      <c r="C362" t="s">
        <v>7903</v>
      </c>
      <c r="D362" t="s">
        <v>7904</v>
      </c>
      <c r="E362" t="s">
        <v>7905</v>
      </c>
      <c r="F362" t="s">
        <v>7906</v>
      </c>
      <c r="G362" t="s">
        <v>8088</v>
      </c>
      <c r="H362" t="s">
        <v>8089</v>
      </c>
      <c r="I362" t="s">
        <v>8131</v>
      </c>
    </row>
    <row r="363" spans="1:9" x14ac:dyDescent="0.25">
      <c r="A363" t="s">
        <v>8197</v>
      </c>
      <c r="B363" t="s">
        <v>8198</v>
      </c>
      <c r="C363" t="s">
        <v>8199</v>
      </c>
      <c r="D363" t="s">
        <v>8200</v>
      </c>
      <c r="E363" t="s">
        <v>8201</v>
      </c>
      <c r="F363" t="s">
        <v>8202</v>
      </c>
      <c r="G363">
        <f ca="1">- (1989-137:2125)</f>
        <v>0</v>
      </c>
      <c r="H363" t="s">
        <v>8203</v>
      </c>
      <c r="I363" t="s">
        <v>8204</v>
      </c>
    </row>
    <row r="364" spans="1:9" x14ac:dyDescent="0.25">
      <c r="A364" t="s">
        <v>8205</v>
      </c>
      <c r="B364" t="s">
        <v>8206</v>
      </c>
      <c r="C364" t="s">
        <v>8207</v>
      </c>
      <c r="D364" t="s">
        <v>8208</v>
      </c>
      <c r="E364" t="s">
        <v>8209</v>
      </c>
      <c r="F364" t="s">
        <v>8210</v>
      </c>
      <c r="G364" t="s">
        <v>8211</v>
      </c>
      <c r="H364" t="s">
        <v>8212</v>
      </c>
      <c r="I364" t="s">
        <v>8213</v>
      </c>
    </row>
    <row r="365" spans="1:9" x14ac:dyDescent="0.25">
      <c r="A365" t="s">
        <v>8214</v>
      </c>
      <c r="B365" t="s">
        <v>8215</v>
      </c>
      <c r="C365" t="s">
        <v>8216</v>
      </c>
      <c r="D365" t="s">
        <v>8217</v>
      </c>
      <c r="E365" t="s">
        <v>8218</v>
      </c>
      <c r="F365" t="s">
        <v>8219</v>
      </c>
      <c r="G365" t="s">
        <v>8220</v>
      </c>
      <c r="H365" t="s">
        <v>8221</v>
      </c>
    </row>
    <row r="366" spans="1:9" x14ac:dyDescent="0.25">
      <c r="A366" t="s">
        <v>8222</v>
      </c>
      <c r="B366" t="s">
        <v>8223</v>
      </c>
      <c r="C366" t="s">
        <v>8224</v>
      </c>
      <c r="D366" t="s">
        <v>8225</v>
      </c>
      <c r="E366" t="s">
        <v>8226</v>
      </c>
      <c r="F366" t="s">
        <v>8227</v>
      </c>
      <c r="G366" t="s">
        <v>8228</v>
      </c>
      <c r="H366" t="s">
        <v>8229</v>
      </c>
    </row>
    <row r="367" spans="1:9" x14ac:dyDescent="0.25">
      <c r="A367" t="s">
        <v>8222</v>
      </c>
      <c r="B367" t="s">
        <v>8223</v>
      </c>
      <c r="C367" t="s">
        <v>8230</v>
      </c>
      <c r="D367" t="s">
        <v>8231</v>
      </c>
      <c r="E367" t="s">
        <v>8232</v>
      </c>
      <c r="F367" t="s">
        <v>8233</v>
      </c>
      <c r="G367" t="s">
        <v>8228</v>
      </c>
      <c r="H367" t="s">
        <v>8234</v>
      </c>
    </row>
    <row r="368" spans="1:9" x14ac:dyDescent="0.25">
      <c r="A368" t="s">
        <v>8235</v>
      </c>
      <c r="B368" t="s">
        <v>8236</v>
      </c>
      <c r="C368" t="s">
        <v>8237</v>
      </c>
      <c r="D368" t="s">
        <v>8238</v>
      </c>
      <c r="E368" t="s">
        <v>8239</v>
      </c>
      <c r="F368" t="s">
        <v>8240</v>
      </c>
      <c r="G368" t="s">
        <v>8241</v>
      </c>
      <c r="H368" t="s">
        <v>8242</v>
      </c>
    </row>
    <row r="369" spans="1:8" x14ac:dyDescent="0.25">
      <c r="A369" t="s">
        <v>8214</v>
      </c>
      <c r="B369" t="s">
        <v>8215</v>
      </c>
      <c r="C369" t="s">
        <v>8216</v>
      </c>
      <c r="D369" t="s">
        <v>8217</v>
      </c>
      <c r="E369" t="s">
        <v>8218</v>
      </c>
      <c r="F369" t="s">
        <v>8219</v>
      </c>
      <c r="G369" t="s">
        <v>8220</v>
      </c>
      <c r="H369" t="s">
        <v>8243</v>
      </c>
    </row>
    <row r="370" spans="1:8" x14ac:dyDescent="0.25">
      <c r="A370" t="s">
        <v>8244</v>
      </c>
      <c r="B370" t="s">
        <v>8245</v>
      </c>
      <c r="C370" t="s">
        <v>8246</v>
      </c>
      <c r="D370" t="s">
        <v>8247</v>
      </c>
      <c r="E370" t="s">
        <v>8248</v>
      </c>
      <c r="F370" t="s">
        <v>8249</v>
      </c>
      <c r="G370" t="s">
        <v>8250</v>
      </c>
      <c r="H370" t="s">
        <v>8251</v>
      </c>
    </row>
    <row r="371" spans="1:8" x14ac:dyDescent="0.25">
      <c r="A371" t="s">
        <v>7778</v>
      </c>
      <c r="B371" t="s">
        <v>7779</v>
      </c>
      <c r="C371" t="s">
        <v>7780</v>
      </c>
      <c r="D371" t="s">
        <v>7781</v>
      </c>
      <c r="E371" t="s">
        <v>7782</v>
      </c>
      <c r="F371" t="s">
        <v>7783</v>
      </c>
      <c r="G371" t="s">
        <v>7784</v>
      </c>
      <c r="H371" t="s">
        <v>8252</v>
      </c>
    </row>
    <row r="372" spans="1:8" x14ac:dyDescent="0.25">
      <c r="A372" t="s">
        <v>8244</v>
      </c>
      <c r="B372" t="s">
        <v>8245</v>
      </c>
      <c r="C372" t="s">
        <v>8246</v>
      </c>
      <c r="D372" t="s">
        <v>8247</v>
      </c>
      <c r="E372" t="s">
        <v>8248</v>
      </c>
      <c r="F372" t="s">
        <v>8249</v>
      </c>
      <c r="G372" t="s">
        <v>8250</v>
      </c>
      <c r="H372" t="s">
        <v>8251</v>
      </c>
    </row>
    <row r="373" spans="1:8" x14ac:dyDescent="0.25">
      <c r="A373" t="s">
        <v>8222</v>
      </c>
      <c r="B373" t="s">
        <v>8223</v>
      </c>
      <c r="C373" t="s">
        <v>8230</v>
      </c>
      <c r="D373" t="s">
        <v>8231</v>
      </c>
      <c r="E373" t="s">
        <v>8232</v>
      </c>
      <c r="F373" t="s">
        <v>8233</v>
      </c>
      <c r="G373" t="s">
        <v>8228</v>
      </c>
      <c r="H373" t="s">
        <v>8234</v>
      </c>
    </row>
    <row r="374" spans="1:8" x14ac:dyDescent="0.25">
      <c r="A374" t="s">
        <v>8253</v>
      </c>
      <c r="B374" t="s">
        <v>8254</v>
      </c>
      <c r="C374" t="s">
        <v>8255</v>
      </c>
      <c r="D374" t="s">
        <v>8256</v>
      </c>
      <c r="E374" t="s">
        <v>8257</v>
      </c>
      <c r="F374" t="s">
        <v>8258</v>
      </c>
      <c r="G374">
        <f ca="1">- (1677-210:1886)</f>
        <v>0</v>
      </c>
      <c r="H374" t="s">
        <v>8259</v>
      </c>
    </row>
    <row r="375" spans="1:8" x14ac:dyDescent="0.25">
      <c r="A375" t="s">
        <v>8260</v>
      </c>
      <c r="B375" t="s">
        <v>8261</v>
      </c>
      <c r="C375" t="s">
        <v>8262</v>
      </c>
      <c r="D375" t="s">
        <v>8263</v>
      </c>
      <c r="E375" t="s">
        <v>8264</v>
      </c>
      <c r="F375" t="s">
        <v>8265</v>
      </c>
      <c r="G375" t="s">
        <v>8266</v>
      </c>
      <c r="H375" t="s">
        <v>8267</v>
      </c>
    </row>
    <row r="376" spans="1:8" x14ac:dyDescent="0.25">
      <c r="A376" t="s">
        <v>8268</v>
      </c>
      <c r="B376" t="s">
        <v>8269</v>
      </c>
      <c r="C376" t="s">
        <v>8270</v>
      </c>
      <c r="D376" t="s">
        <v>8271</v>
      </c>
      <c r="E376" t="s">
        <v>8272</v>
      </c>
      <c r="F376" t="s">
        <v>8273</v>
      </c>
      <c r="G376" t="s">
        <v>8058</v>
      </c>
      <c r="H376" t="s">
        <v>8274</v>
      </c>
    </row>
    <row r="377" spans="1:8" x14ac:dyDescent="0.25">
      <c r="A377" t="s">
        <v>8275</v>
      </c>
      <c r="B377" t="s">
        <v>8276</v>
      </c>
      <c r="C377" t="s">
        <v>8277</v>
      </c>
      <c r="D377" t="s">
        <v>8278</v>
      </c>
      <c r="E377" t="s">
        <v>8279</v>
      </c>
      <c r="F377" t="s">
        <v>8280</v>
      </c>
      <c r="G377" t="s">
        <v>8281</v>
      </c>
      <c r="H377" t="s">
        <v>8282</v>
      </c>
    </row>
    <row r="378" spans="1:8" x14ac:dyDescent="0.25">
      <c r="A378" t="s">
        <v>8244</v>
      </c>
      <c r="B378" t="s">
        <v>8245</v>
      </c>
      <c r="C378" t="s">
        <v>8246</v>
      </c>
      <c r="D378" t="s">
        <v>8247</v>
      </c>
      <c r="E378" t="s">
        <v>8248</v>
      </c>
      <c r="F378" t="s">
        <v>8249</v>
      </c>
      <c r="G378" t="s">
        <v>8250</v>
      </c>
      <c r="H378" t="s">
        <v>8251</v>
      </c>
    </row>
    <row r="379" spans="1:8" x14ac:dyDescent="0.25">
      <c r="A379" t="s">
        <v>8214</v>
      </c>
      <c r="B379" t="s">
        <v>8215</v>
      </c>
      <c r="C379" t="s">
        <v>8216</v>
      </c>
      <c r="D379" t="s">
        <v>8217</v>
      </c>
      <c r="E379" t="s">
        <v>8218</v>
      </c>
      <c r="F379" t="s">
        <v>8219</v>
      </c>
      <c r="G379" t="s">
        <v>8220</v>
      </c>
      <c r="H379" t="s">
        <v>8243</v>
      </c>
    </row>
    <row r="380" spans="1:8" x14ac:dyDescent="0.25">
      <c r="A380" t="s">
        <v>8214</v>
      </c>
      <c r="B380" t="s">
        <v>8215</v>
      </c>
      <c r="C380" t="s">
        <v>8216</v>
      </c>
      <c r="D380" t="s">
        <v>8217</v>
      </c>
      <c r="E380" t="s">
        <v>8218</v>
      </c>
      <c r="F380" t="s">
        <v>8219</v>
      </c>
      <c r="G380" t="s">
        <v>8220</v>
      </c>
      <c r="H380" t="s">
        <v>8243</v>
      </c>
    </row>
    <row r="381" spans="1:8" x14ac:dyDescent="0.25">
      <c r="A381" t="s">
        <v>8214</v>
      </c>
      <c r="B381" t="s">
        <v>8215</v>
      </c>
      <c r="C381" t="s">
        <v>8216</v>
      </c>
      <c r="D381" t="s">
        <v>8217</v>
      </c>
      <c r="E381" t="s">
        <v>8218</v>
      </c>
      <c r="F381" t="s">
        <v>8219</v>
      </c>
      <c r="G381" t="s">
        <v>8220</v>
      </c>
      <c r="H381" t="s">
        <v>8243</v>
      </c>
    </row>
    <row r="382" spans="1:8" x14ac:dyDescent="0.25">
      <c r="A382" t="s">
        <v>8214</v>
      </c>
      <c r="B382" t="s">
        <v>8215</v>
      </c>
      <c r="C382" t="s">
        <v>8216</v>
      </c>
      <c r="D382" t="s">
        <v>8217</v>
      </c>
      <c r="E382" t="s">
        <v>8218</v>
      </c>
      <c r="F382" t="s">
        <v>8219</v>
      </c>
      <c r="G382" t="s">
        <v>8220</v>
      </c>
      <c r="H382" t="s">
        <v>8221</v>
      </c>
    </row>
    <row r="383" spans="1:8" x14ac:dyDescent="0.25">
      <c r="A383" t="s">
        <v>8214</v>
      </c>
      <c r="B383" t="s">
        <v>8215</v>
      </c>
      <c r="C383" t="s">
        <v>8216</v>
      </c>
      <c r="D383" t="s">
        <v>8217</v>
      </c>
      <c r="E383" t="s">
        <v>8218</v>
      </c>
      <c r="F383" t="s">
        <v>8219</v>
      </c>
      <c r="G383" t="s">
        <v>8220</v>
      </c>
      <c r="H383" t="s">
        <v>8243</v>
      </c>
    </row>
    <row r="384" spans="1:8" x14ac:dyDescent="0.25">
      <c r="A384" t="s">
        <v>8283</v>
      </c>
      <c r="B384" t="s">
        <v>8284</v>
      </c>
      <c r="C384" t="s">
        <v>8285</v>
      </c>
      <c r="D384" t="s">
        <v>8286</v>
      </c>
      <c r="E384" t="s">
        <v>8287</v>
      </c>
      <c r="F384" t="s">
        <v>8288</v>
      </c>
      <c r="G384" t="s">
        <v>8289</v>
      </c>
      <c r="H384" t="s">
        <v>8290</v>
      </c>
    </row>
    <row r="385" spans="1:8" x14ac:dyDescent="0.25">
      <c r="A385" t="s">
        <v>8291</v>
      </c>
      <c r="B385" t="s">
        <v>8292</v>
      </c>
      <c r="C385" t="s">
        <v>8293</v>
      </c>
      <c r="D385" t="s">
        <v>8294</v>
      </c>
      <c r="E385" t="s">
        <v>8295</v>
      </c>
      <c r="F385" t="s">
        <v>8296</v>
      </c>
      <c r="G385" t="s">
        <v>8297</v>
      </c>
      <c r="H385" t="s">
        <v>8298</v>
      </c>
    </row>
    <row r="386" spans="1:8" x14ac:dyDescent="0.25">
      <c r="A386" t="s">
        <v>7970</v>
      </c>
      <c r="B386" t="s">
        <v>7971</v>
      </c>
      <c r="C386" t="s">
        <v>7972</v>
      </c>
      <c r="D386" t="s">
        <v>7973</v>
      </c>
      <c r="E386" t="s">
        <v>7974</v>
      </c>
      <c r="F386" t="s">
        <v>7975</v>
      </c>
      <c r="G386" t="s">
        <v>7976</v>
      </c>
      <c r="H386" t="s">
        <v>8299</v>
      </c>
    </row>
    <row r="387" spans="1:8" x14ac:dyDescent="0.25">
      <c r="A387" t="s">
        <v>8244</v>
      </c>
      <c r="B387" t="s">
        <v>8245</v>
      </c>
      <c r="C387" t="s">
        <v>8246</v>
      </c>
      <c r="D387" t="s">
        <v>8247</v>
      </c>
      <c r="E387" t="s">
        <v>8248</v>
      </c>
      <c r="F387" t="s">
        <v>8249</v>
      </c>
      <c r="G387" t="s">
        <v>8250</v>
      </c>
      <c r="H387" t="s">
        <v>8251</v>
      </c>
    </row>
    <row r="388" spans="1:8" x14ac:dyDescent="0.25">
      <c r="A388" t="s">
        <v>8244</v>
      </c>
      <c r="B388" t="s">
        <v>8245</v>
      </c>
      <c r="C388" t="s">
        <v>8246</v>
      </c>
      <c r="D388" t="s">
        <v>8247</v>
      </c>
      <c r="E388" t="s">
        <v>8248</v>
      </c>
      <c r="F388" t="s">
        <v>8249</v>
      </c>
      <c r="G388" t="s">
        <v>8250</v>
      </c>
      <c r="H388" t="s">
        <v>8251</v>
      </c>
    </row>
    <row r="389" spans="1:8" x14ac:dyDescent="0.25">
      <c r="A389" t="s">
        <v>8300</v>
      </c>
      <c r="B389" t="s">
        <v>8301</v>
      </c>
      <c r="C389" t="s">
        <v>8302</v>
      </c>
      <c r="D389" t="s">
        <v>8303</v>
      </c>
      <c r="E389" t="s">
        <v>8304</v>
      </c>
      <c r="F389" t="s">
        <v>8305</v>
      </c>
      <c r="G389" t="s">
        <v>8306</v>
      </c>
      <c r="H389" t="s">
        <v>8307</v>
      </c>
    </row>
    <row r="390" spans="1:8" x14ac:dyDescent="0.25">
      <c r="A390" t="s">
        <v>8308</v>
      </c>
      <c r="B390" t="s">
        <v>8309</v>
      </c>
      <c r="C390" t="s">
        <v>8310</v>
      </c>
      <c r="D390" t="s">
        <v>8311</v>
      </c>
      <c r="E390" t="s">
        <v>8312</v>
      </c>
      <c r="F390" t="s">
        <v>8313</v>
      </c>
      <c r="G390" t="s">
        <v>8314</v>
      </c>
      <c r="H390" t="s">
        <v>8315</v>
      </c>
    </row>
    <row r="391" spans="1:8" x14ac:dyDescent="0.25">
      <c r="A391" t="s">
        <v>8316</v>
      </c>
      <c r="B391" t="e">
        <f>- (185-52:236)</f>
        <v>#VALUE!</v>
      </c>
      <c r="C391" t="s">
        <v>8317</v>
      </c>
      <c r="D391" t="s">
        <v>8318</v>
      </c>
      <c r="E391" t="s">
        <v>8319</v>
      </c>
      <c r="F391" t="s">
        <v>8320</v>
      </c>
      <c r="G391" t="s">
        <v>8321</v>
      </c>
      <c r="H391" t="s">
        <v>8322</v>
      </c>
    </row>
    <row r="392" spans="1:8" x14ac:dyDescent="0.25">
      <c r="A392" t="s">
        <v>8323</v>
      </c>
      <c r="B392" t="s">
        <v>8324</v>
      </c>
      <c r="C392" t="s">
        <v>8325</v>
      </c>
      <c r="D392" t="s">
        <v>8326</v>
      </c>
      <c r="E392" t="s">
        <v>8327</v>
      </c>
      <c r="F392" t="s">
        <v>8328</v>
      </c>
      <c r="G392" t="s">
        <v>8329</v>
      </c>
      <c r="H392" t="s">
        <v>8330</v>
      </c>
    </row>
    <row r="393" spans="1:8" x14ac:dyDescent="0.25">
      <c r="A393" t="s">
        <v>8260</v>
      </c>
      <c r="B393" t="s">
        <v>8261</v>
      </c>
      <c r="C393" t="s">
        <v>8262</v>
      </c>
      <c r="D393" t="s">
        <v>8263</v>
      </c>
      <c r="E393" t="s">
        <v>8264</v>
      </c>
      <c r="F393" t="s">
        <v>8265</v>
      </c>
      <c r="G393" t="s">
        <v>8266</v>
      </c>
      <c r="H393" t="s">
        <v>8267</v>
      </c>
    </row>
    <row r="394" spans="1:8" x14ac:dyDescent="0.25">
      <c r="A394" t="s">
        <v>8331</v>
      </c>
      <c r="B394" t="s">
        <v>8332</v>
      </c>
      <c r="C394" t="s">
        <v>8333</v>
      </c>
      <c r="D394" t="s">
        <v>8334</v>
      </c>
      <c r="E394" t="s">
        <v>8335</v>
      </c>
      <c r="F394" t="s">
        <v>8336</v>
      </c>
      <c r="G394" t="s">
        <v>8337</v>
      </c>
      <c r="H394" t="s">
        <v>8338</v>
      </c>
    </row>
    <row r="395" spans="1:8" x14ac:dyDescent="0.25">
      <c r="A395" t="s">
        <v>8339</v>
      </c>
      <c r="B395" t="s">
        <v>8340</v>
      </c>
      <c r="C395" t="s">
        <v>8341</v>
      </c>
      <c r="D395" t="s">
        <v>8342</v>
      </c>
      <c r="E395" t="s">
        <v>8343</v>
      </c>
      <c r="F395" t="s">
        <v>8344</v>
      </c>
      <c r="G395" t="s">
        <v>8345</v>
      </c>
      <c r="H395" t="s">
        <v>8346</v>
      </c>
    </row>
    <row r="396" spans="1:8" x14ac:dyDescent="0.25">
      <c r="A396" t="s">
        <v>8347</v>
      </c>
      <c r="B396" t="s">
        <v>8348</v>
      </c>
      <c r="C396" t="s">
        <v>8349</v>
      </c>
      <c r="D396" t="s">
        <v>8350</v>
      </c>
      <c r="E396" t="s">
        <v>8351</v>
      </c>
      <c r="F396" t="s">
        <v>8352</v>
      </c>
      <c r="G396" t="s">
        <v>8353</v>
      </c>
    </row>
    <row r="397" spans="1:8" x14ac:dyDescent="0.25">
      <c r="A397" t="s">
        <v>7750</v>
      </c>
      <c r="B397" t="s">
        <v>7751</v>
      </c>
      <c r="C397" t="s">
        <v>7752</v>
      </c>
      <c r="D397" t="s">
        <v>7753</v>
      </c>
      <c r="E397" t="s">
        <v>7754</v>
      </c>
      <c r="F397" t="s">
        <v>7761</v>
      </c>
      <c r="G397" t="s">
        <v>7848</v>
      </c>
    </row>
    <row r="398" spans="1:8" x14ac:dyDescent="0.25">
      <c r="A398" t="s">
        <v>8214</v>
      </c>
      <c r="B398" t="s">
        <v>8215</v>
      </c>
      <c r="C398" t="s">
        <v>8216</v>
      </c>
      <c r="D398" t="s">
        <v>8217</v>
      </c>
      <c r="E398" t="s">
        <v>8218</v>
      </c>
      <c r="F398" t="s">
        <v>8354</v>
      </c>
      <c r="G398" t="s">
        <v>8355</v>
      </c>
    </row>
    <row r="399" spans="1:8" x14ac:dyDescent="0.25">
      <c r="A399" t="s">
        <v>8356</v>
      </c>
      <c r="B399" t="s">
        <v>8357</v>
      </c>
      <c r="C399" t="s">
        <v>8358</v>
      </c>
      <c r="D399" t="s">
        <v>8359</v>
      </c>
      <c r="E399" t="s">
        <v>8360</v>
      </c>
      <c r="F399" t="s">
        <v>8361</v>
      </c>
      <c r="G399" t="s">
        <v>8362</v>
      </c>
    </row>
    <row r="400" spans="1:8" x14ac:dyDescent="0.25">
      <c r="A400" t="s">
        <v>7890</v>
      </c>
      <c r="B400" t="s">
        <v>8363</v>
      </c>
      <c r="C400" t="s">
        <v>8364</v>
      </c>
      <c r="D400" t="s">
        <v>8365</v>
      </c>
      <c r="E400" t="s">
        <v>8366</v>
      </c>
      <c r="F400" t="s">
        <v>8367</v>
      </c>
      <c r="G400" t="s">
        <v>8368</v>
      </c>
    </row>
    <row r="401" spans="1:7" x14ac:dyDescent="0.25">
      <c r="A401" t="s">
        <v>8356</v>
      </c>
      <c r="B401" t="s">
        <v>8357</v>
      </c>
      <c r="C401" t="s">
        <v>8358</v>
      </c>
      <c r="D401" t="s">
        <v>8359</v>
      </c>
      <c r="E401" t="s">
        <v>8369</v>
      </c>
      <c r="F401" t="s">
        <v>8370</v>
      </c>
      <c r="G401" t="s">
        <v>8371</v>
      </c>
    </row>
    <row r="402" spans="1:7" x14ac:dyDescent="0.25">
      <c r="A402" t="s">
        <v>8356</v>
      </c>
      <c r="B402" t="s">
        <v>8357</v>
      </c>
      <c r="C402" t="s">
        <v>8358</v>
      </c>
      <c r="D402" t="s">
        <v>8359</v>
      </c>
      <c r="E402" t="s">
        <v>8369</v>
      </c>
      <c r="F402" t="s">
        <v>8370</v>
      </c>
      <c r="G402" t="s">
        <v>8371</v>
      </c>
    </row>
    <row r="403" spans="1:7" x14ac:dyDescent="0.25">
      <c r="A403" t="s">
        <v>8356</v>
      </c>
      <c r="B403" t="s">
        <v>8357</v>
      </c>
      <c r="C403" t="s">
        <v>8358</v>
      </c>
      <c r="D403" t="s">
        <v>8372</v>
      </c>
      <c r="E403" t="s">
        <v>8360</v>
      </c>
      <c r="F403" t="s">
        <v>8361</v>
      </c>
      <c r="G403" t="s">
        <v>8362</v>
      </c>
    </row>
    <row r="404" spans="1:7" x14ac:dyDescent="0.25">
      <c r="A404" t="s">
        <v>8356</v>
      </c>
      <c r="B404" t="s">
        <v>8357</v>
      </c>
      <c r="C404" t="s">
        <v>8358</v>
      </c>
      <c r="D404" t="s">
        <v>8359</v>
      </c>
      <c r="E404" t="s">
        <v>8360</v>
      </c>
      <c r="F404" t="s">
        <v>8361</v>
      </c>
      <c r="G404" t="s">
        <v>8362</v>
      </c>
    </row>
    <row r="405" spans="1:7" x14ac:dyDescent="0.25">
      <c r="A405" t="s">
        <v>8356</v>
      </c>
      <c r="B405" t="s">
        <v>8357</v>
      </c>
      <c r="C405" t="s">
        <v>8358</v>
      </c>
      <c r="D405" t="s">
        <v>8359</v>
      </c>
      <c r="E405" t="s">
        <v>8360</v>
      </c>
      <c r="F405" t="s">
        <v>8361</v>
      </c>
      <c r="G405" t="s">
        <v>8362</v>
      </c>
    </row>
    <row r="406" spans="1:7" x14ac:dyDescent="0.25">
      <c r="A406" t="s">
        <v>8373</v>
      </c>
      <c r="B406" t="s">
        <v>8374</v>
      </c>
      <c r="C406" t="s">
        <v>8375</v>
      </c>
      <c r="D406" t="s">
        <v>8376</v>
      </c>
      <c r="E406" t="s">
        <v>8377</v>
      </c>
      <c r="F406" t="s">
        <v>8378</v>
      </c>
      <c r="G406" t="s">
        <v>8379</v>
      </c>
    </row>
    <row r="407" spans="1:7" x14ac:dyDescent="0.25">
      <c r="A407" t="s">
        <v>8356</v>
      </c>
      <c r="B407" t="s">
        <v>8357</v>
      </c>
      <c r="C407" t="s">
        <v>8358</v>
      </c>
      <c r="D407" t="s">
        <v>8359</v>
      </c>
      <c r="E407" t="s">
        <v>8360</v>
      </c>
      <c r="F407" t="s">
        <v>8361</v>
      </c>
      <c r="G407" t="s">
        <v>8362</v>
      </c>
    </row>
    <row r="408" spans="1:7" x14ac:dyDescent="0.25">
      <c r="A408" t="s">
        <v>8260</v>
      </c>
      <c r="B408" t="s">
        <v>8261</v>
      </c>
      <c r="C408" t="s">
        <v>8380</v>
      </c>
      <c r="D408" t="s">
        <v>8263</v>
      </c>
      <c r="E408" t="s">
        <v>8381</v>
      </c>
      <c r="F408" t="s">
        <v>8382</v>
      </c>
      <c r="G408" t="s">
        <v>8383</v>
      </c>
    </row>
    <row r="409" spans="1:7" x14ac:dyDescent="0.25">
      <c r="A409" t="s">
        <v>8384</v>
      </c>
      <c r="B409" t="s">
        <v>8385</v>
      </c>
      <c r="C409" t="s">
        <v>8386</v>
      </c>
      <c r="D409" t="s">
        <v>8387</v>
      </c>
      <c r="E409" t="s">
        <v>8388</v>
      </c>
      <c r="F409" t="s">
        <v>8389</v>
      </c>
      <c r="G409" t="s">
        <v>8390</v>
      </c>
    </row>
    <row r="410" spans="1:7" x14ac:dyDescent="0.25">
      <c r="A410" t="s">
        <v>8356</v>
      </c>
      <c r="B410" t="s">
        <v>8357</v>
      </c>
      <c r="C410" t="s">
        <v>8358</v>
      </c>
      <c r="D410" t="s">
        <v>8359</v>
      </c>
      <c r="E410" t="s">
        <v>8369</v>
      </c>
      <c r="F410" t="s">
        <v>8370</v>
      </c>
      <c r="G410" t="s">
        <v>8371</v>
      </c>
    </row>
    <row r="411" spans="1:7" x14ac:dyDescent="0.25">
      <c r="A411" t="s">
        <v>8214</v>
      </c>
      <c r="B411" t="s">
        <v>8215</v>
      </c>
      <c r="C411" t="s">
        <v>8216</v>
      </c>
      <c r="D411" t="s">
        <v>8217</v>
      </c>
      <c r="E411" t="s">
        <v>8218</v>
      </c>
      <c r="F411" t="s">
        <v>8354</v>
      </c>
      <c r="G411" t="s">
        <v>8355</v>
      </c>
    </row>
    <row r="412" spans="1:7" x14ac:dyDescent="0.25">
      <c r="A412" t="s">
        <v>8356</v>
      </c>
      <c r="B412" t="s">
        <v>8357</v>
      </c>
      <c r="C412" t="s">
        <v>8358</v>
      </c>
      <c r="D412" t="s">
        <v>8359</v>
      </c>
      <c r="E412" t="s">
        <v>8369</v>
      </c>
      <c r="F412" t="s">
        <v>8370</v>
      </c>
      <c r="G412" t="s">
        <v>8371</v>
      </c>
    </row>
    <row r="413" spans="1:7" x14ac:dyDescent="0.25">
      <c r="A413" t="s">
        <v>7846</v>
      </c>
      <c r="B413" t="s">
        <v>7751</v>
      </c>
      <c r="C413" t="s">
        <v>7752</v>
      </c>
      <c r="D413" t="s">
        <v>7753</v>
      </c>
      <c r="E413" t="s">
        <v>7754</v>
      </c>
      <c r="F413" t="s">
        <v>7755</v>
      </c>
      <c r="G413" t="s">
        <v>8391</v>
      </c>
    </row>
    <row r="414" spans="1:7" x14ac:dyDescent="0.25">
      <c r="A414" t="s">
        <v>8260</v>
      </c>
      <c r="B414" t="s">
        <v>8261</v>
      </c>
      <c r="C414" t="s">
        <v>8392</v>
      </c>
      <c r="D414" t="s">
        <v>8263</v>
      </c>
      <c r="E414" t="s">
        <v>8393</v>
      </c>
      <c r="F414" t="s">
        <v>8394</v>
      </c>
      <c r="G414" t="s">
        <v>8395</v>
      </c>
    </row>
    <row r="415" spans="1:7" x14ac:dyDescent="0.25">
      <c r="A415" t="s">
        <v>7890</v>
      </c>
      <c r="B415" t="s">
        <v>8363</v>
      </c>
      <c r="C415" t="s">
        <v>8364</v>
      </c>
      <c r="D415" t="s">
        <v>8365</v>
      </c>
      <c r="E415" t="s">
        <v>8366</v>
      </c>
      <c r="F415" t="s">
        <v>8367</v>
      </c>
      <c r="G415" t="s">
        <v>8368</v>
      </c>
    </row>
    <row r="416" spans="1:7" x14ac:dyDescent="0.25">
      <c r="A416" t="s">
        <v>8260</v>
      </c>
      <c r="B416" t="s">
        <v>8261</v>
      </c>
      <c r="C416" t="s">
        <v>8380</v>
      </c>
      <c r="D416" t="s">
        <v>8263</v>
      </c>
      <c r="E416" t="s">
        <v>8381</v>
      </c>
      <c r="F416" t="s">
        <v>8382</v>
      </c>
      <c r="G416" t="s">
        <v>8383</v>
      </c>
    </row>
    <row r="417" spans="1:7" x14ac:dyDescent="0.25">
      <c r="A417" t="s">
        <v>8356</v>
      </c>
      <c r="B417" t="s">
        <v>8357</v>
      </c>
      <c r="C417" t="s">
        <v>8358</v>
      </c>
      <c r="D417" t="s">
        <v>8359</v>
      </c>
      <c r="E417" t="s">
        <v>8369</v>
      </c>
      <c r="F417" t="s">
        <v>8370</v>
      </c>
      <c r="G417" t="s">
        <v>8371</v>
      </c>
    </row>
    <row r="418" spans="1:7" x14ac:dyDescent="0.25">
      <c r="A418" t="s">
        <v>8396</v>
      </c>
      <c r="B418" t="s">
        <v>8397</v>
      </c>
      <c r="C418" t="s">
        <v>8398</v>
      </c>
      <c r="D418" t="s">
        <v>8399</v>
      </c>
      <c r="E418" t="s">
        <v>8400</v>
      </c>
      <c r="F418" t="s">
        <v>8401</v>
      </c>
      <c r="G418" t="s">
        <v>8402</v>
      </c>
    </row>
    <row r="419" spans="1:7" x14ac:dyDescent="0.25">
      <c r="A419" t="s">
        <v>8356</v>
      </c>
      <c r="B419" t="s">
        <v>8357</v>
      </c>
      <c r="C419" t="s">
        <v>8358</v>
      </c>
      <c r="D419" t="s">
        <v>8359</v>
      </c>
      <c r="E419" t="s">
        <v>8360</v>
      </c>
      <c r="F419" t="s">
        <v>8361</v>
      </c>
      <c r="G419" t="s">
        <v>8362</v>
      </c>
    </row>
    <row r="420" spans="1:7" x14ac:dyDescent="0.25">
      <c r="A420" t="s">
        <v>8403</v>
      </c>
      <c r="B420" t="s">
        <v>8404</v>
      </c>
      <c r="C420" t="s">
        <v>8405</v>
      </c>
      <c r="D420" t="s">
        <v>8406</v>
      </c>
      <c r="E420" t="s">
        <v>8407</v>
      </c>
      <c r="F420" t="s">
        <v>8408</v>
      </c>
      <c r="G420" t="s">
        <v>8409</v>
      </c>
    </row>
    <row r="421" spans="1:7" x14ac:dyDescent="0.25">
      <c r="A421" t="s">
        <v>8410</v>
      </c>
      <c r="B421" t="s">
        <v>8141</v>
      </c>
      <c r="C421" t="s">
        <v>8411</v>
      </c>
      <c r="D421" t="s">
        <v>8412</v>
      </c>
      <c r="E421" t="s">
        <v>8413</v>
      </c>
      <c r="F421" t="s">
        <v>8414</v>
      </c>
      <c r="G421" t="s">
        <v>8415</v>
      </c>
    </row>
    <row r="422" spans="1:7" x14ac:dyDescent="0.25">
      <c r="A422" t="s">
        <v>8416</v>
      </c>
      <c r="B422" t="s">
        <v>8417</v>
      </c>
      <c r="C422" t="s">
        <v>8418</v>
      </c>
      <c r="D422" t="s">
        <v>8419</v>
      </c>
      <c r="E422" t="s">
        <v>8420</v>
      </c>
      <c r="F422" t="s">
        <v>8421</v>
      </c>
      <c r="G422" t="s">
        <v>8422</v>
      </c>
    </row>
    <row r="423" spans="1:7" x14ac:dyDescent="0.25">
      <c r="A423" t="s">
        <v>8214</v>
      </c>
      <c r="B423" t="s">
        <v>8215</v>
      </c>
      <c r="C423" t="s">
        <v>8216</v>
      </c>
      <c r="D423" t="s">
        <v>8217</v>
      </c>
      <c r="E423" t="s">
        <v>8218</v>
      </c>
      <c r="F423" t="s">
        <v>8354</v>
      </c>
      <c r="G423" t="s">
        <v>8355</v>
      </c>
    </row>
    <row r="424" spans="1:7" x14ac:dyDescent="0.25">
      <c r="A424" t="s">
        <v>8356</v>
      </c>
      <c r="B424" t="s">
        <v>8357</v>
      </c>
      <c r="C424" t="s">
        <v>8358</v>
      </c>
      <c r="D424" t="s">
        <v>8359</v>
      </c>
      <c r="E424" t="s">
        <v>8369</v>
      </c>
      <c r="F424" t="s">
        <v>8370</v>
      </c>
      <c r="G424" t="s">
        <v>8371</v>
      </c>
    </row>
    <row r="425" spans="1:7" x14ac:dyDescent="0.25">
      <c r="A425" t="s">
        <v>8396</v>
      </c>
      <c r="B425" t="s">
        <v>8397</v>
      </c>
      <c r="C425" t="s">
        <v>8398</v>
      </c>
      <c r="D425" t="s">
        <v>8399</v>
      </c>
      <c r="E425" t="s">
        <v>8400</v>
      </c>
      <c r="F425" t="s">
        <v>8401</v>
      </c>
      <c r="G425" t="s">
        <v>8402</v>
      </c>
    </row>
    <row r="426" spans="1:7" x14ac:dyDescent="0.25">
      <c r="A426" t="s">
        <v>8423</v>
      </c>
      <c r="B426" t="s">
        <v>8424</v>
      </c>
      <c r="C426" t="s">
        <v>8425</v>
      </c>
      <c r="D426" t="s">
        <v>8426</v>
      </c>
      <c r="E426" t="s">
        <v>8427</v>
      </c>
      <c r="F426" t="s">
        <v>8428</v>
      </c>
      <c r="G426" t="s">
        <v>8429</v>
      </c>
    </row>
    <row r="427" spans="1:7" x14ac:dyDescent="0.25">
      <c r="A427" t="s">
        <v>8356</v>
      </c>
      <c r="B427" t="s">
        <v>8357</v>
      </c>
      <c r="C427" t="s">
        <v>8358</v>
      </c>
      <c r="D427" t="s">
        <v>8359</v>
      </c>
      <c r="E427" t="s">
        <v>8369</v>
      </c>
      <c r="F427" t="s">
        <v>8370</v>
      </c>
      <c r="G427" t="s">
        <v>8371</v>
      </c>
    </row>
    <row r="428" spans="1:7" x14ac:dyDescent="0.25">
      <c r="A428" t="s">
        <v>8214</v>
      </c>
      <c r="B428" t="s">
        <v>8215</v>
      </c>
      <c r="C428" t="s">
        <v>8430</v>
      </c>
      <c r="D428" t="s">
        <v>8217</v>
      </c>
      <c r="E428" t="s">
        <v>8218</v>
      </c>
      <c r="F428" t="s">
        <v>8354</v>
      </c>
      <c r="G428" t="s">
        <v>8355</v>
      </c>
    </row>
    <row r="429" spans="1:7" x14ac:dyDescent="0.25">
      <c r="A429" t="s">
        <v>8356</v>
      </c>
      <c r="B429" t="s">
        <v>8357</v>
      </c>
      <c r="C429" t="s">
        <v>8358</v>
      </c>
      <c r="D429" t="s">
        <v>8359</v>
      </c>
      <c r="E429" t="s">
        <v>8360</v>
      </c>
      <c r="F429" t="s">
        <v>8361</v>
      </c>
      <c r="G429" t="s">
        <v>8362</v>
      </c>
    </row>
    <row r="430" spans="1:7" x14ac:dyDescent="0.25">
      <c r="A430" t="s">
        <v>8214</v>
      </c>
      <c r="B430" t="s">
        <v>8215</v>
      </c>
      <c r="C430" t="s">
        <v>8216</v>
      </c>
      <c r="D430" t="s">
        <v>8217</v>
      </c>
      <c r="E430" t="s">
        <v>8218</v>
      </c>
      <c r="F430" t="s">
        <v>8354</v>
      </c>
      <c r="G430" t="s">
        <v>8355</v>
      </c>
    </row>
    <row r="431" spans="1:7" x14ac:dyDescent="0.25">
      <c r="A431" t="s">
        <v>8356</v>
      </c>
      <c r="B431" t="s">
        <v>8357</v>
      </c>
      <c r="C431" t="s">
        <v>8358</v>
      </c>
      <c r="D431" t="s">
        <v>8372</v>
      </c>
      <c r="E431" t="s">
        <v>8369</v>
      </c>
      <c r="F431" t="s">
        <v>8370</v>
      </c>
      <c r="G431" t="s">
        <v>8371</v>
      </c>
    </row>
    <row r="432" spans="1:7" x14ac:dyDescent="0.25">
      <c r="A432" t="s">
        <v>8356</v>
      </c>
      <c r="B432" t="s">
        <v>8357</v>
      </c>
      <c r="C432" t="s">
        <v>8358</v>
      </c>
      <c r="D432" t="s">
        <v>8359</v>
      </c>
      <c r="E432" t="s">
        <v>8369</v>
      </c>
      <c r="F432" t="s">
        <v>8370</v>
      </c>
      <c r="G432" t="s">
        <v>8371</v>
      </c>
    </row>
    <row r="433" spans="1:7" x14ac:dyDescent="0.25">
      <c r="A433" t="s">
        <v>8214</v>
      </c>
      <c r="B433" t="s">
        <v>8215</v>
      </c>
      <c r="C433" t="s">
        <v>8216</v>
      </c>
      <c r="D433" t="s">
        <v>8217</v>
      </c>
      <c r="E433" t="s">
        <v>8218</v>
      </c>
      <c r="F433" t="s">
        <v>8354</v>
      </c>
      <c r="G433" t="s">
        <v>8355</v>
      </c>
    </row>
    <row r="434" spans="1:7" x14ac:dyDescent="0.25">
      <c r="A434" t="s">
        <v>8431</v>
      </c>
      <c r="B434" t="s">
        <v>8348</v>
      </c>
      <c r="C434" t="s">
        <v>8349</v>
      </c>
      <c r="D434" t="s">
        <v>8432</v>
      </c>
      <c r="E434" t="s">
        <v>8433</v>
      </c>
      <c r="F434" t="s">
        <v>8434</v>
      </c>
      <c r="G434" t="s">
        <v>8353</v>
      </c>
    </row>
    <row r="435" spans="1:7" x14ac:dyDescent="0.25">
      <c r="A435" t="s">
        <v>8356</v>
      </c>
      <c r="B435" t="s">
        <v>8357</v>
      </c>
      <c r="C435" t="s">
        <v>8358</v>
      </c>
      <c r="D435" t="s">
        <v>8359</v>
      </c>
      <c r="E435" t="s">
        <v>8360</v>
      </c>
      <c r="F435" t="s">
        <v>8361</v>
      </c>
      <c r="G435" t="s">
        <v>8362</v>
      </c>
    </row>
    <row r="436" spans="1:7" x14ac:dyDescent="0.25">
      <c r="A436" t="s">
        <v>8435</v>
      </c>
      <c r="B436" t="s">
        <v>8436</v>
      </c>
      <c r="C436" t="s">
        <v>8437</v>
      </c>
      <c r="D436" t="s">
        <v>8438</v>
      </c>
      <c r="E436" t="s">
        <v>8439</v>
      </c>
      <c r="F436" t="s">
        <v>8440</v>
      </c>
      <c r="G436" t="s">
        <v>8441</v>
      </c>
    </row>
    <row r="437" spans="1:7" x14ac:dyDescent="0.25">
      <c r="A437" t="s">
        <v>8442</v>
      </c>
      <c r="B437" t="s">
        <v>8254</v>
      </c>
      <c r="C437" t="s">
        <v>8443</v>
      </c>
      <c r="D437" t="s">
        <v>8444</v>
      </c>
      <c r="E437" t="s">
        <v>8445</v>
      </c>
      <c r="F437" t="s">
        <v>8446</v>
      </c>
      <c r="G437" t="s">
        <v>8447</v>
      </c>
    </row>
    <row r="438" spans="1:7" x14ac:dyDescent="0.25">
      <c r="A438" t="s">
        <v>8448</v>
      </c>
      <c r="B438" t="s">
        <v>8449</v>
      </c>
      <c r="C438" t="s">
        <v>8450</v>
      </c>
      <c r="D438" t="s">
        <v>8451</v>
      </c>
      <c r="E438" t="s">
        <v>8452</v>
      </c>
      <c r="F438" t="s">
        <v>8453</v>
      </c>
      <c r="G438" t="s">
        <v>8454</v>
      </c>
    </row>
    <row r="439" spans="1:7" x14ac:dyDescent="0.25">
      <c r="A439" t="s">
        <v>8356</v>
      </c>
      <c r="B439" t="s">
        <v>8357</v>
      </c>
      <c r="C439" t="s">
        <v>8358</v>
      </c>
      <c r="D439" t="s">
        <v>8359</v>
      </c>
      <c r="E439" t="s">
        <v>8360</v>
      </c>
      <c r="F439" t="s">
        <v>8361</v>
      </c>
      <c r="G439" t="s">
        <v>8362</v>
      </c>
    </row>
    <row r="440" spans="1:7" x14ac:dyDescent="0.25">
      <c r="A440" t="s">
        <v>8448</v>
      </c>
      <c r="B440" t="s">
        <v>8449</v>
      </c>
      <c r="C440" t="s">
        <v>8450</v>
      </c>
      <c r="D440" t="s">
        <v>8451</v>
      </c>
      <c r="E440" t="s">
        <v>8452</v>
      </c>
      <c r="F440" t="s">
        <v>8453</v>
      </c>
      <c r="G440" t="s">
        <v>8454</v>
      </c>
    </row>
    <row r="441" spans="1:7" x14ac:dyDescent="0.25">
      <c r="A441" t="s">
        <v>8214</v>
      </c>
      <c r="B441" t="s">
        <v>8215</v>
      </c>
      <c r="C441" t="s">
        <v>8216</v>
      </c>
      <c r="D441" t="s">
        <v>8217</v>
      </c>
      <c r="E441" t="s">
        <v>8218</v>
      </c>
      <c r="F441" t="s">
        <v>8354</v>
      </c>
      <c r="G441" t="s">
        <v>8355</v>
      </c>
    </row>
    <row r="442" spans="1:7" x14ac:dyDescent="0.25">
      <c r="A442" t="s">
        <v>8356</v>
      </c>
      <c r="B442" t="s">
        <v>8357</v>
      </c>
      <c r="C442" t="s">
        <v>8358</v>
      </c>
      <c r="D442" t="s">
        <v>8359</v>
      </c>
      <c r="E442" t="s">
        <v>8360</v>
      </c>
      <c r="F442" t="s">
        <v>8361</v>
      </c>
      <c r="G442" t="s">
        <v>8362</v>
      </c>
    </row>
    <row r="443" spans="1:7" x14ac:dyDescent="0.25">
      <c r="A443" t="s">
        <v>8356</v>
      </c>
      <c r="B443" t="s">
        <v>8357</v>
      </c>
      <c r="C443" t="s">
        <v>8358</v>
      </c>
      <c r="D443" t="s">
        <v>8359</v>
      </c>
      <c r="E443" t="s">
        <v>8360</v>
      </c>
      <c r="F443" t="s">
        <v>8361</v>
      </c>
      <c r="G443" t="s">
        <v>8362</v>
      </c>
    </row>
    <row r="444" spans="1:7" x14ac:dyDescent="0.25">
      <c r="A444" t="s">
        <v>8455</v>
      </c>
      <c r="B444" t="s">
        <v>8456</v>
      </c>
      <c r="C444" t="s">
        <v>8457</v>
      </c>
      <c r="D444" t="s">
        <v>8458</v>
      </c>
      <c r="E444" t="s">
        <v>8459</v>
      </c>
      <c r="F444" t="s">
        <v>8460</v>
      </c>
      <c r="G444" t="s">
        <v>8461</v>
      </c>
    </row>
    <row r="445" spans="1:7" x14ac:dyDescent="0.25">
      <c r="A445" t="s">
        <v>8356</v>
      </c>
      <c r="B445" t="s">
        <v>8357</v>
      </c>
      <c r="C445" t="s">
        <v>8358</v>
      </c>
      <c r="D445" t="s">
        <v>8359</v>
      </c>
      <c r="E445" t="s">
        <v>8369</v>
      </c>
      <c r="F445" t="s">
        <v>8370</v>
      </c>
      <c r="G445" t="s">
        <v>8371</v>
      </c>
    </row>
    <row r="446" spans="1:7" x14ac:dyDescent="0.25">
      <c r="A446" t="s">
        <v>8347</v>
      </c>
      <c r="B446" t="s">
        <v>8348</v>
      </c>
      <c r="C446" t="s">
        <v>8349</v>
      </c>
      <c r="D446" t="s">
        <v>8350</v>
      </c>
      <c r="E446" t="s">
        <v>8351</v>
      </c>
      <c r="F446" t="s">
        <v>8352</v>
      </c>
      <c r="G446" t="s">
        <v>8353</v>
      </c>
    </row>
    <row r="447" spans="1:7" x14ac:dyDescent="0.25">
      <c r="A447" t="s">
        <v>8356</v>
      </c>
      <c r="B447" t="s">
        <v>8357</v>
      </c>
      <c r="C447" t="s">
        <v>8358</v>
      </c>
      <c r="D447" t="s">
        <v>8372</v>
      </c>
      <c r="E447" t="s">
        <v>8360</v>
      </c>
      <c r="F447" t="s">
        <v>8361</v>
      </c>
      <c r="G447" t="s">
        <v>8362</v>
      </c>
    </row>
    <row r="448" spans="1:7" x14ac:dyDescent="0.25">
      <c r="A448" t="s">
        <v>8462</v>
      </c>
      <c r="B448" t="s">
        <v>8463</v>
      </c>
      <c r="C448" t="s">
        <v>8464</v>
      </c>
      <c r="D448" t="s">
        <v>8465</v>
      </c>
      <c r="E448" t="s">
        <v>8466</v>
      </c>
      <c r="F448" t="s">
        <v>8467</v>
      </c>
      <c r="G448" t="s">
        <v>8468</v>
      </c>
    </row>
    <row r="449" spans="1:7" x14ac:dyDescent="0.25">
      <c r="A449" t="s">
        <v>8469</v>
      </c>
      <c r="B449" t="s">
        <v>8470</v>
      </c>
      <c r="C449" t="s">
        <v>8471</v>
      </c>
      <c r="D449" t="s">
        <v>8472</v>
      </c>
      <c r="E449" t="s">
        <v>8473</v>
      </c>
      <c r="F449" t="s">
        <v>8474</v>
      </c>
      <c r="G449" t="s">
        <v>8475</v>
      </c>
    </row>
    <row r="450" spans="1:7" x14ac:dyDescent="0.25">
      <c r="A450" t="s">
        <v>8476</v>
      </c>
      <c r="B450" t="s">
        <v>8477</v>
      </c>
      <c r="C450" t="s">
        <v>8478</v>
      </c>
      <c r="D450" t="s">
        <v>8479</v>
      </c>
      <c r="E450" t="s">
        <v>8480</v>
      </c>
      <c r="F450" t="s">
        <v>8481</v>
      </c>
      <c r="G450" t="s">
        <v>8482</v>
      </c>
    </row>
    <row r="451" spans="1:7" x14ac:dyDescent="0.25">
      <c r="A451" t="s">
        <v>8431</v>
      </c>
      <c r="B451" t="s">
        <v>8348</v>
      </c>
      <c r="C451" t="s">
        <v>8349</v>
      </c>
      <c r="D451" t="s">
        <v>8432</v>
      </c>
      <c r="E451" t="s">
        <v>8433</v>
      </c>
      <c r="F451" t="s">
        <v>8434</v>
      </c>
      <c r="G451" t="s">
        <v>8353</v>
      </c>
    </row>
    <row r="452" spans="1:7" x14ac:dyDescent="0.25">
      <c r="A452" t="s">
        <v>8214</v>
      </c>
      <c r="B452" t="s">
        <v>8215</v>
      </c>
      <c r="C452" t="s">
        <v>8216</v>
      </c>
      <c r="D452" t="s">
        <v>8217</v>
      </c>
      <c r="E452" t="s">
        <v>8218</v>
      </c>
      <c r="F452" t="s">
        <v>8354</v>
      </c>
      <c r="G452" t="s">
        <v>8355</v>
      </c>
    </row>
    <row r="453" spans="1:7" x14ac:dyDescent="0.25">
      <c r="A453" t="s">
        <v>8214</v>
      </c>
      <c r="B453" t="s">
        <v>8215</v>
      </c>
      <c r="C453" t="s">
        <v>8216</v>
      </c>
      <c r="D453" t="s">
        <v>8217</v>
      </c>
      <c r="E453" t="s">
        <v>8218</v>
      </c>
      <c r="F453" t="s">
        <v>8354</v>
      </c>
      <c r="G453" t="s">
        <v>8355</v>
      </c>
    </row>
    <row r="454" spans="1:7" x14ac:dyDescent="0.25">
      <c r="A454" t="s">
        <v>8214</v>
      </c>
      <c r="B454" t="s">
        <v>8215</v>
      </c>
      <c r="C454" t="s">
        <v>8216</v>
      </c>
      <c r="D454" t="s">
        <v>8217</v>
      </c>
      <c r="E454" t="s">
        <v>8218</v>
      </c>
      <c r="F454" t="s">
        <v>8354</v>
      </c>
      <c r="G454" t="s">
        <v>8355</v>
      </c>
    </row>
    <row r="455" spans="1:7" x14ac:dyDescent="0.25">
      <c r="A455" t="s">
        <v>8356</v>
      </c>
      <c r="B455" t="s">
        <v>8357</v>
      </c>
      <c r="C455" t="s">
        <v>8358</v>
      </c>
      <c r="D455" t="s">
        <v>8359</v>
      </c>
      <c r="E455" t="s">
        <v>8360</v>
      </c>
      <c r="F455" t="s">
        <v>8361</v>
      </c>
      <c r="G455" t="s">
        <v>8362</v>
      </c>
    </row>
    <row r="456" spans="1:7" x14ac:dyDescent="0.25">
      <c r="A456" t="s">
        <v>8356</v>
      </c>
      <c r="B456" t="s">
        <v>8357</v>
      </c>
      <c r="C456" t="s">
        <v>8358</v>
      </c>
      <c r="D456" t="s">
        <v>8359</v>
      </c>
      <c r="E456" t="s">
        <v>8360</v>
      </c>
      <c r="F456" t="s">
        <v>8361</v>
      </c>
      <c r="G456" t="s">
        <v>8362</v>
      </c>
    </row>
    <row r="457" spans="1:7" x14ac:dyDescent="0.25">
      <c r="A457" t="s">
        <v>7750</v>
      </c>
      <c r="B457" t="s">
        <v>7751</v>
      </c>
      <c r="C457" t="s">
        <v>8483</v>
      </c>
      <c r="D457" t="s">
        <v>8484</v>
      </c>
      <c r="E457" t="s">
        <v>8485</v>
      </c>
      <c r="F457" t="s">
        <v>8486</v>
      </c>
      <c r="G457" t="s">
        <v>8487</v>
      </c>
    </row>
    <row r="458" spans="1:7" x14ac:dyDescent="0.25">
      <c r="A458" t="s">
        <v>8356</v>
      </c>
      <c r="B458" t="s">
        <v>8357</v>
      </c>
      <c r="C458" t="s">
        <v>8358</v>
      </c>
      <c r="D458" t="s">
        <v>8359</v>
      </c>
      <c r="E458" t="s">
        <v>8369</v>
      </c>
      <c r="F458" t="s">
        <v>8370</v>
      </c>
      <c r="G458" t="s">
        <v>8371</v>
      </c>
    </row>
    <row r="459" spans="1:7" x14ac:dyDescent="0.25">
      <c r="A459" t="s">
        <v>8356</v>
      </c>
      <c r="B459" t="s">
        <v>8357</v>
      </c>
      <c r="C459" t="s">
        <v>8358</v>
      </c>
      <c r="D459" t="s">
        <v>8359</v>
      </c>
      <c r="E459" t="s">
        <v>8360</v>
      </c>
      <c r="F459" t="s">
        <v>8361</v>
      </c>
      <c r="G459" t="s">
        <v>8362</v>
      </c>
    </row>
    <row r="460" spans="1:7" x14ac:dyDescent="0.25">
      <c r="A460" t="s">
        <v>8356</v>
      </c>
      <c r="B460" t="s">
        <v>8357</v>
      </c>
      <c r="C460" t="s">
        <v>8358</v>
      </c>
      <c r="D460" t="s">
        <v>8359</v>
      </c>
      <c r="E460" t="s">
        <v>8369</v>
      </c>
      <c r="F460" t="s">
        <v>8370</v>
      </c>
      <c r="G460" t="s">
        <v>8371</v>
      </c>
    </row>
    <row r="461" spans="1:7" x14ac:dyDescent="0.25">
      <c r="A461" t="s">
        <v>8356</v>
      </c>
      <c r="B461" t="s">
        <v>8357</v>
      </c>
      <c r="C461" t="s">
        <v>8358</v>
      </c>
      <c r="D461" t="s">
        <v>8372</v>
      </c>
      <c r="E461" t="s">
        <v>8369</v>
      </c>
      <c r="F461" t="s">
        <v>8370</v>
      </c>
      <c r="G461" t="s">
        <v>8371</v>
      </c>
    </row>
    <row r="462" spans="1:7" x14ac:dyDescent="0.25">
      <c r="A462" t="s">
        <v>8214</v>
      </c>
      <c r="B462" t="s">
        <v>8215</v>
      </c>
      <c r="C462" t="s">
        <v>8216</v>
      </c>
      <c r="D462" t="s">
        <v>8217</v>
      </c>
      <c r="E462" t="s">
        <v>8218</v>
      </c>
      <c r="F462" t="s">
        <v>8354</v>
      </c>
      <c r="G462" t="s">
        <v>8355</v>
      </c>
    </row>
    <row r="463" spans="1:7" x14ac:dyDescent="0.25">
      <c r="A463" t="s">
        <v>8488</v>
      </c>
      <c r="B463" t="s">
        <v>8489</v>
      </c>
      <c r="C463" t="s">
        <v>8490</v>
      </c>
      <c r="D463" t="s">
        <v>8491</v>
      </c>
      <c r="E463" t="s">
        <v>8492</v>
      </c>
      <c r="F463" t="s">
        <v>8493</v>
      </c>
      <c r="G463" t="s">
        <v>8494</v>
      </c>
    </row>
    <row r="464" spans="1:7" x14ac:dyDescent="0.25">
      <c r="A464" t="s">
        <v>8448</v>
      </c>
      <c r="B464" t="s">
        <v>8449</v>
      </c>
      <c r="C464" t="s">
        <v>8450</v>
      </c>
      <c r="D464" t="s">
        <v>8451</v>
      </c>
      <c r="E464" t="s">
        <v>8452</v>
      </c>
      <c r="F464" t="s">
        <v>8453</v>
      </c>
      <c r="G464" t="s">
        <v>8454</v>
      </c>
    </row>
    <row r="465" spans="1:7" x14ac:dyDescent="0.25">
      <c r="A465" t="s">
        <v>8495</v>
      </c>
      <c r="B465" t="s">
        <v>8496</v>
      </c>
      <c r="C465" t="s">
        <v>8497</v>
      </c>
      <c r="D465" t="s">
        <v>8498</v>
      </c>
      <c r="E465" t="s">
        <v>8499</v>
      </c>
      <c r="F465" t="s">
        <v>8500</v>
      </c>
      <c r="G465" t="s">
        <v>8501</v>
      </c>
    </row>
    <row r="466" spans="1:7" x14ac:dyDescent="0.25">
      <c r="A466" t="s">
        <v>8476</v>
      </c>
      <c r="B466" t="s">
        <v>8477</v>
      </c>
      <c r="C466" t="s">
        <v>8478</v>
      </c>
      <c r="D466" t="s">
        <v>8479</v>
      </c>
      <c r="E466" t="s">
        <v>8480</v>
      </c>
      <c r="F466" t="s">
        <v>8481</v>
      </c>
      <c r="G466" t="s">
        <v>8482</v>
      </c>
    </row>
    <row r="467" spans="1:7" x14ac:dyDescent="0.25">
      <c r="A467" t="s">
        <v>8356</v>
      </c>
      <c r="B467" t="s">
        <v>8357</v>
      </c>
      <c r="C467" t="s">
        <v>8358</v>
      </c>
      <c r="D467" t="s">
        <v>8359</v>
      </c>
      <c r="E467" t="s">
        <v>8369</v>
      </c>
      <c r="F467" t="s">
        <v>8370</v>
      </c>
      <c r="G467" t="s">
        <v>8371</v>
      </c>
    </row>
    <row r="468" spans="1:7" x14ac:dyDescent="0.25">
      <c r="A468" t="s">
        <v>8356</v>
      </c>
      <c r="B468" t="s">
        <v>8357</v>
      </c>
      <c r="C468" t="s">
        <v>8358</v>
      </c>
      <c r="D468" t="s">
        <v>8359</v>
      </c>
      <c r="E468" t="s">
        <v>8369</v>
      </c>
      <c r="F468" t="s">
        <v>8370</v>
      </c>
      <c r="G468" t="s">
        <v>8371</v>
      </c>
    </row>
    <row r="469" spans="1:7" x14ac:dyDescent="0.25">
      <c r="A469" t="s">
        <v>8356</v>
      </c>
      <c r="B469" t="s">
        <v>8357</v>
      </c>
      <c r="C469" t="s">
        <v>8358</v>
      </c>
      <c r="D469" t="s">
        <v>8359</v>
      </c>
      <c r="E469" t="s">
        <v>8360</v>
      </c>
      <c r="F469" t="s">
        <v>8361</v>
      </c>
      <c r="G469" t="s">
        <v>8362</v>
      </c>
    </row>
    <row r="470" spans="1:7" x14ac:dyDescent="0.25">
      <c r="A470" t="s">
        <v>8356</v>
      </c>
      <c r="B470" t="s">
        <v>8357</v>
      </c>
      <c r="C470" t="s">
        <v>8358</v>
      </c>
      <c r="D470" t="s">
        <v>8359</v>
      </c>
      <c r="E470" t="s">
        <v>8360</v>
      </c>
      <c r="F470" t="s">
        <v>8361</v>
      </c>
      <c r="G470" t="s">
        <v>8362</v>
      </c>
    </row>
    <row r="471" spans="1:7" x14ac:dyDescent="0.25">
      <c r="A471" t="s">
        <v>7846</v>
      </c>
      <c r="B471" t="s">
        <v>7751</v>
      </c>
      <c r="C471" t="s">
        <v>7752</v>
      </c>
      <c r="D471" t="s">
        <v>7753</v>
      </c>
      <c r="E471" t="s">
        <v>7754</v>
      </c>
      <c r="F471" t="s">
        <v>7761</v>
      </c>
      <c r="G471" t="s">
        <v>8159</v>
      </c>
    </row>
    <row r="472" spans="1:7" x14ac:dyDescent="0.25">
      <c r="A472" t="s">
        <v>8214</v>
      </c>
      <c r="B472" t="s">
        <v>8215</v>
      </c>
      <c r="C472" t="s">
        <v>8216</v>
      </c>
      <c r="D472" t="s">
        <v>8217</v>
      </c>
      <c r="E472" t="s">
        <v>8218</v>
      </c>
      <c r="F472" t="s">
        <v>8354</v>
      </c>
      <c r="G472" t="s">
        <v>8355</v>
      </c>
    </row>
    <row r="473" spans="1:7" x14ac:dyDescent="0.25">
      <c r="A473" t="s">
        <v>8356</v>
      </c>
      <c r="B473" t="s">
        <v>8357</v>
      </c>
      <c r="C473" t="s">
        <v>8358</v>
      </c>
      <c r="D473" t="s">
        <v>8359</v>
      </c>
      <c r="E473" t="s">
        <v>8369</v>
      </c>
      <c r="F473" t="s">
        <v>8370</v>
      </c>
      <c r="G473" t="s">
        <v>8371</v>
      </c>
    </row>
    <row r="474" spans="1:7" x14ac:dyDescent="0.25">
      <c r="A474" t="s">
        <v>8356</v>
      </c>
      <c r="B474" t="s">
        <v>8357</v>
      </c>
      <c r="C474" t="s">
        <v>8358</v>
      </c>
      <c r="D474" t="s">
        <v>8359</v>
      </c>
      <c r="E474" t="s">
        <v>8502</v>
      </c>
      <c r="F474" t="s">
        <v>8370</v>
      </c>
      <c r="G474" t="s">
        <v>8371</v>
      </c>
    </row>
    <row r="475" spans="1:7" x14ac:dyDescent="0.25">
      <c r="A475" t="s">
        <v>8503</v>
      </c>
      <c r="B475" t="s">
        <v>8504</v>
      </c>
      <c r="C475" t="s">
        <v>8505</v>
      </c>
      <c r="D475" t="s">
        <v>8506</v>
      </c>
      <c r="E475" t="s">
        <v>8507</v>
      </c>
      <c r="F475" t="s">
        <v>8508</v>
      </c>
      <c r="G475" t="s">
        <v>8509</v>
      </c>
    </row>
    <row r="476" spans="1:7" x14ac:dyDescent="0.25">
      <c r="A476" t="s">
        <v>8214</v>
      </c>
      <c r="B476" t="s">
        <v>8215</v>
      </c>
      <c r="C476" t="s">
        <v>8216</v>
      </c>
      <c r="D476" t="s">
        <v>8217</v>
      </c>
      <c r="E476" t="s">
        <v>8218</v>
      </c>
      <c r="F476" t="s">
        <v>8354</v>
      </c>
      <c r="G476" t="s">
        <v>8355</v>
      </c>
    </row>
    <row r="477" spans="1:7" x14ac:dyDescent="0.25">
      <c r="A477" t="s">
        <v>8356</v>
      </c>
      <c r="B477" t="s">
        <v>8357</v>
      </c>
      <c r="C477" t="s">
        <v>8358</v>
      </c>
      <c r="D477" t="s">
        <v>8359</v>
      </c>
      <c r="E477" t="s">
        <v>8360</v>
      </c>
      <c r="F477" t="s">
        <v>8361</v>
      </c>
      <c r="G477" t="s">
        <v>8362</v>
      </c>
    </row>
    <row r="478" spans="1:7" x14ac:dyDescent="0.25">
      <c r="A478" t="s">
        <v>8356</v>
      </c>
      <c r="B478" t="s">
        <v>8357</v>
      </c>
      <c r="C478" t="s">
        <v>8358</v>
      </c>
      <c r="D478" t="s">
        <v>8359</v>
      </c>
      <c r="E478" t="s">
        <v>8369</v>
      </c>
      <c r="F478" t="s">
        <v>8370</v>
      </c>
      <c r="G478" t="s">
        <v>8371</v>
      </c>
    </row>
    <row r="479" spans="1:7" x14ac:dyDescent="0.25">
      <c r="A479" t="s">
        <v>8356</v>
      </c>
      <c r="B479" t="s">
        <v>8357</v>
      </c>
      <c r="C479" t="s">
        <v>8358</v>
      </c>
      <c r="D479" t="s">
        <v>8359</v>
      </c>
      <c r="E479" t="s">
        <v>8369</v>
      </c>
      <c r="F479" t="s">
        <v>8370</v>
      </c>
      <c r="G479" t="s">
        <v>8371</v>
      </c>
    </row>
    <row r="480" spans="1:7" x14ac:dyDescent="0.25">
      <c r="A480" t="s">
        <v>8214</v>
      </c>
      <c r="B480" t="s">
        <v>8215</v>
      </c>
      <c r="C480" t="s">
        <v>8216</v>
      </c>
      <c r="D480" t="s">
        <v>8217</v>
      </c>
      <c r="E480" t="s">
        <v>8218</v>
      </c>
      <c r="F480" t="s">
        <v>8354</v>
      </c>
      <c r="G480" t="s">
        <v>8355</v>
      </c>
    </row>
    <row r="481" spans="1:7" x14ac:dyDescent="0.25">
      <c r="A481" t="s">
        <v>8431</v>
      </c>
      <c r="B481" t="s">
        <v>8348</v>
      </c>
      <c r="C481" t="s">
        <v>8349</v>
      </c>
      <c r="D481" t="s">
        <v>8432</v>
      </c>
      <c r="E481" t="s">
        <v>8433</v>
      </c>
      <c r="F481" t="s">
        <v>8434</v>
      </c>
      <c r="G481" t="s">
        <v>8353</v>
      </c>
    </row>
    <row r="482" spans="1:7" x14ac:dyDescent="0.25">
      <c r="A482" t="s">
        <v>8356</v>
      </c>
      <c r="B482" t="s">
        <v>8357</v>
      </c>
      <c r="C482" t="s">
        <v>8358</v>
      </c>
      <c r="D482" t="s">
        <v>8372</v>
      </c>
      <c r="E482" t="s">
        <v>8510</v>
      </c>
      <c r="F482" t="s">
        <v>8361</v>
      </c>
      <c r="G482" t="s">
        <v>8362</v>
      </c>
    </row>
    <row r="483" spans="1:7" x14ac:dyDescent="0.25">
      <c r="A483" t="s">
        <v>8260</v>
      </c>
      <c r="B483" t="s">
        <v>8261</v>
      </c>
      <c r="C483" t="s">
        <v>8262</v>
      </c>
      <c r="D483" t="s">
        <v>8511</v>
      </c>
      <c r="E483" t="s">
        <v>8512</v>
      </c>
      <c r="F483" t="s">
        <v>8513</v>
      </c>
      <c r="G483" t="s">
        <v>8514</v>
      </c>
    </row>
    <row r="484" spans="1:7" x14ac:dyDescent="0.25">
      <c r="A484" t="s">
        <v>8356</v>
      </c>
      <c r="B484" t="s">
        <v>8357</v>
      </c>
      <c r="C484" t="s">
        <v>8358</v>
      </c>
      <c r="D484" t="s">
        <v>8359</v>
      </c>
      <c r="E484" t="s">
        <v>8360</v>
      </c>
      <c r="F484" t="s">
        <v>8361</v>
      </c>
      <c r="G484" t="s">
        <v>8362</v>
      </c>
    </row>
    <row r="485" spans="1:7" x14ac:dyDescent="0.25">
      <c r="A485" t="s">
        <v>8356</v>
      </c>
      <c r="B485" t="s">
        <v>8357</v>
      </c>
      <c r="C485" t="s">
        <v>8358</v>
      </c>
      <c r="D485" t="s">
        <v>8359</v>
      </c>
      <c r="E485" t="s">
        <v>8369</v>
      </c>
      <c r="F485" t="s">
        <v>8370</v>
      </c>
      <c r="G485" t="s">
        <v>8371</v>
      </c>
    </row>
    <row r="486" spans="1:7" x14ac:dyDescent="0.25">
      <c r="A486" t="s">
        <v>8356</v>
      </c>
      <c r="B486" t="s">
        <v>8357</v>
      </c>
      <c r="C486" t="s">
        <v>8358</v>
      </c>
      <c r="D486" t="s">
        <v>8359</v>
      </c>
      <c r="E486" t="s">
        <v>8369</v>
      </c>
      <c r="F486" t="s">
        <v>8370</v>
      </c>
      <c r="G486" t="s">
        <v>8371</v>
      </c>
    </row>
    <row r="487" spans="1:7" x14ac:dyDescent="0.25">
      <c r="A487" t="s">
        <v>8356</v>
      </c>
      <c r="B487" t="s">
        <v>8357</v>
      </c>
      <c r="C487" t="s">
        <v>8358</v>
      </c>
      <c r="D487" t="s">
        <v>8359</v>
      </c>
      <c r="E487" t="s">
        <v>8502</v>
      </c>
      <c r="F487" t="s">
        <v>8370</v>
      </c>
      <c r="G487" t="s">
        <v>8371</v>
      </c>
    </row>
    <row r="488" spans="1:7" x14ac:dyDescent="0.25">
      <c r="A488" t="s">
        <v>8356</v>
      </c>
      <c r="B488" t="s">
        <v>8357</v>
      </c>
      <c r="C488" t="s">
        <v>8358</v>
      </c>
      <c r="D488" t="s">
        <v>8359</v>
      </c>
      <c r="E488" t="s">
        <v>8369</v>
      </c>
      <c r="F488" t="s">
        <v>8370</v>
      </c>
      <c r="G488" t="s">
        <v>8371</v>
      </c>
    </row>
    <row r="489" spans="1:7" x14ac:dyDescent="0.25">
      <c r="A489" t="s">
        <v>8515</v>
      </c>
      <c r="B489" t="s">
        <v>8516</v>
      </c>
      <c r="C489" t="s">
        <v>8517</v>
      </c>
      <c r="D489" t="s">
        <v>8518</v>
      </c>
      <c r="E489" t="s">
        <v>8519</v>
      </c>
      <c r="F489" t="s">
        <v>8520</v>
      </c>
      <c r="G489" t="s">
        <v>8521</v>
      </c>
    </row>
    <row r="490" spans="1:7" x14ac:dyDescent="0.25">
      <c r="A490" t="s">
        <v>7750</v>
      </c>
      <c r="B490" t="s">
        <v>7751</v>
      </c>
      <c r="C490" t="s">
        <v>7752</v>
      </c>
      <c r="D490" t="s">
        <v>7753</v>
      </c>
      <c r="E490" t="s">
        <v>7754</v>
      </c>
      <c r="F490" t="s">
        <v>7761</v>
      </c>
      <c r="G490" t="s">
        <v>8522</v>
      </c>
    </row>
    <row r="491" spans="1:7" x14ac:dyDescent="0.25">
      <c r="A491" t="s">
        <v>8523</v>
      </c>
      <c r="B491" t="s">
        <v>8524</v>
      </c>
      <c r="C491" t="s">
        <v>8525</v>
      </c>
      <c r="D491" t="s">
        <v>8526</v>
      </c>
      <c r="E491" t="s">
        <v>8527</v>
      </c>
      <c r="F491" t="s">
        <v>8528</v>
      </c>
      <c r="G491" t="s">
        <v>8529</v>
      </c>
    </row>
    <row r="492" spans="1:7" x14ac:dyDescent="0.25">
      <c r="A492" t="s">
        <v>8347</v>
      </c>
      <c r="B492" t="s">
        <v>8348</v>
      </c>
      <c r="C492" t="s">
        <v>8349</v>
      </c>
      <c r="D492" t="s">
        <v>8530</v>
      </c>
      <c r="E492" t="s">
        <v>8351</v>
      </c>
      <c r="F492" t="s">
        <v>8531</v>
      </c>
      <c r="G492" t="s">
        <v>8353</v>
      </c>
    </row>
    <row r="493" spans="1:7" x14ac:dyDescent="0.25">
      <c r="A493" t="s">
        <v>8356</v>
      </c>
      <c r="B493" t="s">
        <v>8357</v>
      </c>
      <c r="C493" t="s">
        <v>8358</v>
      </c>
      <c r="D493" t="s">
        <v>8372</v>
      </c>
      <c r="E493" t="s">
        <v>8369</v>
      </c>
      <c r="F493" t="s">
        <v>8370</v>
      </c>
      <c r="G493" t="s">
        <v>8371</v>
      </c>
    </row>
    <row r="494" spans="1:7" x14ac:dyDescent="0.25">
      <c r="A494" t="s">
        <v>8431</v>
      </c>
      <c r="B494" t="s">
        <v>8348</v>
      </c>
      <c r="C494" t="s">
        <v>8349</v>
      </c>
      <c r="D494" t="s">
        <v>8432</v>
      </c>
      <c r="E494" t="s">
        <v>8433</v>
      </c>
      <c r="F494" t="s">
        <v>8434</v>
      </c>
      <c r="G494" t="s">
        <v>8353</v>
      </c>
    </row>
    <row r="495" spans="1:7" x14ac:dyDescent="0.25">
      <c r="A495" t="s">
        <v>8356</v>
      </c>
      <c r="B495" t="s">
        <v>8357</v>
      </c>
      <c r="C495" t="s">
        <v>8358</v>
      </c>
      <c r="D495" t="s">
        <v>8359</v>
      </c>
      <c r="E495" t="s">
        <v>8369</v>
      </c>
      <c r="F495" t="s">
        <v>8370</v>
      </c>
      <c r="G495" t="s">
        <v>8371</v>
      </c>
    </row>
    <row r="496" spans="1:7" x14ac:dyDescent="0.25">
      <c r="A496" t="s">
        <v>8214</v>
      </c>
      <c r="B496" t="s">
        <v>8215</v>
      </c>
      <c r="C496" t="s">
        <v>8430</v>
      </c>
      <c r="D496" t="s">
        <v>8217</v>
      </c>
      <c r="E496" t="s">
        <v>8218</v>
      </c>
      <c r="F496" t="s">
        <v>8354</v>
      </c>
      <c r="G496" t="s">
        <v>8355</v>
      </c>
    </row>
    <row r="497" spans="1:7" x14ac:dyDescent="0.25">
      <c r="A497" t="s">
        <v>8356</v>
      </c>
      <c r="B497" t="s">
        <v>8357</v>
      </c>
      <c r="C497" t="s">
        <v>8358</v>
      </c>
      <c r="D497" t="s">
        <v>8359</v>
      </c>
      <c r="E497" t="s">
        <v>8369</v>
      </c>
      <c r="F497" t="s">
        <v>8370</v>
      </c>
      <c r="G497" t="s">
        <v>8371</v>
      </c>
    </row>
    <row r="498" spans="1:7" x14ac:dyDescent="0.25">
      <c r="A498" t="s">
        <v>8356</v>
      </c>
      <c r="B498" t="s">
        <v>8357</v>
      </c>
      <c r="C498" t="s">
        <v>8358</v>
      </c>
      <c r="D498" t="s">
        <v>8359</v>
      </c>
      <c r="E498" t="s">
        <v>8360</v>
      </c>
      <c r="F498" t="s">
        <v>8361</v>
      </c>
      <c r="G498" t="s">
        <v>8362</v>
      </c>
    </row>
    <row r="499" spans="1:7" x14ac:dyDescent="0.25">
      <c r="A499" t="s">
        <v>8214</v>
      </c>
      <c r="B499" t="s">
        <v>8215</v>
      </c>
      <c r="C499" t="s">
        <v>8216</v>
      </c>
      <c r="D499" t="s">
        <v>8217</v>
      </c>
      <c r="E499" t="s">
        <v>8218</v>
      </c>
      <c r="F499" t="s">
        <v>8354</v>
      </c>
      <c r="G499" t="s">
        <v>8355</v>
      </c>
    </row>
    <row r="500" spans="1:7" x14ac:dyDescent="0.25">
      <c r="A500" t="s">
        <v>8214</v>
      </c>
      <c r="B500" t="s">
        <v>8215</v>
      </c>
      <c r="C500" t="s">
        <v>8216</v>
      </c>
      <c r="D500" t="s">
        <v>8217</v>
      </c>
      <c r="E500" t="s">
        <v>8218</v>
      </c>
      <c r="F500" t="s">
        <v>8354</v>
      </c>
      <c r="G500" t="s">
        <v>8355</v>
      </c>
    </row>
    <row r="501" spans="1:7" x14ac:dyDescent="0.25">
      <c r="A501" t="s">
        <v>7750</v>
      </c>
      <c r="B501" t="s">
        <v>7751</v>
      </c>
      <c r="C501" t="s">
        <v>7752</v>
      </c>
      <c r="D501" t="s">
        <v>7753</v>
      </c>
      <c r="E501" t="s">
        <v>7754</v>
      </c>
      <c r="F501" t="s">
        <v>7761</v>
      </c>
      <c r="G501" t="s">
        <v>7848</v>
      </c>
    </row>
    <row r="502" spans="1:7" x14ac:dyDescent="0.25">
      <c r="A502" t="s">
        <v>8356</v>
      </c>
      <c r="B502" t="s">
        <v>8357</v>
      </c>
      <c r="C502" t="s">
        <v>8358</v>
      </c>
      <c r="D502" t="s">
        <v>8372</v>
      </c>
      <c r="E502" t="s">
        <v>8510</v>
      </c>
      <c r="F502" t="s">
        <v>8361</v>
      </c>
      <c r="G502" t="s">
        <v>8362</v>
      </c>
    </row>
    <row r="503" spans="1:7" x14ac:dyDescent="0.25">
      <c r="A503" t="s">
        <v>8356</v>
      </c>
      <c r="B503" t="s">
        <v>8357</v>
      </c>
      <c r="C503" t="s">
        <v>8358</v>
      </c>
      <c r="D503" t="s">
        <v>8359</v>
      </c>
      <c r="E503" t="s">
        <v>8369</v>
      </c>
      <c r="F503" t="s">
        <v>8370</v>
      </c>
      <c r="G503" t="s">
        <v>8371</v>
      </c>
    </row>
    <row r="504" spans="1:7" x14ac:dyDescent="0.25">
      <c r="A504" t="s">
        <v>8448</v>
      </c>
      <c r="B504" t="s">
        <v>8449</v>
      </c>
      <c r="C504" t="s">
        <v>8450</v>
      </c>
      <c r="D504" t="s">
        <v>8451</v>
      </c>
      <c r="E504" t="s">
        <v>8452</v>
      </c>
      <c r="F504" t="s">
        <v>8453</v>
      </c>
      <c r="G504" t="s">
        <v>8454</v>
      </c>
    </row>
    <row r="505" spans="1:7" x14ac:dyDescent="0.25">
      <c r="A505" t="s">
        <v>7846</v>
      </c>
      <c r="B505" t="s">
        <v>7751</v>
      </c>
      <c r="C505" t="s">
        <v>7752</v>
      </c>
      <c r="D505" t="s">
        <v>7753</v>
      </c>
      <c r="E505" t="s">
        <v>7754</v>
      </c>
      <c r="F505" t="s">
        <v>7755</v>
      </c>
      <c r="G505" t="s">
        <v>8391</v>
      </c>
    </row>
    <row r="506" spans="1:7" x14ac:dyDescent="0.25">
      <c r="A506" t="s">
        <v>8396</v>
      </c>
      <c r="B506" t="s">
        <v>8397</v>
      </c>
      <c r="C506" t="s">
        <v>8398</v>
      </c>
      <c r="D506" t="s">
        <v>8399</v>
      </c>
      <c r="E506" t="s">
        <v>8400</v>
      </c>
      <c r="F506" t="s">
        <v>8401</v>
      </c>
      <c r="G506" t="s">
        <v>8532</v>
      </c>
    </row>
    <row r="507" spans="1:7" x14ac:dyDescent="0.25">
      <c r="A507" t="s">
        <v>8356</v>
      </c>
      <c r="B507" t="s">
        <v>8357</v>
      </c>
      <c r="C507" t="s">
        <v>8358</v>
      </c>
      <c r="D507" t="s">
        <v>8359</v>
      </c>
      <c r="E507" t="s">
        <v>8369</v>
      </c>
      <c r="F507" t="s">
        <v>8370</v>
      </c>
      <c r="G507" t="s">
        <v>8371</v>
      </c>
    </row>
    <row r="508" spans="1:7" x14ac:dyDescent="0.25">
      <c r="A508" t="s">
        <v>8356</v>
      </c>
      <c r="B508" t="s">
        <v>8357</v>
      </c>
      <c r="C508" t="s">
        <v>8358</v>
      </c>
      <c r="D508" t="s">
        <v>8359</v>
      </c>
      <c r="E508" t="s">
        <v>8369</v>
      </c>
      <c r="F508" t="s">
        <v>8370</v>
      </c>
      <c r="G508" t="s">
        <v>8371</v>
      </c>
    </row>
    <row r="509" spans="1:7" x14ac:dyDescent="0.25">
      <c r="A509" t="s">
        <v>8214</v>
      </c>
      <c r="B509" t="s">
        <v>8215</v>
      </c>
      <c r="C509" t="s">
        <v>8216</v>
      </c>
      <c r="D509" t="s">
        <v>8217</v>
      </c>
      <c r="E509" t="s">
        <v>8218</v>
      </c>
      <c r="F509" t="s">
        <v>8354</v>
      </c>
      <c r="G509" t="s">
        <v>8355</v>
      </c>
    </row>
    <row r="510" spans="1:7" x14ac:dyDescent="0.25">
      <c r="A510" t="s">
        <v>8356</v>
      </c>
      <c r="B510" t="s">
        <v>8357</v>
      </c>
      <c r="C510" t="s">
        <v>8358</v>
      </c>
      <c r="D510" t="s">
        <v>8359</v>
      </c>
      <c r="E510" t="s">
        <v>8360</v>
      </c>
      <c r="F510" t="s">
        <v>8361</v>
      </c>
      <c r="G510" t="s">
        <v>8362</v>
      </c>
    </row>
  </sheetData>
  <phoneticPr fontId="18" type="noConversion"/>
  <conditionalFormatting sqref="A1:BW1048576">
    <cfRule type="containsText" dxfId="23" priority="10" operator="containsText" text="AT">
      <formula>NOT(ISERROR(SEARCH("AT",A1)))</formula>
    </cfRule>
    <cfRule type="containsText" dxfId="22" priority="11" operator="containsText" text="AT">
      <formula>NOT(ISERROR(SEARCH("AT",A1)))</formula>
    </cfRule>
    <cfRule type="containsText" dxfId="21" priority="12" operator="containsText" text="AT">
      <formula>NOT(ISERROR(SEARCH("AT",A1)))</formula>
    </cfRule>
  </conditionalFormatting>
  <conditionalFormatting sqref="A1:XFD1048576">
    <cfRule type="containsText" dxfId="20" priority="1" operator="containsText" text="te ">
      <formula>NOT(ISERROR(SEARCH("te ",A1)))</formula>
    </cfRule>
    <cfRule type="containsText" dxfId="19" priority="3" operator="containsText" text=" TE ">
      <formula>NOT(ISERROR(SEARCH(" TE ",A1)))</formula>
    </cfRule>
    <cfRule type="containsText" dxfId="18" priority="4" operator="containsText" text="KR">
      <formula>NOT(ISERROR(SEARCH("KR",A1)))</formula>
    </cfRule>
    <cfRule type="containsText" dxfId="17" priority="5" operator="containsText" text="DH">
      <formula>NOT(ISERROR(SEARCH("DH",A1)))</formula>
    </cfRule>
    <cfRule type="containsText" dxfId="16" priority="6" operator="containsText" text="pp-acp">
      <formula>NOT(ISERROR(SEARCH("pp-acp",A1)))</formula>
    </cfRule>
    <cfRule type="containsText" dxfId="15" priority="7" operator="containsText" text="HTCA">
      <formula>NOT(ISERROR(SEARCH("HTCA",A1)))</formula>
    </cfRule>
    <cfRule type="containsText" dxfId="14" priority="8" operator="containsText" text="ECH">
      <formula>NOT(ISERROR(SEARCH("ECH",A1)))</formula>
    </cfRule>
    <cfRule type="containsText" dxfId="13" priority="9" operator="containsText" text="KS">
      <formula>NOT(ISERROR(SEARCH("KS",A1)))</formula>
    </cfRule>
  </conditionalFormatting>
  <conditionalFormatting sqref="BS16">
    <cfRule type="containsText" dxfId="12" priority="2" operator="containsText" text="TE ">
      <formula>NOT(ISERROR(SEARCH("TE ",BS16)))</formula>
    </cfRule>
  </conditionalFormatting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J510"/>
  <sheetViews>
    <sheetView zoomScale="175" zoomScaleNormal="175" workbookViewId="0">
      <selection activeCell="H1" sqref="H1:H1048576"/>
    </sheetView>
  </sheetViews>
  <sheetFormatPr defaultColWidth="4.77734375" defaultRowHeight="13.8" customHeight="1" x14ac:dyDescent="0.25"/>
  <cols>
    <col min="1" max="1" width="26.77734375" style="5" customWidth="1"/>
    <col min="2" max="2" width="5.21875" style="5" bestFit="1" customWidth="1"/>
    <col min="3" max="3" width="12.109375" style="5" customWidth="1"/>
    <col min="4" max="4" width="23.33203125" style="5" customWidth="1"/>
    <col min="5" max="5" width="11.5546875" style="5" customWidth="1"/>
    <col min="6" max="8" width="4.77734375" style="5"/>
    <col min="9" max="9" width="4.88671875" style="5" bestFit="1" customWidth="1"/>
    <col min="10" max="10" width="4.77734375" style="5"/>
    <col min="11" max="14" width="4.88671875" style="5" bestFit="1" customWidth="1"/>
    <col min="15" max="16384" width="4.77734375" style="5"/>
  </cols>
  <sheetData>
    <row r="1" spans="1:140" s="4" customFormat="1" ht="13.8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140" ht="13.8" customHeight="1" x14ac:dyDescent="0.25">
      <c r="A2" s="4" t="s">
        <v>754</v>
      </c>
      <c r="B2" s="4">
        <v>20899</v>
      </c>
      <c r="C2" s="4" t="s">
        <v>352</v>
      </c>
      <c r="D2" s="4" t="s">
        <v>353</v>
      </c>
      <c r="F2" s="4" t="s">
        <v>8538</v>
      </c>
      <c r="G2" s="4" t="s">
        <v>8539</v>
      </c>
      <c r="H2" s="4" t="s">
        <v>8540</v>
      </c>
      <c r="I2" s="4" t="s">
        <v>8541</v>
      </c>
      <c r="J2" s="4" t="s">
        <v>8541</v>
      </c>
      <c r="K2" s="4" t="s">
        <v>8542</v>
      </c>
      <c r="L2" s="4" t="s">
        <v>8543</v>
      </c>
      <c r="M2" s="4" t="s">
        <v>8544</v>
      </c>
      <c r="N2" s="4" t="s">
        <v>8539</v>
      </c>
      <c r="O2" s="4" t="s">
        <v>8540</v>
      </c>
      <c r="P2" s="4" t="s">
        <v>8541</v>
      </c>
      <c r="Q2" s="4" t="s">
        <v>8541</v>
      </c>
      <c r="R2" s="4" t="s">
        <v>8542</v>
      </c>
      <c r="S2" s="4" t="s">
        <v>8543</v>
      </c>
      <c r="T2" s="4" t="s">
        <v>8542</v>
      </c>
      <c r="U2" s="4" t="s">
        <v>8543</v>
      </c>
      <c r="V2" s="4" t="s">
        <v>8544</v>
      </c>
      <c r="W2" s="4" t="s">
        <v>8539</v>
      </c>
      <c r="X2" s="4" t="s">
        <v>8540</v>
      </c>
      <c r="Y2" s="4" t="s">
        <v>8545</v>
      </c>
      <c r="Z2" s="4" t="s">
        <v>8546</v>
      </c>
      <c r="AA2" s="4" t="s">
        <v>8544</v>
      </c>
      <c r="AB2" s="4" t="s">
        <v>8539</v>
      </c>
      <c r="AC2" s="4" t="s">
        <v>8540</v>
      </c>
      <c r="AD2" s="4" t="s">
        <v>8545</v>
      </c>
      <c r="AE2" s="4" t="s">
        <v>8546</v>
      </c>
      <c r="AF2" s="4" t="s">
        <v>8544</v>
      </c>
      <c r="AG2" s="4" t="s">
        <v>8539</v>
      </c>
      <c r="AH2" s="4" t="s">
        <v>8540</v>
      </c>
      <c r="AI2" s="4" t="s">
        <v>8541</v>
      </c>
      <c r="AJ2" s="4" t="s">
        <v>8541</v>
      </c>
      <c r="AK2" s="4" t="s">
        <v>8542</v>
      </c>
      <c r="AL2" s="4" t="s">
        <v>8543</v>
      </c>
      <c r="AM2" s="4" t="s">
        <v>8542</v>
      </c>
      <c r="AN2" s="4" t="s">
        <v>8543</v>
      </c>
      <c r="AO2" s="4" t="s">
        <v>8544</v>
      </c>
      <c r="AP2" s="4" t="s">
        <v>8544</v>
      </c>
      <c r="AQ2" s="4" t="s">
        <v>8539</v>
      </c>
      <c r="AR2" s="4" t="s">
        <v>8540</v>
      </c>
      <c r="AS2" s="4" t="s">
        <v>8546</v>
      </c>
      <c r="AT2" s="4" t="s">
        <v>8544</v>
      </c>
      <c r="AU2" s="4" t="s">
        <v>8539</v>
      </c>
      <c r="AV2" s="4" t="s">
        <v>8540</v>
      </c>
      <c r="AW2" s="4" t="s">
        <v>8545</v>
      </c>
      <c r="AX2" s="4" t="s">
        <v>8546</v>
      </c>
      <c r="AY2" s="4" t="s">
        <v>8544</v>
      </c>
      <c r="AZ2" s="4" t="s">
        <v>8539</v>
      </c>
      <c r="BA2" s="4" t="s">
        <v>8540</v>
      </c>
      <c r="BB2" s="4" t="s">
        <v>8545</v>
      </c>
      <c r="BC2" s="4" t="s">
        <v>8546</v>
      </c>
      <c r="BD2" s="4" t="s">
        <v>8544</v>
      </c>
      <c r="BE2" s="4" t="s">
        <v>8539</v>
      </c>
      <c r="BF2" s="4" t="s">
        <v>8540</v>
      </c>
      <c r="BG2" s="4" t="s">
        <v>8546</v>
      </c>
      <c r="BH2" s="4" t="s">
        <v>8544</v>
      </c>
      <c r="BI2" s="4" t="s">
        <v>8539</v>
      </c>
      <c r="BJ2" s="4" t="s">
        <v>8540</v>
      </c>
      <c r="BK2" s="4" t="s">
        <v>8546</v>
      </c>
      <c r="BL2" s="4" t="s">
        <v>8544</v>
      </c>
      <c r="BM2" s="4" t="s">
        <v>8539</v>
      </c>
      <c r="BN2" s="4" t="s">
        <v>8540</v>
      </c>
      <c r="BO2" s="4" t="s">
        <v>8546</v>
      </c>
      <c r="BP2" s="4" t="s">
        <v>8544</v>
      </c>
      <c r="BQ2" s="4" t="s">
        <v>8539</v>
      </c>
      <c r="BR2" s="4" t="s">
        <v>8540</v>
      </c>
      <c r="BS2" s="4" t="s">
        <v>8546</v>
      </c>
      <c r="BT2" s="4" t="s">
        <v>8544</v>
      </c>
      <c r="BU2" s="4" t="s">
        <v>8539</v>
      </c>
      <c r="BV2" s="4" t="s">
        <v>8540</v>
      </c>
      <c r="BW2" s="4" t="s">
        <v>8545</v>
      </c>
      <c r="BX2" s="4" t="s">
        <v>8541</v>
      </c>
      <c r="BY2" s="4" t="s">
        <v>8547</v>
      </c>
      <c r="BZ2" s="4" t="s">
        <v>8546</v>
      </c>
      <c r="CA2" s="4" t="s">
        <v>8544</v>
      </c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</row>
    <row r="3" spans="1:140" ht="13.8" customHeight="1" x14ac:dyDescent="0.25">
      <c r="A3" s="4" t="s">
        <v>2616</v>
      </c>
      <c r="B3" s="4">
        <v>20899</v>
      </c>
      <c r="C3" s="4" t="s">
        <v>352</v>
      </c>
      <c r="D3" s="4" t="s">
        <v>353</v>
      </c>
      <c r="F3" s="4" t="s">
        <v>8538</v>
      </c>
      <c r="G3" s="4" t="s">
        <v>8539</v>
      </c>
      <c r="H3" s="4" t="s">
        <v>8540</v>
      </c>
      <c r="I3" s="4" t="s">
        <v>8541</v>
      </c>
      <c r="J3" s="4" t="s">
        <v>8541</v>
      </c>
      <c r="K3" s="4" t="s">
        <v>8542</v>
      </c>
      <c r="L3" s="4" t="s">
        <v>8543</v>
      </c>
      <c r="M3" s="4" t="s">
        <v>8544</v>
      </c>
      <c r="N3" s="4" t="s">
        <v>8539</v>
      </c>
      <c r="O3" s="4" t="s">
        <v>8540</v>
      </c>
      <c r="P3" s="4" t="s">
        <v>8541</v>
      </c>
      <c r="Q3" s="4" t="s">
        <v>8541</v>
      </c>
      <c r="R3" s="4" t="s">
        <v>8542</v>
      </c>
      <c r="S3" s="4" t="s">
        <v>8543</v>
      </c>
      <c r="T3" s="4" t="s">
        <v>8542</v>
      </c>
      <c r="U3" s="4" t="s">
        <v>8543</v>
      </c>
      <c r="V3" s="4" t="s">
        <v>8544</v>
      </c>
      <c r="W3" s="4" t="s">
        <v>8539</v>
      </c>
      <c r="X3" s="4" t="s">
        <v>8540</v>
      </c>
      <c r="Y3" s="4" t="s">
        <v>8545</v>
      </c>
      <c r="Z3" s="4" t="s">
        <v>8546</v>
      </c>
      <c r="AA3" s="4" t="s">
        <v>8544</v>
      </c>
      <c r="AB3" s="4" t="s">
        <v>8539</v>
      </c>
      <c r="AC3" s="4" t="s">
        <v>8540</v>
      </c>
      <c r="AD3" s="4" t="s">
        <v>8545</v>
      </c>
      <c r="AE3" s="4" t="s">
        <v>8546</v>
      </c>
      <c r="AF3" s="4" t="s">
        <v>8544</v>
      </c>
      <c r="AG3" s="4" t="s">
        <v>8539</v>
      </c>
      <c r="AH3" s="4" t="s">
        <v>8540</v>
      </c>
      <c r="AI3" s="4" t="s">
        <v>8541</v>
      </c>
      <c r="AJ3" s="4" t="s">
        <v>8541</v>
      </c>
      <c r="AK3" s="4" t="s">
        <v>8542</v>
      </c>
      <c r="AL3" s="4" t="s">
        <v>8543</v>
      </c>
      <c r="AM3" s="4" t="s">
        <v>8542</v>
      </c>
      <c r="AN3" s="4" t="s">
        <v>8543</v>
      </c>
      <c r="AO3" s="4" t="s">
        <v>8544</v>
      </c>
      <c r="AP3" s="4" t="s">
        <v>8544</v>
      </c>
      <c r="AQ3" s="4" t="s">
        <v>8539</v>
      </c>
      <c r="AR3" s="4" t="s">
        <v>8540</v>
      </c>
      <c r="AS3" s="4" t="s">
        <v>8546</v>
      </c>
      <c r="AT3" s="4" t="s">
        <v>8544</v>
      </c>
      <c r="AU3" s="4" t="s">
        <v>8539</v>
      </c>
      <c r="AV3" s="4" t="s">
        <v>8540</v>
      </c>
      <c r="AW3" s="4" t="s">
        <v>8545</v>
      </c>
      <c r="AX3" s="4" t="s">
        <v>8546</v>
      </c>
      <c r="AY3" s="4" t="s">
        <v>8544</v>
      </c>
      <c r="AZ3" s="4" t="s">
        <v>8539</v>
      </c>
      <c r="BA3" s="4" t="s">
        <v>8540</v>
      </c>
      <c r="BB3" s="4" t="s">
        <v>8545</v>
      </c>
      <c r="BC3" s="4" t="s">
        <v>8546</v>
      </c>
      <c r="BD3" s="4" t="s">
        <v>8544</v>
      </c>
      <c r="BE3" s="4" t="s">
        <v>8539</v>
      </c>
      <c r="BF3" s="4" t="s">
        <v>8540</v>
      </c>
      <c r="BG3" s="4" t="s">
        <v>8546</v>
      </c>
      <c r="BH3" s="4" t="s">
        <v>8544</v>
      </c>
      <c r="BI3" s="4" t="s">
        <v>8539</v>
      </c>
      <c r="BJ3" s="4" t="s">
        <v>8540</v>
      </c>
      <c r="BK3" s="4" t="s">
        <v>8546</v>
      </c>
      <c r="BL3" s="4" t="s">
        <v>8544</v>
      </c>
      <c r="BM3" s="4" t="s">
        <v>8539</v>
      </c>
      <c r="BN3" s="4" t="s">
        <v>8540</v>
      </c>
      <c r="BO3" s="4" t="s">
        <v>8546</v>
      </c>
      <c r="BP3" s="4" t="s">
        <v>8544</v>
      </c>
      <c r="BQ3" s="4" t="s">
        <v>8539</v>
      </c>
      <c r="BR3" s="4" t="s">
        <v>8540</v>
      </c>
      <c r="BS3" s="4" t="s">
        <v>8546</v>
      </c>
      <c r="BT3" s="4" t="s">
        <v>8544</v>
      </c>
      <c r="BU3" s="4" t="s">
        <v>8539</v>
      </c>
      <c r="BV3" s="4" t="s">
        <v>8540</v>
      </c>
      <c r="BW3" s="4" t="s">
        <v>8545</v>
      </c>
      <c r="BX3" s="4" t="s">
        <v>8541</v>
      </c>
      <c r="BY3" s="4" t="s">
        <v>8547</v>
      </c>
      <c r="BZ3" s="4" t="s">
        <v>8546</v>
      </c>
      <c r="CA3" s="4" t="s">
        <v>8544</v>
      </c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</row>
    <row r="4" spans="1:140" ht="13.8" customHeight="1" x14ac:dyDescent="0.25">
      <c r="A4" s="4" t="s">
        <v>2850</v>
      </c>
      <c r="B4" s="4">
        <v>18393</v>
      </c>
      <c r="C4" s="4" t="s">
        <v>245</v>
      </c>
      <c r="D4" s="4" t="s">
        <v>1699</v>
      </c>
      <c r="F4" s="4" t="s">
        <v>8548</v>
      </c>
      <c r="G4" s="4" t="s">
        <v>8549</v>
      </c>
      <c r="H4" s="4" t="s">
        <v>8550</v>
      </c>
      <c r="I4" s="4" t="s">
        <v>8551</v>
      </c>
      <c r="J4" s="4" t="s">
        <v>8544</v>
      </c>
      <c r="K4" s="4" t="s">
        <v>8544</v>
      </c>
      <c r="L4" s="4" t="s">
        <v>8544</v>
      </c>
      <c r="M4" s="4" t="s">
        <v>8539</v>
      </c>
      <c r="N4" s="4" t="s">
        <v>8540</v>
      </c>
      <c r="O4" s="4" t="s">
        <v>8545</v>
      </c>
      <c r="P4" s="4"/>
      <c r="Q4" s="4" t="s">
        <v>8546</v>
      </c>
      <c r="R4" s="4" t="s">
        <v>8544</v>
      </c>
      <c r="S4" s="4" t="s">
        <v>8539</v>
      </c>
      <c r="T4" s="4" t="s">
        <v>8540</v>
      </c>
      <c r="U4" s="4" t="s">
        <v>8545</v>
      </c>
      <c r="V4" s="4" t="s">
        <v>8546</v>
      </c>
      <c r="W4" s="4" t="s">
        <v>8544</v>
      </c>
      <c r="X4" s="4" t="s">
        <v>8544</v>
      </c>
      <c r="Y4" s="4" t="s">
        <v>8539</v>
      </c>
      <c r="Z4" s="4" t="s">
        <v>8540</v>
      </c>
      <c r="AA4" s="4" t="s">
        <v>8546</v>
      </c>
      <c r="AB4" s="4" t="s">
        <v>8544</v>
      </c>
      <c r="AC4" s="4" t="s">
        <v>8544</v>
      </c>
      <c r="AD4" s="4" t="s">
        <v>8539</v>
      </c>
      <c r="AE4" s="4" t="s">
        <v>8540</v>
      </c>
      <c r="AF4" s="4" t="s">
        <v>8545</v>
      </c>
      <c r="AG4" s="4"/>
      <c r="AH4" s="4" t="s">
        <v>8546</v>
      </c>
      <c r="AI4" s="4" t="s">
        <v>8544</v>
      </c>
      <c r="AJ4" s="4" t="s">
        <v>8539</v>
      </c>
      <c r="AK4" s="4" t="s">
        <v>8540</v>
      </c>
      <c r="AL4" s="4" t="s">
        <v>8545</v>
      </c>
      <c r="AM4" s="4"/>
      <c r="AN4" s="4" t="s">
        <v>8546</v>
      </c>
      <c r="AO4" s="4" t="s">
        <v>8544</v>
      </c>
      <c r="AP4" s="4" t="s">
        <v>8544</v>
      </c>
      <c r="AQ4" s="4" t="s">
        <v>8544</v>
      </c>
      <c r="AR4" s="4" t="s">
        <v>8539</v>
      </c>
      <c r="AS4" s="4" t="s">
        <v>8540</v>
      </c>
      <c r="AT4" s="4" t="s">
        <v>8546</v>
      </c>
      <c r="AU4" s="4" t="s">
        <v>8544</v>
      </c>
      <c r="AV4" s="4" t="s">
        <v>8539</v>
      </c>
      <c r="AW4" s="4" t="s">
        <v>8540</v>
      </c>
      <c r="AX4" s="4" t="s">
        <v>8545</v>
      </c>
      <c r="AY4" s="4"/>
      <c r="AZ4" s="4" t="s">
        <v>8546</v>
      </c>
      <c r="BA4" s="4" t="s">
        <v>8544</v>
      </c>
      <c r="BB4" s="4" t="s">
        <v>8539</v>
      </c>
      <c r="BC4" s="4" t="s">
        <v>8540</v>
      </c>
      <c r="BD4" s="4" t="s">
        <v>8545</v>
      </c>
      <c r="BE4" s="4"/>
      <c r="BF4" s="4" t="s">
        <v>8546</v>
      </c>
      <c r="BG4" s="4" t="s">
        <v>8544</v>
      </c>
      <c r="BH4" s="4" t="s">
        <v>8539</v>
      </c>
      <c r="BI4" s="4" t="s">
        <v>8540</v>
      </c>
      <c r="BJ4" s="4" t="s">
        <v>8545</v>
      </c>
      <c r="BK4" s="4"/>
      <c r="BL4" s="4" t="s">
        <v>8546</v>
      </c>
      <c r="BM4" s="4" t="s">
        <v>8544</v>
      </c>
      <c r="BN4" s="4" t="s">
        <v>8539</v>
      </c>
      <c r="BO4" s="4" t="s">
        <v>8540</v>
      </c>
      <c r="BP4" s="4" t="s">
        <v>8545</v>
      </c>
      <c r="BQ4" s="4" t="s">
        <v>8544</v>
      </c>
      <c r="BR4" s="4" t="s">
        <v>8539</v>
      </c>
      <c r="BS4" s="4" t="s">
        <v>8540</v>
      </c>
      <c r="BT4" s="4" t="s">
        <v>8544</v>
      </c>
      <c r="BU4" s="4" t="s">
        <v>8547</v>
      </c>
      <c r="BV4" s="4" t="s">
        <v>8547</v>
      </c>
      <c r="BW4" s="4" t="s">
        <v>8552</v>
      </c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</row>
    <row r="5" spans="1:140" ht="13.8" customHeight="1" x14ac:dyDescent="0.25">
      <c r="A5" s="4" t="s">
        <v>4577</v>
      </c>
      <c r="B5" s="4">
        <v>21165</v>
      </c>
      <c r="C5" s="4" t="s">
        <v>352</v>
      </c>
      <c r="D5" s="4" t="s">
        <v>353</v>
      </c>
      <c r="F5" s="4" t="s">
        <v>8539</v>
      </c>
      <c r="G5" s="4" t="s">
        <v>8540</v>
      </c>
      <c r="H5" s="4" t="s">
        <v>8545</v>
      </c>
      <c r="I5" s="4" t="s">
        <v>8546</v>
      </c>
      <c r="J5" s="4" t="s">
        <v>8544</v>
      </c>
      <c r="K5" s="4" t="s">
        <v>8539</v>
      </c>
      <c r="L5" s="4" t="s">
        <v>8540</v>
      </c>
      <c r="M5" s="4" t="s">
        <v>8545</v>
      </c>
      <c r="N5" s="4" t="s">
        <v>8546</v>
      </c>
      <c r="O5" s="4" t="s">
        <v>8544</v>
      </c>
      <c r="P5" s="4" t="s">
        <v>8539</v>
      </c>
      <c r="Q5" s="4" t="s">
        <v>8540</v>
      </c>
      <c r="R5" s="4" t="s">
        <v>8545</v>
      </c>
      <c r="S5" s="4" t="s">
        <v>8546</v>
      </c>
      <c r="T5" s="4" t="s">
        <v>8544</v>
      </c>
      <c r="U5" s="4" t="s">
        <v>8539</v>
      </c>
      <c r="V5" s="4" t="s">
        <v>8540</v>
      </c>
      <c r="W5" s="4" t="s">
        <v>8545</v>
      </c>
      <c r="X5" s="4" t="s">
        <v>8546</v>
      </c>
      <c r="Y5" s="4" t="s">
        <v>8544</v>
      </c>
      <c r="Z5" s="4" t="s">
        <v>8539</v>
      </c>
      <c r="AA5" s="4" t="s">
        <v>8540</v>
      </c>
      <c r="AB5" s="4" t="s">
        <v>8545</v>
      </c>
      <c r="AC5" s="4" t="s">
        <v>8546</v>
      </c>
      <c r="AD5" s="4" t="s">
        <v>8544</v>
      </c>
      <c r="AE5" s="4" t="s">
        <v>8539</v>
      </c>
      <c r="AF5" s="4" t="s">
        <v>8540</v>
      </c>
      <c r="AG5" s="4" t="s">
        <v>8545</v>
      </c>
      <c r="AH5" s="4" t="s">
        <v>8546</v>
      </c>
      <c r="AI5" s="4" t="s">
        <v>8544</v>
      </c>
      <c r="AJ5" s="4" t="s">
        <v>8539</v>
      </c>
      <c r="AK5" s="4" t="s">
        <v>8540</v>
      </c>
      <c r="AL5" s="4" t="s">
        <v>8545</v>
      </c>
      <c r="AM5" s="4" t="s">
        <v>8546</v>
      </c>
      <c r="AN5" s="4" t="s">
        <v>8544</v>
      </c>
      <c r="AO5" s="4" t="s">
        <v>8539</v>
      </c>
      <c r="AP5" s="4" t="s">
        <v>8540</v>
      </c>
      <c r="AQ5" s="4" t="s">
        <v>8545</v>
      </c>
      <c r="AR5" s="4" t="s">
        <v>8546</v>
      </c>
      <c r="AS5" s="4" t="s">
        <v>8544</v>
      </c>
      <c r="AT5" s="4" t="s">
        <v>8539</v>
      </c>
      <c r="AU5" s="4" t="s">
        <v>8540</v>
      </c>
      <c r="AV5" s="4" t="s">
        <v>8545</v>
      </c>
      <c r="AW5" s="4" t="s">
        <v>8546</v>
      </c>
      <c r="AX5" s="4" t="s">
        <v>8544</v>
      </c>
      <c r="AY5" s="4" t="s">
        <v>8539</v>
      </c>
      <c r="AZ5" s="4" t="s">
        <v>8540</v>
      </c>
      <c r="BA5" s="4" t="s">
        <v>8545</v>
      </c>
      <c r="BB5" s="4" t="s">
        <v>8546</v>
      </c>
      <c r="BC5" s="4" t="s">
        <v>8544</v>
      </c>
      <c r="BD5" s="4" t="s">
        <v>8539</v>
      </c>
      <c r="BE5" s="4" t="s">
        <v>8540</v>
      </c>
      <c r="BF5" s="4" t="s">
        <v>8545</v>
      </c>
      <c r="BG5" s="4" t="s">
        <v>8546</v>
      </c>
      <c r="BH5" s="4" t="s">
        <v>8544</v>
      </c>
      <c r="BI5" s="4" t="s">
        <v>8539</v>
      </c>
      <c r="BJ5" s="4" t="s">
        <v>8540</v>
      </c>
      <c r="BK5" s="4" t="s">
        <v>8545</v>
      </c>
      <c r="BL5" s="4" t="s">
        <v>8546</v>
      </c>
      <c r="BM5" s="4" t="s">
        <v>8544</v>
      </c>
      <c r="BN5" s="4" t="s">
        <v>8539</v>
      </c>
      <c r="BO5" s="4" t="s">
        <v>8540</v>
      </c>
      <c r="BP5" s="4" t="s">
        <v>8553</v>
      </c>
      <c r="BQ5" s="4" t="s">
        <v>8546</v>
      </c>
      <c r="BR5" s="4" t="s">
        <v>8544</v>
      </c>
      <c r="BS5" s="4" t="s">
        <v>8547</v>
      </c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</row>
    <row r="6" spans="1:140" ht="13.8" customHeight="1" x14ac:dyDescent="0.25">
      <c r="A6" s="4" t="s">
        <v>4795</v>
      </c>
      <c r="B6" s="4">
        <v>21165</v>
      </c>
      <c r="C6" s="4" t="s">
        <v>352</v>
      </c>
      <c r="D6" s="4" t="s">
        <v>353</v>
      </c>
      <c r="F6" s="4" t="s">
        <v>8539</v>
      </c>
      <c r="G6" s="4" t="s">
        <v>8540</v>
      </c>
      <c r="H6" s="4" t="s">
        <v>8545</v>
      </c>
      <c r="I6" s="4" t="s">
        <v>8546</v>
      </c>
      <c r="J6" s="4" t="s">
        <v>8544</v>
      </c>
      <c r="K6" s="4" t="s">
        <v>8539</v>
      </c>
      <c r="L6" s="4" t="s">
        <v>8540</v>
      </c>
      <c r="M6" s="4" t="s">
        <v>8545</v>
      </c>
      <c r="N6" s="4" t="s">
        <v>8546</v>
      </c>
      <c r="O6" s="4" t="s">
        <v>8544</v>
      </c>
      <c r="P6" s="4" t="s">
        <v>8539</v>
      </c>
      <c r="Q6" s="4" t="s">
        <v>8540</v>
      </c>
      <c r="R6" s="4" t="s">
        <v>8545</v>
      </c>
      <c r="S6" s="4" t="s">
        <v>8546</v>
      </c>
      <c r="T6" s="4" t="s">
        <v>8544</v>
      </c>
      <c r="U6" s="4" t="s">
        <v>8539</v>
      </c>
      <c r="V6" s="4" t="s">
        <v>8540</v>
      </c>
      <c r="W6" s="4" t="s">
        <v>8545</v>
      </c>
      <c r="X6" s="4" t="s">
        <v>8546</v>
      </c>
      <c r="Y6" s="4" t="s">
        <v>8544</v>
      </c>
      <c r="Z6" s="4" t="s">
        <v>8539</v>
      </c>
      <c r="AA6" s="4" t="s">
        <v>8540</v>
      </c>
      <c r="AB6" s="4" t="s">
        <v>8545</v>
      </c>
      <c r="AC6" s="4" t="s">
        <v>8546</v>
      </c>
      <c r="AD6" s="4" t="s">
        <v>8544</v>
      </c>
      <c r="AE6" s="4" t="s">
        <v>8539</v>
      </c>
      <c r="AF6" s="4" t="s">
        <v>8540</v>
      </c>
      <c r="AG6" s="4" t="s">
        <v>8545</v>
      </c>
      <c r="AH6" s="4" t="s">
        <v>8546</v>
      </c>
      <c r="AI6" s="4" t="s">
        <v>8544</v>
      </c>
      <c r="AJ6" s="4" t="s">
        <v>8539</v>
      </c>
      <c r="AK6" s="4" t="s">
        <v>8540</v>
      </c>
      <c r="AL6" s="4" t="s">
        <v>8545</v>
      </c>
      <c r="AM6" s="4" t="s">
        <v>8546</v>
      </c>
      <c r="AN6" s="4" t="s">
        <v>8544</v>
      </c>
      <c r="AO6" s="4" t="s">
        <v>8539</v>
      </c>
      <c r="AP6" s="4" t="s">
        <v>8540</v>
      </c>
      <c r="AQ6" s="4" t="s">
        <v>8545</v>
      </c>
      <c r="AR6" s="4" t="s">
        <v>8546</v>
      </c>
      <c r="AS6" s="4" t="s">
        <v>8544</v>
      </c>
      <c r="AT6" s="4" t="s">
        <v>8539</v>
      </c>
      <c r="AU6" s="4" t="s">
        <v>8540</v>
      </c>
      <c r="AV6" s="4" t="s">
        <v>8545</v>
      </c>
      <c r="AW6" s="4" t="s">
        <v>8546</v>
      </c>
      <c r="AX6" s="4" t="s">
        <v>8544</v>
      </c>
      <c r="AY6" s="4" t="s">
        <v>8539</v>
      </c>
      <c r="AZ6" s="4" t="s">
        <v>8540</v>
      </c>
      <c r="BA6" s="4" t="s">
        <v>8545</v>
      </c>
      <c r="BB6" s="4" t="s">
        <v>8546</v>
      </c>
      <c r="BC6" s="4" t="s">
        <v>8544</v>
      </c>
      <c r="BD6" s="4" t="s">
        <v>8539</v>
      </c>
      <c r="BE6" s="4" t="s">
        <v>8540</v>
      </c>
      <c r="BF6" s="4" t="s">
        <v>8545</v>
      </c>
      <c r="BG6" s="4" t="s">
        <v>8546</v>
      </c>
      <c r="BH6" s="4" t="s">
        <v>8544</v>
      </c>
      <c r="BI6" s="4" t="s">
        <v>8539</v>
      </c>
      <c r="BJ6" s="4" t="s">
        <v>8540</v>
      </c>
      <c r="BK6" s="4" t="s">
        <v>8545</v>
      </c>
      <c r="BL6" s="4" t="s">
        <v>8546</v>
      </c>
      <c r="BM6" s="4" t="s">
        <v>8544</v>
      </c>
      <c r="BN6" s="4" t="s">
        <v>8539</v>
      </c>
      <c r="BO6" s="4" t="s">
        <v>8540</v>
      </c>
      <c r="BP6" s="4" t="s">
        <v>8553</v>
      </c>
      <c r="BQ6" s="4" t="s">
        <v>8546</v>
      </c>
      <c r="BR6" s="4" t="s">
        <v>8544</v>
      </c>
      <c r="BS6" s="4" t="s">
        <v>8547</v>
      </c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</row>
    <row r="7" spans="1:140" ht="13.8" customHeight="1" x14ac:dyDescent="0.25">
      <c r="A7" s="4" t="s">
        <v>3105</v>
      </c>
      <c r="B7" s="4">
        <v>11464</v>
      </c>
      <c r="C7" s="4" t="s">
        <v>245</v>
      </c>
      <c r="D7" s="4" t="s">
        <v>423</v>
      </c>
      <c r="F7" s="4" t="s">
        <v>8554</v>
      </c>
      <c r="G7" s="4" t="s">
        <v>8544</v>
      </c>
      <c r="H7" s="4" t="s">
        <v>8539</v>
      </c>
      <c r="I7" s="4" t="s">
        <v>8540</v>
      </c>
      <c r="J7" s="4" t="s">
        <v>8546</v>
      </c>
      <c r="K7" s="4" t="s">
        <v>8544</v>
      </c>
      <c r="L7" s="4" t="s">
        <v>8544</v>
      </c>
      <c r="M7" s="4" t="s">
        <v>8539</v>
      </c>
      <c r="N7" s="4" t="s">
        <v>8540</v>
      </c>
      <c r="O7" s="4" t="s">
        <v>8546</v>
      </c>
      <c r="P7" s="4" t="s">
        <v>8544</v>
      </c>
      <c r="Q7" s="4" t="s">
        <v>8544</v>
      </c>
      <c r="R7" s="4" t="s">
        <v>8539</v>
      </c>
      <c r="S7" s="4" t="s">
        <v>8540</v>
      </c>
      <c r="T7" s="4"/>
      <c r="U7" s="4" t="s">
        <v>8546</v>
      </c>
      <c r="V7" s="4" t="s">
        <v>8544</v>
      </c>
      <c r="W7" s="4" t="s">
        <v>8539</v>
      </c>
      <c r="X7" s="4" t="s">
        <v>8539</v>
      </c>
      <c r="Y7" s="4" t="s">
        <v>8540</v>
      </c>
      <c r="Z7" s="4"/>
      <c r="AA7" s="4" t="s">
        <v>8546</v>
      </c>
      <c r="AB7" s="4" t="s">
        <v>8544</v>
      </c>
      <c r="AC7" s="4" t="s">
        <v>8544</v>
      </c>
      <c r="AD7" s="4" t="s">
        <v>8544</v>
      </c>
      <c r="AE7" s="4" t="s">
        <v>8539</v>
      </c>
      <c r="AF7" s="4" t="s">
        <v>8540</v>
      </c>
      <c r="AG7" s="4" t="s">
        <v>8546</v>
      </c>
      <c r="AH7" s="4" t="s">
        <v>8544</v>
      </c>
      <c r="AI7" s="4" t="s">
        <v>8539</v>
      </c>
      <c r="AJ7" s="4" t="s">
        <v>8540</v>
      </c>
      <c r="AK7" s="4" t="s">
        <v>8545</v>
      </c>
      <c r="AL7" s="4" t="s">
        <v>8554</v>
      </c>
      <c r="AM7" s="4" t="s">
        <v>8546</v>
      </c>
      <c r="AN7" s="4" t="s">
        <v>8544</v>
      </c>
      <c r="AO7" s="4" t="s">
        <v>8539</v>
      </c>
      <c r="AP7" s="4" t="s">
        <v>8540</v>
      </c>
      <c r="AQ7" s="4" t="s">
        <v>8545</v>
      </c>
      <c r="AR7" s="4"/>
      <c r="AS7" s="4" t="s">
        <v>8546</v>
      </c>
      <c r="AT7" s="4" t="s">
        <v>8544</v>
      </c>
      <c r="AU7" s="4" t="s">
        <v>8539</v>
      </c>
      <c r="AV7" s="4" t="s">
        <v>8540</v>
      </c>
      <c r="AW7" s="4" t="s">
        <v>8545</v>
      </c>
      <c r="AX7" s="4" t="s">
        <v>8544</v>
      </c>
      <c r="AY7" s="4" t="s">
        <v>8539</v>
      </c>
      <c r="AZ7" s="4" t="s">
        <v>8540</v>
      </c>
      <c r="BA7" s="4" t="s">
        <v>8544</v>
      </c>
      <c r="BB7" s="4" t="s">
        <v>8547</v>
      </c>
      <c r="BC7" s="4" t="s">
        <v>8547</v>
      </c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</row>
    <row r="8" spans="1:140" ht="13.8" customHeight="1" x14ac:dyDescent="0.25">
      <c r="A8" s="4" t="s">
        <v>5070</v>
      </c>
      <c r="B8" s="4">
        <v>11464</v>
      </c>
      <c r="C8" s="4" t="s">
        <v>245</v>
      </c>
      <c r="D8" s="4" t="s">
        <v>423</v>
      </c>
      <c r="F8" s="4" t="s">
        <v>8554</v>
      </c>
      <c r="G8" s="4" t="s">
        <v>8544</v>
      </c>
      <c r="H8" s="4" t="s">
        <v>8539</v>
      </c>
      <c r="I8" s="4" t="s">
        <v>8540</v>
      </c>
      <c r="J8" s="4" t="s">
        <v>8546</v>
      </c>
      <c r="K8" s="4" t="s">
        <v>8544</v>
      </c>
      <c r="L8" s="4" t="s">
        <v>8544</v>
      </c>
      <c r="M8" s="4" t="s">
        <v>8539</v>
      </c>
      <c r="N8" s="4" t="s">
        <v>8540</v>
      </c>
      <c r="O8" s="4" t="s">
        <v>8546</v>
      </c>
      <c r="P8" s="4" t="s">
        <v>8544</v>
      </c>
      <c r="Q8" s="4" t="s">
        <v>8544</v>
      </c>
      <c r="R8" s="4" t="s">
        <v>8539</v>
      </c>
      <c r="S8" s="4" t="s">
        <v>8540</v>
      </c>
      <c r="T8" s="4"/>
      <c r="U8" s="4" t="s">
        <v>8546</v>
      </c>
      <c r="V8" s="4" t="s">
        <v>8544</v>
      </c>
      <c r="W8" s="4" t="s">
        <v>8539</v>
      </c>
      <c r="X8" s="4" t="s">
        <v>8539</v>
      </c>
      <c r="Y8" s="4" t="s">
        <v>8540</v>
      </c>
      <c r="Z8" s="4"/>
      <c r="AA8" s="4" t="s">
        <v>8546</v>
      </c>
      <c r="AB8" s="4" t="s">
        <v>8544</v>
      </c>
      <c r="AC8" s="4" t="s">
        <v>8544</v>
      </c>
      <c r="AD8" s="4" t="s">
        <v>8544</v>
      </c>
      <c r="AE8" s="4" t="s">
        <v>8539</v>
      </c>
      <c r="AF8" s="4" t="s">
        <v>8540</v>
      </c>
      <c r="AG8" s="4" t="s">
        <v>8546</v>
      </c>
      <c r="AH8" s="4" t="s">
        <v>8544</v>
      </c>
      <c r="AI8" s="4" t="s">
        <v>8539</v>
      </c>
      <c r="AJ8" s="4" t="s">
        <v>8540</v>
      </c>
      <c r="AK8" s="4" t="s">
        <v>8545</v>
      </c>
      <c r="AL8" s="4" t="s">
        <v>8554</v>
      </c>
      <c r="AM8" s="4" t="s">
        <v>8546</v>
      </c>
      <c r="AN8" s="4" t="s">
        <v>8544</v>
      </c>
      <c r="AO8" s="4" t="s">
        <v>8539</v>
      </c>
      <c r="AP8" s="4" t="s">
        <v>8540</v>
      </c>
      <c r="AQ8" s="4" t="s">
        <v>8545</v>
      </c>
      <c r="AR8" s="4"/>
      <c r="AS8" s="4" t="s">
        <v>8546</v>
      </c>
      <c r="AT8" s="4" t="s">
        <v>8544</v>
      </c>
      <c r="AU8" s="4" t="s">
        <v>8539</v>
      </c>
      <c r="AV8" s="4" t="s">
        <v>8540</v>
      </c>
      <c r="AW8" s="4" t="s">
        <v>8545</v>
      </c>
      <c r="AX8" s="4" t="s">
        <v>8544</v>
      </c>
      <c r="AY8" s="4" t="s">
        <v>8539</v>
      </c>
      <c r="AZ8" s="4" t="s">
        <v>8540</v>
      </c>
      <c r="BA8" s="4" t="s">
        <v>8544</v>
      </c>
      <c r="BB8" s="4" t="s">
        <v>8547</v>
      </c>
      <c r="BC8" s="4" t="s">
        <v>8547</v>
      </c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</row>
    <row r="9" spans="1:140" ht="13.8" customHeight="1" x14ac:dyDescent="0.25">
      <c r="A9" s="4" t="s">
        <v>351</v>
      </c>
      <c r="B9" s="4">
        <v>12936</v>
      </c>
      <c r="C9" s="4" t="s">
        <v>352</v>
      </c>
      <c r="D9" s="4" t="s">
        <v>353</v>
      </c>
      <c r="F9" s="4" t="s">
        <v>8550</v>
      </c>
      <c r="G9" s="4" t="s">
        <v>8551</v>
      </c>
      <c r="H9" s="4" t="s">
        <v>8544</v>
      </c>
      <c r="I9" s="4" t="s">
        <v>8539</v>
      </c>
      <c r="J9" s="4" t="s">
        <v>8540</v>
      </c>
      <c r="K9" s="4" t="s">
        <v>8545</v>
      </c>
      <c r="L9" s="4"/>
      <c r="M9" s="4" t="s">
        <v>8546</v>
      </c>
      <c r="N9" s="4" t="s">
        <v>8544</v>
      </c>
      <c r="O9" s="4" t="s">
        <v>8539</v>
      </c>
      <c r="P9" s="4" t="s">
        <v>8540</v>
      </c>
      <c r="Q9" s="4" t="s">
        <v>8545</v>
      </c>
      <c r="R9" s="4"/>
      <c r="S9" s="4" t="s">
        <v>8546</v>
      </c>
      <c r="T9" s="4" t="s">
        <v>8544</v>
      </c>
      <c r="U9" s="4" t="s">
        <v>8539</v>
      </c>
      <c r="V9" s="4" t="s">
        <v>8540</v>
      </c>
      <c r="W9" s="4" t="s">
        <v>8545</v>
      </c>
      <c r="X9" s="4"/>
      <c r="Y9" s="4" t="s">
        <v>8546</v>
      </c>
      <c r="Z9" s="4" t="s">
        <v>8544</v>
      </c>
      <c r="AA9" s="4" t="s">
        <v>8539</v>
      </c>
      <c r="AB9" s="4" t="s">
        <v>8540</v>
      </c>
      <c r="AC9" s="4" t="s">
        <v>8545</v>
      </c>
      <c r="AD9" s="4"/>
      <c r="AE9" s="4" t="s">
        <v>8553</v>
      </c>
      <c r="AF9" s="4" t="s">
        <v>8546</v>
      </c>
      <c r="AG9" s="4" t="s">
        <v>8544</v>
      </c>
      <c r="AH9" s="4" t="s">
        <v>8539</v>
      </c>
      <c r="AI9" s="4" t="s">
        <v>8540</v>
      </c>
      <c r="AJ9" s="4" t="s">
        <v>8546</v>
      </c>
      <c r="AK9" s="4" t="s">
        <v>8544</v>
      </c>
      <c r="AL9" s="4" t="s">
        <v>8539</v>
      </c>
      <c r="AM9" s="4" t="s">
        <v>8540</v>
      </c>
      <c r="AN9" s="4" t="s">
        <v>8545</v>
      </c>
      <c r="AO9" s="4"/>
      <c r="AP9" s="4" t="s">
        <v>8553</v>
      </c>
      <c r="AQ9" s="4" t="s">
        <v>8546</v>
      </c>
      <c r="AR9" s="4" t="s">
        <v>8544</v>
      </c>
      <c r="AS9" s="4" t="s">
        <v>8539</v>
      </c>
      <c r="AT9" s="4" t="s">
        <v>8540</v>
      </c>
      <c r="AU9" s="4"/>
      <c r="AV9" s="4" t="s">
        <v>8553</v>
      </c>
      <c r="AW9" s="4" t="s">
        <v>8546</v>
      </c>
      <c r="AX9" s="4" t="s">
        <v>8544</v>
      </c>
      <c r="AY9" s="4" t="s">
        <v>8547</v>
      </c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</row>
    <row r="10" spans="1:140" ht="13.8" customHeight="1" x14ac:dyDescent="0.25">
      <c r="A10" s="4" t="s">
        <v>2071</v>
      </c>
      <c r="B10" s="4">
        <v>12936</v>
      </c>
      <c r="C10" s="4" t="s">
        <v>352</v>
      </c>
      <c r="D10" s="4" t="s">
        <v>353</v>
      </c>
      <c r="F10" s="4" t="s">
        <v>8550</v>
      </c>
      <c r="G10" s="4" t="s">
        <v>8551</v>
      </c>
      <c r="H10" s="4" t="s">
        <v>8544</v>
      </c>
      <c r="I10" s="4" t="s">
        <v>8539</v>
      </c>
      <c r="J10" s="4" t="s">
        <v>8540</v>
      </c>
      <c r="K10" s="4" t="s">
        <v>8545</v>
      </c>
      <c r="L10" s="4"/>
      <c r="M10" s="4" t="s">
        <v>8546</v>
      </c>
      <c r="N10" s="4" t="s">
        <v>8544</v>
      </c>
      <c r="O10" s="4" t="s">
        <v>8539</v>
      </c>
      <c r="P10" s="4" t="s">
        <v>8540</v>
      </c>
      <c r="Q10" s="4" t="s">
        <v>8545</v>
      </c>
      <c r="R10" s="4"/>
      <c r="S10" s="4" t="s">
        <v>8546</v>
      </c>
      <c r="T10" s="4" t="s">
        <v>8544</v>
      </c>
      <c r="U10" s="4" t="s">
        <v>8539</v>
      </c>
      <c r="V10" s="4" t="s">
        <v>8540</v>
      </c>
      <c r="W10" s="4" t="s">
        <v>8545</v>
      </c>
      <c r="X10" s="4"/>
      <c r="Y10" s="4" t="s">
        <v>8546</v>
      </c>
      <c r="Z10" s="4" t="s">
        <v>8544</v>
      </c>
      <c r="AA10" s="4" t="s">
        <v>8539</v>
      </c>
      <c r="AB10" s="4" t="s">
        <v>8540</v>
      </c>
      <c r="AC10" s="4" t="s">
        <v>8545</v>
      </c>
      <c r="AD10" s="4"/>
      <c r="AE10" s="4" t="s">
        <v>8553</v>
      </c>
      <c r="AF10" s="4" t="s">
        <v>8546</v>
      </c>
      <c r="AG10" s="4" t="s">
        <v>8544</v>
      </c>
      <c r="AH10" s="4" t="s">
        <v>8539</v>
      </c>
      <c r="AI10" s="4" t="s">
        <v>8540</v>
      </c>
      <c r="AJ10" s="4" t="s">
        <v>8546</v>
      </c>
      <c r="AK10" s="4" t="s">
        <v>8544</v>
      </c>
      <c r="AL10" s="4" t="s">
        <v>8539</v>
      </c>
      <c r="AM10" s="4" t="s">
        <v>8540</v>
      </c>
      <c r="AN10" s="4" t="s">
        <v>8545</v>
      </c>
      <c r="AO10" s="4"/>
      <c r="AP10" s="4" t="s">
        <v>8553</v>
      </c>
      <c r="AQ10" s="4" t="s">
        <v>8546</v>
      </c>
      <c r="AR10" s="4" t="s">
        <v>8544</v>
      </c>
      <c r="AS10" s="4" t="s">
        <v>8539</v>
      </c>
      <c r="AT10" s="4" t="s">
        <v>8540</v>
      </c>
      <c r="AU10" s="4"/>
      <c r="AV10" s="4" t="s">
        <v>8553</v>
      </c>
      <c r="AW10" s="4" t="s">
        <v>8546</v>
      </c>
      <c r="AX10" s="4" t="s">
        <v>8544</v>
      </c>
      <c r="AY10" s="4" t="s">
        <v>8547</v>
      </c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</row>
    <row r="11" spans="1:140" ht="13.8" customHeight="1" x14ac:dyDescent="0.25">
      <c r="A11" s="4" t="s">
        <v>4815</v>
      </c>
      <c r="B11" s="4">
        <v>8368</v>
      </c>
      <c r="C11" s="4" t="s">
        <v>245</v>
      </c>
      <c r="D11" s="4" t="s">
        <v>1699</v>
      </c>
      <c r="F11" s="4" t="s">
        <v>8555</v>
      </c>
      <c r="G11" s="4" t="s">
        <v>8556</v>
      </c>
      <c r="H11" s="4" t="s">
        <v>8539</v>
      </c>
      <c r="I11" s="4" t="s">
        <v>8539</v>
      </c>
      <c r="J11" s="4" t="s">
        <v>8540</v>
      </c>
      <c r="K11" s="4" t="s">
        <v>8546</v>
      </c>
      <c r="L11" s="4" t="s">
        <v>8544</v>
      </c>
      <c r="M11" s="4" t="s">
        <v>8539</v>
      </c>
      <c r="N11" s="4" t="s">
        <v>8540</v>
      </c>
      <c r="O11" s="4"/>
      <c r="P11" s="4" t="s">
        <v>8546</v>
      </c>
      <c r="Q11" s="4" t="s">
        <v>8544</v>
      </c>
      <c r="R11" s="4" t="s">
        <v>8539</v>
      </c>
      <c r="S11" s="4" t="s">
        <v>8540</v>
      </c>
      <c r="T11" s="4" t="s">
        <v>8546</v>
      </c>
      <c r="U11" s="4" t="s">
        <v>8544</v>
      </c>
      <c r="V11" s="4" t="s">
        <v>8539</v>
      </c>
      <c r="W11" s="4" t="s">
        <v>8540</v>
      </c>
      <c r="X11" s="4"/>
      <c r="Y11" s="4" t="s">
        <v>8546</v>
      </c>
      <c r="Z11" s="4" t="s">
        <v>8544</v>
      </c>
      <c r="AA11" s="4" t="s">
        <v>8539</v>
      </c>
      <c r="AB11" s="4" t="s">
        <v>8540</v>
      </c>
      <c r="AC11" s="4" t="s">
        <v>8546</v>
      </c>
      <c r="AD11" s="4" t="s">
        <v>8544</v>
      </c>
      <c r="AE11" s="4" t="s">
        <v>8539</v>
      </c>
      <c r="AF11" s="4" t="s">
        <v>8540</v>
      </c>
      <c r="AG11" s="4" t="s">
        <v>8546</v>
      </c>
      <c r="AH11" s="4" t="s">
        <v>8544</v>
      </c>
      <c r="AI11" s="4" t="s">
        <v>8539</v>
      </c>
      <c r="AJ11" s="4" t="s">
        <v>8540</v>
      </c>
      <c r="AK11" s="4" t="s">
        <v>8546</v>
      </c>
      <c r="AL11" s="4" t="s">
        <v>8544</v>
      </c>
      <c r="AM11" s="4" t="s">
        <v>8539</v>
      </c>
      <c r="AN11" s="4" t="s">
        <v>8539</v>
      </c>
      <c r="AO11" s="4" t="s">
        <v>8540</v>
      </c>
      <c r="AP11" s="4" t="s">
        <v>8544</v>
      </c>
      <c r="AQ11" s="4" t="s">
        <v>8544</v>
      </c>
      <c r="AR11" s="4" t="s">
        <v>8539</v>
      </c>
      <c r="AS11" s="4" t="s">
        <v>8540</v>
      </c>
      <c r="AT11" s="4" t="s">
        <v>8546</v>
      </c>
      <c r="AU11" s="4" t="s">
        <v>8544</v>
      </c>
      <c r="AV11" s="4" t="s">
        <v>8547</v>
      </c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</row>
    <row r="12" spans="1:140" ht="13.8" customHeight="1" x14ac:dyDescent="0.25">
      <c r="A12" s="4" t="s">
        <v>3596</v>
      </c>
      <c r="B12" s="4">
        <v>10337</v>
      </c>
      <c r="C12" s="4" t="s">
        <v>14</v>
      </c>
      <c r="D12" s="4" t="s">
        <v>1864</v>
      </c>
      <c r="F12" s="4" t="s">
        <v>8553</v>
      </c>
      <c r="G12" s="4" t="s">
        <v>8544</v>
      </c>
      <c r="H12" s="4" t="s">
        <v>8539</v>
      </c>
      <c r="I12" s="4" t="s">
        <v>8540</v>
      </c>
      <c r="J12" s="4" t="s">
        <v>8557</v>
      </c>
      <c r="K12" s="4" t="s">
        <v>8546</v>
      </c>
      <c r="L12" s="4" t="s">
        <v>8553</v>
      </c>
      <c r="M12" s="4" t="s">
        <v>8544</v>
      </c>
      <c r="N12" s="4" t="s">
        <v>8539</v>
      </c>
      <c r="O12" s="4" t="s">
        <v>8540</v>
      </c>
      <c r="P12" s="4" t="s">
        <v>8557</v>
      </c>
      <c r="Q12" s="4" t="s">
        <v>8546</v>
      </c>
      <c r="R12" s="4" t="s">
        <v>8544</v>
      </c>
      <c r="S12" s="4" t="s">
        <v>8539</v>
      </c>
      <c r="T12" s="4" t="s">
        <v>8540</v>
      </c>
      <c r="U12" s="4" t="s">
        <v>8557</v>
      </c>
      <c r="V12" s="4" t="s">
        <v>8546</v>
      </c>
      <c r="W12" s="4" t="s">
        <v>8553</v>
      </c>
      <c r="X12" s="4" t="s">
        <v>8544</v>
      </c>
      <c r="Y12" s="4" t="s">
        <v>8544</v>
      </c>
      <c r="Z12" s="4" t="s">
        <v>8539</v>
      </c>
      <c r="AA12" s="4" t="s">
        <v>8540</v>
      </c>
      <c r="AB12" s="4" t="s">
        <v>8557</v>
      </c>
      <c r="AC12" s="4" t="s">
        <v>8546</v>
      </c>
      <c r="AD12" s="4" t="s">
        <v>8544</v>
      </c>
      <c r="AE12" s="4" t="s">
        <v>8539</v>
      </c>
      <c r="AF12" s="4" t="s">
        <v>8540</v>
      </c>
      <c r="AG12" s="4" t="s">
        <v>8557</v>
      </c>
      <c r="AH12" s="4"/>
      <c r="AI12" s="4" t="s">
        <v>8544</v>
      </c>
      <c r="AJ12" s="4" t="s">
        <v>8539</v>
      </c>
      <c r="AK12" s="4" t="s">
        <v>8540</v>
      </c>
      <c r="AL12" s="4" t="s">
        <v>8557</v>
      </c>
      <c r="AM12" s="4" t="s">
        <v>8546</v>
      </c>
      <c r="AN12" s="4" t="s">
        <v>8544</v>
      </c>
      <c r="AO12" s="4" t="s">
        <v>8539</v>
      </c>
      <c r="AP12" s="4" t="s">
        <v>8540</v>
      </c>
      <c r="AQ12" s="4" t="s">
        <v>8557</v>
      </c>
      <c r="AR12" s="4" t="s">
        <v>8546</v>
      </c>
      <c r="AS12" s="4" t="s">
        <v>8544</v>
      </c>
      <c r="AT12" s="4" t="s">
        <v>8539</v>
      </c>
      <c r="AU12" s="4" t="s">
        <v>8540</v>
      </c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</row>
    <row r="13" spans="1:140" ht="13.8" customHeight="1" x14ac:dyDescent="0.25">
      <c r="A13" s="4" t="s">
        <v>1507</v>
      </c>
      <c r="B13" s="4">
        <v>14149</v>
      </c>
      <c r="C13" s="4" t="s">
        <v>245</v>
      </c>
      <c r="D13" s="4" t="s">
        <v>1508</v>
      </c>
      <c r="F13" s="4" t="s">
        <v>8550</v>
      </c>
      <c r="G13" s="4" t="s">
        <v>8551</v>
      </c>
      <c r="H13" s="4" t="s">
        <v>8544</v>
      </c>
      <c r="I13" s="4" t="s">
        <v>8539</v>
      </c>
      <c r="J13" s="4" t="s">
        <v>8540</v>
      </c>
      <c r="K13" s="4" t="s">
        <v>8546</v>
      </c>
      <c r="L13" s="4" t="s">
        <v>8544</v>
      </c>
      <c r="M13" s="4" t="s">
        <v>8544</v>
      </c>
      <c r="N13" s="4" t="s">
        <v>8539</v>
      </c>
      <c r="O13" s="4" t="s">
        <v>8540</v>
      </c>
      <c r="P13" s="4" t="s">
        <v>8546</v>
      </c>
      <c r="Q13" s="4" t="s">
        <v>8539</v>
      </c>
      <c r="R13" s="4" t="s">
        <v>8540</v>
      </c>
      <c r="S13" s="4" t="s">
        <v>8546</v>
      </c>
      <c r="T13" s="4" t="s">
        <v>8544</v>
      </c>
      <c r="U13" s="4" t="s">
        <v>8539</v>
      </c>
      <c r="V13" s="4" t="s">
        <v>8540</v>
      </c>
      <c r="W13" s="4"/>
      <c r="X13" s="4" t="s">
        <v>8546</v>
      </c>
      <c r="Y13" s="4" t="s">
        <v>8544</v>
      </c>
      <c r="Z13" s="4" t="s">
        <v>8539</v>
      </c>
      <c r="AA13" s="4" t="s">
        <v>8540</v>
      </c>
      <c r="AB13" s="4" t="s">
        <v>8546</v>
      </c>
      <c r="AC13" s="4" t="s">
        <v>8544</v>
      </c>
      <c r="AD13" s="4" t="s">
        <v>8539</v>
      </c>
      <c r="AE13" s="4" t="s">
        <v>8540</v>
      </c>
      <c r="AF13" s="4" t="s">
        <v>8546</v>
      </c>
      <c r="AG13" s="4" t="s">
        <v>8544</v>
      </c>
      <c r="AH13" s="4" t="s">
        <v>8539</v>
      </c>
      <c r="AI13" s="4" t="s">
        <v>8540</v>
      </c>
      <c r="AJ13" s="4" t="s">
        <v>8546</v>
      </c>
      <c r="AK13" s="4" t="s">
        <v>8544</v>
      </c>
      <c r="AL13" s="4" t="s">
        <v>8539</v>
      </c>
      <c r="AM13" s="4" t="s">
        <v>8540</v>
      </c>
      <c r="AN13" s="4" t="s">
        <v>8546</v>
      </c>
      <c r="AO13" s="4" t="s">
        <v>8544</v>
      </c>
      <c r="AP13" s="4" t="s">
        <v>8539</v>
      </c>
      <c r="AQ13" s="4" t="s">
        <v>8540</v>
      </c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</row>
    <row r="14" spans="1:140" ht="13.8" customHeight="1" x14ac:dyDescent="0.25">
      <c r="A14" s="4" t="s">
        <v>3259</v>
      </c>
      <c r="B14" s="4">
        <v>14149</v>
      </c>
      <c r="C14" s="4" t="s">
        <v>245</v>
      </c>
      <c r="D14" s="4" t="s">
        <v>1508</v>
      </c>
      <c r="F14" s="4" t="s">
        <v>8550</v>
      </c>
      <c r="G14" s="4" t="s">
        <v>8551</v>
      </c>
      <c r="H14" s="4" t="s">
        <v>8544</v>
      </c>
      <c r="I14" s="4" t="s">
        <v>8539</v>
      </c>
      <c r="J14" s="4" t="s">
        <v>8540</v>
      </c>
      <c r="K14" s="4" t="s">
        <v>8546</v>
      </c>
      <c r="L14" s="4" t="s">
        <v>8544</v>
      </c>
      <c r="M14" s="4" t="s">
        <v>8544</v>
      </c>
      <c r="N14" s="4" t="s">
        <v>8539</v>
      </c>
      <c r="O14" s="4" t="s">
        <v>8540</v>
      </c>
      <c r="P14" s="4" t="s">
        <v>8546</v>
      </c>
      <c r="Q14" s="4" t="s">
        <v>8539</v>
      </c>
      <c r="R14" s="4" t="s">
        <v>8540</v>
      </c>
      <c r="S14" s="4" t="s">
        <v>8546</v>
      </c>
      <c r="T14" s="4" t="s">
        <v>8544</v>
      </c>
      <c r="U14" s="4" t="s">
        <v>8539</v>
      </c>
      <c r="V14" s="4" t="s">
        <v>8540</v>
      </c>
      <c r="W14" s="4"/>
      <c r="X14" s="4" t="s">
        <v>8546</v>
      </c>
      <c r="Y14" s="4" t="s">
        <v>8544</v>
      </c>
      <c r="Z14" s="4" t="s">
        <v>8539</v>
      </c>
      <c r="AA14" s="4" t="s">
        <v>8540</v>
      </c>
      <c r="AB14" s="4" t="s">
        <v>8546</v>
      </c>
      <c r="AC14" s="4" t="s">
        <v>8544</v>
      </c>
      <c r="AD14" s="4" t="s">
        <v>8539</v>
      </c>
      <c r="AE14" s="4" t="s">
        <v>8540</v>
      </c>
      <c r="AF14" s="4" t="s">
        <v>8546</v>
      </c>
      <c r="AG14" s="4" t="s">
        <v>8544</v>
      </c>
      <c r="AH14" s="4" t="s">
        <v>8539</v>
      </c>
      <c r="AI14" s="4" t="s">
        <v>8540</v>
      </c>
      <c r="AJ14" s="4" t="s">
        <v>8546</v>
      </c>
      <c r="AK14" s="4" t="s">
        <v>8544</v>
      </c>
      <c r="AL14" s="4" t="s">
        <v>8539</v>
      </c>
      <c r="AM14" s="4" t="s">
        <v>8540</v>
      </c>
      <c r="AN14" s="4" t="s">
        <v>8546</v>
      </c>
      <c r="AO14" s="4" t="s">
        <v>8544</v>
      </c>
      <c r="AP14" s="4" t="s">
        <v>8539</v>
      </c>
      <c r="AQ14" s="4" t="s">
        <v>8540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</row>
    <row r="15" spans="1:140" ht="13.8" customHeight="1" x14ac:dyDescent="0.25">
      <c r="A15" s="4" t="s">
        <v>2598</v>
      </c>
      <c r="B15" s="4">
        <v>10046</v>
      </c>
      <c r="C15" s="4" t="s">
        <v>9</v>
      </c>
      <c r="D15" s="4" t="s">
        <v>164</v>
      </c>
      <c r="F15" s="4" t="s">
        <v>8540</v>
      </c>
      <c r="G15" s="4" t="s">
        <v>8545</v>
      </c>
      <c r="H15" s="4" t="s">
        <v>8554</v>
      </c>
      <c r="I15" s="4" t="s">
        <v>8546</v>
      </c>
      <c r="J15" s="4" t="s">
        <v>8544</v>
      </c>
      <c r="K15" s="4" t="s">
        <v>8539</v>
      </c>
      <c r="L15" s="4" t="s">
        <v>8540</v>
      </c>
      <c r="M15" s="4" t="s">
        <v>8545</v>
      </c>
      <c r="N15" s="4" t="s">
        <v>8546</v>
      </c>
      <c r="O15" s="4" t="s">
        <v>8544</v>
      </c>
      <c r="P15" s="4" t="s">
        <v>8539</v>
      </c>
      <c r="Q15" s="4" t="s">
        <v>8540</v>
      </c>
      <c r="R15" s="4" t="s">
        <v>8546</v>
      </c>
      <c r="S15" s="4" t="s">
        <v>8544</v>
      </c>
      <c r="T15" s="4" t="s">
        <v>8539</v>
      </c>
      <c r="U15" s="4" t="s">
        <v>8540</v>
      </c>
      <c r="V15" s="4" t="s">
        <v>8545</v>
      </c>
      <c r="W15" s="4" t="s">
        <v>8554</v>
      </c>
      <c r="X15" s="4" t="s">
        <v>8546</v>
      </c>
      <c r="Y15" s="4" t="s">
        <v>8544</v>
      </c>
      <c r="Z15" s="4" t="s">
        <v>8544</v>
      </c>
      <c r="AA15" s="4" t="s">
        <v>8539</v>
      </c>
      <c r="AB15" s="4" t="s">
        <v>8540</v>
      </c>
      <c r="AC15" s="4" t="s">
        <v>8545</v>
      </c>
      <c r="AD15" s="4" t="s">
        <v>8546</v>
      </c>
      <c r="AE15" s="4" t="s">
        <v>8544</v>
      </c>
      <c r="AF15" s="4" t="s">
        <v>8539</v>
      </c>
      <c r="AG15" s="4" t="s">
        <v>8540</v>
      </c>
      <c r="AH15" s="4" t="s">
        <v>8546</v>
      </c>
      <c r="AI15" s="4" t="s">
        <v>8544</v>
      </c>
      <c r="AJ15" s="4" t="s">
        <v>8539</v>
      </c>
      <c r="AK15" s="4" t="s">
        <v>8540</v>
      </c>
      <c r="AL15" s="4" t="s">
        <v>8538</v>
      </c>
      <c r="AM15" s="4" t="s">
        <v>8545</v>
      </c>
      <c r="AN15" s="4" t="s">
        <v>8554</v>
      </c>
      <c r="AO15" s="4" t="s">
        <v>8546</v>
      </c>
      <c r="AP15" s="4" t="s">
        <v>8544</v>
      </c>
      <c r="AQ15" s="4" t="s">
        <v>8547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</row>
    <row r="16" spans="1:140" ht="13.8" customHeight="1" x14ac:dyDescent="0.25">
      <c r="A16" s="4" t="s">
        <v>244</v>
      </c>
      <c r="B16" s="4">
        <v>9048</v>
      </c>
      <c r="C16" s="4" t="s">
        <v>245</v>
      </c>
      <c r="D16" s="4" t="s">
        <v>246</v>
      </c>
      <c r="F16" s="4" t="s">
        <v>8544</v>
      </c>
      <c r="G16" s="4" t="s">
        <v>8539</v>
      </c>
      <c r="H16" s="4" t="s">
        <v>8540</v>
      </c>
      <c r="I16" s="4" t="s">
        <v>8546</v>
      </c>
      <c r="J16" s="4" t="s">
        <v>8544</v>
      </c>
      <c r="K16" s="4" t="s">
        <v>8544</v>
      </c>
      <c r="L16" s="4" t="s">
        <v>8539</v>
      </c>
      <c r="M16" s="4" t="s">
        <v>8540</v>
      </c>
      <c r="N16" s="4" t="s">
        <v>8546</v>
      </c>
      <c r="O16" s="4" t="s">
        <v>8544</v>
      </c>
      <c r="P16" s="4" t="s">
        <v>8544</v>
      </c>
      <c r="Q16" s="4" t="s">
        <v>8539</v>
      </c>
      <c r="R16" s="4" t="s">
        <v>8540</v>
      </c>
      <c r="S16" s="4" t="s">
        <v>8546</v>
      </c>
      <c r="T16" s="4" t="s">
        <v>8544</v>
      </c>
      <c r="U16" s="4" t="s">
        <v>8544</v>
      </c>
      <c r="V16" s="4" t="s">
        <v>8539</v>
      </c>
      <c r="W16" s="4" t="s">
        <v>8540</v>
      </c>
      <c r="X16" s="4"/>
      <c r="Y16" s="4" t="s">
        <v>8546</v>
      </c>
      <c r="Z16" s="4" t="s">
        <v>8544</v>
      </c>
      <c r="AA16" s="4" t="s">
        <v>8539</v>
      </c>
      <c r="AB16" s="4" t="s">
        <v>8540</v>
      </c>
      <c r="AC16" s="4" t="s">
        <v>8545</v>
      </c>
      <c r="AD16" s="4" t="s">
        <v>8546</v>
      </c>
      <c r="AE16" s="4" t="s">
        <v>8544</v>
      </c>
      <c r="AF16" s="4" t="s">
        <v>8544</v>
      </c>
      <c r="AG16" s="4" t="s">
        <v>8539</v>
      </c>
      <c r="AH16" s="4" t="s">
        <v>8540</v>
      </c>
      <c r="AI16" s="4" t="s">
        <v>8546</v>
      </c>
      <c r="AJ16" s="4" t="s">
        <v>8544</v>
      </c>
      <c r="AK16" s="4" t="s">
        <v>8544</v>
      </c>
      <c r="AL16" s="4" t="s">
        <v>8558</v>
      </c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</row>
    <row r="17" spans="1:140" ht="13.8" customHeight="1" x14ac:dyDescent="0.25">
      <c r="A17" s="4" t="s">
        <v>1111</v>
      </c>
      <c r="B17" s="4">
        <v>9048</v>
      </c>
      <c r="C17" s="4" t="s">
        <v>245</v>
      </c>
      <c r="D17" s="4" t="s">
        <v>246</v>
      </c>
      <c r="F17" s="4" t="s">
        <v>8544</v>
      </c>
      <c r="G17" s="4" t="s">
        <v>8539</v>
      </c>
      <c r="H17" s="4" t="s">
        <v>8540</v>
      </c>
      <c r="I17" s="4" t="s">
        <v>8546</v>
      </c>
      <c r="J17" s="4" t="s">
        <v>8544</v>
      </c>
      <c r="K17" s="4" t="s">
        <v>8544</v>
      </c>
      <c r="L17" s="4" t="s">
        <v>8539</v>
      </c>
      <c r="M17" s="4" t="s">
        <v>8540</v>
      </c>
      <c r="N17" s="4" t="s">
        <v>8546</v>
      </c>
      <c r="O17" s="4" t="s">
        <v>8544</v>
      </c>
      <c r="P17" s="4" t="s">
        <v>8544</v>
      </c>
      <c r="Q17" s="4" t="s">
        <v>8539</v>
      </c>
      <c r="R17" s="4" t="s">
        <v>8540</v>
      </c>
      <c r="S17" s="4" t="s">
        <v>8546</v>
      </c>
      <c r="T17" s="4" t="s">
        <v>8544</v>
      </c>
      <c r="U17" s="4" t="s">
        <v>8544</v>
      </c>
      <c r="V17" s="4" t="s">
        <v>8539</v>
      </c>
      <c r="W17" s="4" t="s">
        <v>8540</v>
      </c>
      <c r="X17" s="4"/>
      <c r="Y17" s="4" t="s">
        <v>8546</v>
      </c>
      <c r="Z17" s="4" t="s">
        <v>8544</v>
      </c>
      <c r="AA17" s="4" t="s">
        <v>8539</v>
      </c>
      <c r="AB17" s="4" t="s">
        <v>8540</v>
      </c>
      <c r="AC17" s="4" t="s">
        <v>8545</v>
      </c>
      <c r="AD17" s="4" t="s">
        <v>8546</v>
      </c>
      <c r="AE17" s="4" t="s">
        <v>8544</v>
      </c>
      <c r="AF17" s="4" t="s">
        <v>8544</v>
      </c>
      <c r="AG17" s="4" t="s">
        <v>8539</v>
      </c>
      <c r="AH17" s="4" t="s">
        <v>8540</v>
      </c>
      <c r="AI17" s="4" t="s">
        <v>8546</v>
      </c>
      <c r="AJ17" s="4" t="s">
        <v>8544</v>
      </c>
      <c r="AK17" s="4" t="s">
        <v>8544</v>
      </c>
      <c r="AL17" s="4" t="s">
        <v>8558</v>
      </c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</row>
    <row r="18" spans="1:140" ht="13.8" customHeight="1" x14ac:dyDescent="0.25">
      <c r="A18" s="4" t="s">
        <v>4421</v>
      </c>
      <c r="B18" s="4">
        <v>9899</v>
      </c>
      <c r="C18" s="4" t="s">
        <v>9</v>
      </c>
      <c r="D18" s="4" t="s">
        <v>180</v>
      </c>
      <c r="F18" s="4" t="s">
        <v>8545</v>
      </c>
      <c r="G18" s="4" t="s">
        <v>8554</v>
      </c>
      <c r="H18" s="4" t="s">
        <v>8546</v>
      </c>
      <c r="I18" s="4" t="s">
        <v>8544</v>
      </c>
      <c r="J18" s="4" t="s">
        <v>8539</v>
      </c>
      <c r="K18" s="4" t="s">
        <v>8540</v>
      </c>
      <c r="L18" s="4" t="s">
        <v>8538</v>
      </c>
      <c r="M18" s="4" t="s">
        <v>8545</v>
      </c>
      <c r="N18" s="4" t="s">
        <v>8546</v>
      </c>
      <c r="O18" s="4" t="s">
        <v>8544</v>
      </c>
      <c r="P18" s="4" t="s">
        <v>8539</v>
      </c>
      <c r="Q18" s="4" t="s">
        <v>8540</v>
      </c>
      <c r="R18" s="4" t="s">
        <v>8546</v>
      </c>
      <c r="S18" s="4" t="s">
        <v>8544</v>
      </c>
      <c r="T18" s="4" t="s">
        <v>8539</v>
      </c>
      <c r="U18" s="4" t="s">
        <v>8540</v>
      </c>
      <c r="V18" s="4" t="s">
        <v>8545</v>
      </c>
      <c r="W18" s="4" t="s">
        <v>8545</v>
      </c>
      <c r="X18" s="4" t="s">
        <v>8554</v>
      </c>
      <c r="Y18" s="4" t="s">
        <v>8546</v>
      </c>
      <c r="Z18" s="4" t="s">
        <v>8544</v>
      </c>
      <c r="AA18" s="4" t="s">
        <v>8539</v>
      </c>
      <c r="AB18" s="4" t="s">
        <v>8540</v>
      </c>
      <c r="AC18" s="4" t="s">
        <v>8545</v>
      </c>
      <c r="AD18" s="4" t="s">
        <v>8546</v>
      </c>
      <c r="AE18" s="4" t="s">
        <v>8544</v>
      </c>
      <c r="AF18" s="4" t="s">
        <v>8539</v>
      </c>
      <c r="AG18" s="4" t="s">
        <v>8540</v>
      </c>
      <c r="AH18" s="4" t="s">
        <v>8546</v>
      </c>
      <c r="AI18" s="4" t="s">
        <v>8544</v>
      </c>
      <c r="AJ18" s="4" t="s">
        <v>8539</v>
      </c>
      <c r="AK18" s="4" t="s">
        <v>8540</v>
      </c>
      <c r="AL18" s="4" t="s">
        <v>8545</v>
      </c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</row>
    <row r="19" spans="1:140" ht="13.8" customHeight="1" x14ac:dyDescent="0.25">
      <c r="A19" s="4" t="s">
        <v>2039</v>
      </c>
      <c r="B19" s="4">
        <v>7957</v>
      </c>
      <c r="C19" s="4" t="s">
        <v>14</v>
      </c>
      <c r="D19" s="4" t="s">
        <v>1864</v>
      </c>
      <c r="F19" s="4" t="s">
        <v>8545</v>
      </c>
      <c r="G19" s="4" t="s">
        <v>8544</v>
      </c>
      <c r="H19" s="4" t="s">
        <v>8539</v>
      </c>
      <c r="I19" s="4" t="s">
        <v>8540</v>
      </c>
      <c r="J19" s="4" t="s">
        <v>8557</v>
      </c>
      <c r="K19" s="4" t="s">
        <v>8545</v>
      </c>
      <c r="L19" s="4" t="s">
        <v>8545</v>
      </c>
      <c r="M19" s="4" t="s">
        <v>8546</v>
      </c>
      <c r="N19" s="4" t="s">
        <v>8544</v>
      </c>
      <c r="O19" s="4" t="s">
        <v>8539</v>
      </c>
      <c r="P19" s="4" t="s">
        <v>8540</v>
      </c>
      <c r="Q19" s="4" t="s">
        <v>8557</v>
      </c>
      <c r="R19" s="4" t="s">
        <v>8546</v>
      </c>
      <c r="S19" s="4" t="s">
        <v>8544</v>
      </c>
      <c r="T19" s="4" t="s">
        <v>8539</v>
      </c>
      <c r="U19" s="4" t="s">
        <v>8540</v>
      </c>
      <c r="V19" s="4" t="s">
        <v>8557</v>
      </c>
      <c r="W19" s="4" t="s">
        <v>8545</v>
      </c>
      <c r="X19" s="4" t="s">
        <v>8546</v>
      </c>
      <c r="Y19" s="4" t="s">
        <v>8553</v>
      </c>
      <c r="Z19" s="4" t="s">
        <v>8544</v>
      </c>
      <c r="AA19" s="4" t="s">
        <v>8539</v>
      </c>
      <c r="AB19" s="4" t="s">
        <v>8540</v>
      </c>
      <c r="AC19" s="4" t="s">
        <v>8557</v>
      </c>
      <c r="AD19" s="4" t="s">
        <v>8545</v>
      </c>
      <c r="AE19" s="4" t="s">
        <v>8546</v>
      </c>
      <c r="AF19" s="4" t="s">
        <v>8544</v>
      </c>
      <c r="AG19" s="4" t="s">
        <v>8539</v>
      </c>
      <c r="AH19" s="4" t="s">
        <v>8540</v>
      </c>
      <c r="AI19" s="4" t="s">
        <v>8557</v>
      </c>
      <c r="AJ19" s="4" t="s">
        <v>8544</v>
      </c>
      <c r="AK19" s="4" t="s">
        <v>8547</v>
      </c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</row>
    <row r="20" spans="1:140" ht="13.8" customHeight="1" x14ac:dyDescent="0.25">
      <c r="A20" s="4" t="s">
        <v>849</v>
      </c>
      <c r="B20" s="4">
        <v>8881</v>
      </c>
      <c r="C20" s="4" t="s">
        <v>245</v>
      </c>
      <c r="D20" s="4" t="s">
        <v>850</v>
      </c>
      <c r="F20" s="4" t="s">
        <v>8550</v>
      </c>
      <c r="G20" s="4" t="s">
        <v>8551</v>
      </c>
      <c r="H20" s="4" t="s">
        <v>8544</v>
      </c>
      <c r="I20" s="4" t="s">
        <v>8544</v>
      </c>
      <c r="J20" s="4" t="s">
        <v>8544</v>
      </c>
      <c r="K20" s="4" t="s">
        <v>8539</v>
      </c>
      <c r="L20" s="4" t="s">
        <v>8540</v>
      </c>
      <c r="M20" s="4" t="s">
        <v>8545</v>
      </c>
      <c r="N20" s="4"/>
      <c r="O20" s="4" t="s">
        <v>8546</v>
      </c>
      <c r="P20" s="4" t="s">
        <v>8544</v>
      </c>
      <c r="Q20" s="4" t="s">
        <v>8539</v>
      </c>
      <c r="R20" s="4" t="s">
        <v>8540</v>
      </c>
      <c r="S20" s="4"/>
      <c r="T20" s="4" t="s">
        <v>8546</v>
      </c>
      <c r="U20" s="4" t="s">
        <v>8544</v>
      </c>
      <c r="V20" s="4" t="s">
        <v>8544</v>
      </c>
      <c r="W20" s="4" t="s">
        <v>8539</v>
      </c>
      <c r="X20" s="4" t="s">
        <v>8540</v>
      </c>
      <c r="Y20" s="4" t="s">
        <v>8545</v>
      </c>
      <c r="Z20" s="4" t="s">
        <v>8546</v>
      </c>
      <c r="AA20" s="4" t="s">
        <v>8544</v>
      </c>
      <c r="AB20" s="4" t="s">
        <v>8539</v>
      </c>
      <c r="AC20" s="4" t="s">
        <v>8540</v>
      </c>
      <c r="AD20" s="4" t="s">
        <v>8545</v>
      </c>
      <c r="AE20" s="4" t="s">
        <v>8546</v>
      </c>
      <c r="AF20" s="4" t="s">
        <v>8544</v>
      </c>
      <c r="AG20" s="4" t="s">
        <v>8544</v>
      </c>
      <c r="AH20" s="4" t="s">
        <v>8539</v>
      </c>
      <c r="AI20" s="4" t="s">
        <v>8540</v>
      </c>
      <c r="AJ20" s="4" t="s">
        <v>8545</v>
      </c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</row>
    <row r="21" spans="1:140" ht="13.8" customHeight="1" x14ac:dyDescent="0.25">
      <c r="A21" s="4" t="s">
        <v>3364</v>
      </c>
      <c r="B21" s="4">
        <v>7926</v>
      </c>
      <c r="C21" s="4" t="s">
        <v>245</v>
      </c>
      <c r="D21" s="4" t="s">
        <v>516</v>
      </c>
      <c r="F21" s="4" t="s">
        <v>8550</v>
      </c>
      <c r="G21" s="4" t="s">
        <v>8551</v>
      </c>
      <c r="H21" s="4" t="s">
        <v>8544</v>
      </c>
      <c r="I21" s="4" t="s">
        <v>8539</v>
      </c>
      <c r="J21" s="4" t="s">
        <v>8540</v>
      </c>
      <c r="K21" s="4" t="s">
        <v>8546</v>
      </c>
      <c r="L21" s="4" t="s">
        <v>8544</v>
      </c>
      <c r="M21" s="4" t="s">
        <v>8539</v>
      </c>
      <c r="N21" s="4" t="s">
        <v>8540</v>
      </c>
      <c r="O21" s="4" t="s">
        <v>8546</v>
      </c>
      <c r="P21" s="4" t="s">
        <v>8544</v>
      </c>
      <c r="Q21" s="4" t="s">
        <v>8544</v>
      </c>
      <c r="R21" s="4" t="s">
        <v>8544</v>
      </c>
      <c r="S21" s="4" t="s">
        <v>8539</v>
      </c>
      <c r="T21" s="4" t="s">
        <v>8540</v>
      </c>
      <c r="U21" s="4" t="s">
        <v>8545</v>
      </c>
      <c r="V21" s="4" t="s">
        <v>8546</v>
      </c>
      <c r="W21" s="4" t="s">
        <v>8544</v>
      </c>
      <c r="X21" s="4" t="s">
        <v>8539</v>
      </c>
      <c r="Y21" s="4" t="s">
        <v>8540</v>
      </c>
      <c r="Z21" s="4" t="s">
        <v>8545</v>
      </c>
      <c r="AA21" s="4" t="s">
        <v>8546</v>
      </c>
      <c r="AB21" s="4" t="s">
        <v>8544</v>
      </c>
      <c r="AC21" s="4" t="s">
        <v>8539</v>
      </c>
      <c r="AD21" s="4" t="s">
        <v>8540</v>
      </c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</row>
    <row r="22" spans="1:140" ht="13.8" customHeight="1" x14ac:dyDescent="0.25">
      <c r="A22" s="4" t="s">
        <v>5057</v>
      </c>
      <c r="B22" s="4">
        <v>7926</v>
      </c>
      <c r="C22" s="4" t="s">
        <v>245</v>
      </c>
      <c r="D22" s="4" t="s">
        <v>516</v>
      </c>
      <c r="F22" s="4" t="s">
        <v>8550</v>
      </c>
      <c r="G22" s="4" t="s">
        <v>8551</v>
      </c>
      <c r="H22" s="4" t="s">
        <v>8544</v>
      </c>
      <c r="I22" s="4" t="s">
        <v>8539</v>
      </c>
      <c r="J22" s="4" t="s">
        <v>8540</v>
      </c>
      <c r="K22" s="4" t="s">
        <v>8546</v>
      </c>
      <c r="L22" s="4" t="s">
        <v>8544</v>
      </c>
      <c r="M22" s="4" t="s">
        <v>8539</v>
      </c>
      <c r="N22" s="4" t="s">
        <v>8540</v>
      </c>
      <c r="O22" s="4" t="s">
        <v>8546</v>
      </c>
      <c r="P22" s="4" t="s">
        <v>8544</v>
      </c>
      <c r="Q22" s="4" t="s">
        <v>8544</v>
      </c>
      <c r="R22" s="4" t="s">
        <v>8544</v>
      </c>
      <c r="S22" s="4" t="s">
        <v>8539</v>
      </c>
      <c r="T22" s="4" t="s">
        <v>8540</v>
      </c>
      <c r="U22" s="4" t="s">
        <v>8545</v>
      </c>
      <c r="V22" s="4" t="s">
        <v>8546</v>
      </c>
      <c r="W22" s="4" t="s">
        <v>8544</v>
      </c>
      <c r="X22" s="4" t="s">
        <v>8539</v>
      </c>
      <c r="Y22" s="4" t="s">
        <v>8540</v>
      </c>
      <c r="Z22" s="4" t="s">
        <v>8545</v>
      </c>
      <c r="AA22" s="4" t="s">
        <v>8546</v>
      </c>
      <c r="AB22" s="4" t="s">
        <v>8544</v>
      </c>
      <c r="AC22" s="4" t="s">
        <v>8539</v>
      </c>
      <c r="AD22" s="4" t="s">
        <v>8540</v>
      </c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</row>
    <row r="23" spans="1:140" ht="13.8" customHeight="1" x14ac:dyDescent="0.25">
      <c r="A23" s="4" t="s">
        <v>2286</v>
      </c>
      <c r="B23" s="4">
        <v>7019</v>
      </c>
      <c r="C23" s="4" t="s">
        <v>352</v>
      </c>
      <c r="D23" s="4" t="s">
        <v>353</v>
      </c>
      <c r="F23" s="4" t="s">
        <v>8545</v>
      </c>
      <c r="G23" s="4" t="s">
        <v>8546</v>
      </c>
      <c r="H23" s="4" t="s">
        <v>8544</v>
      </c>
      <c r="I23" s="4" t="s">
        <v>8539</v>
      </c>
      <c r="J23" s="4" t="s">
        <v>8540</v>
      </c>
      <c r="K23" s="4" t="s">
        <v>8544</v>
      </c>
      <c r="L23" s="4" t="s">
        <v>8539</v>
      </c>
      <c r="M23" s="4" t="s">
        <v>8540</v>
      </c>
      <c r="N23" s="4" t="s">
        <v>8544</v>
      </c>
      <c r="O23" s="4" t="s">
        <v>8539</v>
      </c>
      <c r="P23" s="4" t="s">
        <v>8540</v>
      </c>
      <c r="Q23" s="4" t="s">
        <v>8545</v>
      </c>
      <c r="R23" s="4" t="s">
        <v>8546</v>
      </c>
      <c r="S23" s="4" t="s">
        <v>8544</v>
      </c>
      <c r="T23" s="4" t="s">
        <v>8539</v>
      </c>
      <c r="U23" s="4" t="s">
        <v>8540</v>
      </c>
      <c r="V23" s="4" t="s">
        <v>8545</v>
      </c>
      <c r="W23" s="4" t="s">
        <v>8546</v>
      </c>
      <c r="X23" s="4" t="s">
        <v>8544</v>
      </c>
      <c r="Y23" s="4" t="s">
        <v>8539</v>
      </c>
      <c r="Z23" s="4" t="s">
        <v>8540</v>
      </c>
      <c r="AA23" s="4" t="s">
        <v>8545</v>
      </c>
      <c r="AB23" s="4" t="s">
        <v>8546</v>
      </c>
      <c r="AC23" s="4" t="s">
        <v>8559</v>
      </c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</row>
    <row r="24" spans="1:140" ht="13.8" customHeight="1" x14ac:dyDescent="0.25">
      <c r="A24" s="4" t="s">
        <v>5353</v>
      </c>
      <c r="B24" s="4">
        <v>7019</v>
      </c>
      <c r="C24" s="4" t="s">
        <v>352</v>
      </c>
      <c r="D24" s="4" t="s">
        <v>353</v>
      </c>
      <c r="F24" s="4" t="s">
        <v>8545</v>
      </c>
      <c r="G24" s="4" t="s">
        <v>8546</v>
      </c>
      <c r="H24" s="4" t="s">
        <v>8544</v>
      </c>
      <c r="I24" s="4" t="s">
        <v>8539</v>
      </c>
      <c r="J24" s="4" t="s">
        <v>8540</v>
      </c>
      <c r="K24" s="4" t="s">
        <v>8544</v>
      </c>
      <c r="L24" s="4" t="s">
        <v>8539</v>
      </c>
      <c r="M24" s="4" t="s">
        <v>8540</v>
      </c>
      <c r="N24" s="4" t="s">
        <v>8544</v>
      </c>
      <c r="O24" s="4" t="s">
        <v>8539</v>
      </c>
      <c r="P24" s="4" t="s">
        <v>8540</v>
      </c>
      <c r="Q24" s="4" t="s">
        <v>8545</v>
      </c>
      <c r="R24" s="4" t="s">
        <v>8546</v>
      </c>
      <c r="S24" s="4" t="s">
        <v>8544</v>
      </c>
      <c r="T24" s="4" t="s">
        <v>8539</v>
      </c>
      <c r="U24" s="4" t="s">
        <v>8540</v>
      </c>
      <c r="V24" s="4" t="s">
        <v>8545</v>
      </c>
      <c r="W24" s="4" t="s">
        <v>8546</v>
      </c>
      <c r="X24" s="4" t="s">
        <v>8544</v>
      </c>
      <c r="Y24" s="4" t="s">
        <v>8539</v>
      </c>
      <c r="Z24" s="4" t="s">
        <v>8540</v>
      </c>
      <c r="AA24" s="4" t="s">
        <v>8545</v>
      </c>
      <c r="AB24" s="4" t="s">
        <v>8546</v>
      </c>
      <c r="AC24" s="4" t="s">
        <v>8559</v>
      </c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</row>
    <row r="25" spans="1:140" ht="13.8" customHeight="1" x14ac:dyDescent="0.25">
      <c r="A25" s="4" t="s">
        <v>1108</v>
      </c>
      <c r="B25" s="4">
        <v>7318</v>
      </c>
      <c r="C25" s="4" t="s">
        <v>352</v>
      </c>
      <c r="D25" s="4" t="s">
        <v>353</v>
      </c>
      <c r="F25" s="4" t="s">
        <v>8550</v>
      </c>
      <c r="G25" s="4" t="s">
        <v>8544</v>
      </c>
      <c r="H25" s="4" t="s">
        <v>8539</v>
      </c>
      <c r="I25" s="4" t="s">
        <v>8540</v>
      </c>
      <c r="J25" s="4" t="s">
        <v>8545</v>
      </c>
      <c r="K25" s="4" t="s">
        <v>8546</v>
      </c>
      <c r="L25" s="4" t="s">
        <v>8544</v>
      </c>
      <c r="M25" s="4" t="s">
        <v>8539</v>
      </c>
      <c r="N25" s="4" t="s">
        <v>8540</v>
      </c>
      <c r="O25" s="4" t="s">
        <v>8545</v>
      </c>
      <c r="P25" s="4" t="s">
        <v>8546</v>
      </c>
      <c r="Q25" s="4" t="s">
        <v>8544</v>
      </c>
      <c r="R25" s="4" t="s">
        <v>8539</v>
      </c>
      <c r="S25" s="4" t="s">
        <v>8540</v>
      </c>
      <c r="T25" s="4" t="s">
        <v>8545</v>
      </c>
      <c r="U25" s="4" t="s">
        <v>8546</v>
      </c>
      <c r="V25" s="4" t="s">
        <v>8544</v>
      </c>
      <c r="W25" s="4" t="s">
        <v>8539</v>
      </c>
      <c r="X25" s="4" t="s">
        <v>8540</v>
      </c>
      <c r="Y25" s="4" t="s">
        <v>8546</v>
      </c>
      <c r="Z25" s="4" t="s">
        <v>8544</v>
      </c>
      <c r="AA25" s="4"/>
      <c r="AB25" s="4" t="s">
        <v>8547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</row>
    <row r="26" spans="1:140" ht="13.8" customHeight="1" x14ac:dyDescent="0.25">
      <c r="A26" s="4" t="s">
        <v>1787</v>
      </c>
      <c r="B26" s="4">
        <v>7513</v>
      </c>
      <c r="C26" s="4" t="s">
        <v>245</v>
      </c>
      <c r="D26" s="4" t="s">
        <v>1508</v>
      </c>
      <c r="F26" s="4" t="s">
        <v>8550</v>
      </c>
      <c r="G26" s="4" t="s">
        <v>8551</v>
      </c>
      <c r="H26" s="4" t="s">
        <v>8544</v>
      </c>
      <c r="I26" s="4" t="s">
        <v>8539</v>
      </c>
      <c r="J26" s="4" t="s">
        <v>8540</v>
      </c>
      <c r="K26" s="4" t="s">
        <v>8546</v>
      </c>
      <c r="L26" s="4" t="s">
        <v>8539</v>
      </c>
      <c r="M26" s="4" t="s">
        <v>8540</v>
      </c>
      <c r="N26" s="4" t="s">
        <v>8546</v>
      </c>
      <c r="O26" s="4" t="s">
        <v>8544</v>
      </c>
      <c r="P26" s="4" t="s">
        <v>8539</v>
      </c>
      <c r="Q26" s="4" t="s">
        <v>8540</v>
      </c>
      <c r="R26" s="4" t="s">
        <v>8545</v>
      </c>
      <c r="S26" s="4" t="s">
        <v>8546</v>
      </c>
      <c r="T26" s="4" t="s">
        <v>8544</v>
      </c>
      <c r="U26" s="4" t="s">
        <v>8539</v>
      </c>
      <c r="V26" s="4" t="s">
        <v>8540</v>
      </c>
      <c r="W26" s="4" t="s">
        <v>8546</v>
      </c>
      <c r="X26" s="4" t="s">
        <v>8544</v>
      </c>
      <c r="Y26" s="4" t="s">
        <v>8539</v>
      </c>
      <c r="Z26" s="4" t="s">
        <v>8540</v>
      </c>
      <c r="AA26" s="4" t="s">
        <v>8544</v>
      </c>
      <c r="AB26" s="4" t="s">
        <v>8547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</row>
    <row r="27" spans="1:140" ht="13.8" customHeight="1" x14ac:dyDescent="0.25">
      <c r="A27" s="4" t="s">
        <v>1936</v>
      </c>
      <c r="B27" s="4">
        <v>7318</v>
      </c>
      <c r="C27" s="4" t="s">
        <v>352</v>
      </c>
      <c r="D27" s="4" t="s">
        <v>353</v>
      </c>
      <c r="F27" s="4" t="s">
        <v>8550</v>
      </c>
      <c r="G27" s="4" t="s">
        <v>8544</v>
      </c>
      <c r="H27" s="4" t="s">
        <v>8539</v>
      </c>
      <c r="I27" s="4" t="s">
        <v>8540</v>
      </c>
      <c r="J27" s="4" t="s">
        <v>8545</v>
      </c>
      <c r="K27" s="4" t="s">
        <v>8546</v>
      </c>
      <c r="L27" s="4" t="s">
        <v>8544</v>
      </c>
      <c r="M27" s="4" t="s">
        <v>8539</v>
      </c>
      <c r="N27" s="4" t="s">
        <v>8540</v>
      </c>
      <c r="O27" s="4" t="s">
        <v>8545</v>
      </c>
      <c r="P27" s="4" t="s">
        <v>8546</v>
      </c>
      <c r="Q27" s="4" t="s">
        <v>8544</v>
      </c>
      <c r="R27" s="4" t="s">
        <v>8539</v>
      </c>
      <c r="S27" s="4" t="s">
        <v>8540</v>
      </c>
      <c r="T27" s="4" t="s">
        <v>8545</v>
      </c>
      <c r="U27" s="4" t="s">
        <v>8546</v>
      </c>
      <c r="V27" s="4" t="s">
        <v>8544</v>
      </c>
      <c r="W27" s="4" t="s">
        <v>8539</v>
      </c>
      <c r="X27" s="4" t="s">
        <v>8540</v>
      </c>
      <c r="Y27" s="4" t="s">
        <v>8546</v>
      </c>
      <c r="Z27" s="4" t="s">
        <v>8544</v>
      </c>
      <c r="AA27" s="4"/>
      <c r="AB27" s="4" t="s">
        <v>8547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</row>
    <row r="28" spans="1:140" ht="13.8" customHeight="1" x14ac:dyDescent="0.25">
      <c r="A28" s="4" t="s">
        <v>2967</v>
      </c>
      <c r="B28" s="4">
        <v>7513</v>
      </c>
      <c r="C28" s="4" t="s">
        <v>245</v>
      </c>
      <c r="D28" s="4" t="s">
        <v>1508</v>
      </c>
      <c r="F28" s="4" t="s">
        <v>8550</v>
      </c>
      <c r="G28" s="4" t="s">
        <v>8551</v>
      </c>
      <c r="H28" s="4" t="s">
        <v>8544</v>
      </c>
      <c r="I28" s="4" t="s">
        <v>8539</v>
      </c>
      <c r="J28" s="4" t="s">
        <v>8540</v>
      </c>
      <c r="K28" s="4" t="s">
        <v>8546</v>
      </c>
      <c r="L28" s="4" t="s">
        <v>8539</v>
      </c>
      <c r="M28" s="4" t="s">
        <v>8540</v>
      </c>
      <c r="N28" s="4" t="s">
        <v>8546</v>
      </c>
      <c r="O28" s="4" t="s">
        <v>8544</v>
      </c>
      <c r="P28" s="4" t="s">
        <v>8539</v>
      </c>
      <c r="Q28" s="4" t="s">
        <v>8540</v>
      </c>
      <c r="R28" s="4" t="s">
        <v>8545</v>
      </c>
      <c r="S28" s="4" t="s">
        <v>8546</v>
      </c>
      <c r="T28" s="4" t="s">
        <v>8544</v>
      </c>
      <c r="U28" s="4" t="s">
        <v>8539</v>
      </c>
      <c r="V28" s="4" t="s">
        <v>8540</v>
      </c>
      <c r="W28" s="4" t="s">
        <v>8546</v>
      </c>
      <c r="X28" s="4" t="s">
        <v>8544</v>
      </c>
      <c r="Y28" s="4" t="s">
        <v>8539</v>
      </c>
      <c r="Z28" s="4" t="s">
        <v>8540</v>
      </c>
      <c r="AA28" s="4" t="s">
        <v>8544</v>
      </c>
      <c r="AB28" s="4" t="s">
        <v>8547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</row>
    <row r="29" spans="1:140" ht="13.8" customHeight="1" x14ac:dyDescent="0.25">
      <c r="A29" s="4" t="s">
        <v>1174</v>
      </c>
      <c r="B29" s="4">
        <v>6524</v>
      </c>
      <c r="C29" s="4" t="s">
        <v>9</v>
      </c>
      <c r="D29" s="4" t="s">
        <v>180</v>
      </c>
      <c r="F29" s="4" t="s">
        <v>8554</v>
      </c>
      <c r="G29" s="4" t="s">
        <v>8546</v>
      </c>
      <c r="H29" s="4" t="s">
        <v>8544</v>
      </c>
      <c r="I29" s="4" t="s">
        <v>8544</v>
      </c>
      <c r="J29" s="4" t="s">
        <v>8539</v>
      </c>
      <c r="K29" s="4" t="s">
        <v>8540</v>
      </c>
      <c r="L29" s="4" t="s">
        <v>8545</v>
      </c>
      <c r="M29" s="4" t="s">
        <v>8546</v>
      </c>
      <c r="N29" s="4" t="s">
        <v>8544</v>
      </c>
      <c r="O29" s="4" t="s">
        <v>8539</v>
      </c>
      <c r="P29" s="4" t="s">
        <v>8540</v>
      </c>
      <c r="Q29" s="4" t="s">
        <v>8546</v>
      </c>
      <c r="R29" s="4" t="s">
        <v>8544</v>
      </c>
      <c r="S29" s="4" t="s">
        <v>8539</v>
      </c>
      <c r="T29" s="4" t="s">
        <v>8540</v>
      </c>
      <c r="U29" s="4" t="s">
        <v>8545</v>
      </c>
      <c r="V29" s="4" t="s">
        <v>8554</v>
      </c>
      <c r="W29" s="4" t="s">
        <v>8546</v>
      </c>
      <c r="X29" s="4" t="s">
        <v>8544</v>
      </c>
      <c r="Y29" s="4" t="s">
        <v>8547</v>
      </c>
      <c r="Z29" s="4" t="s">
        <v>8560</v>
      </c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</row>
    <row r="30" spans="1:140" ht="13.8" customHeight="1" x14ac:dyDescent="0.25">
      <c r="A30" s="4" t="s">
        <v>2188</v>
      </c>
      <c r="B30" s="4">
        <v>5600</v>
      </c>
      <c r="C30" s="4" t="s">
        <v>9</v>
      </c>
      <c r="D30" s="4" t="s">
        <v>32</v>
      </c>
      <c r="F30" s="4" t="s">
        <v>8545</v>
      </c>
      <c r="G30" s="4" t="s">
        <v>8554</v>
      </c>
      <c r="H30" s="4" t="s">
        <v>8546</v>
      </c>
      <c r="I30" s="4" t="s">
        <v>8544</v>
      </c>
      <c r="J30" s="4" t="s">
        <v>8544</v>
      </c>
      <c r="K30" s="4" t="s">
        <v>8539</v>
      </c>
      <c r="L30" s="4" t="s">
        <v>8540</v>
      </c>
      <c r="M30" s="4" t="s">
        <v>8545</v>
      </c>
      <c r="N30" s="4" t="s">
        <v>8546</v>
      </c>
      <c r="O30" s="4" t="s">
        <v>8544</v>
      </c>
      <c r="P30" s="4" t="s">
        <v>8539</v>
      </c>
      <c r="Q30" s="4" t="s">
        <v>8540</v>
      </c>
      <c r="R30" s="4" t="s">
        <v>8546</v>
      </c>
      <c r="S30" s="4" t="s">
        <v>8544</v>
      </c>
      <c r="T30" s="4" t="s">
        <v>8539</v>
      </c>
      <c r="U30" s="4" t="s">
        <v>8540</v>
      </c>
      <c r="V30" s="4" t="s">
        <v>8545</v>
      </c>
      <c r="W30" s="4" t="s">
        <v>8554</v>
      </c>
      <c r="X30" s="4" t="s">
        <v>8546</v>
      </c>
      <c r="Y30" s="4" t="s">
        <v>8544</v>
      </c>
      <c r="Z30" s="4" t="s">
        <v>8547</v>
      </c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</row>
    <row r="31" spans="1:140" ht="13.8" customHeight="1" x14ac:dyDescent="0.25">
      <c r="A31" s="4" t="s">
        <v>1863</v>
      </c>
      <c r="B31" s="4">
        <v>4940</v>
      </c>
      <c r="C31" s="4" t="s">
        <v>14</v>
      </c>
      <c r="D31" s="4" t="s">
        <v>1864</v>
      </c>
      <c r="F31" s="4" t="s">
        <v>8561</v>
      </c>
      <c r="G31" s="4" t="s">
        <v>8562</v>
      </c>
      <c r="H31" s="4" t="s">
        <v>8553</v>
      </c>
      <c r="I31" s="4" t="s">
        <v>8550</v>
      </c>
      <c r="J31" s="4" t="s">
        <v>8551</v>
      </c>
      <c r="K31" s="4" t="s">
        <v>8544</v>
      </c>
      <c r="L31" s="4" t="s">
        <v>8539</v>
      </c>
      <c r="M31" s="4" t="s">
        <v>8540</v>
      </c>
      <c r="N31" s="4" t="s">
        <v>8557</v>
      </c>
      <c r="O31" s="4" t="s">
        <v>8545</v>
      </c>
      <c r="P31" s="4" t="s">
        <v>8544</v>
      </c>
      <c r="Q31" s="4" t="s">
        <v>8544</v>
      </c>
      <c r="R31" s="4" t="s">
        <v>8539</v>
      </c>
      <c r="S31" s="4" t="s">
        <v>8540</v>
      </c>
      <c r="T31" s="4" t="s">
        <v>8557</v>
      </c>
      <c r="U31" s="4" t="s">
        <v>8546</v>
      </c>
      <c r="V31" s="4" t="s">
        <v>8553</v>
      </c>
      <c r="W31" s="4" t="s">
        <v>8544</v>
      </c>
      <c r="X31" s="4" t="s">
        <v>8539</v>
      </c>
      <c r="Y31" s="4" t="s">
        <v>8540</v>
      </c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</row>
    <row r="32" spans="1:140" ht="13.8" customHeight="1" x14ac:dyDescent="0.25">
      <c r="A32" s="4" t="s">
        <v>2835</v>
      </c>
      <c r="B32" s="4">
        <v>5040</v>
      </c>
      <c r="C32" s="4" t="s">
        <v>14</v>
      </c>
      <c r="D32" s="4" t="s">
        <v>1864</v>
      </c>
      <c r="F32" s="4" t="s">
        <v>8553</v>
      </c>
      <c r="G32" s="4" t="s">
        <v>8544</v>
      </c>
      <c r="H32" s="4" t="s">
        <v>8539</v>
      </c>
      <c r="I32" s="4" t="s">
        <v>8540</v>
      </c>
      <c r="J32" s="4" t="s">
        <v>8557</v>
      </c>
      <c r="K32" s="4" t="s">
        <v>8544</v>
      </c>
      <c r="L32" s="4" t="s">
        <v>8539</v>
      </c>
      <c r="M32" s="4" t="s">
        <v>8540</v>
      </c>
      <c r="N32" s="4" t="s">
        <v>8557</v>
      </c>
      <c r="O32" s="4" t="s">
        <v>8545</v>
      </c>
      <c r="P32" s="4" t="s">
        <v>8546</v>
      </c>
      <c r="Q32" s="4" t="s">
        <v>8553</v>
      </c>
      <c r="R32" s="4" t="s">
        <v>8544</v>
      </c>
      <c r="S32" s="4" t="s">
        <v>8563</v>
      </c>
      <c r="T32" s="4" t="s">
        <v>8554</v>
      </c>
      <c r="U32" s="4" t="s">
        <v>8539</v>
      </c>
      <c r="V32" s="4" t="s">
        <v>8540</v>
      </c>
      <c r="W32" s="4" t="s">
        <v>8557</v>
      </c>
      <c r="X32" s="4" t="s">
        <v>8545</v>
      </c>
      <c r="Y32" s="4" t="s">
        <v>8546</v>
      </c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</row>
    <row r="33" spans="1:140" ht="13.8" customHeight="1" x14ac:dyDescent="0.25">
      <c r="A33" s="4" t="s">
        <v>179</v>
      </c>
      <c r="B33" s="4">
        <v>10192</v>
      </c>
      <c r="C33" s="4" t="s">
        <v>9</v>
      </c>
      <c r="D33" s="4" t="s">
        <v>180</v>
      </c>
      <c r="F33" s="4" t="s">
        <v>8544</v>
      </c>
      <c r="G33" s="4" t="s">
        <v>8539</v>
      </c>
      <c r="H33" s="4" t="s">
        <v>8540</v>
      </c>
      <c r="I33" s="4" t="s">
        <v>8545</v>
      </c>
      <c r="J33" s="4" t="s">
        <v>8546</v>
      </c>
      <c r="K33" s="4" t="s">
        <v>8544</v>
      </c>
      <c r="L33" s="4" t="s">
        <v>8539</v>
      </c>
      <c r="M33" s="4" t="s">
        <v>8540</v>
      </c>
      <c r="N33" s="4" t="s">
        <v>8546</v>
      </c>
      <c r="O33" s="4" t="s">
        <v>8544</v>
      </c>
      <c r="P33" s="4" t="s">
        <v>8539</v>
      </c>
      <c r="Q33" s="4" t="s">
        <v>8540</v>
      </c>
      <c r="R33" s="4" t="s">
        <v>8545</v>
      </c>
      <c r="S33" s="4" t="s">
        <v>8554</v>
      </c>
      <c r="T33" s="4" t="s">
        <v>8546</v>
      </c>
      <c r="U33" s="4" t="s">
        <v>8544</v>
      </c>
      <c r="V33" s="4" t="s">
        <v>8564</v>
      </c>
      <c r="W33" s="4" t="s">
        <v>8547</v>
      </c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</row>
    <row r="34" spans="1:140" ht="13.8" customHeight="1" x14ac:dyDescent="0.25">
      <c r="A34" s="4" t="s">
        <v>1940</v>
      </c>
      <c r="B34" s="4">
        <v>5075</v>
      </c>
      <c r="C34" s="4" t="s">
        <v>9</v>
      </c>
      <c r="D34" s="4" t="s">
        <v>1941</v>
      </c>
      <c r="F34" s="4" t="s">
        <v>8553</v>
      </c>
      <c r="G34" s="4" t="s">
        <v>8546</v>
      </c>
      <c r="H34" s="4" t="s">
        <v>8544</v>
      </c>
      <c r="I34" s="4" t="s">
        <v>8539</v>
      </c>
      <c r="J34" s="4" t="s">
        <v>8540</v>
      </c>
      <c r="K34" s="4" t="s">
        <v>8541</v>
      </c>
      <c r="L34" s="4" t="s">
        <v>8541</v>
      </c>
      <c r="M34" s="4" t="s">
        <v>8541</v>
      </c>
      <c r="N34" s="4" t="s">
        <v>8542</v>
      </c>
      <c r="O34" s="4" t="s">
        <v>8543</v>
      </c>
      <c r="P34" s="4" t="s">
        <v>8543</v>
      </c>
      <c r="Q34" s="4" t="s">
        <v>8544</v>
      </c>
      <c r="R34" s="4" t="s">
        <v>8539</v>
      </c>
      <c r="S34" s="4" t="s">
        <v>8540</v>
      </c>
      <c r="T34" s="4" t="s">
        <v>8557</v>
      </c>
      <c r="U34" s="4"/>
      <c r="V34" s="4" t="s">
        <v>8544</v>
      </c>
      <c r="W34" s="4" t="s">
        <v>8547</v>
      </c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</row>
    <row r="35" spans="1:140" ht="13.8" customHeight="1" x14ac:dyDescent="0.25">
      <c r="A35" s="4" t="s">
        <v>519</v>
      </c>
      <c r="B35" s="4">
        <v>8270</v>
      </c>
      <c r="C35" s="4" t="s">
        <v>9</v>
      </c>
      <c r="D35" s="4" t="s">
        <v>180</v>
      </c>
      <c r="F35" s="4" t="s">
        <v>8544</v>
      </c>
      <c r="G35" s="4" t="s">
        <v>8539</v>
      </c>
      <c r="H35" s="4" t="s">
        <v>8539</v>
      </c>
      <c r="I35" s="4" t="s">
        <v>8540</v>
      </c>
      <c r="J35" s="4" t="s">
        <v>8538</v>
      </c>
      <c r="K35" s="4" t="s">
        <v>8565</v>
      </c>
      <c r="L35" s="4" t="s">
        <v>8565</v>
      </c>
      <c r="M35" s="4" t="s">
        <v>8545</v>
      </c>
      <c r="N35" s="4" t="s">
        <v>8554</v>
      </c>
      <c r="O35" s="4" t="s">
        <v>8546</v>
      </c>
      <c r="P35" s="4" t="s">
        <v>8544</v>
      </c>
      <c r="Q35" s="4" t="s">
        <v>8539</v>
      </c>
      <c r="R35" s="4" t="s">
        <v>8540</v>
      </c>
      <c r="S35" s="4" t="s">
        <v>8545</v>
      </c>
      <c r="T35" s="4" t="s">
        <v>8566</v>
      </c>
      <c r="U35" s="4" t="s">
        <v>8566</v>
      </c>
      <c r="V35" s="4" t="s">
        <v>8546</v>
      </c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</row>
    <row r="36" spans="1:140" ht="13.8" customHeight="1" x14ac:dyDescent="0.25">
      <c r="A36" s="4" t="s">
        <v>4239</v>
      </c>
      <c r="B36" s="4">
        <v>4498</v>
      </c>
      <c r="C36" s="4" t="s">
        <v>9</v>
      </c>
      <c r="D36" s="4" t="s">
        <v>180</v>
      </c>
      <c r="F36" s="4" t="s">
        <v>8550</v>
      </c>
      <c r="G36" s="4" t="s">
        <v>8550</v>
      </c>
      <c r="H36" s="4" t="s">
        <v>8544</v>
      </c>
      <c r="I36" s="4" t="s">
        <v>8539</v>
      </c>
      <c r="J36" s="4" t="s">
        <v>8540</v>
      </c>
      <c r="K36" s="4" t="s">
        <v>8546</v>
      </c>
      <c r="L36" s="4" t="s">
        <v>8539</v>
      </c>
      <c r="M36" s="4" t="s">
        <v>8540</v>
      </c>
      <c r="N36" s="4" t="s">
        <v>8545</v>
      </c>
      <c r="O36" s="4" t="s">
        <v>8546</v>
      </c>
      <c r="P36" s="4" t="s">
        <v>8544</v>
      </c>
      <c r="Q36" s="4" t="s">
        <v>8539</v>
      </c>
      <c r="R36" s="4" t="s">
        <v>8540</v>
      </c>
      <c r="S36" s="4" t="s">
        <v>8546</v>
      </c>
      <c r="T36" s="4" t="s">
        <v>8544</v>
      </c>
      <c r="U36" s="4" t="s">
        <v>8567</v>
      </c>
      <c r="V36" s="4" t="s">
        <v>8568</v>
      </c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</row>
    <row r="37" spans="1:140" ht="13.8" customHeight="1" x14ac:dyDescent="0.25">
      <c r="A37" s="4" t="s">
        <v>2030</v>
      </c>
      <c r="B37" s="4">
        <v>4904</v>
      </c>
      <c r="C37" s="4" t="s">
        <v>352</v>
      </c>
      <c r="D37" s="4" t="s">
        <v>353</v>
      </c>
      <c r="F37" s="4" t="s">
        <v>8550</v>
      </c>
      <c r="G37" s="4" t="s">
        <v>8539</v>
      </c>
      <c r="H37" s="4" t="s">
        <v>8540</v>
      </c>
      <c r="I37" s="4" t="s">
        <v>8546</v>
      </c>
      <c r="J37" s="4" t="s">
        <v>8544</v>
      </c>
      <c r="K37" s="4" t="s">
        <v>8539</v>
      </c>
      <c r="L37" s="4" t="s">
        <v>8540</v>
      </c>
      <c r="M37" s="4" t="s">
        <v>8544</v>
      </c>
      <c r="N37" s="4" t="s">
        <v>8539</v>
      </c>
      <c r="O37" s="4" t="s">
        <v>8540</v>
      </c>
      <c r="P37" s="4" t="s">
        <v>8545</v>
      </c>
      <c r="Q37" s="4" t="s">
        <v>8546</v>
      </c>
      <c r="R37" s="4" t="s">
        <v>8544</v>
      </c>
      <c r="S37" s="4" t="s">
        <v>8539</v>
      </c>
      <c r="T37" s="4" t="s">
        <v>8540</v>
      </c>
      <c r="U37" s="4" t="s">
        <v>8544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</row>
    <row r="38" spans="1:140" ht="13.8" customHeight="1" x14ac:dyDescent="0.25">
      <c r="A38" s="4" t="s">
        <v>3125</v>
      </c>
      <c r="B38" s="4">
        <v>4115</v>
      </c>
      <c r="C38" s="4" t="s">
        <v>14</v>
      </c>
      <c r="D38" s="4" t="s">
        <v>19</v>
      </c>
      <c r="F38" s="4" t="s">
        <v>8569</v>
      </c>
      <c r="G38" s="4" t="s">
        <v>8559</v>
      </c>
      <c r="H38" s="4" t="s">
        <v>8550</v>
      </c>
      <c r="I38" s="4" t="s">
        <v>8551</v>
      </c>
      <c r="J38" s="4" t="s">
        <v>8544</v>
      </c>
      <c r="K38" s="4" t="s">
        <v>8559</v>
      </c>
      <c r="L38" s="4" t="s">
        <v>8559</v>
      </c>
      <c r="M38" s="4" t="s">
        <v>8550</v>
      </c>
      <c r="N38" s="4" t="s">
        <v>8551</v>
      </c>
      <c r="O38" s="4" t="s">
        <v>8544</v>
      </c>
      <c r="P38" s="4" t="s">
        <v>8539</v>
      </c>
      <c r="Q38" s="4" t="s">
        <v>8540</v>
      </c>
      <c r="R38" s="4" t="s">
        <v>8557</v>
      </c>
      <c r="S38" s="4" t="s">
        <v>8538</v>
      </c>
      <c r="T38" s="4" t="s">
        <v>8546</v>
      </c>
      <c r="U38" s="4" t="s">
        <v>8544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</row>
    <row r="39" spans="1:140" ht="13.8" customHeight="1" x14ac:dyDescent="0.25">
      <c r="A39" s="4" t="s">
        <v>3954</v>
      </c>
      <c r="B39" s="4">
        <v>4797</v>
      </c>
      <c r="C39" s="4" t="s">
        <v>352</v>
      </c>
      <c r="D39" s="4" t="s">
        <v>353</v>
      </c>
      <c r="F39" s="4" t="s">
        <v>8544</v>
      </c>
      <c r="G39" s="4" t="s">
        <v>8539</v>
      </c>
      <c r="H39" s="4" t="s">
        <v>8540</v>
      </c>
      <c r="I39" s="4" t="s">
        <v>8545</v>
      </c>
      <c r="J39" s="4" t="s">
        <v>8546</v>
      </c>
      <c r="K39" s="4" t="s">
        <v>8544</v>
      </c>
      <c r="L39" s="4" t="s">
        <v>8539</v>
      </c>
      <c r="M39" s="4" t="s">
        <v>8540</v>
      </c>
      <c r="N39" s="4" t="s">
        <v>8546</v>
      </c>
      <c r="O39" s="4" t="s">
        <v>8545</v>
      </c>
      <c r="P39" s="4" t="s">
        <v>8546</v>
      </c>
      <c r="Q39" s="4" t="s">
        <v>8544</v>
      </c>
      <c r="R39" s="4" t="s">
        <v>8539</v>
      </c>
      <c r="S39" s="4" t="s">
        <v>8540</v>
      </c>
      <c r="T39" s="4" t="s">
        <v>8544</v>
      </c>
      <c r="U39" s="4" t="s">
        <v>8547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</row>
    <row r="40" spans="1:140" ht="13.8" customHeight="1" x14ac:dyDescent="0.25">
      <c r="A40" s="4" t="s">
        <v>4443</v>
      </c>
      <c r="B40" s="4">
        <v>4797</v>
      </c>
      <c r="C40" s="4" t="s">
        <v>352</v>
      </c>
      <c r="D40" s="4" t="s">
        <v>353</v>
      </c>
      <c r="F40" s="4" t="s">
        <v>8544</v>
      </c>
      <c r="G40" s="4" t="s">
        <v>8539</v>
      </c>
      <c r="H40" s="4" t="s">
        <v>8540</v>
      </c>
      <c r="I40" s="4" t="s">
        <v>8545</v>
      </c>
      <c r="J40" s="4" t="s">
        <v>8546</v>
      </c>
      <c r="K40" s="4" t="s">
        <v>8544</v>
      </c>
      <c r="L40" s="4" t="s">
        <v>8539</v>
      </c>
      <c r="M40" s="4" t="s">
        <v>8540</v>
      </c>
      <c r="N40" s="4" t="s">
        <v>8546</v>
      </c>
      <c r="O40" s="4" t="s">
        <v>8545</v>
      </c>
      <c r="P40" s="4" t="s">
        <v>8546</v>
      </c>
      <c r="Q40" s="4" t="s">
        <v>8544</v>
      </c>
      <c r="R40" s="4" t="s">
        <v>8539</v>
      </c>
      <c r="S40" s="4" t="s">
        <v>8540</v>
      </c>
      <c r="T40" s="4" t="s">
        <v>8544</v>
      </c>
      <c r="U40" s="4" t="s">
        <v>8547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</row>
    <row r="41" spans="1:140" ht="13.8" customHeight="1" x14ac:dyDescent="0.25">
      <c r="A41" s="4" t="s">
        <v>4713</v>
      </c>
      <c r="B41" s="4">
        <v>4904</v>
      </c>
      <c r="C41" s="4" t="s">
        <v>352</v>
      </c>
      <c r="D41" s="4" t="s">
        <v>353</v>
      </c>
      <c r="F41" s="4" t="s">
        <v>8550</v>
      </c>
      <c r="G41" s="4" t="s">
        <v>8539</v>
      </c>
      <c r="H41" s="4" t="s">
        <v>8540</v>
      </c>
      <c r="I41" s="4" t="s">
        <v>8546</v>
      </c>
      <c r="J41" s="4" t="s">
        <v>8544</v>
      </c>
      <c r="K41" s="4" t="s">
        <v>8539</v>
      </c>
      <c r="L41" s="4" t="s">
        <v>8540</v>
      </c>
      <c r="M41" s="4" t="s">
        <v>8544</v>
      </c>
      <c r="N41" s="4" t="s">
        <v>8539</v>
      </c>
      <c r="O41" s="4" t="s">
        <v>8540</v>
      </c>
      <c r="P41" s="4" t="s">
        <v>8545</v>
      </c>
      <c r="Q41" s="4" t="s">
        <v>8546</v>
      </c>
      <c r="R41" s="4" t="s">
        <v>8544</v>
      </c>
      <c r="S41" s="4" t="s">
        <v>8539</v>
      </c>
      <c r="T41" s="4" t="s">
        <v>8540</v>
      </c>
      <c r="U41" s="4" t="s">
        <v>8544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</row>
    <row r="42" spans="1:140" ht="13.8" customHeight="1" x14ac:dyDescent="0.25">
      <c r="A42" s="4" t="s">
        <v>5331</v>
      </c>
      <c r="B42" s="4">
        <v>4115</v>
      </c>
      <c r="C42" s="4" t="s">
        <v>14</v>
      </c>
      <c r="D42" s="4" t="s">
        <v>5065</v>
      </c>
      <c r="F42" s="4" t="s">
        <v>8569</v>
      </c>
      <c r="G42" s="4" t="s">
        <v>8559</v>
      </c>
      <c r="H42" s="4" t="s">
        <v>8550</v>
      </c>
      <c r="I42" s="4" t="s">
        <v>8551</v>
      </c>
      <c r="J42" s="4" t="s">
        <v>8544</v>
      </c>
      <c r="K42" s="4" t="s">
        <v>8559</v>
      </c>
      <c r="L42" s="4" t="s">
        <v>8559</v>
      </c>
      <c r="M42" s="4" t="s">
        <v>8550</v>
      </c>
      <c r="N42" s="4" t="s">
        <v>8551</v>
      </c>
      <c r="O42" s="4" t="s">
        <v>8544</v>
      </c>
      <c r="P42" s="4" t="s">
        <v>8539</v>
      </c>
      <c r="Q42" s="4" t="s">
        <v>8540</v>
      </c>
      <c r="R42" s="4" t="s">
        <v>8557</v>
      </c>
      <c r="S42" s="4" t="s">
        <v>8538</v>
      </c>
      <c r="T42" s="4" t="s">
        <v>8546</v>
      </c>
      <c r="U42" s="4" t="s">
        <v>8544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</row>
    <row r="43" spans="1:140" ht="13.8" customHeight="1" x14ac:dyDescent="0.25">
      <c r="A43" s="4" t="s">
        <v>192</v>
      </c>
      <c r="B43" s="4">
        <v>3901</v>
      </c>
      <c r="C43" s="4" t="s">
        <v>14</v>
      </c>
      <c r="D43" s="4" t="s">
        <v>193</v>
      </c>
      <c r="F43" s="4" t="s">
        <v>8539</v>
      </c>
      <c r="G43" s="4" t="s">
        <v>8540</v>
      </c>
      <c r="H43" s="4" t="s">
        <v>8557</v>
      </c>
      <c r="I43" s="4" t="s">
        <v>8538</v>
      </c>
      <c r="J43" s="4" t="s">
        <v>8545</v>
      </c>
      <c r="K43" s="4" t="s">
        <v>8553</v>
      </c>
      <c r="L43" s="4" t="s">
        <v>8546</v>
      </c>
      <c r="M43" s="4" t="s">
        <v>8544</v>
      </c>
      <c r="N43" s="4" t="s">
        <v>8539</v>
      </c>
      <c r="O43" s="4" t="s">
        <v>8540</v>
      </c>
      <c r="P43" s="4" t="s">
        <v>8557</v>
      </c>
      <c r="Q43" s="4" t="s">
        <v>8538</v>
      </c>
      <c r="R43" s="4" t="s">
        <v>8545</v>
      </c>
      <c r="S43" s="4" t="s">
        <v>8546</v>
      </c>
      <c r="T43" s="4" t="s">
        <v>8544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</row>
    <row r="44" spans="1:140" ht="13.8" customHeight="1" x14ac:dyDescent="0.25">
      <c r="A44" s="4" t="s">
        <v>197</v>
      </c>
      <c r="B44" s="4">
        <v>3901</v>
      </c>
      <c r="C44" s="4" t="s">
        <v>14</v>
      </c>
      <c r="D44" s="4" t="s">
        <v>198</v>
      </c>
      <c r="F44" s="4" t="s">
        <v>8539</v>
      </c>
      <c r="G44" s="4" t="s">
        <v>8540</v>
      </c>
      <c r="H44" s="4" t="s">
        <v>8557</v>
      </c>
      <c r="I44" s="4" t="s">
        <v>8538</v>
      </c>
      <c r="J44" s="4" t="s">
        <v>8545</v>
      </c>
      <c r="K44" s="4" t="s">
        <v>8553</v>
      </c>
      <c r="L44" s="4" t="s">
        <v>8546</v>
      </c>
      <c r="M44" s="4" t="s">
        <v>8544</v>
      </c>
      <c r="N44" s="4" t="s">
        <v>8539</v>
      </c>
      <c r="O44" s="4" t="s">
        <v>8540</v>
      </c>
      <c r="P44" s="4" t="s">
        <v>8557</v>
      </c>
      <c r="Q44" s="4" t="s">
        <v>8538</v>
      </c>
      <c r="R44" s="4" t="s">
        <v>8545</v>
      </c>
      <c r="S44" s="4" t="s">
        <v>8546</v>
      </c>
      <c r="T44" s="4" t="s">
        <v>8544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</row>
    <row r="45" spans="1:140" ht="13.8" customHeight="1" x14ac:dyDescent="0.25">
      <c r="A45" s="4" t="s">
        <v>297</v>
      </c>
      <c r="B45" s="4">
        <v>3906</v>
      </c>
      <c r="C45" s="4" t="s">
        <v>14</v>
      </c>
      <c r="D45" s="4" t="s">
        <v>8604</v>
      </c>
      <c r="F45" s="4" t="s">
        <v>8539</v>
      </c>
      <c r="G45" s="4" t="s">
        <v>8540</v>
      </c>
      <c r="H45" s="4" t="s">
        <v>8557</v>
      </c>
      <c r="I45" s="4" t="s">
        <v>8538</v>
      </c>
      <c r="J45" s="4" t="s">
        <v>8545</v>
      </c>
      <c r="K45" s="4" t="s">
        <v>8553</v>
      </c>
      <c r="L45" s="4" t="s">
        <v>8546</v>
      </c>
      <c r="M45" s="4" t="s">
        <v>8544</v>
      </c>
      <c r="N45" s="4" t="s">
        <v>8539</v>
      </c>
      <c r="O45" s="4" t="s">
        <v>8540</v>
      </c>
      <c r="P45" s="4" t="s">
        <v>8557</v>
      </c>
      <c r="Q45" s="4" t="s">
        <v>8538</v>
      </c>
      <c r="R45" s="4" t="s">
        <v>8545</v>
      </c>
      <c r="S45" s="4" t="s">
        <v>8546</v>
      </c>
      <c r="T45" s="4" t="s">
        <v>8544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</row>
    <row r="46" spans="1:140" ht="13.8" customHeight="1" x14ac:dyDescent="0.25">
      <c r="A46" s="4" t="s">
        <v>348</v>
      </c>
      <c r="B46" s="4">
        <v>3907</v>
      </c>
      <c r="C46" s="4" t="s">
        <v>14</v>
      </c>
      <c r="D46" s="4" t="s">
        <v>19</v>
      </c>
      <c r="F46" s="4" t="s">
        <v>8539</v>
      </c>
      <c r="G46" s="4" t="s">
        <v>8540</v>
      </c>
      <c r="H46" s="4" t="s">
        <v>8557</v>
      </c>
      <c r="I46" s="4" t="s">
        <v>8538</v>
      </c>
      <c r="J46" s="4" t="s">
        <v>8545</v>
      </c>
      <c r="K46" s="4" t="s">
        <v>8553</v>
      </c>
      <c r="L46" s="4" t="s">
        <v>8546</v>
      </c>
      <c r="M46" s="4" t="s">
        <v>8544</v>
      </c>
      <c r="N46" s="4" t="s">
        <v>8539</v>
      </c>
      <c r="O46" s="4" t="s">
        <v>8540</v>
      </c>
      <c r="P46" s="4" t="s">
        <v>8557</v>
      </c>
      <c r="Q46" s="4" t="s">
        <v>8538</v>
      </c>
      <c r="R46" s="4" t="s">
        <v>8545</v>
      </c>
      <c r="S46" s="4" t="s">
        <v>8546</v>
      </c>
      <c r="T46" s="4" t="s">
        <v>8544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</row>
    <row r="47" spans="1:140" ht="13.8" customHeight="1" x14ac:dyDescent="0.25">
      <c r="A47" s="4" t="s">
        <v>427</v>
      </c>
      <c r="B47" s="4">
        <v>3901</v>
      </c>
      <c r="C47" s="4" t="s">
        <v>14</v>
      </c>
      <c r="D47" s="4" t="s">
        <v>113</v>
      </c>
      <c r="F47" s="4" t="s">
        <v>8539</v>
      </c>
      <c r="G47" s="4" t="s">
        <v>8540</v>
      </c>
      <c r="H47" s="4" t="s">
        <v>8557</v>
      </c>
      <c r="I47" s="4" t="s">
        <v>8538</v>
      </c>
      <c r="J47" s="4" t="s">
        <v>8545</v>
      </c>
      <c r="K47" s="4" t="s">
        <v>8553</v>
      </c>
      <c r="L47" s="4" t="s">
        <v>8546</v>
      </c>
      <c r="M47" s="4" t="s">
        <v>8544</v>
      </c>
      <c r="N47" s="4" t="s">
        <v>8539</v>
      </c>
      <c r="O47" s="4" t="s">
        <v>8540</v>
      </c>
      <c r="P47" s="4" t="s">
        <v>8557</v>
      </c>
      <c r="Q47" s="4" t="s">
        <v>8538</v>
      </c>
      <c r="R47" s="4" t="s">
        <v>8545</v>
      </c>
      <c r="S47" s="4" t="s">
        <v>8546</v>
      </c>
      <c r="T47" s="4" t="s">
        <v>8544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</row>
    <row r="48" spans="1:140" ht="13.8" customHeight="1" x14ac:dyDescent="0.25">
      <c r="A48" s="4" t="s">
        <v>488</v>
      </c>
      <c r="B48" s="4">
        <v>3901</v>
      </c>
      <c r="C48" s="4" t="s">
        <v>14</v>
      </c>
      <c r="D48" s="4" t="s">
        <v>19</v>
      </c>
      <c r="F48" s="4" t="s">
        <v>8539</v>
      </c>
      <c r="G48" s="4" t="s">
        <v>8540</v>
      </c>
      <c r="H48" s="4" t="s">
        <v>8557</v>
      </c>
      <c r="I48" s="4" t="s">
        <v>8538</v>
      </c>
      <c r="J48" s="4" t="s">
        <v>8545</v>
      </c>
      <c r="K48" s="4" t="s">
        <v>8553</v>
      </c>
      <c r="L48" s="4" t="s">
        <v>8546</v>
      </c>
      <c r="M48" s="4" t="s">
        <v>8544</v>
      </c>
      <c r="N48" s="4" t="s">
        <v>8539</v>
      </c>
      <c r="O48" s="4" t="s">
        <v>8540</v>
      </c>
      <c r="P48" s="4" t="s">
        <v>8557</v>
      </c>
      <c r="Q48" s="4" t="s">
        <v>8538</v>
      </c>
      <c r="R48" s="4" t="s">
        <v>8545</v>
      </c>
      <c r="S48" s="4" t="s">
        <v>8546</v>
      </c>
      <c r="T48" s="4" t="s">
        <v>8544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</row>
    <row r="49" spans="1:140" ht="13.8" customHeight="1" x14ac:dyDescent="0.25">
      <c r="A49" s="4" t="s">
        <v>824</v>
      </c>
      <c r="B49" s="4">
        <v>3906</v>
      </c>
      <c r="C49" s="4" t="s">
        <v>14</v>
      </c>
      <c r="D49" s="4" t="s">
        <v>19</v>
      </c>
      <c r="F49" s="4" t="s">
        <v>8539</v>
      </c>
      <c r="G49" s="4" t="s">
        <v>8540</v>
      </c>
      <c r="H49" s="4" t="s">
        <v>8557</v>
      </c>
      <c r="I49" s="4" t="s">
        <v>8538</v>
      </c>
      <c r="J49" s="4" t="s">
        <v>8545</v>
      </c>
      <c r="K49" s="4" t="s">
        <v>8553</v>
      </c>
      <c r="L49" s="4" t="s">
        <v>8546</v>
      </c>
      <c r="M49" s="4" t="s">
        <v>8544</v>
      </c>
      <c r="N49" s="4" t="s">
        <v>8539</v>
      </c>
      <c r="O49" s="4" t="s">
        <v>8540</v>
      </c>
      <c r="P49" s="4" t="s">
        <v>8557</v>
      </c>
      <c r="Q49" s="4" t="s">
        <v>8538</v>
      </c>
      <c r="R49" s="4" t="s">
        <v>8545</v>
      </c>
      <c r="S49" s="4" t="s">
        <v>8546</v>
      </c>
      <c r="T49" s="4" t="s">
        <v>8544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</row>
    <row r="50" spans="1:140" ht="13.8" customHeight="1" x14ac:dyDescent="0.25">
      <c r="A50" s="4" t="s">
        <v>929</v>
      </c>
      <c r="B50" s="4">
        <v>3906</v>
      </c>
      <c r="C50" s="4" t="s">
        <v>14</v>
      </c>
      <c r="D50" s="4" t="s">
        <v>930</v>
      </c>
      <c r="F50" s="4" t="s">
        <v>8539</v>
      </c>
      <c r="G50" s="4" t="s">
        <v>8540</v>
      </c>
      <c r="H50" s="4" t="s">
        <v>8557</v>
      </c>
      <c r="I50" s="4" t="s">
        <v>8538</v>
      </c>
      <c r="J50" s="4" t="s">
        <v>8545</v>
      </c>
      <c r="K50" s="4" t="s">
        <v>8553</v>
      </c>
      <c r="L50" s="4" t="s">
        <v>8546</v>
      </c>
      <c r="M50" s="4" t="s">
        <v>8544</v>
      </c>
      <c r="N50" s="4" t="s">
        <v>8539</v>
      </c>
      <c r="O50" s="4" t="s">
        <v>8540</v>
      </c>
      <c r="P50" s="4" t="s">
        <v>8557</v>
      </c>
      <c r="Q50" s="4" t="s">
        <v>8538</v>
      </c>
      <c r="R50" s="4" t="s">
        <v>8545</v>
      </c>
      <c r="S50" s="4" t="s">
        <v>8546</v>
      </c>
      <c r="T50" s="4" t="s">
        <v>8544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</row>
    <row r="51" spans="1:140" ht="13.8" customHeight="1" x14ac:dyDescent="0.25">
      <c r="A51" s="4" t="s">
        <v>933</v>
      </c>
      <c r="B51" s="4">
        <v>3901</v>
      </c>
      <c r="C51" s="4" t="s">
        <v>14</v>
      </c>
      <c r="D51" s="4" t="s">
        <v>934</v>
      </c>
      <c r="F51" s="4" t="s">
        <v>8539</v>
      </c>
      <c r="G51" s="4" t="s">
        <v>8540</v>
      </c>
      <c r="H51" s="4" t="s">
        <v>8557</v>
      </c>
      <c r="I51" s="4" t="s">
        <v>8538</v>
      </c>
      <c r="J51" s="4" t="s">
        <v>8545</v>
      </c>
      <c r="K51" s="4" t="s">
        <v>8553</v>
      </c>
      <c r="L51" s="4" t="s">
        <v>8546</v>
      </c>
      <c r="M51" s="4" t="s">
        <v>8544</v>
      </c>
      <c r="N51" s="4" t="s">
        <v>8539</v>
      </c>
      <c r="O51" s="4" t="s">
        <v>8540</v>
      </c>
      <c r="P51" s="4" t="s">
        <v>8557</v>
      </c>
      <c r="Q51" s="4" t="s">
        <v>8538</v>
      </c>
      <c r="R51" s="4" t="s">
        <v>8545</v>
      </c>
      <c r="S51" s="4" t="s">
        <v>8546</v>
      </c>
      <c r="T51" s="4" t="s">
        <v>8544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</row>
    <row r="52" spans="1:140" ht="13.8" customHeight="1" x14ac:dyDescent="0.25">
      <c r="A52" s="4" t="s">
        <v>1028</v>
      </c>
      <c r="B52" s="4">
        <v>3869</v>
      </c>
      <c r="C52" s="4" t="s">
        <v>14</v>
      </c>
      <c r="D52" s="4" t="s">
        <v>8605</v>
      </c>
      <c r="F52" s="4" t="s">
        <v>8539</v>
      </c>
      <c r="G52" s="4" t="s">
        <v>8540</v>
      </c>
      <c r="H52" s="4" t="s">
        <v>8557</v>
      </c>
      <c r="I52" s="4" t="s">
        <v>8538</v>
      </c>
      <c r="J52" s="4" t="s">
        <v>8545</v>
      </c>
      <c r="K52" s="4" t="s">
        <v>8553</v>
      </c>
      <c r="L52" s="4" t="s">
        <v>8546</v>
      </c>
      <c r="M52" s="4" t="s">
        <v>8544</v>
      </c>
      <c r="N52" s="4" t="s">
        <v>8539</v>
      </c>
      <c r="O52" s="4" t="s">
        <v>8540</v>
      </c>
      <c r="P52" s="4" t="s">
        <v>8557</v>
      </c>
      <c r="Q52" s="4" t="s">
        <v>8538</v>
      </c>
      <c r="R52" s="4" t="s">
        <v>8545</v>
      </c>
      <c r="S52" s="4" t="s">
        <v>8546</v>
      </c>
      <c r="T52" s="4" t="s">
        <v>8544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</row>
    <row r="53" spans="1:140" ht="13.8" customHeight="1" x14ac:dyDescent="0.25">
      <c r="A53" s="4" t="s">
        <v>1207</v>
      </c>
      <c r="B53" s="4">
        <v>3869</v>
      </c>
      <c r="C53" s="4" t="s">
        <v>14</v>
      </c>
      <c r="D53" s="4" t="s">
        <v>15</v>
      </c>
      <c r="F53" s="4" t="s">
        <v>8539</v>
      </c>
      <c r="G53" s="4" t="s">
        <v>8540</v>
      </c>
      <c r="H53" s="4" t="s">
        <v>8557</v>
      </c>
      <c r="I53" s="4" t="s">
        <v>8538</v>
      </c>
      <c r="J53" s="4" t="s">
        <v>8545</v>
      </c>
      <c r="K53" s="4" t="s">
        <v>8553</v>
      </c>
      <c r="L53" s="4" t="s">
        <v>8546</v>
      </c>
      <c r="M53" s="4" t="s">
        <v>8544</v>
      </c>
      <c r="N53" s="4" t="s">
        <v>8539</v>
      </c>
      <c r="O53" s="4" t="s">
        <v>8540</v>
      </c>
      <c r="P53" s="4" t="s">
        <v>8557</v>
      </c>
      <c r="Q53" s="4" t="s">
        <v>8538</v>
      </c>
      <c r="R53" s="4" t="s">
        <v>8545</v>
      </c>
      <c r="S53" s="4" t="s">
        <v>8546</v>
      </c>
      <c r="T53" s="4" t="s">
        <v>8544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</row>
    <row r="54" spans="1:140" ht="13.8" customHeight="1" x14ac:dyDescent="0.25">
      <c r="A54" s="4" t="s">
        <v>1299</v>
      </c>
      <c r="B54" s="4">
        <v>3905</v>
      </c>
      <c r="C54" s="4" t="s">
        <v>14</v>
      </c>
      <c r="D54" s="4" t="s">
        <v>793</v>
      </c>
      <c r="F54" s="4" t="s">
        <v>8539</v>
      </c>
      <c r="G54" s="4" t="s">
        <v>8540</v>
      </c>
      <c r="H54" s="4" t="s">
        <v>8557</v>
      </c>
      <c r="I54" s="4" t="s">
        <v>8538</v>
      </c>
      <c r="J54" s="4" t="s">
        <v>8545</v>
      </c>
      <c r="K54" s="4" t="s">
        <v>8553</v>
      </c>
      <c r="L54" s="4" t="s">
        <v>8546</v>
      </c>
      <c r="M54" s="4" t="s">
        <v>8544</v>
      </c>
      <c r="N54" s="4" t="s">
        <v>8539</v>
      </c>
      <c r="O54" s="4" t="s">
        <v>8540</v>
      </c>
      <c r="P54" s="4" t="s">
        <v>8557</v>
      </c>
      <c r="Q54" s="4" t="s">
        <v>8538</v>
      </c>
      <c r="R54" s="4" t="s">
        <v>8545</v>
      </c>
      <c r="S54" s="4" t="s">
        <v>8546</v>
      </c>
      <c r="T54" s="4" t="s">
        <v>8544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</row>
    <row r="55" spans="1:140" ht="13.8" customHeight="1" x14ac:dyDescent="0.25">
      <c r="A55" s="4" t="s">
        <v>1340</v>
      </c>
      <c r="B55" s="4">
        <v>3906</v>
      </c>
      <c r="C55" s="4" t="s">
        <v>14</v>
      </c>
      <c r="D55" s="4" t="s">
        <v>19</v>
      </c>
      <c r="F55" s="4" t="s">
        <v>8539</v>
      </c>
      <c r="G55" s="4" t="s">
        <v>8540</v>
      </c>
      <c r="H55" s="4" t="s">
        <v>8557</v>
      </c>
      <c r="I55" s="4" t="s">
        <v>8538</v>
      </c>
      <c r="J55" s="4" t="s">
        <v>8545</v>
      </c>
      <c r="K55" s="4" t="s">
        <v>8553</v>
      </c>
      <c r="L55" s="4" t="s">
        <v>8546</v>
      </c>
      <c r="M55" s="4" t="s">
        <v>8544</v>
      </c>
      <c r="N55" s="4" t="s">
        <v>8539</v>
      </c>
      <c r="O55" s="4" t="s">
        <v>8540</v>
      </c>
      <c r="P55" s="4" t="s">
        <v>8557</v>
      </c>
      <c r="Q55" s="4" t="s">
        <v>8538</v>
      </c>
      <c r="R55" s="4" t="s">
        <v>8545</v>
      </c>
      <c r="S55" s="4" t="s">
        <v>8546</v>
      </c>
      <c r="T55" s="4" t="s">
        <v>8544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</row>
    <row r="56" spans="1:140" ht="13.8" customHeight="1" x14ac:dyDescent="0.25">
      <c r="A56" s="4" t="s">
        <v>1354</v>
      </c>
      <c r="B56" s="4">
        <v>3869</v>
      </c>
      <c r="C56" s="4" t="s">
        <v>14</v>
      </c>
      <c r="D56" s="4" t="s">
        <v>15</v>
      </c>
      <c r="F56" s="4" t="s">
        <v>8539</v>
      </c>
      <c r="G56" s="4" t="s">
        <v>8540</v>
      </c>
      <c r="H56" s="4" t="s">
        <v>8557</v>
      </c>
      <c r="I56" s="4" t="s">
        <v>8538</v>
      </c>
      <c r="J56" s="4" t="s">
        <v>8545</v>
      </c>
      <c r="K56" s="4" t="s">
        <v>8553</v>
      </c>
      <c r="L56" s="4" t="s">
        <v>8546</v>
      </c>
      <c r="M56" s="4" t="s">
        <v>8544</v>
      </c>
      <c r="N56" s="4" t="s">
        <v>8539</v>
      </c>
      <c r="O56" s="4" t="s">
        <v>8540</v>
      </c>
      <c r="P56" s="4" t="s">
        <v>8557</v>
      </c>
      <c r="Q56" s="4" t="s">
        <v>8538</v>
      </c>
      <c r="R56" s="4" t="s">
        <v>8545</v>
      </c>
      <c r="S56" s="4" t="s">
        <v>8546</v>
      </c>
      <c r="T56" s="4" t="s">
        <v>8544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</row>
    <row r="57" spans="1:140" ht="13.8" customHeight="1" x14ac:dyDescent="0.25">
      <c r="A57" s="4" t="s">
        <v>1399</v>
      </c>
      <c r="B57" s="4">
        <v>3901</v>
      </c>
      <c r="C57" s="4" t="s">
        <v>14</v>
      </c>
      <c r="D57" s="4" t="s">
        <v>336</v>
      </c>
      <c r="F57" s="4" t="s">
        <v>8539</v>
      </c>
      <c r="G57" s="4" t="s">
        <v>8540</v>
      </c>
      <c r="H57" s="4" t="s">
        <v>8557</v>
      </c>
      <c r="I57" s="4" t="s">
        <v>8538</v>
      </c>
      <c r="J57" s="4" t="s">
        <v>8545</v>
      </c>
      <c r="K57" s="4" t="s">
        <v>8553</v>
      </c>
      <c r="L57" s="4" t="s">
        <v>8546</v>
      </c>
      <c r="M57" s="4" t="s">
        <v>8544</v>
      </c>
      <c r="N57" s="4" t="s">
        <v>8539</v>
      </c>
      <c r="O57" s="4" t="s">
        <v>8540</v>
      </c>
      <c r="P57" s="4" t="s">
        <v>8557</v>
      </c>
      <c r="Q57" s="4" t="s">
        <v>8538</v>
      </c>
      <c r="R57" s="4" t="s">
        <v>8545</v>
      </c>
      <c r="S57" s="4" t="s">
        <v>8546</v>
      </c>
      <c r="T57" s="4" t="s">
        <v>8544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</row>
    <row r="58" spans="1:140" ht="13.8" customHeight="1" x14ac:dyDescent="0.25">
      <c r="A58" s="4" t="s">
        <v>1517</v>
      </c>
      <c r="B58" s="4">
        <v>3906</v>
      </c>
      <c r="C58" s="4" t="s">
        <v>14</v>
      </c>
      <c r="D58" s="4" t="s">
        <v>1512</v>
      </c>
      <c r="F58" s="4" t="s">
        <v>8539</v>
      </c>
      <c r="G58" s="4" t="s">
        <v>8540</v>
      </c>
      <c r="H58" s="4" t="s">
        <v>8557</v>
      </c>
      <c r="I58" s="4" t="s">
        <v>8538</v>
      </c>
      <c r="J58" s="4" t="s">
        <v>8545</v>
      </c>
      <c r="K58" s="4" t="s">
        <v>8553</v>
      </c>
      <c r="L58" s="4" t="s">
        <v>8546</v>
      </c>
      <c r="M58" s="4" t="s">
        <v>8544</v>
      </c>
      <c r="N58" s="4" t="s">
        <v>8539</v>
      </c>
      <c r="O58" s="4" t="s">
        <v>8540</v>
      </c>
      <c r="P58" s="4" t="s">
        <v>8557</v>
      </c>
      <c r="Q58" s="4" t="s">
        <v>8538</v>
      </c>
      <c r="R58" s="4" t="s">
        <v>8545</v>
      </c>
      <c r="S58" s="4" t="s">
        <v>8546</v>
      </c>
      <c r="T58" s="4" t="s">
        <v>8544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</row>
    <row r="59" spans="1:140" ht="13.8" customHeight="1" x14ac:dyDescent="0.25">
      <c r="A59" s="4" t="s">
        <v>1537</v>
      </c>
      <c r="B59" s="4">
        <v>3905</v>
      </c>
      <c r="C59" s="4" t="s">
        <v>14</v>
      </c>
      <c r="D59" s="4" t="s">
        <v>1538</v>
      </c>
      <c r="F59" s="4" t="s">
        <v>8539</v>
      </c>
      <c r="G59" s="4" t="s">
        <v>8540</v>
      </c>
      <c r="H59" s="4" t="s">
        <v>8557</v>
      </c>
      <c r="I59" s="4" t="s">
        <v>8538</v>
      </c>
      <c r="J59" s="4" t="s">
        <v>8545</v>
      </c>
      <c r="K59" s="4" t="s">
        <v>8553</v>
      </c>
      <c r="L59" s="4" t="s">
        <v>8546</v>
      </c>
      <c r="M59" s="4" t="s">
        <v>8544</v>
      </c>
      <c r="N59" s="4" t="s">
        <v>8539</v>
      </c>
      <c r="O59" s="4" t="s">
        <v>8540</v>
      </c>
      <c r="P59" s="4" t="s">
        <v>8557</v>
      </c>
      <c r="Q59" s="4" t="s">
        <v>8538</v>
      </c>
      <c r="R59" s="4" t="s">
        <v>8545</v>
      </c>
      <c r="S59" s="4" t="s">
        <v>8546</v>
      </c>
      <c r="T59" s="4" t="s">
        <v>8544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</row>
    <row r="60" spans="1:140" ht="13.8" customHeight="1" x14ac:dyDescent="0.25">
      <c r="A60" s="4" t="s">
        <v>1984</v>
      </c>
      <c r="B60" s="4">
        <v>3910</v>
      </c>
      <c r="C60" s="4" t="s">
        <v>14</v>
      </c>
      <c r="D60" s="4" t="s">
        <v>437</v>
      </c>
      <c r="F60" s="4" t="s">
        <v>8539</v>
      </c>
      <c r="G60" s="4" t="s">
        <v>8540</v>
      </c>
      <c r="H60" s="4" t="s">
        <v>8557</v>
      </c>
      <c r="I60" s="4" t="s">
        <v>8538</v>
      </c>
      <c r="J60" s="4" t="s">
        <v>8545</v>
      </c>
      <c r="K60" s="4" t="s">
        <v>8553</v>
      </c>
      <c r="L60" s="4" t="s">
        <v>8546</v>
      </c>
      <c r="M60" s="4" t="s">
        <v>8544</v>
      </c>
      <c r="N60" s="4" t="s">
        <v>8539</v>
      </c>
      <c r="O60" s="4" t="s">
        <v>8540</v>
      </c>
      <c r="P60" s="4" t="s">
        <v>8557</v>
      </c>
      <c r="Q60" s="4" t="s">
        <v>8538</v>
      </c>
      <c r="R60" s="4" t="s">
        <v>8545</v>
      </c>
      <c r="S60" s="4" t="s">
        <v>8546</v>
      </c>
      <c r="T60" s="4" t="s">
        <v>8544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</row>
    <row r="61" spans="1:140" ht="13.8" customHeight="1" x14ac:dyDescent="0.25">
      <c r="A61" s="4" t="s">
        <v>1990</v>
      </c>
      <c r="B61" s="4">
        <v>5874</v>
      </c>
      <c r="C61" s="4" t="s">
        <v>352</v>
      </c>
      <c r="D61" s="4" t="s">
        <v>353</v>
      </c>
      <c r="F61" s="4" t="s">
        <v>8539</v>
      </c>
      <c r="G61" s="4" t="s">
        <v>8540</v>
      </c>
      <c r="H61" s="4" t="s">
        <v>8538</v>
      </c>
      <c r="I61" s="4" t="s">
        <v>8544</v>
      </c>
      <c r="J61" s="4" t="s">
        <v>8544</v>
      </c>
      <c r="K61" s="4" t="s">
        <v>8544</v>
      </c>
      <c r="L61" s="4" t="s">
        <v>8544</v>
      </c>
      <c r="M61" s="4" t="s">
        <v>8546</v>
      </c>
      <c r="N61" s="4" t="s">
        <v>8545</v>
      </c>
      <c r="O61" s="4" t="s">
        <v>8539</v>
      </c>
      <c r="P61" s="4" t="s">
        <v>8540</v>
      </c>
      <c r="Q61" s="4" t="s">
        <v>8539</v>
      </c>
      <c r="R61" s="4" t="s">
        <v>8540</v>
      </c>
      <c r="S61" s="4" t="s">
        <v>8570</v>
      </c>
      <c r="T61" s="4" t="s">
        <v>8570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</row>
    <row r="62" spans="1:140" ht="13.8" customHeight="1" x14ac:dyDescent="0.25">
      <c r="A62" s="4" t="s">
        <v>1998</v>
      </c>
      <c r="B62" s="4">
        <v>3906</v>
      </c>
      <c r="C62" s="4" t="s">
        <v>14</v>
      </c>
      <c r="D62" s="4" t="s">
        <v>19</v>
      </c>
      <c r="F62" s="4" t="s">
        <v>8539</v>
      </c>
      <c r="G62" s="4" t="s">
        <v>8540</v>
      </c>
      <c r="H62" s="4" t="s">
        <v>8557</v>
      </c>
      <c r="I62" s="4" t="s">
        <v>8538</v>
      </c>
      <c r="J62" s="4" t="s">
        <v>8545</v>
      </c>
      <c r="K62" s="4" t="s">
        <v>8553</v>
      </c>
      <c r="L62" s="4" t="s">
        <v>8546</v>
      </c>
      <c r="M62" s="4" t="s">
        <v>8544</v>
      </c>
      <c r="N62" s="4" t="s">
        <v>8539</v>
      </c>
      <c r="O62" s="4" t="s">
        <v>8540</v>
      </c>
      <c r="P62" s="4" t="s">
        <v>8557</v>
      </c>
      <c r="Q62" s="4" t="s">
        <v>8538</v>
      </c>
      <c r="R62" s="4" t="s">
        <v>8545</v>
      </c>
      <c r="S62" s="4" t="s">
        <v>8546</v>
      </c>
      <c r="T62" s="4" t="s">
        <v>8544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</row>
    <row r="63" spans="1:140" ht="13.8" customHeight="1" x14ac:dyDescent="0.25">
      <c r="A63" s="4" t="s">
        <v>2252</v>
      </c>
      <c r="B63" s="4">
        <v>3906</v>
      </c>
      <c r="C63" s="4" t="s">
        <v>14</v>
      </c>
      <c r="D63" s="4" t="s">
        <v>437</v>
      </c>
      <c r="F63" s="4" t="s">
        <v>8539</v>
      </c>
      <c r="G63" s="4" t="s">
        <v>8540</v>
      </c>
      <c r="H63" s="4" t="s">
        <v>8557</v>
      </c>
      <c r="I63" s="4" t="s">
        <v>8538</v>
      </c>
      <c r="J63" s="4" t="s">
        <v>8545</v>
      </c>
      <c r="K63" s="4" t="s">
        <v>8553</v>
      </c>
      <c r="L63" s="4" t="s">
        <v>8546</v>
      </c>
      <c r="M63" s="4" t="s">
        <v>8544</v>
      </c>
      <c r="N63" s="4" t="s">
        <v>8539</v>
      </c>
      <c r="O63" s="4" t="s">
        <v>8540</v>
      </c>
      <c r="P63" s="4" t="s">
        <v>8557</v>
      </c>
      <c r="Q63" s="4" t="s">
        <v>8538</v>
      </c>
      <c r="R63" s="4" t="s">
        <v>8545</v>
      </c>
      <c r="S63" s="4" t="s">
        <v>8546</v>
      </c>
      <c r="T63" s="4" t="s">
        <v>8544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</row>
    <row r="64" spans="1:140" ht="13.8" customHeight="1" x14ac:dyDescent="0.25">
      <c r="A64" s="4" t="s">
        <v>2256</v>
      </c>
      <c r="B64" s="4">
        <v>3905</v>
      </c>
      <c r="C64" s="4" t="s">
        <v>14</v>
      </c>
      <c r="D64" s="4" t="s">
        <v>19</v>
      </c>
      <c r="F64" s="4" t="s">
        <v>8539</v>
      </c>
      <c r="G64" s="4" t="s">
        <v>8540</v>
      </c>
      <c r="H64" s="4" t="s">
        <v>8557</v>
      </c>
      <c r="I64" s="4" t="s">
        <v>8538</v>
      </c>
      <c r="J64" s="4" t="s">
        <v>8545</v>
      </c>
      <c r="K64" s="4" t="s">
        <v>8553</v>
      </c>
      <c r="L64" s="4" t="s">
        <v>8546</v>
      </c>
      <c r="M64" s="4" t="s">
        <v>8544</v>
      </c>
      <c r="N64" s="4" t="s">
        <v>8539</v>
      </c>
      <c r="O64" s="4" t="s">
        <v>8540</v>
      </c>
      <c r="P64" s="4" t="s">
        <v>8557</v>
      </c>
      <c r="Q64" s="4" t="s">
        <v>8538</v>
      </c>
      <c r="R64" s="4" t="s">
        <v>8545</v>
      </c>
      <c r="S64" s="4" t="s">
        <v>8546</v>
      </c>
      <c r="T64" s="4" t="s">
        <v>8544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</row>
    <row r="65" spans="1:140" ht="13.8" customHeight="1" x14ac:dyDescent="0.25">
      <c r="A65" s="4" t="s">
        <v>2313</v>
      </c>
      <c r="B65" s="4">
        <v>3901</v>
      </c>
      <c r="C65" s="4" t="s">
        <v>14</v>
      </c>
      <c r="D65" s="4" t="s">
        <v>19</v>
      </c>
      <c r="F65" s="4" t="s">
        <v>8539</v>
      </c>
      <c r="G65" s="4" t="s">
        <v>8540</v>
      </c>
      <c r="H65" s="4" t="s">
        <v>8557</v>
      </c>
      <c r="I65" s="4" t="s">
        <v>8538</v>
      </c>
      <c r="J65" s="4" t="s">
        <v>8545</v>
      </c>
      <c r="K65" s="4" t="s">
        <v>8553</v>
      </c>
      <c r="L65" s="4" t="s">
        <v>8546</v>
      </c>
      <c r="M65" s="4" t="s">
        <v>8544</v>
      </c>
      <c r="N65" s="4" t="s">
        <v>8539</v>
      </c>
      <c r="O65" s="4" t="s">
        <v>8540</v>
      </c>
      <c r="P65" s="4" t="s">
        <v>8557</v>
      </c>
      <c r="Q65" s="4" t="s">
        <v>8538</v>
      </c>
      <c r="R65" s="4" t="s">
        <v>8545</v>
      </c>
      <c r="S65" s="4" t="s">
        <v>8546</v>
      </c>
      <c r="T65" s="4" t="s">
        <v>8544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</row>
    <row r="66" spans="1:140" ht="13.8" customHeight="1" x14ac:dyDescent="0.25">
      <c r="A66" s="4" t="s">
        <v>2325</v>
      </c>
      <c r="B66" s="4">
        <v>3907</v>
      </c>
      <c r="C66" s="4" t="s">
        <v>14</v>
      </c>
      <c r="D66" s="4" t="s">
        <v>394</v>
      </c>
      <c r="F66" s="4" t="s">
        <v>8539</v>
      </c>
      <c r="G66" s="4" t="s">
        <v>8540</v>
      </c>
      <c r="H66" s="4" t="s">
        <v>8557</v>
      </c>
      <c r="I66" s="4" t="s">
        <v>8538</v>
      </c>
      <c r="J66" s="4" t="s">
        <v>8545</v>
      </c>
      <c r="K66" s="4" t="s">
        <v>8553</v>
      </c>
      <c r="L66" s="4" t="s">
        <v>8546</v>
      </c>
      <c r="M66" s="4" t="s">
        <v>8544</v>
      </c>
      <c r="N66" s="4" t="s">
        <v>8539</v>
      </c>
      <c r="O66" s="4" t="s">
        <v>8540</v>
      </c>
      <c r="P66" s="4" t="s">
        <v>8557</v>
      </c>
      <c r="Q66" s="4" t="s">
        <v>8538</v>
      </c>
      <c r="R66" s="4" t="s">
        <v>8545</v>
      </c>
      <c r="S66" s="4" t="s">
        <v>8546</v>
      </c>
      <c r="T66" s="4" t="s">
        <v>8544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</row>
    <row r="67" spans="1:140" ht="13.8" customHeight="1" x14ac:dyDescent="0.25">
      <c r="A67" s="4" t="s">
        <v>2420</v>
      </c>
      <c r="B67" s="4">
        <v>4230</v>
      </c>
      <c r="C67" s="4" t="s">
        <v>9</v>
      </c>
      <c r="D67" s="4" t="s">
        <v>1941</v>
      </c>
      <c r="F67" s="4" t="s">
        <v>8539</v>
      </c>
      <c r="G67" s="4" t="s">
        <v>8540</v>
      </c>
      <c r="H67" s="4" t="s">
        <v>8538</v>
      </c>
      <c r="I67" s="4" t="s">
        <v>8545</v>
      </c>
      <c r="J67" s="4" t="s">
        <v>8554</v>
      </c>
      <c r="K67" s="4" t="s">
        <v>8546</v>
      </c>
      <c r="L67" s="4" t="s">
        <v>8544</v>
      </c>
      <c r="M67" s="4" t="s">
        <v>8544</v>
      </c>
      <c r="N67" s="4" t="s">
        <v>8541</v>
      </c>
      <c r="O67" s="4" t="s">
        <v>8541</v>
      </c>
      <c r="P67" s="4" t="s">
        <v>8571</v>
      </c>
      <c r="Q67" s="4" t="s">
        <v>8542</v>
      </c>
      <c r="R67" s="4" t="s">
        <v>8542</v>
      </c>
      <c r="S67" s="4" t="s">
        <v>8543</v>
      </c>
      <c r="T67" s="4" t="s">
        <v>8543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</row>
    <row r="68" spans="1:140" ht="13.8" customHeight="1" x14ac:dyDescent="0.25">
      <c r="A68" s="4" t="s">
        <v>2512</v>
      </c>
      <c r="B68" s="4">
        <v>3901</v>
      </c>
      <c r="C68" s="4" t="s">
        <v>14</v>
      </c>
      <c r="D68" s="4" t="s">
        <v>2513</v>
      </c>
      <c r="F68" s="4" t="s">
        <v>8539</v>
      </c>
      <c r="G68" s="4" t="s">
        <v>8540</v>
      </c>
      <c r="H68" s="4" t="s">
        <v>8557</v>
      </c>
      <c r="I68" s="4" t="s">
        <v>8538</v>
      </c>
      <c r="J68" s="4" t="s">
        <v>8545</v>
      </c>
      <c r="K68" s="4" t="s">
        <v>8553</v>
      </c>
      <c r="L68" s="4" t="s">
        <v>8546</v>
      </c>
      <c r="M68" s="4" t="s">
        <v>8544</v>
      </c>
      <c r="N68" s="4" t="s">
        <v>8539</v>
      </c>
      <c r="O68" s="4" t="s">
        <v>8540</v>
      </c>
      <c r="P68" s="4" t="s">
        <v>8557</v>
      </c>
      <c r="Q68" s="4" t="s">
        <v>8538</v>
      </c>
      <c r="R68" s="4" t="s">
        <v>8545</v>
      </c>
      <c r="S68" s="4" t="s">
        <v>8546</v>
      </c>
      <c r="T68" s="4" t="s">
        <v>8544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</row>
    <row r="69" spans="1:140" ht="13.8" customHeight="1" x14ac:dyDescent="0.25">
      <c r="A69" s="4" t="s">
        <v>2769</v>
      </c>
      <c r="B69" s="4">
        <v>3901</v>
      </c>
      <c r="C69" s="4" t="s">
        <v>14</v>
      </c>
      <c r="D69" s="4" t="s">
        <v>2770</v>
      </c>
      <c r="F69" s="4" t="s">
        <v>8539</v>
      </c>
      <c r="G69" s="4" t="s">
        <v>8540</v>
      </c>
      <c r="H69" s="4" t="s">
        <v>8557</v>
      </c>
      <c r="I69" s="4" t="s">
        <v>8538</v>
      </c>
      <c r="J69" s="4" t="s">
        <v>8545</v>
      </c>
      <c r="K69" s="4" t="s">
        <v>8553</v>
      </c>
      <c r="L69" s="4" t="s">
        <v>8546</v>
      </c>
      <c r="M69" s="4" t="s">
        <v>8544</v>
      </c>
      <c r="N69" s="4" t="s">
        <v>8539</v>
      </c>
      <c r="O69" s="4" t="s">
        <v>8540</v>
      </c>
      <c r="P69" s="4" t="s">
        <v>8557</v>
      </c>
      <c r="Q69" s="4" t="s">
        <v>8538</v>
      </c>
      <c r="R69" s="4" t="s">
        <v>8545</v>
      </c>
      <c r="S69" s="4" t="s">
        <v>8546</v>
      </c>
      <c r="T69" s="4" t="s">
        <v>8544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</row>
    <row r="70" spans="1:140" ht="13.8" customHeight="1" x14ac:dyDescent="0.25">
      <c r="A70" s="4" t="s">
        <v>2912</v>
      </c>
      <c r="B70" s="4">
        <v>3901</v>
      </c>
      <c r="C70" s="4" t="s">
        <v>14</v>
      </c>
      <c r="D70" s="4" t="s">
        <v>890</v>
      </c>
      <c r="F70" s="4" t="s">
        <v>8539</v>
      </c>
      <c r="G70" s="4" t="s">
        <v>8540</v>
      </c>
      <c r="H70" s="4" t="s">
        <v>8557</v>
      </c>
      <c r="I70" s="4" t="s">
        <v>8538</v>
      </c>
      <c r="J70" s="4" t="s">
        <v>8545</v>
      </c>
      <c r="K70" s="4" t="s">
        <v>8553</v>
      </c>
      <c r="L70" s="4" t="s">
        <v>8546</v>
      </c>
      <c r="M70" s="4" t="s">
        <v>8544</v>
      </c>
      <c r="N70" s="4" t="s">
        <v>8539</v>
      </c>
      <c r="O70" s="4" t="s">
        <v>8540</v>
      </c>
      <c r="P70" s="4" t="s">
        <v>8557</v>
      </c>
      <c r="Q70" s="4" t="s">
        <v>8538</v>
      </c>
      <c r="R70" s="4" t="s">
        <v>8545</v>
      </c>
      <c r="S70" s="4" t="s">
        <v>8546</v>
      </c>
      <c r="T70" s="4" t="s">
        <v>8544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</row>
    <row r="71" spans="1:140" ht="13.8" customHeight="1" x14ac:dyDescent="0.25">
      <c r="A71" s="4" t="s">
        <v>2915</v>
      </c>
      <c r="B71" s="4">
        <v>3901</v>
      </c>
      <c r="C71" s="4" t="s">
        <v>14</v>
      </c>
      <c r="D71" s="4" t="s">
        <v>461</v>
      </c>
      <c r="F71" s="4" t="s">
        <v>8539</v>
      </c>
      <c r="G71" s="4" t="s">
        <v>8540</v>
      </c>
      <c r="H71" s="4" t="s">
        <v>8557</v>
      </c>
      <c r="I71" s="4" t="s">
        <v>8538</v>
      </c>
      <c r="J71" s="4" t="s">
        <v>8545</v>
      </c>
      <c r="K71" s="4" t="s">
        <v>8553</v>
      </c>
      <c r="L71" s="4" t="s">
        <v>8546</v>
      </c>
      <c r="M71" s="4" t="s">
        <v>8544</v>
      </c>
      <c r="N71" s="4" t="s">
        <v>8539</v>
      </c>
      <c r="O71" s="4" t="s">
        <v>8540</v>
      </c>
      <c r="P71" s="4" t="s">
        <v>8557</v>
      </c>
      <c r="Q71" s="4" t="s">
        <v>8538</v>
      </c>
      <c r="R71" s="4" t="s">
        <v>8545</v>
      </c>
      <c r="S71" s="4" t="s">
        <v>8546</v>
      </c>
      <c r="T71" s="4" t="s">
        <v>8544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</row>
    <row r="72" spans="1:140" ht="13.8" customHeight="1" x14ac:dyDescent="0.25">
      <c r="A72" s="4" t="s">
        <v>2992</v>
      </c>
      <c r="B72" s="4">
        <v>3906</v>
      </c>
      <c r="C72" s="4" t="s">
        <v>14</v>
      </c>
      <c r="D72" s="4" t="s">
        <v>538</v>
      </c>
      <c r="F72" s="4" t="s">
        <v>8539</v>
      </c>
      <c r="G72" s="4" t="s">
        <v>8540</v>
      </c>
      <c r="H72" s="4" t="s">
        <v>8557</v>
      </c>
      <c r="I72" s="4" t="s">
        <v>8538</v>
      </c>
      <c r="J72" s="4" t="s">
        <v>8545</v>
      </c>
      <c r="K72" s="4" t="s">
        <v>8553</v>
      </c>
      <c r="L72" s="4" t="s">
        <v>8546</v>
      </c>
      <c r="M72" s="4" t="s">
        <v>8544</v>
      </c>
      <c r="N72" s="4" t="s">
        <v>8539</v>
      </c>
      <c r="O72" s="4" t="s">
        <v>8540</v>
      </c>
      <c r="P72" s="4" t="s">
        <v>8557</v>
      </c>
      <c r="Q72" s="4" t="s">
        <v>8538</v>
      </c>
      <c r="R72" s="4" t="s">
        <v>8545</v>
      </c>
      <c r="S72" s="4" t="s">
        <v>8546</v>
      </c>
      <c r="T72" s="4" t="s">
        <v>8544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</row>
    <row r="73" spans="1:140" ht="13.8" customHeight="1" x14ac:dyDescent="0.25">
      <c r="A73" s="4" t="s">
        <v>3133</v>
      </c>
      <c r="B73" s="4">
        <v>3906</v>
      </c>
      <c r="C73" s="4" t="s">
        <v>14</v>
      </c>
      <c r="D73" s="4" t="s">
        <v>19</v>
      </c>
      <c r="F73" s="4" t="s">
        <v>8539</v>
      </c>
      <c r="G73" s="4" t="s">
        <v>8540</v>
      </c>
      <c r="H73" s="4" t="s">
        <v>8557</v>
      </c>
      <c r="I73" s="4" t="s">
        <v>8538</v>
      </c>
      <c r="J73" s="4" t="s">
        <v>8545</v>
      </c>
      <c r="K73" s="4" t="s">
        <v>8553</v>
      </c>
      <c r="L73" s="4" t="s">
        <v>8546</v>
      </c>
      <c r="M73" s="4" t="s">
        <v>8544</v>
      </c>
      <c r="N73" s="4" t="s">
        <v>8539</v>
      </c>
      <c r="O73" s="4" t="s">
        <v>8540</v>
      </c>
      <c r="P73" s="4" t="s">
        <v>8557</v>
      </c>
      <c r="Q73" s="4" t="s">
        <v>8538</v>
      </c>
      <c r="R73" s="4" t="s">
        <v>8545</v>
      </c>
      <c r="S73" s="4" t="s">
        <v>8546</v>
      </c>
      <c r="T73" s="4" t="s">
        <v>8544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</row>
    <row r="74" spans="1:140" ht="13.8" customHeight="1" x14ac:dyDescent="0.25">
      <c r="A74" s="4" t="s">
        <v>3221</v>
      </c>
      <c r="B74" s="4">
        <v>3906</v>
      </c>
      <c r="C74" s="4" t="s">
        <v>14</v>
      </c>
      <c r="D74" s="4" t="s">
        <v>876</v>
      </c>
      <c r="F74" s="4" t="s">
        <v>8539</v>
      </c>
      <c r="G74" s="4" t="s">
        <v>8540</v>
      </c>
      <c r="H74" s="4" t="s">
        <v>8557</v>
      </c>
      <c r="I74" s="4" t="s">
        <v>8538</v>
      </c>
      <c r="J74" s="4" t="s">
        <v>8545</v>
      </c>
      <c r="K74" s="4" t="s">
        <v>8553</v>
      </c>
      <c r="L74" s="4" t="s">
        <v>8546</v>
      </c>
      <c r="M74" s="4" t="s">
        <v>8544</v>
      </c>
      <c r="N74" s="4" t="s">
        <v>8539</v>
      </c>
      <c r="O74" s="4" t="s">
        <v>8540</v>
      </c>
      <c r="P74" s="4" t="s">
        <v>8557</v>
      </c>
      <c r="Q74" s="4" t="s">
        <v>8538</v>
      </c>
      <c r="R74" s="4" t="s">
        <v>8545</v>
      </c>
      <c r="S74" s="4" t="s">
        <v>8546</v>
      </c>
      <c r="T74" s="4" t="s">
        <v>8544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</row>
    <row r="75" spans="1:140" ht="13.8" customHeight="1" x14ac:dyDescent="0.25">
      <c r="A75" s="4" t="s">
        <v>3410</v>
      </c>
      <c r="B75" s="4">
        <v>3906</v>
      </c>
      <c r="C75" s="4" t="s">
        <v>14</v>
      </c>
      <c r="D75" s="4" t="s">
        <v>2370</v>
      </c>
      <c r="F75" s="4" t="s">
        <v>8539</v>
      </c>
      <c r="G75" s="4" t="s">
        <v>8540</v>
      </c>
      <c r="H75" s="4" t="s">
        <v>8557</v>
      </c>
      <c r="I75" s="4" t="s">
        <v>8538</v>
      </c>
      <c r="J75" s="4" t="s">
        <v>8545</v>
      </c>
      <c r="K75" s="4" t="s">
        <v>8553</v>
      </c>
      <c r="L75" s="4" t="s">
        <v>8546</v>
      </c>
      <c r="M75" s="4" t="s">
        <v>8544</v>
      </c>
      <c r="N75" s="4" t="s">
        <v>8539</v>
      </c>
      <c r="O75" s="4" t="s">
        <v>8540</v>
      </c>
      <c r="P75" s="4" t="s">
        <v>8557</v>
      </c>
      <c r="Q75" s="4" t="s">
        <v>8538</v>
      </c>
      <c r="R75" s="4" t="s">
        <v>8545</v>
      </c>
      <c r="S75" s="4" t="s">
        <v>8546</v>
      </c>
      <c r="T75" s="4" t="s">
        <v>8544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</row>
    <row r="76" spans="1:140" ht="13.8" customHeight="1" x14ac:dyDescent="0.25">
      <c r="A76" s="4" t="s">
        <v>3528</v>
      </c>
      <c r="B76" s="4">
        <v>3901</v>
      </c>
      <c r="C76" s="4" t="s">
        <v>14</v>
      </c>
      <c r="D76" s="4" t="s">
        <v>75</v>
      </c>
      <c r="F76" s="4" t="s">
        <v>8539</v>
      </c>
      <c r="G76" s="4" t="s">
        <v>8540</v>
      </c>
      <c r="H76" s="4" t="s">
        <v>8557</v>
      </c>
      <c r="I76" s="4" t="s">
        <v>8538</v>
      </c>
      <c r="J76" s="4" t="s">
        <v>8545</v>
      </c>
      <c r="K76" s="4" t="s">
        <v>8553</v>
      </c>
      <c r="L76" s="4" t="s">
        <v>8546</v>
      </c>
      <c r="M76" s="4" t="s">
        <v>8544</v>
      </c>
      <c r="N76" s="4" t="s">
        <v>8539</v>
      </c>
      <c r="O76" s="4" t="s">
        <v>8540</v>
      </c>
      <c r="P76" s="4" t="s">
        <v>8557</v>
      </c>
      <c r="Q76" s="4" t="s">
        <v>8538</v>
      </c>
      <c r="R76" s="4" t="s">
        <v>8545</v>
      </c>
      <c r="S76" s="4" t="s">
        <v>8546</v>
      </c>
      <c r="T76" s="4" t="s">
        <v>8544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</row>
    <row r="77" spans="1:140" ht="13.8" customHeight="1" x14ac:dyDescent="0.25">
      <c r="A77" s="4" t="s">
        <v>3532</v>
      </c>
      <c r="B77" s="4">
        <v>3906</v>
      </c>
      <c r="C77" s="4" t="s">
        <v>14</v>
      </c>
      <c r="D77" s="4" t="s">
        <v>1235</v>
      </c>
      <c r="F77" s="4" t="s">
        <v>8539</v>
      </c>
      <c r="G77" s="4" t="s">
        <v>8540</v>
      </c>
      <c r="H77" s="4" t="s">
        <v>8557</v>
      </c>
      <c r="I77" s="4" t="s">
        <v>8538</v>
      </c>
      <c r="J77" s="4" t="s">
        <v>8545</v>
      </c>
      <c r="K77" s="4" t="s">
        <v>8553</v>
      </c>
      <c r="L77" s="4" t="s">
        <v>8546</v>
      </c>
      <c r="M77" s="4" t="s">
        <v>8544</v>
      </c>
      <c r="N77" s="4" t="s">
        <v>8539</v>
      </c>
      <c r="O77" s="4" t="s">
        <v>8540</v>
      </c>
      <c r="P77" s="4" t="s">
        <v>8557</v>
      </c>
      <c r="Q77" s="4" t="s">
        <v>8538</v>
      </c>
      <c r="R77" s="4" t="s">
        <v>8545</v>
      </c>
      <c r="S77" s="4" t="s">
        <v>8546</v>
      </c>
      <c r="T77" s="4" t="s">
        <v>8544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</row>
    <row r="78" spans="1:140" ht="13.8" customHeight="1" x14ac:dyDescent="0.25">
      <c r="A78" s="4" t="s">
        <v>3713</v>
      </c>
      <c r="B78" s="4">
        <v>3906</v>
      </c>
      <c r="C78" s="4" t="s">
        <v>14</v>
      </c>
      <c r="D78" s="4" t="s">
        <v>687</v>
      </c>
      <c r="F78" s="4" t="s">
        <v>8539</v>
      </c>
      <c r="G78" s="4" t="s">
        <v>8540</v>
      </c>
      <c r="H78" s="4" t="s">
        <v>8557</v>
      </c>
      <c r="I78" s="4" t="s">
        <v>8538</v>
      </c>
      <c r="J78" s="4" t="s">
        <v>8545</v>
      </c>
      <c r="K78" s="4" t="s">
        <v>8553</v>
      </c>
      <c r="L78" s="4" t="s">
        <v>8546</v>
      </c>
      <c r="M78" s="4" t="s">
        <v>8544</v>
      </c>
      <c r="N78" s="4" t="s">
        <v>8539</v>
      </c>
      <c r="O78" s="4" t="s">
        <v>8540</v>
      </c>
      <c r="P78" s="4" t="s">
        <v>8557</v>
      </c>
      <c r="Q78" s="4" t="s">
        <v>8538</v>
      </c>
      <c r="R78" s="4" t="s">
        <v>8545</v>
      </c>
      <c r="S78" s="4" t="s">
        <v>8546</v>
      </c>
      <c r="T78" s="4" t="s">
        <v>8544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</row>
    <row r="79" spans="1:140" ht="13.8" customHeight="1" x14ac:dyDescent="0.25">
      <c r="A79" s="4" t="s">
        <v>3759</v>
      </c>
      <c r="B79" s="4">
        <v>3901</v>
      </c>
      <c r="C79" s="4" t="s">
        <v>14</v>
      </c>
      <c r="D79" s="4" t="s">
        <v>274</v>
      </c>
      <c r="F79" s="4" t="s">
        <v>8539</v>
      </c>
      <c r="G79" s="4" t="s">
        <v>8540</v>
      </c>
      <c r="H79" s="4" t="s">
        <v>8557</v>
      </c>
      <c r="I79" s="4" t="s">
        <v>8538</v>
      </c>
      <c r="J79" s="4" t="s">
        <v>8545</v>
      </c>
      <c r="K79" s="4" t="s">
        <v>8553</v>
      </c>
      <c r="L79" s="4" t="s">
        <v>8546</v>
      </c>
      <c r="M79" s="4" t="s">
        <v>8544</v>
      </c>
      <c r="N79" s="4" t="s">
        <v>8539</v>
      </c>
      <c r="O79" s="4" t="s">
        <v>8540</v>
      </c>
      <c r="P79" s="4" t="s">
        <v>8557</v>
      </c>
      <c r="Q79" s="4" t="s">
        <v>8538</v>
      </c>
      <c r="R79" s="4" t="s">
        <v>8545</v>
      </c>
      <c r="S79" s="4" t="s">
        <v>8546</v>
      </c>
      <c r="T79" s="4" t="s">
        <v>8544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</row>
    <row r="80" spans="1:140" ht="13.8" customHeight="1" x14ac:dyDescent="0.25">
      <c r="A80" s="4" t="s">
        <v>3763</v>
      </c>
      <c r="B80" s="4">
        <v>3906</v>
      </c>
      <c r="C80" s="4" t="s">
        <v>14</v>
      </c>
      <c r="D80" s="4" t="s">
        <v>1324</v>
      </c>
      <c r="F80" s="4" t="s">
        <v>8539</v>
      </c>
      <c r="G80" s="4" t="s">
        <v>8540</v>
      </c>
      <c r="H80" s="4" t="s">
        <v>8557</v>
      </c>
      <c r="I80" s="4" t="s">
        <v>8538</v>
      </c>
      <c r="J80" s="4" t="s">
        <v>8545</v>
      </c>
      <c r="K80" s="4" t="s">
        <v>8553</v>
      </c>
      <c r="L80" s="4" t="s">
        <v>8546</v>
      </c>
      <c r="M80" s="4" t="s">
        <v>8544</v>
      </c>
      <c r="N80" s="4" t="s">
        <v>8539</v>
      </c>
      <c r="O80" s="4" t="s">
        <v>8540</v>
      </c>
      <c r="P80" s="4" t="s">
        <v>8557</v>
      </c>
      <c r="Q80" s="4" t="s">
        <v>8538</v>
      </c>
      <c r="R80" s="4" t="s">
        <v>8545</v>
      </c>
      <c r="S80" s="4" t="s">
        <v>8546</v>
      </c>
      <c r="T80" s="4" t="s">
        <v>8544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</row>
    <row r="81" spans="1:140" ht="13.8" customHeight="1" x14ac:dyDescent="0.25">
      <c r="A81" s="4" t="s">
        <v>3793</v>
      </c>
      <c r="B81" s="4">
        <v>3906</v>
      </c>
      <c r="C81" s="4" t="s">
        <v>14</v>
      </c>
      <c r="D81" s="4" t="s">
        <v>19</v>
      </c>
      <c r="F81" s="4" t="s">
        <v>8539</v>
      </c>
      <c r="G81" s="4" t="s">
        <v>8540</v>
      </c>
      <c r="H81" s="4" t="s">
        <v>8557</v>
      </c>
      <c r="I81" s="4" t="s">
        <v>8538</v>
      </c>
      <c r="J81" s="4" t="s">
        <v>8545</v>
      </c>
      <c r="K81" s="4" t="s">
        <v>8553</v>
      </c>
      <c r="L81" s="4" t="s">
        <v>8546</v>
      </c>
      <c r="M81" s="4" t="s">
        <v>8544</v>
      </c>
      <c r="N81" s="4" t="s">
        <v>8539</v>
      </c>
      <c r="O81" s="4" t="s">
        <v>8540</v>
      </c>
      <c r="P81" s="4" t="s">
        <v>8557</v>
      </c>
      <c r="Q81" s="4" t="s">
        <v>8538</v>
      </c>
      <c r="R81" s="4" t="s">
        <v>8545</v>
      </c>
      <c r="S81" s="4" t="s">
        <v>8546</v>
      </c>
      <c r="T81" s="4" t="s">
        <v>8544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</row>
    <row r="82" spans="1:140" ht="13.8" customHeight="1" x14ac:dyDescent="0.25">
      <c r="A82" s="4" t="s">
        <v>3870</v>
      </c>
      <c r="B82" s="4">
        <v>3906</v>
      </c>
      <c r="C82" s="4" t="s">
        <v>14</v>
      </c>
      <c r="D82" s="4" t="s">
        <v>603</v>
      </c>
      <c r="F82" s="4" t="s">
        <v>8539</v>
      </c>
      <c r="G82" s="4" t="s">
        <v>8540</v>
      </c>
      <c r="H82" s="4" t="s">
        <v>8557</v>
      </c>
      <c r="I82" s="4" t="s">
        <v>8538</v>
      </c>
      <c r="J82" s="4" t="s">
        <v>8545</v>
      </c>
      <c r="K82" s="4" t="s">
        <v>8553</v>
      </c>
      <c r="L82" s="4" t="s">
        <v>8546</v>
      </c>
      <c r="M82" s="4" t="s">
        <v>8544</v>
      </c>
      <c r="N82" s="4" t="s">
        <v>8539</v>
      </c>
      <c r="O82" s="4" t="s">
        <v>8540</v>
      </c>
      <c r="P82" s="4" t="s">
        <v>8557</v>
      </c>
      <c r="Q82" s="4" t="s">
        <v>8538</v>
      </c>
      <c r="R82" s="4" t="s">
        <v>8545</v>
      </c>
      <c r="S82" s="4" t="s">
        <v>8546</v>
      </c>
      <c r="T82" s="4" t="s">
        <v>8544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</row>
    <row r="83" spans="1:140" ht="13.8" customHeight="1" x14ac:dyDescent="0.25">
      <c r="A83" s="4" t="s">
        <v>3887</v>
      </c>
      <c r="B83" s="4">
        <v>3906</v>
      </c>
      <c r="C83" s="4" t="s">
        <v>14</v>
      </c>
      <c r="D83" s="4" t="s">
        <v>1214</v>
      </c>
      <c r="F83" s="4" t="s">
        <v>8539</v>
      </c>
      <c r="G83" s="4" t="s">
        <v>8540</v>
      </c>
      <c r="H83" s="4" t="s">
        <v>8557</v>
      </c>
      <c r="I83" s="4" t="s">
        <v>8538</v>
      </c>
      <c r="J83" s="4" t="s">
        <v>8545</v>
      </c>
      <c r="K83" s="4" t="s">
        <v>8553</v>
      </c>
      <c r="L83" s="4" t="s">
        <v>8546</v>
      </c>
      <c r="M83" s="4" t="s">
        <v>8544</v>
      </c>
      <c r="N83" s="4" t="s">
        <v>8539</v>
      </c>
      <c r="O83" s="4" t="s">
        <v>8540</v>
      </c>
      <c r="P83" s="4" t="s">
        <v>8557</v>
      </c>
      <c r="Q83" s="4" t="s">
        <v>8538</v>
      </c>
      <c r="R83" s="4" t="s">
        <v>8545</v>
      </c>
      <c r="S83" s="4" t="s">
        <v>8546</v>
      </c>
      <c r="T83" s="4" t="s">
        <v>8544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</row>
    <row r="84" spans="1:140" ht="13.8" customHeight="1" x14ac:dyDescent="0.25">
      <c r="A84" s="4" t="s">
        <v>3931</v>
      </c>
      <c r="B84" s="4">
        <v>3869</v>
      </c>
      <c r="C84" s="4" t="s">
        <v>14</v>
      </c>
      <c r="D84" s="4" t="s">
        <v>15</v>
      </c>
      <c r="F84" s="4" t="s">
        <v>8539</v>
      </c>
      <c r="G84" s="4" t="s">
        <v>8540</v>
      </c>
      <c r="H84" s="4" t="s">
        <v>8557</v>
      </c>
      <c r="I84" s="4" t="s">
        <v>8538</v>
      </c>
      <c r="J84" s="4" t="s">
        <v>8545</v>
      </c>
      <c r="K84" s="4" t="s">
        <v>8553</v>
      </c>
      <c r="L84" s="4" t="s">
        <v>8546</v>
      </c>
      <c r="M84" s="4" t="s">
        <v>8544</v>
      </c>
      <c r="N84" s="4" t="s">
        <v>8539</v>
      </c>
      <c r="O84" s="4" t="s">
        <v>8540</v>
      </c>
      <c r="P84" s="4" t="s">
        <v>8557</v>
      </c>
      <c r="Q84" s="4" t="s">
        <v>8538</v>
      </c>
      <c r="R84" s="4" t="s">
        <v>8545</v>
      </c>
      <c r="S84" s="4" t="s">
        <v>8546</v>
      </c>
      <c r="T84" s="4" t="s">
        <v>8544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</row>
    <row r="85" spans="1:140" ht="13.8" customHeight="1" x14ac:dyDescent="0.25">
      <c r="A85" s="4" t="s">
        <v>3967</v>
      </c>
      <c r="B85" s="4">
        <v>3906</v>
      </c>
      <c r="C85" s="4" t="s">
        <v>14</v>
      </c>
      <c r="D85" s="4" t="s">
        <v>2143</v>
      </c>
      <c r="F85" s="4" t="s">
        <v>8539</v>
      </c>
      <c r="G85" s="4" t="s">
        <v>8540</v>
      </c>
      <c r="H85" s="4" t="s">
        <v>8557</v>
      </c>
      <c r="I85" s="4" t="s">
        <v>8538</v>
      </c>
      <c r="J85" s="4" t="s">
        <v>8545</v>
      </c>
      <c r="K85" s="4" t="s">
        <v>8553</v>
      </c>
      <c r="L85" s="4" t="s">
        <v>8546</v>
      </c>
      <c r="M85" s="4" t="s">
        <v>8544</v>
      </c>
      <c r="N85" s="4" t="s">
        <v>8539</v>
      </c>
      <c r="O85" s="4" t="s">
        <v>8540</v>
      </c>
      <c r="P85" s="4" t="s">
        <v>8557</v>
      </c>
      <c r="Q85" s="4" t="s">
        <v>8538</v>
      </c>
      <c r="R85" s="4" t="s">
        <v>8545</v>
      </c>
      <c r="S85" s="4" t="s">
        <v>8546</v>
      </c>
      <c r="T85" s="4" t="s">
        <v>8544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</row>
    <row r="86" spans="1:140" ht="13.8" customHeight="1" x14ac:dyDescent="0.25">
      <c r="A86" s="4" t="s">
        <v>4046</v>
      </c>
      <c r="B86" s="4">
        <v>3901</v>
      </c>
      <c r="C86" s="4" t="s">
        <v>14</v>
      </c>
      <c r="D86" s="4" t="s">
        <v>155</v>
      </c>
      <c r="F86" s="4" t="s">
        <v>8539</v>
      </c>
      <c r="G86" s="4" t="s">
        <v>8540</v>
      </c>
      <c r="H86" s="4" t="s">
        <v>8557</v>
      </c>
      <c r="I86" s="4" t="s">
        <v>8538</v>
      </c>
      <c r="J86" s="4" t="s">
        <v>8545</v>
      </c>
      <c r="K86" s="4" t="s">
        <v>8553</v>
      </c>
      <c r="L86" s="4" t="s">
        <v>8546</v>
      </c>
      <c r="M86" s="4" t="s">
        <v>8544</v>
      </c>
      <c r="N86" s="4" t="s">
        <v>8539</v>
      </c>
      <c r="O86" s="4" t="s">
        <v>8540</v>
      </c>
      <c r="P86" s="4" t="s">
        <v>8557</v>
      </c>
      <c r="Q86" s="4" t="s">
        <v>8538</v>
      </c>
      <c r="R86" s="4" t="s">
        <v>8545</v>
      </c>
      <c r="S86" s="4" t="s">
        <v>8546</v>
      </c>
      <c r="T86" s="4" t="s">
        <v>8544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</row>
    <row r="87" spans="1:140" ht="13.8" customHeight="1" x14ac:dyDescent="0.25">
      <c r="A87" s="4" t="s">
        <v>4059</v>
      </c>
      <c r="B87" s="4">
        <v>3901</v>
      </c>
      <c r="C87" s="4" t="s">
        <v>14</v>
      </c>
      <c r="D87" s="4" t="s">
        <v>498</v>
      </c>
      <c r="F87" s="4" t="s">
        <v>8539</v>
      </c>
      <c r="G87" s="4" t="s">
        <v>8540</v>
      </c>
      <c r="H87" s="4" t="s">
        <v>8557</v>
      </c>
      <c r="I87" s="4" t="s">
        <v>8538</v>
      </c>
      <c r="J87" s="4" t="s">
        <v>8545</v>
      </c>
      <c r="K87" s="4" t="s">
        <v>8553</v>
      </c>
      <c r="L87" s="4" t="s">
        <v>8546</v>
      </c>
      <c r="M87" s="4" t="s">
        <v>8544</v>
      </c>
      <c r="N87" s="4" t="s">
        <v>8539</v>
      </c>
      <c r="O87" s="4" t="s">
        <v>8540</v>
      </c>
      <c r="P87" s="4" t="s">
        <v>8557</v>
      </c>
      <c r="Q87" s="4" t="s">
        <v>8538</v>
      </c>
      <c r="R87" s="4" t="s">
        <v>8545</v>
      </c>
      <c r="S87" s="4" t="s">
        <v>8546</v>
      </c>
      <c r="T87" s="4" t="s">
        <v>8544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</row>
    <row r="88" spans="1:140" ht="13.8" customHeight="1" x14ac:dyDescent="0.25">
      <c r="A88" s="4" t="s">
        <v>4075</v>
      </c>
      <c r="B88" s="4">
        <v>3906</v>
      </c>
      <c r="C88" s="4" t="s">
        <v>14</v>
      </c>
      <c r="D88" s="4" t="s">
        <v>1564</v>
      </c>
      <c r="F88" s="4" t="s">
        <v>8539</v>
      </c>
      <c r="G88" s="4" t="s">
        <v>8540</v>
      </c>
      <c r="H88" s="4" t="s">
        <v>8557</v>
      </c>
      <c r="I88" s="4" t="s">
        <v>8538</v>
      </c>
      <c r="J88" s="4" t="s">
        <v>8545</v>
      </c>
      <c r="K88" s="4" t="s">
        <v>8553</v>
      </c>
      <c r="L88" s="4" t="s">
        <v>8546</v>
      </c>
      <c r="M88" s="4" t="s">
        <v>8544</v>
      </c>
      <c r="N88" s="4" t="s">
        <v>8539</v>
      </c>
      <c r="O88" s="4" t="s">
        <v>8540</v>
      </c>
      <c r="P88" s="4" t="s">
        <v>8557</v>
      </c>
      <c r="Q88" s="4" t="s">
        <v>8538</v>
      </c>
      <c r="R88" s="4" t="s">
        <v>8545</v>
      </c>
      <c r="S88" s="4" t="s">
        <v>8546</v>
      </c>
      <c r="T88" s="4" t="s">
        <v>8544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</row>
    <row r="89" spans="1:140" ht="13.8" customHeight="1" x14ac:dyDescent="0.25">
      <c r="A89" s="4" t="s">
        <v>4213</v>
      </c>
      <c r="B89" s="4">
        <v>3901</v>
      </c>
      <c r="C89" s="4" t="s">
        <v>14</v>
      </c>
      <c r="D89" s="4" t="s">
        <v>4214</v>
      </c>
      <c r="F89" s="4" t="s">
        <v>8539</v>
      </c>
      <c r="G89" s="4" t="s">
        <v>8540</v>
      </c>
      <c r="H89" s="4" t="s">
        <v>8557</v>
      </c>
      <c r="I89" s="4" t="s">
        <v>8538</v>
      </c>
      <c r="J89" s="4" t="s">
        <v>8545</v>
      </c>
      <c r="K89" s="4" t="s">
        <v>8553</v>
      </c>
      <c r="L89" s="4" t="s">
        <v>8546</v>
      </c>
      <c r="M89" s="4" t="s">
        <v>8544</v>
      </c>
      <c r="N89" s="4" t="s">
        <v>8539</v>
      </c>
      <c r="O89" s="4" t="s">
        <v>8540</v>
      </c>
      <c r="P89" s="4" t="s">
        <v>8557</v>
      </c>
      <c r="Q89" s="4" t="s">
        <v>8538</v>
      </c>
      <c r="R89" s="4" t="s">
        <v>8545</v>
      </c>
      <c r="S89" s="4" t="s">
        <v>8546</v>
      </c>
      <c r="T89" s="4" t="s">
        <v>8544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</row>
    <row r="90" spans="1:140" ht="13.8" customHeight="1" x14ac:dyDescent="0.25">
      <c r="A90" s="4" t="s">
        <v>4222</v>
      </c>
      <c r="B90" s="4">
        <v>3906</v>
      </c>
      <c r="C90" s="4" t="s">
        <v>14</v>
      </c>
      <c r="D90" s="4" t="s">
        <v>1150</v>
      </c>
      <c r="F90" s="4" t="s">
        <v>8539</v>
      </c>
      <c r="G90" s="4" t="s">
        <v>8540</v>
      </c>
      <c r="H90" s="4" t="s">
        <v>8557</v>
      </c>
      <c r="I90" s="4" t="s">
        <v>8538</v>
      </c>
      <c r="J90" s="4" t="s">
        <v>8545</v>
      </c>
      <c r="K90" s="4" t="s">
        <v>8553</v>
      </c>
      <c r="L90" s="4" t="s">
        <v>8546</v>
      </c>
      <c r="M90" s="4" t="s">
        <v>8544</v>
      </c>
      <c r="N90" s="4" t="s">
        <v>8539</v>
      </c>
      <c r="O90" s="4" t="s">
        <v>8540</v>
      </c>
      <c r="P90" s="4" t="s">
        <v>8557</v>
      </c>
      <c r="Q90" s="4" t="s">
        <v>8538</v>
      </c>
      <c r="R90" s="4" t="s">
        <v>8545</v>
      </c>
      <c r="S90" s="4" t="s">
        <v>8546</v>
      </c>
      <c r="T90" s="4" t="s">
        <v>8544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</row>
    <row r="91" spans="1:140" ht="13.8" customHeight="1" x14ac:dyDescent="0.25">
      <c r="A91" s="4" t="s">
        <v>4258</v>
      </c>
      <c r="B91" s="4">
        <v>3907</v>
      </c>
      <c r="C91" s="4" t="s">
        <v>14</v>
      </c>
      <c r="D91" s="4" t="s">
        <v>394</v>
      </c>
      <c r="F91" s="4" t="s">
        <v>8539</v>
      </c>
      <c r="G91" s="4" t="s">
        <v>8540</v>
      </c>
      <c r="H91" s="4" t="s">
        <v>8557</v>
      </c>
      <c r="I91" s="4" t="s">
        <v>8538</v>
      </c>
      <c r="J91" s="4" t="s">
        <v>8545</v>
      </c>
      <c r="K91" s="4" t="s">
        <v>8553</v>
      </c>
      <c r="L91" s="4" t="s">
        <v>8546</v>
      </c>
      <c r="M91" s="4" t="s">
        <v>8544</v>
      </c>
      <c r="N91" s="4" t="s">
        <v>8539</v>
      </c>
      <c r="O91" s="4" t="s">
        <v>8540</v>
      </c>
      <c r="P91" s="4" t="s">
        <v>8557</v>
      </c>
      <c r="Q91" s="4" t="s">
        <v>8538</v>
      </c>
      <c r="R91" s="4" t="s">
        <v>8545</v>
      </c>
      <c r="S91" s="4" t="s">
        <v>8546</v>
      </c>
      <c r="T91" s="4" t="s">
        <v>8544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</row>
    <row r="92" spans="1:140" ht="13.8" customHeight="1" x14ac:dyDescent="0.25">
      <c r="A92" s="4" t="s">
        <v>4260</v>
      </c>
      <c r="B92" s="4">
        <v>3906</v>
      </c>
      <c r="C92" s="4" t="s">
        <v>14</v>
      </c>
      <c r="D92" s="4" t="s">
        <v>309</v>
      </c>
      <c r="F92" s="4" t="s">
        <v>8539</v>
      </c>
      <c r="G92" s="4" t="s">
        <v>8540</v>
      </c>
      <c r="H92" s="4" t="s">
        <v>8557</v>
      </c>
      <c r="I92" s="4" t="s">
        <v>8538</v>
      </c>
      <c r="J92" s="4" t="s">
        <v>8545</v>
      </c>
      <c r="K92" s="4" t="s">
        <v>8553</v>
      </c>
      <c r="L92" s="4" t="s">
        <v>8546</v>
      </c>
      <c r="M92" s="4" t="s">
        <v>8544</v>
      </c>
      <c r="N92" s="4" t="s">
        <v>8539</v>
      </c>
      <c r="O92" s="4" t="s">
        <v>8540</v>
      </c>
      <c r="P92" s="4" t="s">
        <v>8557</v>
      </c>
      <c r="Q92" s="4" t="s">
        <v>8538</v>
      </c>
      <c r="R92" s="4" t="s">
        <v>8545</v>
      </c>
      <c r="S92" s="4" t="s">
        <v>8546</v>
      </c>
      <c r="T92" s="4" t="s">
        <v>8544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</row>
    <row r="93" spans="1:140" ht="13.8" customHeight="1" x14ac:dyDescent="0.25">
      <c r="A93" s="4" t="s">
        <v>4349</v>
      </c>
      <c r="B93" s="4">
        <v>3906</v>
      </c>
      <c r="C93" s="4" t="s">
        <v>14</v>
      </c>
      <c r="D93" s="4" t="s">
        <v>261</v>
      </c>
      <c r="F93" s="4" t="s">
        <v>8539</v>
      </c>
      <c r="G93" s="4" t="s">
        <v>8540</v>
      </c>
      <c r="H93" s="4" t="s">
        <v>8557</v>
      </c>
      <c r="I93" s="4" t="s">
        <v>8538</v>
      </c>
      <c r="J93" s="4" t="s">
        <v>8545</v>
      </c>
      <c r="K93" s="4" t="s">
        <v>8553</v>
      </c>
      <c r="L93" s="4" t="s">
        <v>8546</v>
      </c>
      <c r="M93" s="4" t="s">
        <v>8544</v>
      </c>
      <c r="N93" s="4" t="s">
        <v>8539</v>
      </c>
      <c r="O93" s="4" t="s">
        <v>8540</v>
      </c>
      <c r="P93" s="4" t="s">
        <v>8557</v>
      </c>
      <c r="Q93" s="4" t="s">
        <v>8538</v>
      </c>
      <c r="R93" s="4" t="s">
        <v>8545</v>
      </c>
      <c r="S93" s="4" t="s">
        <v>8546</v>
      </c>
      <c r="T93" s="4" t="s">
        <v>8544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</row>
    <row r="94" spans="1:140" ht="13.8" customHeight="1" x14ac:dyDescent="0.25">
      <c r="A94" s="4" t="s">
        <v>4410</v>
      </c>
      <c r="B94" s="4">
        <v>3901</v>
      </c>
      <c r="C94" s="4" t="s">
        <v>14</v>
      </c>
      <c r="D94" s="4" t="s">
        <v>1126</v>
      </c>
      <c r="F94" s="4" t="s">
        <v>8539</v>
      </c>
      <c r="G94" s="4" t="s">
        <v>8540</v>
      </c>
      <c r="H94" s="4" t="s">
        <v>8557</v>
      </c>
      <c r="I94" s="4" t="s">
        <v>8538</v>
      </c>
      <c r="J94" s="4" t="s">
        <v>8545</v>
      </c>
      <c r="K94" s="4" t="s">
        <v>8553</v>
      </c>
      <c r="L94" s="4" t="s">
        <v>8546</v>
      </c>
      <c r="M94" s="4" t="s">
        <v>8544</v>
      </c>
      <c r="N94" s="4" t="s">
        <v>8539</v>
      </c>
      <c r="O94" s="4" t="s">
        <v>8540</v>
      </c>
      <c r="P94" s="4" t="s">
        <v>8557</v>
      </c>
      <c r="Q94" s="4" t="s">
        <v>8538</v>
      </c>
      <c r="R94" s="4" t="s">
        <v>8545</v>
      </c>
      <c r="S94" s="4" t="s">
        <v>8546</v>
      </c>
      <c r="T94" s="4" t="s">
        <v>8544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</row>
    <row r="95" spans="1:140" ht="13.8" customHeight="1" x14ac:dyDescent="0.25">
      <c r="A95" s="4" t="s">
        <v>4437</v>
      </c>
      <c r="B95" s="4">
        <v>3906</v>
      </c>
      <c r="C95" s="4" t="s">
        <v>14</v>
      </c>
      <c r="D95" s="4" t="s">
        <v>19</v>
      </c>
      <c r="F95" s="4" t="s">
        <v>8539</v>
      </c>
      <c r="G95" s="4" t="s">
        <v>8540</v>
      </c>
      <c r="H95" s="4" t="s">
        <v>8557</v>
      </c>
      <c r="I95" s="4" t="s">
        <v>8538</v>
      </c>
      <c r="J95" s="4" t="s">
        <v>8545</v>
      </c>
      <c r="K95" s="4" t="s">
        <v>8553</v>
      </c>
      <c r="L95" s="4" t="s">
        <v>8546</v>
      </c>
      <c r="M95" s="4" t="s">
        <v>8544</v>
      </c>
      <c r="N95" s="4" t="s">
        <v>8539</v>
      </c>
      <c r="O95" s="4" t="s">
        <v>8540</v>
      </c>
      <c r="P95" s="4" t="s">
        <v>8557</v>
      </c>
      <c r="Q95" s="4" t="s">
        <v>8538</v>
      </c>
      <c r="R95" s="4" t="s">
        <v>8545</v>
      </c>
      <c r="S95" s="4" t="s">
        <v>8546</v>
      </c>
      <c r="T95" s="4" t="s">
        <v>8544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</row>
    <row r="96" spans="1:140" ht="13.8" customHeight="1" x14ac:dyDescent="0.25">
      <c r="A96" s="4" t="s">
        <v>4448</v>
      </c>
      <c r="B96" s="4">
        <v>3906</v>
      </c>
      <c r="C96" s="4" t="s">
        <v>14</v>
      </c>
      <c r="D96" s="4" t="s">
        <v>1263</v>
      </c>
      <c r="F96" s="4" t="s">
        <v>8539</v>
      </c>
      <c r="G96" s="4" t="s">
        <v>8540</v>
      </c>
      <c r="H96" s="4" t="s">
        <v>8557</v>
      </c>
      <c r="I96" s="4" t="s">
        <v>8538</v>
      </c>
      <c r="J96" s="4" t="s">
        <v>8545</v>
      </c>
      <c r="K96" s="4" t="s">
        <v>8553</v>
      </c>
      <c r="L96" s="4" t="s">
        <v>8546</v>
      </c>
      <c r="M96" s="4" t="s">
        <v>8544</v>
      </c>
      <c r="N96" s="4" t="s">
        <v>8539</v>
      </c>
      <c r="O96" s="4" t="s">
        <v>8540</v>
      </c>
      <c r="P96" s="4" t="s">
        <v>8557</v>
      </c>
      <c r="Q96" s="4" t="s">
        <v>8538</v>
      </c>
      <c r="R96" s="4" t="s">
        <v>8545</v>
      </c>
      <c r="S96" s="4" t="s">
        <v>8546</v>
      </c>
      <c r="T96" s="4" t="s">
        <v>8544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</row>
    <row r="97" spans="1:140" ht="13.8" customHeight="1" x14ac:dyDescent="0.25">
      <c r="A97" s="4" t="s">
        <v>4602</v>
      </c>
      <c r="B97" s="4">
        <v>3906</v>
      </c>
      <c r="C97" s="4" t="s">
        <v>14</v>
      </c>
      <c r="D97" s="4" t="s">
        <v>372</v>
      </c>
      <c r="F97" s="4" t="s">
        <v>8539</v>
      </c>
      <c r="G97" s="4" t="s">
        <v>8540</v>
      </c>
      <c r="H97" s="4" t="s">
        <v>8557</v>
      </c>
      <c r="I97" s="4" t="s">
        <v>8538</v>
      </c>
      <c r="J97" s="4" t="s">
        <v>8545</v>
      </c>
      <c r="K97" s="4" t="s">
        <v>8553</v>
      </c>
      <c r="L97" s="4" t="s">
        <v>8546</v>
      </c>
      <c r="M97" s="4" t="s">
        <v>8544</v>
      </c>
      <c r="N97" s="4" t="s">
        <v>8539</v>
      </c>
      <c r="O97" s="4" t="s">
        <v>8540</v>
      </c>
      <c r="P97" s="4" t="s">
        <v>8557</v>
      </c>
      <c r="Q97" s="4" t="s">
        <v>8538</v>
      </c>
      <c r="R97" s="4" t="s">
        <v>8545</v>
      </c>
      <c r="S97" s="4" t="s">
        <v>8546</v>
      </c>
      <c r="T97" s="4" t="s">
        <v>8544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</row>
    <row r="98" spans="1:140" ht="13.8" customHeight="1" x14ac:dyDescent="0.25">
      <c r="A98" s="4" t="s">
        <v>4649</v>
      </c>
      <c r="B98" s="4">
        <v>3901</v>
      </c>
      <c r="C98" s="4" t="s">
        <v>14</v>
      </c>
      <c r="D98" s="4" t="s">
        <v>1259</v>
      </c>
      <c r="F98" s="4" t="s">
        <v>8539</v>
      </c>
      <c r="G98" s="4" t="s">
        <v>8540</v>
      </c>
      <c r="H98" s="4" t="s">
        <v>8557</v>
      </c>
      <c r="I98" s="4" t="s">
        <v>8538</v>
      </c>
      <c r="J98" s="4" t="s">
        <v>8545</v>
      </c>
      <c r="K98" s="4" t="s">
        <v>8553</v>
      </c>
      <c r="L98" s="4" t="s">
        <v>8546</v>
      </c>
      <c r="M98" s="4" t="s">
        <v>8544</v>
      </c>
      <c r="N98" s="4" t="s">
        <v>8539</v>
      </c>
      <c r="O98" s="4" t="s">
        <v>8540</v>
      </c>
      <c r="P98" s="4" t="s">
        <v>8557</v>
      </c>
      <c r="Q98" s="4" t="s">
        <v>8538</v>
      </c>
      <c r="R98" s="4" t="s">
        <v>8545</v>
      </c>
      <c r="S98" s="4" t="s">
        <v>8546</v>
      </c>
      <c r="T98" s="4" t="s">
        <v>8544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</row>
    <row r="99" spans="1:140" ht="13.8" customHeight="1" x14ac:dyDescent="0.25">
      <c r="A99" s="4" t="s">
        <v>4712</v>
      </c>
      <c r="B99" s="4">
        <v>3906</v>
      </c>
      <c r="C99" s="4" t="s">
        <v>14</v>
      </c>
      <c r="D99" s="4" t="s">
        <v>848</v>
      </c>
      <c r="F99" s="4" t="s">
        <v>8539</v>
      </c>
      <c r="G99" s="4" t="s">
        <v>8540</v>
      </c>
      <c r="H99" s="4" t="s">
        <v>8557</v>
      </c>
      <c r="I99" s="4" t="s">
        <v>8538</v>
      </c>
      <c r="J99" s="4" t="s">
        <v>8545</v>
      </c>
      <c r="K99" s="4" t="s">
        <v>8553</v>
      </c>
      <c r="L99" s="4" t="s">
        <v>8546</v>
      </c>
      <c r="M99" s="4" t="s">
        <v>8544</v>
      </c>
      <c r="N99" s="4" t="s">
        <v>8539</v>
      </c>
      <c r="O99" s="4" t="s">
        <v>8540</v>
      </c>
      <c r="P99" s="4" t="s">
        <v>8557</v>
      </c>
      <c r="Q99" s="4" t="s">
        <v>8538</v>
      </c>
      <c r="R99" s="4" t="s">
        <v>8545</v>
      </c>
      <c r="S99" s="4" t="s">
        <v>8546</v>
      </c>
      <c r="T99" s="4" t="s">
        <v>8544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</row>
    <row r="100" spans="1:140" ht="13.8" customHeight="1" x14ac:dyDescent="0.25">
      <c r="A100" s="4" t="s">
        <v>4856</v>
      </c>
      <c r="B100" s="4">
        <v>3901</v>
      </c>
      <c r="C100" s="4" t="s">
        <v>14</v>
      </c>
      <c r="D100" s="4" t="s">
        <v>19</v>
      </c>
      <c r="F100" s="4" t="s">
        <v>8539</v>
      </c>
      <c r="G100" s="4" t="s">
        <v>8540</v>
      </c>
      <c r="H100" s="4" t="s">
        <v>8557</v>
      </c>
      <c r="I100" s="4" t="s">
        <v>8538</v>
      </c>
      <c r="J100" s="4" t="s">
        <v>8545</v>
      </c>
      <c r="K100" s="4" t="s">
        <v>8553</v>
      </c>
      <c r="L100" s="4" t="s">
        <v>8546</v>
      </c>
      <c r="M100" s="4" t="s">
        <v>8544</v>
      </c>
      <c r="N100" s="4" t="s">
        <v>8539</v>
      </c>
      <c r="O100" s="4" t="s">
        <v>8540</v>
      </c>
      <c r="P100" s="4" t="s">
        <v>8557</v>
      </c>
      <c r="Q100" s="4" t="s">
        <v>8538</v>
      </c>
      <c r="R100" s="4" t="s">
        <v>8545</v>
      </c>
      <c r="S100" s="4" t="s">
        <v>8546</v>
      </c>
      <c r="T100" s="4" t="s">
        <v>8544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</row>
    <row r="101" spans="1:140" ht="13.8" customHeight="1" x14ac:dyDescent="0.25">
      <c r="A101" s="4" t="s">
        <v>4904</v>
      </c>
      <c r="B101" s="4">
        <v>3905</v>
      </c>
      <c r="C101" s="4" t="s">
        <v>14</v>
      </c>
      <c r="D101" s="4" t="s">
        <v>1655</v>
      </c>
      <c r="F101" s="4" t="s">
        <v>8539</v>
      </c>
      <c r="G101" s="4" t="s">
        <v>8540</v>
      </c>
      <c r="H101" s="4" t="s">
        <v>8557</v>
      </c>
      <c r="I101" s="4" t="s">
        <v>8538</v>
      </c>
      <c r="J101" s="4" t="s">
        <v>8545</v>
      </c>
      <c r="K101" s="4" t="s">
        <v>8553</v>
      </c>
      <c r="L101" s="4" t="s">
        <v>8546</v>
      </c>
      <c r="M101" s="4" t="s">
        <v>8544</v>
      </c>
      <c r="N101" s="4" t="s">
        <v>8539</v>
      </c>
      <c r="O101" s="4" t="s">
        <v>8540</v>
      </c>
      <c r="P101" s="4" t="s">
        <v>8557</v>
      </c>
      <c r="Q101" s="4" t="s">
        <v>8538</v>
      </c>
      <c r="R101" s="4" t="s">
        <v>8545</v>
      </c>
      <c r="S101" s="4" t="s">
        <v>8546</v>
      </c>
      <c r="T101" s="4" t="s">
        <v>8544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</row>
    <row r="102" spans="1:140" ht="13.8" customHeight="1" x14ac:dyDescent="0.25">
      <c r="A102" s="4" t="s">
        <v>4908</v>
      </c>
      <c r="B102" s="4">
        <v>3901</v>
      </c>
      <c r="C102" s="4" t="s">
        <v>14</v>
      </c>
      <c r="D102" s="4" t="s">
        <v>19</v>
      </c>
      <c r="F102" s="4" t="s">
        <v>8539</v>
      </c>
      <c r="G102" s="4" t="s">
        <v>8540</v>
      </c>
      <c r="H102" s="4" t="s">
        <v>8557</v>
      </c>
      <c r="I102" s="4" t="s">
        <v>8538</v>
      </c>
      <c r="J102" s="4" t="s">
        <v>8545</v>
      </c>
      <c r="K102" s="4" t="s">
        <v>8553</v>
      </c>
      <c r="L102" s="4" t="s">
        <v>8546</v>
      </c>
      <c r="M102" s="4" t="s">
        <v>8544</v>
      </c>
      <c r="N102" s="4" t="s">
        <v>8539</v>
      </c>
      <c r="O102" s="4" t="s">
        <v>8540</v>
      </c>
      <c r="P102" s="4" t="s">
        <v>8557</v>
      </c>
      <c r="Q102" s="4" t="s">
        <v>8538</v>
      </c>
      <c r="R102" s="4" t="s">
        <v>8545</v>
      </c>
      <c r="S102" s="4" t="s">
        <v>8546</v>
      </c>
      <c r="T102" s="4" t="s">
        <v>8544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</row>
    <row r="103" spans="1:140" ht="13.8" customHeight="1" x14ac:dyDescent="0.25">
      <c r="A103" s="4" t="s">
        <v>4915</v>
      </c>
      <c r="B103" s="4">
        <v>3906</v>
      </c>
      <c r="C103" s="4" t="s">
        <v>14</v>
      </c>
      <c r="D103" s="4" t="s">
        <v>1621</v>
      </c>
      <c r="F103" s="4" t="s">
        <v>8539</v>
      </c>
      <c r="G103" s="4" t="s">
        <v>8540</v>
      </c>
      <c r="H103" s="4" t="s">
        <v>8557</v>
      </c>
      <c r="I103" s="4" t="s">
        <v>8538</v>
      </c>
      <c r="J103" s="4" t="s">
        <v>8545</v>
      </c>
      <c r="K103" s="4" t="s">
        <v>8553</v>
      </c>
      <c r="L103" s="4" t="s">
        <v>8546</v>
      </c>
      <c r="M103" s="4" t="s">
        <v>8544</v>
      </c>
      <c r="N103" s="4" t="s">
        <v>8539</v>
      </c>
      <c r="O103" s="4" t="s">
        <v>8540</v>
      </c>
      <c r="P103" s="4" t="s">
        <v>8557</v>
      </c>
      <c r="Q103" s="4" t="s">
        <v>8538</v>
      </c>
      <c r="R103" s="4" t="s">
        <v>8545</v>
      </c>
      <c r="S103" s="4" t="s">
        <v>8546</v>
      </c>
      <c r="T103" s="4" t="s">
        <v>8544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</row>
    <row r="104" spans="1:140" ht="13.8" customHeight="1" x14ac:dyDescent="0.25">
      <c r="A104" s="4" t="s">
        <v>4934</v>
      </c>
      <c r="B104" s="4">
        <v>3901</v>
      </c>
      <c r="C104" s="4" t="s">
        <v>14</v>
      </c>
      <c r="D104" s="4" t="s">
        <v>718</v>
      </c>
      <c r="F104" s="4" t="s">
        <v>8539</v>
      </c>
      <c r="G104" s="4" t="s">
        <v>8540</v>
      </c>
      <c r="H104" s="4" t="s">
        <v>8557</v>
      </c>
      <c r="I104" s="4" t="s">
        <v>8538</v>
      </c>
      <c r="J104" s="4" t="s">
        <v>8545</v>
      </c>
      <c r="K104" s="4" t="s">
        <v>8553</v>
      </c>
      <c r="L104" s="4" t="s">
        <v>8546</v>
      </c>
      <c r="M104" s="4" t="s">
        <v>8544</v>
      </c>
      <c r="N104" s="4" t="s">
        <v>8539</v>
      </c>
      <c r="O104" s="4" t="s">
        <v>8540</v>
      </c>
      <c r="P104" s="4" t="s">
        <v>8557</v>
      </c>
      <c r="Q104" s="4" t="s">
        <v>8538</v>
      </c>
      <c r="R104" s="4" t="s">
        <v>8545</v>
      </c>
      <c r="S104" s="4" t="s">
        <v>8546</v>
      </c>
      <c r="T104" s="4" t="s">
        <v>8544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</row>
    <row r="105" spans="1:140" ht="13.8" customHeight="1" x14ac:dyDescent="0.25">
      <c r="A105" s="4" t="s">
        <v>4984</v>
      </c>
      <c r="B105" s="4">
        <v>3906</v>
      </c>
      <c r="C105" s="4" t="s">
        <v>14</v>
      </c>
      <c r="D105" s="4" t="s">
        <v>1306</v>
      </c>
      <c r="F105" s="4" t="s">
        <v>8539</v>
      </c>
      <c r="G105" s="4" t="s">
        <v>8540</v>
      </c>
      <c r="H105" s="4" t="s">
        <v>8557</v>
      </c>
      <c r="I105" s="4" t="s">
        <v>8538</v>
      </c>
      <c r="J105" s="4" t="s">
        <v>8545</v>
      </c>
      <c r="K105" s="4" t="s">
        <v>8553</v>
      </c>
      <c r="L105" s="4" t="s">
        <v>8546</v>
      </c>
      <c r="M105" s="4" t="s">
        <v>8544</v>
      </c>
      <c r="N105" s="4" t="s">
        <v>8539</v>
      </c>
      <c r="O105" s="4" t="s">
        <v>8540</v>
      </c>
      <c r="P105" s="4" t="s">
        <v>8557</v>
      </c>
      <c r="Q105" s="4" t="s">
        <v>8538</v>
      </c>
      <c r="R105" s="4" t="s">
        <v>8545</v>
      </c>
      <c r="S105" s="4" t="s">
        <v>8546</v>
      </c>
      <c r="T105" s="4" t="s">
        <v>8544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</row>
    <row r="106" spans="1:140" ht="13.8" customHeight="1" x14ac:dyDescent="0.25">
      <c r="A106" s="4" t="s">
        <v>5379</v>
      </c>
      <c r="B106" s="4">
        <v>3906</v>
      </c>
      <c r="C106" s="4" t="s">
        <v>14</v>
      </c>
      <c r="D106" s="4" t="s">
        <v>19</v>
      </c>
      <c r="F106" s="4" t="s">
        <v>8539</v>
      </c>
      <c r="G106" s="4" t="s">
        <v>8540</v>
      </c>
      <c r="H106" s="4" t="s">
        <v>8557</v>
      </c>
      <c r="I106" s="4" t="s">
        <v>8538</v>
      </c>
      <c r="J106" s="4" t="s">
        <v>8545</v>
      </c>
      <c r="K106" s="4" t="s">
        <v>8553</v>
      </c>
      <c r="L106" s="4" t="s">
        <v>8546</v>
      </c>
      <c r="M106" s="4" t="s">
        <v>8544</v>
      </c>
      <c r="N106" s="4" t="s">
        <v>8539</v>
      </c>
      <c r="O106" s="4" t="s">
        <v>8540</v>
      </c>
      <c r="P106" s="4" t="s">
        <v>8557</v>
      </c>
      <c r="Q106" s="4" t="s">
        <v>8538</v>
      </c>
      <c r="R106" s="4" t="s">
        <v>8545</v>
      </c>
      <c r="S106" s="4" t="s">
        <v>8546</v>
      </c>
      <c r="T106" s="4" t="s">
        <v>8544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</row>
    <row r="107" spans="1:140" ht="13.8" customHeight="1" x14ac:dyDescent="0.25">
      <c r="A107" s="4" t="s">
        <v>5431</v>
      </c>
      <c r="B107" s="4">
        <v>3906</v>
      </c>
      <c r="C107" s="4" t="s">
        <v>14</v>
      </c>
      <c r="D107" s="4" t="s">
        <v>1418</v>
      </c>
      <c r="F107" s="4" t="s">
        <v>8539</v>
      </c>
      <c r="G107" s="4" t="s">
        <v>8540</v>
      </c>
      <c r="H107" s="4" t="s">
        <v>8557</v>
      </c>
      <c r="I107" s="4" t="s">
        <v>8538</v>
      </c>
      <c r="J107" s="4" t="s">
        <v>8545</v>
      </c>
      <c r="K107" s="4" t="s">
        <v>8553</v>
      </c>
      <c r="L107" s="4" t="s">
        <v>8546</v>
      </c>
      <c r="M107" s="4" t="s">
        <v>8544</v>
      </c>
      <c r="N107" s="4" t="s">
        <v>8539</v>
      </c>
      <c r="O107" s="4" t="s">
        <v>8540</v>
      </c>
      <c r="P107" s="4" t="s">
        <v>8557</v>
      </c>
      <c r="Q107" s="4" t="s">
        <v>8538</v>
      </c>
      <c r="R107" s="4" t="s">
        <v>8545</v>
      </c>
      <c r="S107" s="4" t="s">
        <v>8546</v>
      </c>
      <c r="T107" s="4" t="s">
        <v>8544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</row>
    <row r="108" spans="1:140" ht="13.8" customHeight="1" x14ac:dyDescent="0.25">
      <c r="A108" s="4" t="s">
        <v>5454</v>
      </c>
      <c r="B108" s="4">
        <v>3907</v>
      </c>
      <c r="C108" s="4" t="s">
        <v>14</v>
      </c>
      <c r="D108" s="4" t="s">
        <v>394</v>
      </c>
      <c r="F108" s="4" t="s">
        <v>8539</v>
      </c>
      <c r="G108" s="4" t="s">
        <v>8540</v>
      </c>
      <c r="H108" s="4" t="s">
        <v>8557</v>
      </c>
      <c r="I108" s="4" t="s">
        <v>8538</v>
      </c>
      <c r="J108" s="4" t="s">
        <v>8545</v>
      </c>
      <c r="K108" s="4" t="s">
        <v>8553</v>
      </c>
      <c r="L108" s="4" t="s">
        <v>8546</v>
      </c>
      <c r="M108" s="4" t="s">
        <v>8544</v>
      </c>
      <c r="N108" s="4" t="s">
        <v>8539</v>
      </c>
      <c r="O108" s="4" t="s">
        <v>8540</v>
      </c>
      <c r="P108" s="4" t="s">
        <v>8557</v>
      </c>
      <c r="Q108" s="4" t="s">
        <v>8538</v>
      </c>
      <c r="R108" s="4" t="s">
        <v>8545</v>
      </c>
      <c r="S108" s="4" t="s">
        <v>8546</v>
      </c>
      <c r="T108" s="4" t="s">
        <v>8544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</row>
    <row r="109" spans="1:140" ht="13.8" customHeight="1" x14ac:dyDescent="0.25">
      <c r="A109" s="4" t="s">
        <v>5510</v>
      </c>
      <c r="B109" s="4">
        <v>5874</v>
      </c>
      <c r="C109" s="4" t="s">
        <v>352</v>
      </c>
      <c r="D109" s="4" t="s">
        <v>353</v>
      </c>
      <c r="F109" s="4" t="s">
        <v>8539</v>
      </c>
      <c r="G109" s="4" t="s">
        <v>8540</v>
      </c>
      <c r="H109" s="4" t="s">
        <v>8538</v>
      </c>
      <c r="I109" s="4" t="s">
        <v>8544</v>
      </c>
      <c r="J109" s="4" t="s">
        <v>8544</v>
      </c>
      <c r="K109" s="4" t="s">
        <v>8544</v>
      </c>
      <c r="L109" s="4" t="s">
        <v>8544</v>
      </c>
      <c r="M109" s="4" t="s">
        <v>8546</v>
      </c>
      <c r="N109" s="4" t="s">
        <v>8545</v>
      </c>
      <c r="O109" s="4" t="s">
        <v>8539</v>
      </c>
      <c r="P109" s="4" t="s">
        <v>8540</v>
      </c>
      <c r="Q109" s="4" t="s">
        <v>8539</v>
      </c>
      <c r="R109" s="4" t="s">
        <v>8540</v>
      </c>
      <c r="S109" s="4" t="s">
        <v>8570</v>
      </c>
      <c r="T109" s="4" t="s">
        <v>8570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</row>
    <row r="110" spans="1:140" ht="13.8" customHeight="1" x14ac:dyDescent="0.25">
      <c r="A110" s="4" t="s">
        <v>5527</v>
      </c>
      <c r="B110" s="4">
        <v>3906</v>
      </c>
      <c r="C110" s="4" t="s">
        <v>14</v>
      </c>
      <c r="D110" s="4" t="s">
        <v>216</v>
      </c>
      <c r="F110" s="4" t="s">
        <v>8539</v>
      </c>
      <c r="G110" s="4" t="s">
        <v>8540</v>
      </c>
      <c r="H110" s="4" t="s">
        <v>8557</v>
      </c>
      <c r="I110" s="4" t="s">
        <v>8538</v>
      </c>
      <c r="J110" s="4" t="s">
        <v>8545</v>
      </c>
      <c r="K110" s="4" t="s">
        <v>8553</v>
      </c>
      <c r="L110" s="4" t="s">
        <v>8546</v>
      </c>
      <c r="M110" s="4" t="s">
        <v>8544</v>
      </c>
      <c r="N110" s="4" t="s">
        <v>8539</v>
      </c>
      <c r="O110" s="4" t="s">
        <v>8540</v>
      </c>
      <c r="P110" s="4" t="s">
        <v>8557</v>
      </c>
      <c r="Q110" s="4" t="s">
        <v>8538</v>
      </c>
      <c r="R110" s="4" t="s">
        <v>8545</v>
      </c>
      <c r="S110" s="4" t="s">
        <v>8546</v>
      </c>
      <c r="T110" s="4" t="s">
        <v>8544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</row>
    <row r="111" spans="1:140" ht="13.8" customHeight="1" x14ac:dyDescent="0.25">
      <c r="A111" s="4" t="s">
        <v>5580</v>
      </c>
      <c r="B111" s="4">
        <v>3901</v>
      </c>
      <c r="C111" s="4" t="s">
        <v>14</v>
      </c>
      <c r="D111" s="4" t="s">
        <v>509</v>
      </c>
      <c r="F111" s="4" t="s">
        <v>8539</v>
      </c>
      <c r="G111" s="4" t="s">
        <v>8540</v>
      </c>
      <c r="H111" s="4" t="s">
        <v>8557</v>
      </c>
      <c r="I111" s="4" t="s">
        <v>8538</v>
      </c>
      <c r="J111" s="4" t="s">
        <v>8545</v>
      </c>
      <c r="K111" s="4" t="s">
        <v>8553</v>
      </c>
      <c r="L111" s="4" t="s">
        <v>8546</v>
      </c>
      <c r="M111" s="4" t="s">
        <v>8544</v>
      </c>
      <c r="N111" s="4" t="s">
        <v>8539</v>
      </c>
      <c r="O111" s="4" t="s">
        <v>8540</v>
      </c>
      <c r="P111" s="4" t="s">
        <v>8557</v>
      </c>
      <c r="Q111" s="4" t="s">
        <v>8538</v>
      </c>
      <c r="R111" s="4" t="s">
        <v>8545</v>
      </c>
      <c r="S111" s="4" t="s">
        <v>8546</v>
      </c>
      <c r="T111" s="4" t="s">
        <v>8544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</row>
    <row r="112" spans="1:140" ht="13.8" customHeight="1" x14ac:dyDescent="0.25">
      <c r="A112" s="4" t="s">
        <v>5672</v>
      </c>
      <c r="B112" s="4">
        <v>3901</v>
      </c>
      <c r="C112" s="4" t="s">
        <v>14</v>
      </c>
      <c r="D112" s="4" t="s">
        <v>3393</v>
      </c>
      <c r="F112" s="4" t="s">
        <v>8539</v>
      </c>
      <c r="G112" s="4" t="s">
        <v>8540</v>
      </c>
      <c r="H112" s="4" t="s">
        <v>8557</v>
      </c>
      <c r="I112" s="4" t="s">
        <v>8538</v>
      </c>
      <c r="J112" s="4" t="s">
        <v>8545</v>
      </c>
      <c r="K112" s="4" t="s">
        <v>8553</v>
      </c>
      <c r="L112" s="4" t="s">
        <v>8546</v>
      </c>
      <c r="M112" s="4" t="s">
        <v>8544</v>
      </c>
      <c r="N112" s="4" t="s">
        <v>8539</v>
      </c>
      <c r="O112" s="4" t="s">
        <v>8540</v>
      </c>
      <c r="P112" s="4" t="s">
        <v>8557</v>
      </c>
      <c r="Q112" s="4" t="s">
        <v>8538</v>
      </c>
      <c r="R112" s="4" t="s">
        <v>8545</v>
      </c>
      <c r="S112" s="4" t="s">
        <v>8546</v>
      </c>
      <c r="T112" s="4" t="s">
        <v>8544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</row>
    <row r="113" spans="1:140" ht="13.8" customHeight="1" x14ac:dyDescent="0.25">
      <c r="A113" s="4" t="s">
        <v>5683</v>
      </c>
      <c r="B113" s="4">
        <v>3906</v>
      </c>
      <c r="C113" s="4" t="s">
        <v>14</v>
      </c>
      <c r="D113" s="4" t="s">
        <v>2299</v>
      </c>
      <c r="F113" s="4" t="s">
        <v>8539</v>
      </c>
      <c r="G113" s="4" t="s">
        <v>8540</v>
      </c>
      <c r="H113" s="4" t="s">
        <v>8557</v>
      </c>
      <c r="I113" s="4" t="s">
        <v>8538</v>
      </c>
      <c r="J113" s="4" t="s">
        <v>8545</v>
      </c>
      <c r="K113" s="4" t="s">
        <v>8553</v>
      </c>
      <c r="L113" s="4" t="s">
        <v>8546</v>
      </c>
      <c r="M113" s="4" t="s">
        <v>8544</v>
      </c>
      <c r="N113" s="4" t="s">
        <v>8539</v>
      </c>
      <c r="O113" s="4" t="s">
        <v>8540</v>
      </c>
      <c r="P113" s="4" t="s">
        <v>8557</v>
      </c>
      <c r="Q113" s="4" t="s">
        <v>8538</v>
      </c>
      <c r="R113" s="4" t="s">
        <v>8545</v>
      </c>
      <c r="S113" s="4" t="s">
        <v>8546</v>
      </c>
      <c r="T113" s="4" t="s">
        <v>8544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</row>
    <row r="114" spans="1:140" ht="13.8" customHeight="1" x14ac:dyDescent="0.25">
      <c r="A114" s="4" t="s">
        <v>1771</v>
      </c>
      <c r="B114" s="4">
        <v>4453</v>
      </c>
      <c r="C114" s="4" t="s">
        <v>352</v>
      </c>
      <c r="D114" s="4" t="s">
        <v>353</v>
      </c>
      <c r="F114" s="4" t="s">
        <v>8544</v>
      </c>
      <c r="G114" s="4" t="s">
        <v>8539</v>
      </c>
      <c r="H114" s="4" t="s">
        <v>8540</v>
      </c>
      <c r="I114" s="4" t="s">
        <v>8546</v>
      </c>
      <c r="J114" s="4" t="s">
        <v>8544</v>
      </c>
      <c r="K114" s="4" t="s">
        <v>8539</v>
      </c>
      <c r="L114" s="4" t="s">
        <v>8540</v>
      </c>
      <c r="M114" s="4" t="s">
        <v>8545</v>
      </c>
      <c r="N114" s="4" t="s">
        <v>8546</v>
      </c>
      <c r="O114" s="4" t="s">
        <v>8544</v>
      </c>
      <c r="P114" s="4" t="s">
        <v>8539</v>
      </c>
      <c r="Q114" s="4" t="s">
        <v>8540</v>
      </c>
      <c r="R114" s="4" t="s">
        <v>8547</v>
      </c>
      <c r="S114" s="4" t="s">
        <v>8559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</row>
    <row r="115" spans="1:140" ht="13.8" customHeight="1" x14ac:dyDescent="0.25">
      <c r="A115" s="4" t="s">
        <v>2838</v>
      </c>
      <c r="B115" s="4">
        <v>4282</v>
      </c>
      <c r="C115" s="4" t="s">
        <v>352</v>
      </c>
      <c r="D115" s="4" t="s">
        <v>353</v>
      </c>
      <c r="F115" s="4" t="s">
        <v>8544</v>
      </c>
      <c r="G115" s="4" t="s">
        <v>8539</v>
      </c>
      <c r="H115" s="4" t="s">
        <v>8540</v>
      </c>
      <c r="I115" s="4" t="s">
        <v>8545</v>
      </c>
      <c r="J115" s="4" t="s">
        <v>8546</v>
      </c>
      <c r="K115" s="4" t="s">
        <v>8544</v>
      </c>
      <c r="L115" s="4" t="s">
        <v>8539</v>
      </c>
      <c r="M115" s="4" t="s">
        <v>8540</v>
      </c>
      <c r="N115" s="4" t="s">
        <v>8546</v>
      </c>
      <c r="O115" s="4" t="s">
        <v>8545</v>
      </c>
      <c r="P115" s="4" t="s">
        <v>8546</v>
      </c>
      <c r="Q115" s="4" t="s">
        <v>8546</v>
      </c>
      <c r="R115" s="4" t="s">
        <v>8539</v>
      </c>
      <c r="S115" s="4" t="s">
        <v>8547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</row>
    <row r="116" spans="1:140" ht="13.8" customHeight="1" x14ac:dyDescent="0.25">
      <c r="A116" s="4" t="s">
        <v>3332</v>
      </c>
      <c r="B116" s="4">
        <v>4453</v>
      </c>
      <c r="C116" s="4" t="s">
        <v>352</v>
      </c>
      <c r="D116" s="4" t="s">
        <v>353</v>
      </c>
      <c r="F116" s="4" t="s">
        <v>8544</v>
      </c>
      <c r="G116" s="4" t="s">
        <v>8539</v>
      </c>
      <c r="H116" s="4" t="s">
        <v>8540</v>
      </c>
      <c r="I116" s="4" t="s">
        <v>8546</v>
      </c>
      <c r="J116" s="4" t="s">
        <v>8544</v>
      </c>
      <c r="K116" s="4" t="s">
        <v>8539</v>
      </c>
      <c r="L116" s="4" t="s">
        <v>8540</v>
      </c>
      <c r="M116" s="4" t="s">
        <v>8545</v>
      </c>
      <c r="N116" s="4" t="s">
        <v>8546</v>
      </c>
      <c r="O116" s="4" t="s">
        <v>8544</v>
      </c>
      <c r="P116" s="4" t="s">
        <v>8539</v>
      </c>
      <c r="Q116" s="4" t="s">
        <v>8540</v>
      </c>
      <c r="R116" s="4" t="s">
        <v>8547</v>
      </c>
      <c r="S116" s="4" t="s">
        <v>8559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</row>
    <row r="117" spans="1:140" ht="13.8" customHeight="1" x14ac:dyDescent="0.25">
      <c r="A117" s="4" t="s">
        <v>4129</v>
      </c>
      <c r="B117" s="4">
        <v>4282</v>
      </c>
      <c r="C117" s="4" t="s">
        <v>352</v>
      </c>
      <c r="D117" s="4" t="s">
        <v>353</v>
      </c>
      <c r="F117" s="4" t="s">
        <v>8544</v>
      </c>
      <c r="G117" s="4" t="s">
        <v>8539</v>
      </c>
      <c r="H117" s="4" t="s">
        <v>8540</v>
      </c>
      <c r="I117" s="4" t="s">
        <v>8545</v>
      </c>
      <c r="J117" s="4" t="s">
        <v>8546</v>
      </c>
      <c r="K117" s="4" t="s">
        <v>8544</v>
      </c>
      <c r="L117" s="4" t="s">
        <v>8539</v>
      </c>
      <c r="M117" s="4" t="s">
        <v>8540</v>
      </c>
      <c r="N117" s="4" t="s">
        <v>8546</v>
      </c>
      <c r="O117" s="4" t="s">
        <v>8545</v>
      </c>
      <c r="P117" s="4" t="s">
        <v>8546</v>
      </c>
      <c r="Q117" s="4" t="s">
        <v>8546</v>
      </c>
      <c r="R117" s="4" t="s">
        <v>8539</v>
      </c>
      <c r="S117" s="4" t="s">
        <v>8547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</row>
    <row r="118" spans="1:140" ht="13.8" customHeight="1" x14ac:dyDescent="0.25">
      <c r="A118" s="4" t="s">
        <v>2274</v>
      </c>
      <c r="B118" s="4">
        <v>3546</v>
      </c>
      <c r="C118" s="4" t="s">
        <v>1853</v>
      </c>
      <c r="D118" s="4" t="s">
        <v>1854</v>
      </c>
      <c r="F118" s="4" t="s">
        <v>8550</v>
      </c>
      <c r="G118" s="4" t="s">
        <v>8544</v>
      </c>
      <c r="H118" s="4" t="s">
        <v>8539</v>
      </c>
      <c r="I118" s="4" t="s">
        <v>8540</v>
      </c>
      <c r="J118" s="4" t="s">
        <v>8557</v>
      </c>
      <c r="K118" s="4" t="s">
        <v>8538</v>
      </c>
      <c r="L118" s="4" t="s">
        <v>8545</v>
      </c>
      <c r="M118" s="4" t="s">
        <v>8553</v>
      </c>
      <c r="N118" s="4" t="s">
        <v>8563</v>
      </c>
      <c r="O118" s="4"/>
      <c r="P118" s="4" t="s">
        <v>8546</v>
      </c>
      <c r="Q118" s="4" t="s">
        <v>8544</v>
      </c>
      <c r="R118" s="4" t="s">
        <v>8547</v>
      </c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</row>
    <row r="119" spans="1:140" ht="13.8" customHeight="1" x14ac:dyDescent="0.25">
      <c r="A119" s="4" t="s">
        <v>2739</v>
      </c>
      <c r="B119" s="4">
        <v>4302</v>
      </c>
      <c r="C119" s="4" t="s">
        <v>9</v>
      </c>
      <c r="D119" s="4" t="s">
        <v>1941</v>
      </c>
      <c r="F119" s="4" t="s">
        <v>8544</v>
      </c>
      <c r="G119" s="4" t="s">
        <v>8539</v>
      </c>
      <c r="H119" s="4" t="s">
        <v>8540</v>
      </c>
      <c r="I119" s="4" t="s">
        <v>8545</v>
      </c>
      <c r="J119" s="4" t="s">
        <v>8553</v>
      </c>
      <c r="K119" s="4" t="s">
        <v>8546</v>
      </c>
      <c r="L119" s="4" t="s">
        <v>8544</v>
      </c>
      <c r="M119" s="4" t="s">
        <v>8539</v>
      </c>
      <c r="N119" s="4" t="s">
        <v>8540</v>
      </c>
      <c r="O119" s="4" t="s">
        <v>8546</v>
      </c>
      <c r="P119" s="4" t="s">
        <v>8544</v>
      </c>
      <c r="Q119" s="4" t="s">
        <v>8547</v>
      </c>
      <c r="R119" s="4" t="s">
        <v>8538</v>
      </c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</row>
    <row r="120" spans="1:140" ht="13.8" customHeight="1" x14ac:dyDescent="0.25">
      <c r="A120" s="4" t="s">
        <v>3775</v>
      </c>
      <c r="B120" s="4">
        <v>3502</v>
      </c>
      <c r="C120" s="4" t="s">
        <v>14</v>
      </c>
      <c r="D120" s="4" t="s">
        <v>336</v>
      </c>
      <c r="F120" s="4" t="s">
        <v>8559</v>
      </c>
      <c r="G120" s="4" t="s">
        <v>8550</v>
      </c>
      <c r="H120" s="4" t="s">
        <v>8551</v>
      </c>
      <c r="I120" s="4" t="s">
        <v>8544</v>
      </c>
      <c r="J120" s="4" t="s">
        <v>8559</v>
      </c>
      <c r="K120" s="4" t="s">
        <v>8550</v>
      </c>
      <c r="L120" s="4" t="s">
        <v>8551</v>
      </c>
      <c r="M120" s="4" t="s">
        <v>8544</v>
      </c>
      <c r="N120" s="4" t="s">
        <v>8559</v>
      </c>
      <c r="O120" s="4" t="s">
        <v>8550</v>
      </c>
      <c r="P120" s="4" t="s">
        <v>8551</v>
      </c>
      <c r="Q120" s="4" t="s">
        <v>8544</v>
      </c>
      <c r="R120" s="4" t="s">
        <v>8547</v>
      </c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</row>
    <row r="121" spans="1:140" ht="13.8" customHeight="1" x14ac:dyDescent="0.25">
      <c r="A121" s="4" t="s">
        <v>4279</v>
      </c>
      <c r="B121" s="4">
        <v>3276</v>
      </c>
      <c r="C121" s="4" t="s">
        <v>14</v>
      </c>
      <c r="D121" s="4" t="s">
        <v>129</v>
      </c>
      <c r="F121" s="4" t="s">
        <v>8559</v>
      </c>
      <c r="G121" s="4" t="s">
        <v>8550</v>
      </c>
      <c r="H121" s="4" t="s">
        <v>8551</v>
      </c>
      <c r="I121" s="4" t="s">
        <v>8544</v>
      </c>
      <c r="J121" s="4" t="s">
        <v>8559</v>
      </c>
      <c r="K121" s="4" t="s">
        <v>8550</v>
      </c>
      <c r="L121" s="4" t="s">
        <v>8551</v>
      </c>
      <c r="M121" s="4" t="s">
        <v>8544</v>
      </c>
      <c r="N121" s="4" t="s">
        <v>8559</v>
      </c>
      <c r="O121" s="4" t="s">
        <v>8550</v>
      </c>
      <c r="P121" s="4" t="s">
        <v>8551</v>
      </c>
      <c r="Q121" s="4" t="s">
        <v>8544</v>
      </c>
      <c r="R121" s="4" t="s">
        <v>8547</v>
      </c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</row>
    <row r="122" spans="1:140" ht="13.8" customHeight="1" x14ac:dyDescent="0.25">
      <c r="A122" s="4" t="s">
        <v>4614</v>
      </c>
      <c r="B122" s="4">
        <v>3554</v>
      </c>
      <c r="C122" s="4" t="s">
        <v>9</v>
      </c>
      <c r="D122" s="4" t="s">
        <v>32</v>
      </c>
      <c r="F122" s="4" t="s">
        <v>8546</v>
      </c>
      <c r="G122" s="4" t="s">
        <v>8544</v>
      </c>
      <c r="H122" s="4" t="s">
        <v>8539</v>
      </c>
      <c r="I122" s="4" t="s">
        <v>8540</v>
      </c>
      <c r="J122" s="4" t="s">
        <v>8546</v>
      </c>
      <c r="K122" s="4" t="s">
        <v>8544</v>
      </c>
      <c r="L122" s="4" t="s">
        <v>8539</v>
      </c>
      <c r="M122" s="4" t="s">
        <v>8540</v>
      </c>
      <c r="N122" s="4" t="s">
        <v>8545</v>
      </c>
      <c r="O122" s="4" t="s">
        <v>8554</v>
      </c>
      <c r="P122" s="4" t="s">
        <v>8546</v>
      </c>
      <c r="Q122" s="4" t="s">
        <v>8544</v>
      </c>
      <c r="R122" s="4" t="s">
        <v>8547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</row>
    <row r="123" spans="1:140" ht="13.8" customHeight="1" x14ac:dyDescent="0.25">
      <c r="A123" s="4" t="s">
        <v>4622</v>
      </c>
      <c r="B123" s="4">
        <v>3546</v>
      </c>
      <c r="C123" s="4" t="s">
        <v>1853</v>
      </c>
      <c r="D123" s="4" t="s">
        <v>1854</v>
      </c>
      <c r="F123" s="4" t="s">
        <v>8550</v>
      </c>
      <c r="G123" s="4" t="s">
        <v>8544</v>
      </c>
      <c r="H123" s="4" t="s">
        <v>8539</v>
      </c>
      <c r="I123" s="4" t="s">
        <v>8540</v>
      </c>
      <c r="J123" s="4" t="s">
        <v>8557</v>
      </c>
      <c r="K123" s="4" t="s">
        <v>8538</v>
      </c>
      <c r="L123" s="4" t="s">
        <v>8545</v>
      </c>
      <c r="M123" s="4" t="s">
        <v>8553</v>
      </c>
      <c r="N123" s="4" t="s">
        <v>8563</v>
      </c>
      <c r="O123" s="4"/>
      <c r="P123" s="4" t="s">
        <v>8546</v>
      </c>
      <c r="Q123" s="4" t="s">
        <v>8544</v>
      </c>
      <c r="R123" s="4" t="s">
        <v>8547</v>
      </c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</row>
    <row r="124" spans="1:140" ht="13.8" customHeight="1" x14ac:dyDescent="0.25">
      <c r="A124" s="4" t="s">
        <v>5053</v>
      </c>
      <c r="B124" s="4">
        <v>3502</v>
      </c>
      <c r="C124" s="4" t="s">
        <v>14</v>
      </c>
      <c r="D124" s="4" t="s">
        <v>19</v>
      </c>
      <c r="F124" s="4" t="s">
        <v>8559</v>
      </c>
      <c r="G124" s="4" t="s">
        <v>8550</v>
      </c>
      <c r="H124" s="4" t="s">
        <v>8551</v>
      </c>
      <c r="I124" s="4" t="s">
        <v>8544</v>
      </c>
      <c r="J124" s="4" t="s">
        <v>8559</v>
      </c>
      <c r="K124" s="4" t="s">
        <v>8550</v>
      </c>
      <c r="L124" s="4" t="s">
        <v>8551</v>
      </c>
      <c r="M124" s="4" t="s">
        <v>8544</v>
      </c>
      <c r="N124" s="4" t="s">
        <v>8559</v>
      </c>
      <c r="O124" s="4" t="s">
        <v>8550</v>
      </c>
      <c r="P124" s="4" t="s">
        <v>8551</v>
      </c>
      <c r="Q124" s="4" t="s">
        <v>8544</v>
      </c>
      <c r="R124" s="4" t="s">
        <v>8547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</row>
    <row r="125" spans="1:140" ht="13.8" customHeight="1" x14ac:dyDescent="0.25">
      <c r="A125" s="4" t="s">
        <v>419</v>
      </c>
      <c r="B125" s="4">
        <v>2901</v>
      </c>
      <c r="C125" s="4" t="s">
        <v>14</v>
      </c>
      <c r="D125" s="4" t="s">
        <v>209</v>
      </c>
      <c r="F125" s="4" t="s">
        <v>8539</v>
      </c>
      <c r="G125" s="4" t="s">
        <v>8540</v>
      </c>
      <c r="H125" s="4" t="s">
        <v>8557</v>
      </c>
      <c r="I125" s="4" t="s">
        <v>8538</v>
      </c>
      <c r="J125" s="4" t="s">
        <v>8545</v>
      </c>
      <c r="K125" s="4" t="s">
        <v>8553</v>
      </c>
      <c r="L125" s="4" t="s">
        <v>8546</v>
      </c>
      <c r="M125" s="4" t="s">
        <v>8544</v>
      </c>
      <c r="N125" s="4" t="s">
        <v>8539</v>
      </c>
      <c r="O125" s="4" t="s">
        <v>8540</v>
      </c>
      <c r="P125" s="4" t="s">
        <v>8557</v>
      </c>
      <c r="Q125" s="4" t="s">
        <v>8538</v>
      </c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</row>
    <row r="126" spans="1:140" ht="13.8" customHeight="1" x14ac:dyDescent="0.25">
      <c r="A126" s="4" t="s">
        <v>905</v>
      </c>
      <c r="B126" s="4">
        <v>3645</v>
      </c>
      <c r="C126" s="4" t="s">
        <v>14</v>
      </c>
      <c r="D126" s="4" t="s">
        <v>15</v>
      </c>
      <c r="F126" s="4" t="s">
        <v>8559</v>
      </c>
      <c r="G126" s="4" t="s">
        <v>8550</v>
      </c>
      <c r="H126" s="4" t="s">
        <v>8551</v>
      </c>
      <c r="I126" s="4" t="s">
        <v>8544</v>
      </c>
      <c r="J126" s="4" t="s">
        <v>8559</v>
      </c>
      <c r="K126" s="4" t="s">
        <v>8550</v>
      </c>
      <c r="L126" s="4" t="s">
        <v>8544</v>
      </c>
      <c r="M126" s="4" t="s">
        <v>8559</v>
      </c>
      <c r="N126" s="4" t="s">
        <v>8559</v>
      </c>
      <c r="O126" s="4" t="s">
        <v>8550</v>
      </c>
      <c r="P126" s="4" t="s">
        <v>8551</v>
      </c>
      <c r="Q126" s="4" t="s">
        <v>8544</v>
      </c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</row>
    <row r="127" spans="1:140" ht="13.8" customHeight="1" x14ac:dyDescent="0.25">
      <c r="A127" s="4" t="s">
        <v>4809</v>
      </c>
      <c r="B127" s="4">
        <v>3645</v>
      </c>
      <c r="C127" s="4" t="s">
        <v>14</v>
      </c>
      <c r="D127" s="4" t="s">
        <v>15</v>
      </c>
      <c r="F127" s="4" t="s">
        <v>8559</v>
      </c>
      <c r="G127" s="4" t="s">
        <v>8550</v>
      </c>
      <c r="H127" s="4" t="s">
        <v>8551</v>
      </c>
      <c r="I127" s="4" t="s">
        <v>8544</v>
      </c>
      <c r="J127" s="4" t="s">
        <v>8559</v>
      </c>
      <c r="K127" s="4" t="s">
        <v>8550</v>
      </c>
      <c r="L127" s="4" t="s">
        <v>8544</v>
      </c>
      <c r="M127" s="4" t="s">
        <v>8559</v>
      </c>
      <c r="N127" s="4" t="s">
        <v>8559</v>
      </c>
      <c r="O127" s="4" t="s">
        <v>8550</v>
      </c>
      <c r="P127" s="4" t="s">
        <v>8551</v>
      </c>
      <c r="Q127" s="4" t="s">
        <v>8544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</row>
    <row r="128" spans="1:140" ht="13.8" customHeight="1" x14ac:dyDescent="0.25">
      <c r="A128" s="4" t="s">
        <v>53</v>
      </c>
      <c r="B128" s="4">
        <v>3099</v>
      </c>
      <c r="C128" s="4" t="s">
        <v>14</v>
      </c>
      <c r="D128" s="4" t="s">
        <v>19</v>
      </c>
      <c r="F128" s="4" t="s">
        <v>8539</v>
      </c>
      <c r="G128" s="4" t="s">
        <v>8540</v>
      </c>
      <c r="H128" s="4" t="s">
        <v>8557</v>
      </c>
      <c r="I128" s="4" t="s">
        <v>8538</v>
      </c>
      <c r="J128" s="4" t="s">
        <v>8544</v>
      </c>
      <c r="K128" s="4" t="s">
        <v>8572</v>
      </c>
      <c r="L128" s="4" t="s">
        <v>8573</v>
      </c>
      <c r="M128" s="4" t="s">
        <v>8559</v>
      </c>
      <c r="N128" s="4" t="s">
        <v>8550</v>
      </c>
      <c r="O128" s="4" t="s">
        <v>8551</v>
      </c>
      <c r="P128" s="4" t="s">
        <v>8544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</row>
    <row r="129" spans="1:140" ht="13.8" customHeight="1" x14ac:dyDescent="0.25">
      <c r="A129" s="4" t="s">
        <v>67</v>
      </c>
      <c r="B129" s="4">
        <v>3215</v>
      </c>
      <c r="C129" s="4" t="s">
        <v>14</v>
      </c>
      <c r="D129" s="4" t="s">
        <v>68</v>
      </c>
      <c r="F129" s="4" t="s">
        <v>8539</v>
      </c>
      <c r="G129" s="4" t="s">
        <v>8540</v>
      </c>
      <c r="H129" s="4" t="s">
        <v>8557</v>
      </c>
      <c r="I129" s="4" t="s">
        <v>8538</v>
      </c>
      <c r="J129" s="4" t="s">
        <v>8544</v>
      </c>
      <c r="K129" s="4" t="s">
        <v>8572</v>
      </c>
      <c r="L129" s="4" t="s">
        <v>8573</v>
      </c>
      <c r="M129" s="4" t="s">
        <v>8559</v>
      </c>
      <c r="N129" s="4" t="s">
        <v>8550</v>
      </c>
      <c r="O129" s="4" t="s">
        <v>8551</v>
      </c>
      <c r="P129" s="4" t="s">
        <v>8544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</row>
    <row r="130" spans="1:140" ht="13.8" customHeight="1" x14ac:dyDescent="0.25">
      <c r="A130" s="4" t="s">
        <v>183</v>
      </c>
      <c r="B130" s="4">
        <v>3487</v>
      </c>
      <c r="C130" s="4" t="s">
        <v>14</v>
      </c>
      <c r="D130" s="4" t="s">
        <v>19</v>
      </c>
      <c r="F130" s="4" t="s">
        <v>8539</v>
      </c>
      <c r="G130" s="4" t="s">
        <v>8540</v>
      </c>
      <c r="H130" s="4" t="s">
        <v>8557</v>
      </c>
      <c r="I130" s="4" t="s">
        <v>8538</v>
      </c>
      <c r="J130" s="4" t="s">
        <v>8544</v>
      </c>
      <c r="K130" s="4" t="s">
        <v>8553</v>
      </c>
      <c r="L130" s="4" t="s">
        <v>8572</v>
      </c>
      <c r="M130" s="4" t="s">
        <v>8559</v>
      </c>
      <c r="N130" s="4" t="s">
        <v>8550</v>
      </c>
      <c r="O130" s="4" t="s">
        <v>8544</v>
      </c>
      <c r="P130" s="4" t="s">
        <v>8559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</row>
    <row r="131" spans="1:140" ht="13.8" customHeight="1" x14ac:dyDescent="0.25">
      <c r="A131" s="4" t="s">
        <v>304</v>
      </c>
      <c r="B131" s="4">
        <v>2933</v>
      </c>
      <c r="C131" s="4" t="s">
        <v>14</v>
      </c>
      <c r="D131" s="4" t="s">
        <v>305</v>
      </c>
      <c r="F131" s="4" t="s">
        <v>8550</v>
      </c>
      <c r="G131" s="4" t="s">
        <v>8544</v>
      </c>
      <c r="H131" s="4" t="s">
        <v>8539</v>
      </c>
      <c r="I131" s="4" t="s">
        <v>8540</v>
      </c>
      <c r="J131" s="4" t="s">
        <v>8557</v>
      </c>
      <c r="K131" s="4" t="s">
        <v>8538</v>
      </c>
      <c r="L131" s="4" t="s">
        <v>8545</v>
      </c>
      <c r="M131" s="4" t="s">
        <v>8563</v>
      </c>
      <c r="N131" s="4"/>
      <c r="O131" s="4" t="s">
        <v>8546</v>
      </c>
      <c r="P131" s="4" t="s">
        <v>8544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</row>
    <row r="132" spans="1:140" ht="13.8" customHeight="1" x14ac:dyDescent="0.25">
      <c r="A132" s="4" t="s">
        <v>335</v>
      </c>
      <c r="B132" s="4">
        <v>3487</v>
      </c>
      <c r="C132" s="4" t="s">
        <v>14</v>
      </c>
      <c r="D132" s="4" t="s">
        <v>336</v>
      </c>
      <c r="F132" s="4" t="s">
        <v>8539</v>
      </c>
      <c r="G132" s="4" t="s">
        <v>8540</v>
      </c>
      <c r="H132" s="4" t="s">
        <v>8557</v>
      </c>
      <c r="I132" s="4" t="s">
        <v>8538</v>
      </c>
      <c r="J132" s="4" t="s">
        <v>8544</v>
      </c>
      <c r="K132" s="4" t="s">
        <v>8553</v>
      </c>
      <c r="L132" s="4" t="s">
        <v>8572</v>
      </c>
      <c r="M132" s="4" t="s">
        <v>8559</v>
      </c>
      <c r="N132" s="4" t="s">
        <v>8550</v>
      </c>
      <c r="O132" s="4" t="s">
        <v>8544</v>
      </c>
      <c r="P132" s="4" t="s">
        <v>8559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</row>
    <row r="133" spans="1:140" ht="13.8" customHeight="1" x14ac:dyDescent="0.25">
      <c r="A133" s="4" t="s">
        <v>356</v>
      </c>
      <c r="B133" s="4">
        <v>3215</v>
      </c>
      <c r="C133" s="4" t="s">
        <v>14</v>
      </c>
      <c r="D133" s="4" t="s">
        <v>357</v>
      </c>
      <c r="F133" s="4" t="s">
        <v>8539</v>
      </c>
      <c r="G133" s="4" t="s">
        <v>8540</v>
      </c>
      <c r="H133" s="4" t="s">
        <v>8557</v>
      </c>
      <c r="I133" s="4" t="s">
        <v>8538</v>
      </c>
      <c r="J133" s="4" t="s">
        <v>8544</v>
      </c>
      <c r="K133" s="4" t="s">
        <v>8572</v>
      </c>
      <c r="L133" s="4" t="s">
        <v>8573</v>
      </c>
      <c r="M133" s="4" t="s">
        <v>8559</v>
      </c>
      <c r="N133" s="4" t="s">
        <v>8550</v>
      </c>
      <c r="O133" s="4" t="s">
        <v>8551</v>
      </c>
      <c r="P133" s="4" t="s">
        <v>8544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</row>
    <row r="134" spans="1:140" ht="13.8" customHeight="1" x14ac:dyDescent="0.25">
      <c r="A134" s="4" t="s">
        <v>393</v>
      </c>
      <c r="B134" s="4">
        <v>3487</v>
      </c>
      <c r="C134" s="4" t="s">
        <v>14</v>
      </c>
      <c r="D134" s="4" t="s">
        <v>394</v>
      </c>
      <c r="F134" s="4" t="s">
        <v>8539</v>
      </c>
      <c r="G134" s="4" t="s">
        <v>8540</v>
      </c>
      <c r="H134" s="4" t="s">
        <v>8557</v>
      </c>
      <c r="I134" s="4" t="s">
        <v>8538</v>
      </c>
      <c r="J134" s="4" t="s">
        <v>8544</v>
      </c>
      <c r="K134" s="4" t="s">
        <v>8553</v>
      </c>
      <c r="L134" s="4" t="s">
        <v>8572</v>
      </c>
      <c r="M134" s="4" t="s">
        <v>8559</v>
      </c>
      <c r="N134" s="4" t="s">
        <v>8550</v>
      </c>
      <c r="O134" s="4" t="s">
        <v>8544</v>
      </c>
      <c r="P134" s="4" t="s">
        <v>8559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</row>
    <row r="135" spans="1:140" ht="13.8" customHeight="1" x14ac:dyDescent="0.25">
      <c r="A135" s="4" t="s">
        <v>404</v>
      </c>
      <c r="B135" s="4">
        <v>2933</v>
      </c>
      <c r="C135" s="4" t="s">
        <v>14</v>
      </c>
      <c r="D135" s="4" t="s">
        <v>19</v>
      </c>
      <c r="F135" s="4" t="s">
        <v>8550</v>
      </c>
      <c r="G135" s="4" t="s">
        <v>8544</v>
      </c>
      <c r="H135" s="4" t="s">
        <v>8539</v>
      </c>
      <c r="I135" s="4" t="s">
        <v>8540</v>
      </c>
      <c r="J135" s="4" t="s">
        <v>8557</v>
      </c>
      <c r="K135" s="4" t="s">
        <v>8538</v>
      </c>
      <c r="L135" s="4" t="s">
        <v>8545</v>
      </c>
      <c r="M135" s="4" t="s">
        <v>8563</v>
      </c>
      <c r="N135" s="4"/>
      <c r="O135" s="4" t="s">
        <v>8546</v>
      </c>
      <c r="P135" s="4" t="s">
        <v>8544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</row>
    <row r="136" spans="1:140" ht="13.8" customHeight="1" x14ac:dyDescent="0.25">
      <c r="A136" s="4" t="s">
        <v>482</v>
      </c>
      <c r="B136" s="4">
        <v>3487</v>
      </c>
      <c r="C136" s="4" t="s">
        <v>14</v>
      </c>
      <c r="D136" s="4" t="s">
        <v>75</v>
      </c>
      <c r="F136" s="4" t="s">
        <v>8539</v>
      </c>
      <c r="G136" s="4" t="s">
        <v>8540</v>
      </c>
      <c r="H136" s="4" t="s">
        <v>8557</v>
      </c>
      <c r="I136" s="4" t="s">
        <v>8538</v>
      </c>
      <c r="J136" s="4" t="s">
        <v>8544</v>
      </c>
      <c r="K136" s="4" t="s">
        <v>8553</v>
      </c>
      <c r="L136" s="4" t="s">
        <v>8572</v>
      </c>
      <c r="M136" s="4" t="s">
        <v>8559</v>
      </c>
      <c r="N136" s="4" t="s">
        <v>8550</v>
      </c>
      <c r="O136" s="4" t="s">
        <v>8544</v>
      </c>
      <c r="P136" s="4" t="s">
        <v>8559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</row>
    <row r="137" spans="1:140" ht="13.8" customHeight="1" x14ac:dyDescent="0.25">
      <c r="A137" s="4" t="s">
        <v>686</v>
      </c>
      <c r="B137" s="4">
        <v>3487</v>
      </c>
      <c r="C137" s="4" t="s">
        <v>14</v>
      </c>
      <c r="D137" s="4" t="s">
        <v>687</v>
      </c>
      <c r="F137" s="4" t="s">
        <v>8539</v>
      </c>
      <c r="G137" s="4" t="s">
        <v>8540</v>
      </c>
      <c r="H137" s="4" t="s">
        <v>8557</v>
      </c>
      <c r="I137" s="4" t="s">
        <v>8538</v>
      </c>
      <c r="J137" s="4" t="s">
        <v>8544</v>
      </c>
      <c r="K137" s="4" t="s">
        <v>8553</v>
      </c>
      <c r="L137" s="4" t="s">
        <v>8572</v>
      </c>
      <c r="M137" s="4" t="s">
        <v>8559</v>
      </c>
      <c r="N137" s="4" t="s">
        <v>8550</v>
      </c>
      <c r="O137" s="4" t="s">
        <v>8544</v>
      </c>
      <c r="P137" s="4" t="s">
        <v>8559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</row>
    <row r="138" spans="1:140" ht="13.8" customHeight="1" x14ac:dyDescent="0.25">
      <c r="A138" s="4" t="s">
        <v>986</v>
      </c>
      <c r="B138" s="4">
        <v>3090</v>
      </c>
      <c r="C138" s="4" t="s">
        <v>14</v>
      </c>
      <c r="D138" s="4" t="s">
        <v>60</v>
      </c>
      <c r="F138" s="4" t="s">
        <v>8550</v>
      </c>
      <c r="G138" s="4" t="s">
        <v>8544</v>
      </c>
      <c r="H138" s="4" t="s">
        <v>8539</v>
      </c>
      <c r="I138" s="4" t="s">
        <v>8540</v>
      </c>
      <c r="J138" s="4" t="s">
        <v>8557</v>
      </c>
      <c r="K138" s="4" t="s">
        <v>8538</v>
      </c>
      <c r="L138" s="4" t="s">
        <v>8546</v>
      </c>
      <c r="M138" s="4" t="s">
        <v>8544</v>
      </c>
      <c r="N138" s="4" t="s">
        <v>8539</v>
      </c>
      <c r="O138" s="4" t="s">
        <v>8540</v>
      </c>
      <c r="P138" s="4" t="s">
        <v>8557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</row>
    <row r="139" spans="1:140" ht="13.8" customHeight="1" x14ac:dyDescent="0.25">
      <c r="A139" s="4" t="s">
        <v>1011</v>
      </c>
      <c r="B139" s="4">
        <v>3485</v>
      </c>
      <c r="C139" s="4" t="s">
        <v>14</v>
      </c>
      <c r="D139" s="4" t="s">
        <v>509</v>
      </c>
      <c r="F139" s="4" t="s">
        <v>8539</v>
      </c>
      <c r="G139" s="4" t="s">
        <v>8540</v>
      </c>
      <c r="H139" s="4" t="s">
        <v>8557</v>
      </c>
      <c r="I139" s="4" t="s">
        <v>8538</v>
      </c>
      <c r="J139" s="4" t="s">
        <v>8544</v>
      </c>
      <c r="K139" s="4" t="s">
        <v>8553</v>
      </c>
      <c r="L139" s="4" t="s">
        <v>8572</v>
      </c>
      <c r="M139" s="4" t="s">
        <v>8559</v>
      </c>
      <c r="N139" s="4" t="s">
        <v>8550</v>
      </c>
      <c r="O139" s="4" t="s">
        <v>8544</v>
      </c>
      <c r="P139" s="4" t="s">
        <v>8559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</row>
    <row r="140" spans="1:140" ht="13.8" customHeight="1" x14ac:dyDescent="0.25">
      <c r="A140" s="4" t="s">
        <v>1015</v>
      </c>
      <c r="B140" s="4">
        <v>3487</v>
      </c>
      <c r="C140" s="4" t="s">
        <v>14</v>
      </c>
      <c r="D140" s="4" t="s">
        <v>216</v>
      </c>
      <c r="F140" s="4" t="s">
        <v>8539</v>
      </c>
      <c r="G140" s="4" t="s">
        <v>8540</v>
      </c>
      <c r="H140" s="4" t="s">
        <v>8557</v>
      </c>
      <c r="I140" s="4" t="s">
        <v>8538</v>
      </c>
      <c r="J140" s="4" t="s">
        <v>8544</v>
      </c>
      <c r="K140" s="4" t="s">
        <v>8553</v>
      </c>
      <c r="L140" s="4" t="s">
        <v>8572</v>
      </c>
      <c r="M140" s="4" t="s">
        <v>8559</v>
      </c>
      <c r="N140" s="4" t="s">
        <v>8550</v>
      </c>
      <c r="O140" s="4" t="s">
        <v>8544</v>
      </c>
      <c r="P140" s="4" t="s">
        <v>8559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</row>
    <row r="141" spans="1:140" ht="13.8" customHeight="1" x14ac:dyDescent="0.25">
      <c r="A141" s="4" t="s">
        <v>1068</v>
      </c>
      <c r="B141" s="4">
        <v>2933</v>
      </c>
      <c r="C141" s="4" t="s">
        <v>14</v>
      </c>
      <c r="D141" s="4" t="s">
        <v>19</v>
      </c>
      <c r="F141" s="4" t="s">
        <v>8550</v>
      </c>
      <c r="G141" s="4" t="s">
        <v>8544</v>
      </c>
      <c r="H141" s="4" t="s">
        <v>8539</v>
      </c>
      <c r="I141" s="4" t="s">
        <v>8540</v>
      </c>
      <c r="J141" s="4" t="s">
        <v>8557</v>
      </c>
      <c r="K141" s="4" t="s">
        <v>8538</v>
      </c>
      <c r="L141" s="4" t="s">
        <v>8545</v>
      </c>
      <c r="M141" s="4" t="s">
        <v>8563</v>
      </c>
      <c r="N141" s="4">
        <v>0</v>
      </c>
      <c r="O141" s="4" t="s">
        <v>8546</v>
      </c>
      <c r="P141" s="4" t="s">
        <v>8544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</row>
    <row r="142" spans="1:140" ht="13.8" customHeight="1" x14ac:dyDescent="0.25">
      <c r="A142" s="4" t="s">
        <v>1135</v>
      </c>
      <c r="B142" s="4">
        <v>3487</v>
      </c>
      <c r="C142" s="4" t="s">
        <v>14</v>
      </c>
      <c r="D142" s="4" t="s">
        <v>876</v>
      </c>
      <c r="F142" s="4" t="s">
        <v>8539</v>
      </c>
      <c r="G142" s="4" t="s">
        <v>8540</v>
      </c>
      <c r="H142" s="4" t="s">
        <v>8557</v>
      </c>
      <c r="I142" s="4" t="s">
        <v>8538</v>
      </c>
      <c r="J142" s="4" t="s">
        <v>8544</v>
      </c>
      <c r="K142" s="4" t="s">
        <v>8553</v>
      </c>
      <c r="L142" s="4" t="s">
        <v>8572</v>
      </c>
      <c r="M142" s="4" t="s">
        <v>8559</v>
      </c>
      <c r="N142" s="4" t="s">
        <v>8550</v>
      </c>
      <c r="O142" s="4" t="s">
        <v>8544</v>
      </c>
      <c r="P142" s="4" t="s">
        <v>8559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</row>
    <row r="143" spans="1:140" ht="13.8" customHeight="1" x14ac:dyDescent="0.25">
      <c r="A143" s="4" t="s">
        <v>1159</v>
      </c>
      <c r="B143" s="4">
        <v>3487</v>
      </c>
      <c r="C143" s="4" t="s">
        <v>14</v>
      </c>
      <c r="D143" s="4" t="s">
        <v>19</v>
      </c>
      <c r="F143" s="4" t="s">
        <v>8539</v>
      </c>
      <c r="G143" s="4" t="s">
        <v>8540</v>
      </c>
      <c r="H143" s="4" t="s">
        <v>8557</v>
      </c>
      <c r="I143" s="4" t="s">
        <v>8538</v>
      </c>
      <c r="J143" s="4" t="s">
        <v>8544</v>
      </c>
      <c r="K143" s="4" t="s">
        <v>8553</v>
      </c>
      <c r="L143" s="4" t="s">
        <v>8572</v>
      </c>
      <c r="M143" s="4" t="s">
        <v>8559</v>
      </c>
      <c r="N143" s="4" t="s">
        <v>8550</v>
      </c>
      <c r="O143" s="4" t="s">
        <v>8544</v>
      </c>
      <c r="P143" s="4" t="s">
        <v>8559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</row>
    <row r="144" spans="1:140" ht="13.8" customHeight="1" x14ac:dyDescent="0.25">
      <c r="A144" s="4" t="s">
        <v>1194</v>
      </c>
      <c r="B144" s="4">
        <v>2933</v>
      </c>
      <c r="C144" s="4" t="s">
        <v>14</v>
      </c>
      <c r="D144" s="4" t="s">
        <v>209</v>
      </c>
      <c r="F144" s="4" t="s">
        <v>8550</v>
      </c>
      <c r="G144" s="4" t="s">
        <v>8544</v>
      </c>
      <c r="H144" s="4" t="s">
        <v>8539</v>
      </c>
      <c r="I144" s="4" t="s">
        <v>8540</v>
      </c>
      <c r="J144" s="4" t="s">
        <v>8557</v>
      </c>
      <c r="K144" s="4" t="s">
        <v>8538</v>
      </c>
      <c r="L144" s="4" t="s">
        <v>8545</v>
      </c>
      <c r="M144" s="4" t="s">
        <v>8563</v>
      </c>
      <c r="N144" s="4">
        <v>0</v>
      </c>
      <c r="O144" s="4" t="s">
        <v>8546</v>
      </c>
      <c r="P144" s="4" t="s">
        <v>8544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</row>
    <row r="145" spans="1:140" ht="13.8" customHeight="1" x14ac:dyDescent="0.25">
      <c r="A145" s="4" t="s">
        <v>1254</v>
      </c>
      <c r="B145" s="4">
        <v>3487</v>
      </c>
      <c r="C145" s="4" t="s">
        <v>14</v>
      </c>
      <c r="D145" s="4" t="s">
        <v>19</v>
      </c>
      <c r="F145" s="4" t="s">
        <v>8539</v>
      </c>
      <c r="G145" s="4" t="s">
        <v>8540</v>
      </c>
      <c r="H145" s="4" t="s">
        <v>8557</v>
      </c>
      <c r="I145" s="4" t="s">
        <v>8538</v>
      </c>
      <c r="J145" s="4" t="s">
        <v>8544</v>
      </c>
      <c r="K145" s="4" t="s">
        <v>8553</v>
      </c>
      <c r="L145" s="4" t="s">
        <v>8572</v>
      </c>
      <c r="M145" s="4" t="s">
        <v>8559</v>
      </c>
      <c r="N145" s="4" t="s">
        <v>8550</v>
      </c>
      <c r="O145" s="4" t="s">
        <v>8544</v>
      </c>
      <c r="P145" s="4" t="s">
        <v>8559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</row>
    <row r="146" spans="1:140" ht="13.8" customHeight="1" x14ac:dyDescent="0.25">
      <c r="A146" s="4" t="s">
        <v>1302</v>
      </c>
      <c r="B146" s="4">
        <v>2792</v>
      </c>
      <c r="C146" s="4" t="s">
        <v>14</v>
      </c>
      <c r="D146" s="4" t="s">
        <v>19</v>
      </c>
      <c r="F146" s="4" t="s">
        <v>8550</v>
      </c>
      <c r="G146" s="4" t="s">
        <v>8544</v>
      </c>
      <c r="H146" s="4" t="s">
        <v>8539</v>
      </c>
      <c r="I146" s="4" t="s">
        <v>8540</v>
      </c>
      <c r="J146" s="4" t="s">
        <v>8557</v>
      </c>
      <c r="K146" s="4" t="s">
        <v>8538</v>
      </c>
      <c r="L146" s="4" t="s">
        <v>8545</v>
      </c>
      <c r="M146" s="4" t="s">
        <v>8563</v>
      </c>
      <c r="N146" s="4" t="s">
        <v>8554</v>
      </c>
      <c r="O146" s="4" t="s">
        <v>8546</v>
      </c>
      <c r="P146" s="4" t="s">
        <v>8544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</row>
    <row r="147" spans="1:140" ht="13.8" customHeight="1" x14ac:dyDescent="0.25">
      <c r="A147" s="4" t="s">
        <v>1449</v>
      </c>
      <c r="B147" s="4">
        <v>2933</v>
      </c>
      <c r="C147" s="4" t="s">
        <v>14</v>
      </c>
      <c r="D147" s="4" t="s">
        <v>781</v>
      </c>
      <c r="F147" s="4" t="s">
        <v>8550</v>
      </c>
      <c r="G147" s="4" t="s">
        <v>8544</v>
      </c>
      <c r="H147" s="4" t="s">
        <v>8539</v>
      </c>
      <c r="I147" s="4" t="s">
        <v>8540</v>
      </c>
      <c r="J147" s="4" t="s">
        <v>8557</v>
      </c>
      <c r="K147" s="4" t="s">
        <v>8538</v>
      </c>
      <c r="L147" s="4" t="s">
        <v>8545</v>
      </c>
      <c r="M147" s="4" t="s">
        <v>8563</v>
      </c>
      <c r="N147" s="4">
        <v>0</v>
      </c>
      <c r="O147" s="4" t="s">
        <v>8546</v>
      </c>
      <c r="P147" s="4" t="s">
        <v>8544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</row>
    <row r="148" spans="1:140" ht="13.8" customHeight="1" x14ac:dyDescent="0.25">
      <c r="A148" s="4" t="s">
        <v>1503</v>
      </c>
      <c r="B148" s="4">
        <v>3482</v>
      </c>
      <c r="C148" s="4" t="s">
        <v>14</v>
      </c>
      <c r="D148" s="4" t="s">
        <v>15</v>
      </c>
      <c r="F148" s="4" t="s">
        <v>8539</v>
      </c>
      <c r="G148" s="4" t="s">
        <v>8540</v>
      </c>
      <c r="H148" s="4" t="s">
        <v>8557</v>
      </c>
      <c r="I148" s="4" t="s">
        <v>8538</v>
      </c>
      <c r="J148" s="4" t="s">
        <v>8544</v>
      </c>
      <c r="K148" s="4" t="s">
        <v>8553</v>
      </c>
      <c r="L148" s="4" t="s">
        <v>8572</v>
      </c>
      <c r="M148" s="4" t="s">
        <v>8559</v>
      </c>
      <c r="N148" s="4" t="s">
        <v>8550</v>
      </c>
      <c r="O148" s="4" t="s">
        <v>8544</v>
      </c>
      <c r="P148" s="4" t="s">
        <v>8559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</row>
    <row r="149" spans="1:140" ht="13.8" customHeight="1" x14ac:dyDescent="0.25">
      <c r="A149" s="4" t="s">
        <v>1514</v>
      </c>
      <c r="B149" s="4">
        <v>3123</v>
      </c>
      <c r="C149" s="4" t="s">
        <v>14</v>
      </c>
      <c r="D149" s="4" t="s">
        <v>261</v>
      </c>
      <c r="F149" s="4" t="s">
        <v>8539</v>
      </c>
      <c r="G149" s="4" t="s">
        <v>8540</v>
      </c>
      <c r="H149" s="4" t="s">
        <v>8557</v>
      </c>
      <c r="I149" s="4" t="s">
        <v>8538</v>
      </c>
      <c r="J149" s="4" t="s">
        <v>8544</v>
      </c>
      <c r="K149" s="4" t="s">
        <v>8572</v>
      </c>
      <c r="L149" s="4" t="s">
        <v>8573</v>
      </c>
      <c r="M149" s="4" t="s">
        <v>8559</v>
      </c>
      <c r="N149" s="4" t="s">
        <v>8550</v>
      </c>
      <c r="O149" s="4" t="s">
        <v>8551</v>
      </c>
      <c r="P149" s="4" t="s">
        <v>8544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</row>
    <row r="150" spans="1:140" ht="13.8" customHeight="1" x14ac:dyDescent="0.25">
      <c r="A150" s="4" t="s">
        <v>1529</v>
      </c>
      <c r="B150" s="4">
        <v>3487</v>
      </c>
      <c r="C150" s="4" t="s">
        <v>14</v>
      </c>
      <c r="D150" s="4" t="s">
        <v>793</v>
      </c>
      <c r="F150" s="4" t="s">
        <v>8539</v>
      </c>
      <c r="G150" s="4" t="s">
        <v>8540</v>
      </c>
      <c r="H150" s="4" t="s">
        <v>8557</v>
      </c>
      <c r="I150" s="4" t="s">
        <v>8538</v>
      </c>
      <c r="J150" s="4" t="s">
        <v>8544</v>
      </c>
      <c r="K150" s="4" t="s">
        <v>8553</v>
      </c>
      <c r="L150" s="4" t="s">
        <v>8572</v>
      </c>
      <c r="M150" s="4" t="s">
        <v>8559</v>
      </c>
      <c r="N150" s="4" t="s">
        <v>8550</v>
      </c>
      <c r="O150" s="4" t="s">
        <v>8544</v>
      </c>
      <c r="P150" s="4" t="s">
        <v>8559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</row>
    <row r="151" spans="1:140" ht="13.8" customHeight="1" x14ac:dyDescent="0.25">
      <c r="A151" s="4" t="s">
        <v>1579</v>
      </c>
      <c r="B151" s="4">
        <v>3487</v>
      </c>
      <c r="C151" s="4" t="s">
        <v>14</v>
      </c>
      <c r="D151" s="4" t="s">
        <v>718</v>
      </c>
      <c r="F151" s="4" t="s">
        <v>8539</v>
      </c>
      <c r="G151" s="4" t="s">
        <v>8540</v>
      </c>
      <c r="H151" s="4" t="s">
        <v>8557</v>
      </c>
      <c r="I151" s="4" t="s">
        <v>8538</v>
      </c>
      <c r="J151" s="4" t="s">
        <v>8544</v>
      </c>
      <c r="K151" s="4" t="s">
        <v>8553</v>
      </c>
      <c r="L151" s="4" t="s">
        <v>8572</v>
      </c>
      <c r="M151" s="4" t="s">
        <v>8559</v>
      </c>
      <c r="N151" s="4" t="s">
        <v>8550</v>
      </c>
      <c r="O151" s="4" t="s">
        <v>8544</v>
      </c>
      <c r="P151" s="4" t="s">
        <v>8559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</row>
    <row r="152" spans="1:140" ht="13.8" customHeight="1" x14ac:dyDescent="0.25">
      <c r="A152" s="4" t="s">
        <v>1603</v>
      </c>
      <c r="B152" s="4">
        <v>3487</v>
      </c>
      <c r="C152" s="4" t="s">
        <v>14</v>
      </c>
      <c r="D152" s="4" t="s">
        <v>1564</v>
      </c>
      <c r="F152" s="4" t="s">
        <v>8539</v>
      </c>
      <c r="G152" s="4" t="s">
        <v>8540</v>
      </c>
      <c r="H152" s="4" t="s">
        <v>8557</v>
      </c>
      <c r="I152" s="4" t="s">
        <v>8538</v>
      </c>
      <c r="J152" s="4" t="s">
        <v>8544</v>
      </c>
      <c r="K152" s="4" t="s">
        <v>8553</v>
      </c>
      <c r="L152" s="4" t="s">
        <v>8572</v>
      </c>
      <c r="M152" s="4" t="s">
        <v>8559</v>
      </c>
      <c r="N152" s="4" t="s">
        <v>8550</v>
      </c>
      <c r="O152" s="4" t="s">
        <v>8544</v>
      </c>
      <c r="P152" s="4" t="s">
        <v>8559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</row>
    <row r="153" spans="1:140" ht="13.8" customHeight="1" x14ac:dyDescent="0.25">
      <c r="A153" s="4" t="s">
        <v>1623</v>
      </c>
      <c r="B153" s="4">
        <v>3090</v>
      </c>
      <c r="C153" s="4" t="s">
        <v>14</v>
      </c>
      <c r="D153" s="4" t="s">
        <v>86</v>
      </c>
      <c r="F153" s="4" t="s">
        <v>8550</v>
      </c>
      <c r="G153" s="4" t="s">
        <v>8544</v>
      </c>
      <c r="H153" s="4" t="s">
        <v>8539</v>
      </c>
      <c r="I153" s="4" t="s">
        <v>8540</v>
      </c>
      <c r="J153" s="4" t="s">
        <v>8557</v>
      </c>
      <c r="K153" s="4" t="s">
        <v>8538</v>
      </c>
      <c r="L153" s="4" t="s">
        <v>8546</v>
      </c>
      <c r="M153" s="4" t="s">
        <v>8544</v>
      </c>
      <c r="N153" s="4" t="s">
        <v>8539</v>
      </c>
      <c r="O153" s="4" t="s">
        <v>8540</v>
      </c>
      <c r="P153" s="4" t="s">
        <v>8557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</row>
    <row r="154" spans="1:140" ht="13.8" customHeight="1" x14ac:dyDescent="0.25">
      <c r="A154" s="4" t="s">
        <v>1761</v>
      </c>
      <c r="B154" s="4">
        <v>2792</v>
      </c>
      <c r="C154" s="4" t="s">
        <v>14</v>
      </c>
      <c r="D154" s="4" t="s">
        <v>19</v>
      </c>
      <c r="F154" s="4" t="s">
        <v>8550</v>
      </c>
      <c r="G154" s="4" t="s">
        <v>8544</v>
      </c>
      <c r="H154" s="4" t="s">
        <v>8539</v>
      </c>
      <c r="I154" s="4" t="s">
        <v>8540</v>
      </c>
      <c r="J154" s="4" t="s">
        <v>8557</v>
      </c>
      <c r="K154" s="4" t="s">
        <v>8538</v>
      </c>
      <c r="L154" s="4" t="s">
        <v>8545</v>
      </c>
      <c r="M154" s="4" t="s">
        <v>8563</v>
      </c>
      <c r="N154" s="4" t="s">
        <v>8554</v>
      </c>
      <c r="O154" s="4" t="s">
        <v>8546</v>
      </c>
      <c r="P154" s="4" t="s">
        <v>8544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</row>
    <row r="155" spans="1:140" ht="13.8" customHeight="1" x14ac:dyDescent="0.25">
      <c r="A155" s="4" t="s">
        <v>2054</v>
      </c>
      <c r="B155" s="4">
        <v>3487</v>
      </c>
      <c r="C155" s="4" t="s">
        <v>14</v>
      </c>
      <c r="D155" s="4" t="s">
        <v>1512</v>
      </c>
      <c r="F155" s="4" t="s">
        <v>8539</v>
      </c>
      <c r="G155" s="4" t="s">
        <v>8540</v>
      </c>
      <c r="H155" s="4" t="s">
        <v>8557</v>
      </c>
      <c r="I155" s="4" t="s">
        <v>8538</v>
      </c>
      <c r="J155" s="4" t="s">
        <v>8544</v>
      </c>
      <c r="K155" s="4" t="s">
        <v>8553</v>
      </c>
      <c r="L155" s="4" t="s">
        <v>8572</v>
      </c>
      <c r="M155" s="4" t="s">
        <v>8559</v>
      </c>
      <c r="N155" s="4" t="s">
        <v>8550</v>
      </c>
      <c r="O155" s="4" t="s">
        <v>8544</v>
      </c>
      <c r="P155" s="4" t="s">
        <v>8559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</row>
    <row r="156" spans="1:140" ht="13.8" customHeight="1" x14ac:dyDescent="0.25">
      <c r="A156" s="4" t="s">
        <v>2123</v>
      </c>
      <c r="B156" s="4">
        <v>3487</v>
      </c>
      <c r="C156" s="4" t="s">
        <v>14</v>
      </c>
      <c r="D156" s="4" t="s">
        <v>1150</v>
      </c>
      <c r="F156" s="4" t="s">
        <v>8539</v>
      </c>
      <c r="G156" s="4" t="s">
        <v>8540</v>
      </c>
      <c r="H156" s="4" t="s">
        <v>8557</v>
      </c>
      <c r="I156" s="4" t="s">
        <v>8538</v>
      </c>
      <c r="J156" s="4" t="s">
        <v>8544</v>
      </c>
      <c r="K156" s="4" t="s">
        <v>8553</v>
      </c>
      <c r="L156" s="4" t="s">
        <v>8572</v>
      </c>
      <c r="M156" s="4" t="s">
        <v>8559</v>
      </c>
      <c r="N156" s="4" t="s">
        <v>8550</v>
      </c>
      <c r="O156" s="4" t="s">
        <v>8544</v>
      </c>
      <c r="P156" s="4" t="s">
        <v>8559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</row>
    <row r="157" spans="1:140" ht="13.8" customHeight="1" x14ac:dyDescent="0.25">
      <c r="A157" s="4" t="s">
        <v>2170</v>
      </c>
      <c r="B157" s="4">
        <v>2928</v>
      </c>
      <c r="C157" s="4" t="s">
        <v>14</v>
      </c>
      <c r="D157" s="4" t="s">
        <v>86</v>
      </c>
      <c r="F157" s="4" t="s">
        <v>8559</v>
      </c>
      <c r="G157" s="4" t="s">
        <v>8550</v>
      </c>
      <c r="H157" s="4" t="s">
        <v>8551</v>
      </c>
      <c r="I157" s="4" t="s">
        <v>8544</v>
      </c>
      <c r="J157" s="4" t="s">
        <v>8559</v>
      </c>
      <c r="K157" s="4" t="s">
        <v>8550</v>
      </c>
      <c r="L157" s="4" t="s">
        <v>8551</v>
      </c>
      <c r="M157" s="4" t="s">
        <v>8544</v>
      </c>
      <c r="N157" s="4" t="s">
        <v>8559</v>
      </c>
      <c r="O157" s="4" t="s">
        <v>8550</v>
      </c>
      <c r="P157" s="4" t="s">
        <v>8551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</row>
    <row r="158" spans="1:140" ht="13.8" customHeight="1" x14ac:dyDescent="0.25">
      <c r="A158" s="4" t="s">
        <v>2233</v>
      </c>
      <c r="B158" s="4">
        <v>3487</v>
      </c>
      <c r="C158" s="4" t="s">
        <v>14</v>
      </c>
      <c r="D158" s="4" t="s">
        <v>1306</v>
      </c>
      <c r="F158" s="4" t="s">
        <v>8539</v>
      </c>
      <c r="G158" s="4" t="s">
        <v>8540</v>
      </c>
      <c r="H158" s="4" t="s">
        <v>8557</v>
      </c>
      <c r="I158" s="4" t="s">
        <v>8538</v>
      </c>
      <c r="J158" s="4" t="s">
        <v>8544</v>
      </c>
      <c r="K158" s="4" t="s">
        <v>8553</v>
      </c>
      <c r="L158" s="4" t="s">
        <v>8572</v>
      </c>
      <c r="M158" s="4" t="s">
        <v>8559</v>
      </c>
      <c r="N158" s="4" t="s">
        <v>8550</v>
      </c>
      <c r="O158" s="4" t="s">
        <v>8544</v>
      </c>
      <c r="P158" s="4" t="s">
        <v>8559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</row>
    <row r="159" spans="1:140" ht="13.8" customHeight="1" x14ac:dyDescent="0.25">
      <c r="A159" s="4" t="s">
        <v>2259</v>
      </c>
      <c r="B159" s="4">
        <v>3487</v>
      </c>
      <c r="C159" s="4" t="s">
        <v>14</v>
      </c>
      <c r="D159" s="4" t="s">
        <v>19</v>
      </c>
      <c r="F159" s="4" t="s">
        <v>8539</v>
      </c>
      <c r="G159" s="4" t="s">
        <v>8540</v>
      </c>
      <c r="H159" s="4" t="s">
        <v>8557</v>
      </c>
      <c r="I159" s="4" t="s">
        <v>8538</v>
      </c>
      <c r="J159" s="4" t="s">
        <v>8544</v>
      </c>
      <c r="K159" s="4" t="s">
        <v>8553</v>
      </c>
      <c r="L159" s="4" t="s">
        <v>8572</v>
      </c>
      <c r="M159" s="4" t="s">
        <v>8559</v>
      </c>
      <c r="N159" s="4" t="s">
        <v>8550</v>
      </c>
      <c r="O159" s="4" t="s">
        <v>8544</v>
      </c>
      <c r="P159" s="4" t="s">
        <v>8559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</row>
    <row r="160" spans="1:140" ht="13.8" customHeight="1" x14ac:dyDescent="0.25">
      <c r="A160" s="4" t="s">
        <v>2267</v>
      </c>
      <c r="B160" s="4">
        <v>3174</v>
      </c>
      <c r="C160" s="4" t="s">
        <v>14</v>
      </c>
      <c r="D160" s="4" t="s">
        <v>329</v>
      </c>
      <c r="F160" s="4" t="s">
        <v>8539</v>
      </c>
      <c r="G160" s="4" t="s">
        <v>8540</v>
      </c>
      <c r="H160" s="4" t="s">
        <v>8557</v>
      </c>
      <c r="I160" s="4" t="s">
        <v>8538</v>
      </c>
      <c r="J160" s="4" t="s">
        <v>8544</v>
      </c>
      <c r="K160" s="4" t="s">
        <v>8572</v>
      </c>
      <c r="L160" s="4" t="s">
        <v>8573</v>
      </c>
      <c r="M160" s="4" t="s">
        <v>8559</v>
      </c>
      <c r="N160" s="4" t="s">
        <v>8550</v>
      </c>
      <c r="O160" s="4" t="s">
        <v>8551</v>
      </c>
      <c r="P160" s="4" t="s">
        <v>8544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</row>
    <row r="161" spans="1:140" ht="13.8" customHeight="1" x14ac:dyDescent="0.25">
      <c r="A161" s="4" t="s">
        <v>2315</v>
      </c>
      <c r="B161" s="4">
        <v>3487</v>
      </c>
      <c r="C161" s="4" t="s">
        <v>14</v>
      </c>
      <c r="D161" s="4" t="s">
        <v>437</v>
      </c>
      <c r="F161" s="4" t="s">
        <v>8539</v>
      </c>
      <c r="G161" s="4" t="s">
        <v>8540</v>
      </c>
      <c r="H161" s="4" t="s">
        <v>8557</v>
      </c>
      <c r="I161" s="4" t="s">
        <v>8538</v>
      </c>
      <c r="J161" s="4" t="s">
        <v>8544</v>
      </c>
      <c r="K161" s="4" t="s">
        <v>8553</v>
      </c>
      <c r="L161" s="4" t="s">
        <v>8572</v>
      </c>
      <c r="M161" s="4" t="s">
        <v>8559</v>
      </c>
      <c r="N161" s="4" t="s">
        <v>8550</v>
      </c>
      <c r="O161" s="4" t="s">
        <v>8544</v>
      </c>
      <c r="P161" s="4" t="s">
        <v>8559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</row>
    <row r="162" spans="1:140" ht="13.8" customHeight="1" x14ac:dyDescent="0.25">
      <c r="A162" s="4" t="s">
        <v>2353</v>
      </c>
      <c r="B162" s="4">
        <v>3174</v>
      </c>
      <c r="C162" s="4" t="s">
        <v>14</v>
      </c>
      <c r="D162" s="4" t="s">
        <v>19</v>
      </c>
      <c r="F162" s="4" t="s">
        <v>8539</v>
      </c>
      <c r="G162" s="4" t="s">
        <v>8540</v>
      </c>
      <c r="H162" s="4" t="s">
        <v>8557</v>
      </c>
      <c r="I162" s="4" t="s">
        <v>8538</v>
      </c>
      <c r="J162" s="4" t="s">
        <v>8544</v>
      </c>
      <c r="K162" s="4" t="s">
        <v>8572</v>
      </c>
      <c r="L162" s="4" t="s">
        <v>8573</v>
      </c>
      <c r="M162" s="4" t="s">
        <v>8559</v>
      </c>
      <c r="N162" s="4" t="s">
        <v>8550</v>
      </c>
      <c r="O162" s="4" t="s">
        <v>8551</v>
      </c>
      <c r="P162" s="4" t="s">
        <v>8544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</row>
    <row r="163" spans="1:140" ht="13.8" customHeight="1" x14ac:dyDescent="0.25">
      <c r="A163" s="4" t="s">
        <v>2375</v>
      </c>
      <c r="B163" s="4">
        <v>2933</v>
      </c>
      <c r="C163" s="4" t="s">
        <v>14</v>
      </c>
      <c r="D163" s="4" t="s">
        <v>687</v>
      </c>
      <c r="F163" s="4" t="s">
        <v>8550</v>
      </c>
      <c r="G163" s="4" t="s">
        <v>8544</v>
      </c>
      <c r="H163" s="4" t="s">
        <v>8539</v>
      </c>
      <c r="I163" s="4" t="s">
        <v>8540</v>
      </c>
      <c r="J163" s="4" t="s">
        <v>8557</v>
      </c>
      <c r="K163" s="4" t="s">
        <v>8538</v>
      </c>
      <c r="L163" s="4" t="s">
        <v>8545</v>
      </c>
      <c r="M163" s="4" t="s">
        <v>8563</v>
      </c>
      <c r="N163" s="4">
        <v>0</v>
      </c>
      <c r="O163" s="4" t="s">
        <v>8546</v>
      </c>
      <c r="P163" s="4" t="s">
        <v>8544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</row>
    <row r="164" spans="1:140" ht="13.8" customHeight="1" x14ac:dyDescent="0.25">
      <c r="A164" s="4" t="s">
        <v>2387</v>
      </c>
      <c r="B164" s="4">
        <v>3487</v>
      </c>
      <c r="C164" s="4" t="s">
        <v>14</v>
      </c>
      <c r="D164" s="4" t="s">
        <v>498</v>
      </c>
      <c r="F164" s="4" t="s">
        <v>8539</v>
      </c>
      <c r="G164" s="4" t="s">
        <v>8540</v>
      </c>
      <c r="H164" s="4" t="s">
        <v>8557</v>
      </c>
      <c r="I164" s="4" t="s">
        <v>8538</v>
      </c>
      <c r="J164" s="4" t="s">
        <v>8544</v>
      </c>
      <c r="K164" s="4" t="s">
        <v>8553</v>
      </c>
      <c r="L164" s="4" t="s">
        <v>8572</v>
      </c>
      <c r="M164" s="4" t="s">
        <v>8559</v>
      </c>
      <c r="N164" s="4" t="s">
        <v>8550</v>
      </c>
      <c r="O164" s="4" t="s">
        <v>8544</v>
      </c>
      <c r="P164" s="4" t="s">
        <v>8559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</row>
    <row r="165" spans="1:140" ht="13.8" customHeight="1" x14ac:dyDescent="0.25">
      <c r="A165" s="4" t="s">
        <v>2527</v>
      </c>
      <c r="B165" s="4">
        <v>3293</v>
      </c>
      <c r="C165" s="4" t="s">
        <v>352</v>
      </c>
      <c r="D165" s="4" t="s">
        <v>353</v>
      </c>
      <c r="F165" s="4" t="s">
        <v>8541</v>
      </c>
      <c r="G165" s="4" t="s">
        <v>8541</v>
      </c>
      <c r="H165" s="4" t="s">
        <v>8542</v>
      </c>
      <c r="I165" s="4" t="s">
        <v>8543</v>
      </c>
      <c r="J165" s="4" t="s">
        <v>8544</v>
      </c>
      <c r="K165" s="4" t="s">
        <v>8541</v>
      </c>
      <c r="L165" s="4" t="s">
        <v>8541</v>
      </c>
      <c r="M165" s="4" t="s">
        <v>8542</v>
      </c>
      <c r="N165" s="4" t="s">
        <v>8543</v>
      </c>
      <c r="O165" s="4" t="s">
        <v>8544</v>
      </c>
      <c r="P165" s="4" t="s">
        <v>8544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</row>
    <row r="166" spans="1:140" ht="13.8" customHeight="1" x14ac:dyDescent="0.25">
      <c r="A166" s="4" t="s">
        <v>2533</v>
      </c>
      <c r="B166" s="4">
        <v>3482</v>
      </c>
      <c r="C166" s="4" t="s">
        <v>14</v>
      </c>
      <c r="D166" s="4" t="s">
        <v>15</v>
      </c>
      <c r="F166" s="4" t="s">
        <v>8539</v>
      </c>
      <c r="G166" s="4" t="s">
        <v>8540</v>
      </c>
      <c r="H166" s="4" t="s">
        <v>8557</v>
      </c>
      <c r="I166" s="4" t="s">
        <v>8538</v>
      </c>
      <c r="J166" s="4" t="s">
        <v>8544</v>
      </c>
      <c r="K166" s="4" t="s">
        <v>8553</v>
      </c>
      <c r="L166" s="4" t="s">
        <v>8572</v>
      </c>
      <c r="M166" s="4" t="s">
        <v>8559</v>
      </c>
      <c r="N166" s="4" t="s">
        <v>8550</v>
      </c>
      <c r="O166" s="4" t="s">
        <v>8544</v>
      </c>
      <c r="P166" s="4" t="s">
        <v>8559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</row>
    <row r="167" spans="1:140" ht="13.8" customHeight="1" x14ac:dyDescent="0.25">
      <c r="A167" s="4" t="s">
        <v>2554</v>
      </c>
      <c r="B167" s="4">
        <v>2933</v>
      </c>
      <c r="C167" s="4" t="s">
        <v>14</v>
      </c>
      <c r="D167" s="4" t="s">
        <v>498</v>
      </c>
      <c r="F167" s="4" t="s">
        <v>8550</v>
      </c>
      <c r="G167" s="4" t="s">
        <v>8544</v>
      </c>
      <c r="H167" s="4" t="s">
        <v>8539</v>
      </c>
      <c r="I167" s="4" t="s">
        <v>8540</v>
      </c>
      <c r="J167" s="4" t="s">
        <v>8557</v>
      </c>
      <c r="K167" s="4" t="s">
        <v>8538</v>
      </c>
      <c r="L167" s="4" t="s">
        <v>8545</v>
      </c>
      <c r="M167" s="4" t="s">
        <v>8563</v>
      </c>
      <c r="N167" s="4">
        <v>0</v>
      </c>
      <c r="O167" s="4" t="s">
        <v>8546</v>
      </c>
      <c r="P167" s="4" t="s">
        <v>8544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</row>
    <row r="168" spans="1:140" ht="13.8" customHeight="1" x14ac:dyDescent="0.25">
      <c r="A168" s="4" t="s">
        <v>2562</v>
      </c>
      <c r="B168" s="4">
        <v>2933</v>
      </c>
      <c r="C168" s="4" t="s">
        <v>14</v>
      </c>
      <c r="D168" s="4" t="s">
        <v>19</v>
      </c>
      <c r="F168" s="4" t="s">
        <v>8550</v>
      </c>
      <c r="G168" s="4" t="s">
        <v>8544</v>
      </c>
      <c r="H168" s="4" t="s">
        <v>8539</v>
      </c>
      <c r="I168" s="4" t="s">
        <v>8540</v>
      </c>
      <c r="J168" s="4" t="s">
        <v>8557</v>
      </c>
      <c r="K168" s="4" t="s">
        <v>8538</v>
      </c>
      <c r="L168" s="4" t="s">
        <v>8545</v>
      </c>
      <c r="M168" s="4" t="s">
        <v>8563</v>
      </c>
      <c r="N168" s="4">
        <v>0</v>
      </c>
      <c r="O168" s="4" t="s">
        <v>8546</v>
      </c>
      <c r="P168" s="4" t="s">
        <v>8544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</row>
    <row r="169" spans="1:140" ht="13.8" customHeight="1" x14ac:dyDescent="0.25">
      <c r="A169" s="4" t="s">
        <v>2620</v>
      </c>
      <c r="B169" s="4">
        <v>3487</v>
      </c>
      <c r="C169" s="4" t="s">
        <v>14</v>
      </c>
      <c r="D169" s="4" t="s">
        <v>19</v>
      </c>
      <c r="F169" s="4" t="s">
        <v>8539</v>
      </c>
      <c r="G169" s="4" t="s">
        <v>8540</v>
      </c>
      <c r="H169" s="4" t="s">
        <v>8557</v>
      </c>
      <c r="I169" s="4" t="s">
        <v>8538</v>
      </c>
      <c r="J169" s="4" t="s">
        <v>8544</v>
      </c>
      <c r="K169" s="4" t="s">
        <v>8553</v>
      </c>
      <c r="L169" s="4" t="s">
        <v>8572</v>
      </c>
      <c r="M169" s="4" t="s">
        <v>8559</v>
      </c>
      <c r="N169" s="4" t="s">
        <v>8550</v>
      </c>
      <c r="O169" s="4" t="s">
        <v>8544</v>
      </c>
      <c r="P169" s="4" t="s">
        <v>8559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</row>
    <row r="170" spans="1:140" ht="13.8" customHeight="1" x14ac:dyDescent="0.25">
      <c r="A170" s="4" t="s">
        <v>2671</v>
      </c>
      <c r="B170" s="4">
        <v>3487</v>
      </c>
      <c r="C170" s="4" t="s">
        <v>14</v>
      </c>
      <c r="D170" s="4" t="s">
        <v>2513</v>
      </c>
      <c r="F170" s="4" t="s">
        <v>8539</v>
      </c>
      <c r="G170" s="4" t="s">
        <v>8540</v>
      </c>
      <c r="H170" s="4" t="s">
        <v>8557</v>
      </c>
      <c r="I170" s="4" t="s">
        <v>8538</v>
      </c>
      <c r="J170" s="4" t="s">
        <v>8544</v>
      </c>
      <c r="K170" s="4" t="s">
        <v>8553</v>
      </c>
      <c r="L170" s="4" t="s">
        <v>8572</v>
      </c>
      <c r="M170" s="4" t="s">
        <v>8559</v>
      </c>
      <c r="N170" s="4" t="s">
        <v>8550</v>
      </c>
      <c r="O170" s="4" t="s">
        <v>8544</v>
      </c>
      <c r="P170" s="4" t="s">
        <v>8559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</row>
    <row r="171" spans="1:140" ht="13.8" customHeight="1" x14ac:dyDescent="0.25">
      <c r="A171" s="4" t="s">
        <v>2726</v>
      </c>
      <c r="B171" s="4">
        <v>3215</v>
      </c>
      <c r="C171" s="4" t="s">
        <v>14</v>
      </c>
      <c r="D171" s="4" t="s">
        <v>1800</v>
      </c>
      <c r="F171" s="4" t="s">
        <v>8539</v>
      </c>
      <c r="G171" s="4" t="s">
        <v>8540</v>
      </c>
      <c r="H171" s="4" t="s">
        <v>8557</v>
      </c>
      <c r="I171" s="4" t="s">
        <v>8538</v>
      </c>
      <c r="J171" s="4" t="s">
        <v>8544</v>
      </c>
      <c r="K171" s="4" t="s">
        <v>8572</v>
      </c>
      <c r="L171" s="4" t="s">
        <v>8573</v>
      </c>
      <c r="M171" s="4" t="s">
        <v>8559</v>
      </c>
      <c r="N171" s="4" t="s">
        <v>8550</v>
      </c>
      <c r="O171" s="4" t="s">
        <v>8551</v>
      </c>
      <c r="P171" s="4" t="s">
        <v>8544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</row>
    <row r="172" spans="1:140" ht="13.8" customHeight="1" x14ac:dyDescent="0.25">
      <c r="A172" s="4" t="s">
        <v>2782</v>
      </c>
      <c r="B172" s="4">
        <v>3487</v>
      </c>
      <c r="C172" s="4" t="s">
        <v>14</v>
      </c>
      <c r="D172" s="4" t="s">
        <v>2299</v>
      </c>
      <c r="F172" s="4" t="s">
        <v>8539</v>
      </c>
      <c r="G172" s="4" t="s">
        <v>8540</v>
      </c>
      <c r="H172" s="4" t="s">
        <v>8557</v>
      </c>
      <c r="I172" s="4" t="s">
        <v>8538</v>
      </c>
      <c r="J172" s="4" t="s">
        <v>8544</v>
      </c>
      <c r="K172" s="4" t="s">
        <v>8553</v>
      </c>
      <c r="L172" s="4" t="s">
        <v>8572</v>
      </c>
      <c r="M172" s="4" t="s">
        <v>8559</v>
      </c>
      <c r="N172" s="4" t="s">
        <v>8550</v>
      </c>
      <c r="O172" s="4" t="s">
        <v>8544</v>
      </c>
      <c r="P172" s="4" t="s">
        <v>8559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</row>
    <row r="173" spans="1:140" ht="13.8" customHeight="1" x14ac:dyDescent="0.25">
      <c r="A173" s="4" t="s">
        <v>2787</v>
      </c>
      <c r="B173" s="4">
        <v>3487</v>
      </c>
      <c r="C173" s="4" t="s">
        <v>14</v>
      </c>
      <c r="D173" s="4" t="s">
        <v>19</v>
      </c>
      <c r="F173" s="4" t="s">
        <v>8539</v>
      </c>
      <c r="G173" s="4" t="s">
        <v>8540</v>
      </c>
      <c r="H173" s="4" t="s">
        <v>8557</v>
      </c>
      <c r="I173" s="4" t="s">
        <v>8538</v>
      </c>
      <c r="J173" s="4" t="s">
        <v>8544</v>
      </c>
      <c r="K173" s="4" t="s">
        <v>8553</v>
      </c>
      <c r="L173" s="4" t="s">
        <v>8572</v>
      </c>
      <c r="M173" s="4" t="s">
        <v>8559</v>
      </c>
      <c r="N173" s="4" t="s">
        <v>8550</v>
      </c>
      <c r="O173" s="4" t="s">
        <v>8544</v>
      </c>
      <c r="P173" s="4" t="s">
        <v>8559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</row>
    <row r="174" spans="1:140" ht="13.8" customHeight="1" x14ac:dyDescent="0.25">
      <c r="A174" s="4" t="s">
        <v>2976</v>
      </c>
      <c r="B174" s="4">
        <v>3215</v>
      </c>
      <c r="C174" s="4" t="s">
        <v>14</v>
      </c>
      <c r="D174" s="4" t="s">
        <v>401</v>
      </c>
      <c r="F174" s="4" t="s">
        <v>8539</v>
      </c>
      <c r="G174" s="4" t="s">
        <v>8540</v>
      </c>
      <c r="H174" s="4" t="s">
        <v>8557</v>
      </c>
      <c r="I174" s="4" t="s">
        <v>8538</v>
      </c>
      <c r="J174" s="4" t="s">
        <v>8544</v>
      </c>
      <c r="K174" s="4" t="s">
        <v>8572</v>
      </c>
      <c r="L174" s="4" t="s">
        <v>8573</v>
      </c>
      <c r="M174" s="4" t="s">
        <v>8559</v>
      </c>
      <c r="N174" s="4" t="s">
        <v>8550</v>
      </c>
      <c r="O174" s="4" t="s">
        <v>8551</v>
      </c>
      <c r="P174" s="4" t="s">
        <v>8544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</row>
    <row r="175" spans="1:140" ht="13.8" customHeight="1" x14ac:dyDescent="0.25">
      <c r="A175" s="4" t="s">
        <v>2993</v>
      </c>
      <c r="B175" s="4">
        <v>3487</v>
      </c>
      <c r="C175" s="4" t="s">
        <v>14</v>
      </c>
      <c r="D175" s="4" t="s">
        <v>19</v>
      </c>
      <c r="F175" s="4" t="s">
        <v>8539</v>
      </c>
      <c r="G175" s="4" t="s">
        <v>8540</v>
      </c>
      <c r="H175" s="4" t="s">
        <v>8557</v>
      </c>
      <c r="I175" s="4" t="s">
        <v>8538</v>
      </c>
      <c r="J175" s="4" t="s">
        <v>8544</v>
      </c>
      <c r="K175" s="4" t="s">
        <v>8553</v>
      </c>
      <c r="L175" s="4" t="s">
        <v>8572</v>
      </c>
      <c r="M175" s="4" t="s">
        <v>8559</v>
      </c>
      <c r="N175" s="4" t="s">
        <v>8550</v>
      </c>
      <c r="O175" s="4" t="s">
        <v>8544</v>
      </c>
      <c r="P175" s="4" t="s">
        <v>8559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</row>
    <row r="176" spans="1:140" ht="13.8" customHeight="1" x14ac:dyDescent="0.25">
      <c r="A176" s="4" t="s">
        <v>3052</v>
      </c>
      <c r="B176" s="4">
        <v>3487</v>
      </c>
      <c r="C176" s="4" t="s">
        <v>14</v>
      </c>
      <c r="D176" s="4" t="s">
        <v>1538</v>
      </c>
      <c r="F176" s="4" t="s">
        <v>8539</v>
      </c>
      <c r="G176" s="4" t="s">
        <v>8540</v>
      </c>
      <c r="H176" s="4" t="s">
        <v>8557</v>
      </c>
      <c r="I176" s="4" t="s">
        <v>8538</v>
      </c>
      <c r="J176" s="4" t="s">
        <v>8544</v>
      </c>
      <c r="K176" s="4" t="s">
        <v>8553</v>
      </c>
      <c r="L176" s="4" t="s">
        <v>8572</v>
      </c>
      <c r="M176" s="4" t="s">
        <v>8559</v>
      </c>
      <c r="N176" s="4" t="s">
        <v>8550</v>
      </c>
      <c r="O176" s="4" t="s">
        <v>8544</v>
      </c>
      <c r="P176" s="4" t="s">
        <v>8559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</row>
    <row r="177" spans="1:140" ht="13.8" customHeight="1" x14ac:dyDescent="0.25">
      <c r="A177" s="4" t="s">
        <v>3102</v>
      </c>
      <c r="B177" s="4">
        <v>3487</v>
      </c>
      <c r="C177" s="4" t="s">
        <v>14</v>
      </c>
      <c r="D177" s="4" t="s">
        <v>848</v>
      </c>
      <c r="F177" s="4" t="s">
        <v>8539</v>
      </c>
      <c r="G177" s="4" t="s">
        <v>8540</v>
      </c>
      <c r="H177" s="4" t="s">
        <v>8557</v>
      </c>
      <c r="I177" s="4" t="s">
        <v>8538</v>
      </c>
      <c r="J177" s="4" t="s">
        <v>8544</v>
      </c>
      <c r="K177" s="4" t="s">
        <v>8553</v>
      </c>
      <c r="L177" s="4" t="s">
        <v>8572</v>
      </c>
      <c r="M177" s="4" t="s">
        <v>8559</v>
      </c>
      <c r="N177" s="4" t="s">
        <v>8550</v>
      </c>
      <c r="O177" s="4" t="s">
        <v>8544</v>
      </c>
      <c r="P177" s="4" t="s">
        <v>8559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</row>
    <row r="178" spans="1:140" ht="13.8" customHeight="1" x14ac:dyDescent="0.25">
      <c r="A178" s="4" t="s">
        <v>3132</v>
      </c>
      <c r="B178" s="4">
        <v>3485</v>
      </c>
      <c r="C178" s="4" t="s">
        <v>14</v>
      </c>
      <c r="D178" s="4" t="s">
        <v>113</v>
      </c>
      <c r="F178" s="4" t="s">
        <v>8539</v>
      </c>
      <c r="G178" s="4" t="s">
        <v>8540</v>
      </c>
      <c r="H178" s="4" t="s">
        <v>8557</v>
      </c>
      <c r="I178" s="4" t="s">
        <v>8538</v>
      </c>
      <c r="J178" s="4" t="s">
        <v>8544</v>
      </c>
      <c r="K178" s="4" t="s">
        <v>8553</v>
      </c>
      <c r="L178" s="4" t="s">
        <v>8572</v>
      </c>
      <c r="M178" s="4" t="s">
        <v>8559</v>
      </c>
      <c r="N178" s="4" t="s">
        <v>8550</v>
      </c>
      <c r="O178" s="4" t="s">
        <v>8544</v>
      </c>
      <c r="P178" s="4" t="s">
        <v>8559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</row>
    <row r="179" spans="1:140" ht="13.8" customHeight="1" x14ac:dyDescent="0.25">
      <c r="A179" s="4" t="s">
        <v>3137</v>
      </c>
      <c r="B179" s="4">
        <v>3487</v>
      </c>
      <c r="C179" s="4" t="s">
        <v>14</v>
      </c>
      <c r="D179" s="4" t="s">
        <v>474</v>
      </c>
      <c r="F179" s="4" t="s">
        <v>8539</v>
      </c>
      <c r="G179" s="4" t="s">
        <v>8540</v>
      </c>
      <c r="H179" s="4" t="s">
        <v>8557</v>
      </c>
      <c r="I179" s="4" t="s">
        <v>8538</v>
      </c>
      <c r="J179" s="4" t="s">
        <v>8544</v>
      </c>
      <c r="K179" s="4" t="s">
        <v>8553</v>
      </c>
      <c r="L179" s="4" t="s">
        <v>8572</v>
      </c>
      <c r="M179" s="4" t="s">
        <v>8559</v>
      </c>
      <c r="N179" s="4" t="s">
        <v>8550</v>
      </c>
      <c r="O179" s="4" t="s">
        <v>8544</v>
      </c>
      <c r="P179" s="4" t="s">
        <v>8559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</row>
    <row r="180" spans="1:140" ht="13.8" customHeight="1" x14ac:dyDescent="0.25">
      <c r="A180" s="4" t="s">
        <v>3142</v>
      </c>
      <c r="B180" s="4">
        <v>3174</v>
      </c>
      <c r="C180" s="4" t="s">
        <v>14</v>
      </c>
      <c r="D180" s="4" t="s">
        <v>985</v>
      </c>
      <c r="F180" s="4" t="s">
        <v>8539</v>
      </c>
      <c r="G180" s="4" t="s">
        <v>8540</v>
      </c>
      <c r="H180" s="4" t="s">
        <v>8557</v>
      </c>
      <c r="I180" s="4" t="s">
        <v>8538</v>
      </c>
      <c r="J180" s="4" t="s">
        <v>8544</v>
      </c>
      <c r="K180" s="4" t="s">
        <v>8572</v>
      </c>
      <c r="L180" s="4" t="s">
        <v>8573</v>
      </c>
      <c r="M180" s="4" t="s">
        <v>8559</v>
      </c>
      <c r="N180" s="4" t="s">
        <v>8550</v>
      </c>
      <c r="O180" s="4" t="s">
        <v>8551</v>
      </c>
      <c r="P180" s="4" t="s">
        <v>8544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</row>
    <row r="181" spans="1:140" ht="13.8" customHeight="1" x14ac:dyDescent="0.25">
      <c r="A181" s="4" t="s">
        <v>3189</v>
      </c>
      <c r="B181" s="4">
        <v>3485</v>
      </c>
      <c r="C181" s="4" t="s">
        <v>14</v>
      </c>
      <c r="D181" s="4" t="s">
        <v>2770</v>
      </c>
      <c r="F181" s="4" t="s">
        <v>8539</v>
      </c>
      <c r="G181" s="4" t="s">
        <v>8540</v>
      </c>
      <c r="H181" s="4" t="s">
        <v>8557</v>
      </c>
      <c r="I181" s="4" t="s">
        <v>8538</v>
      </c>
      <c r="J181" s="4" t="s">
        <v>8544</v>
      </c>
      <c r="K181" s="4" t="s">
        <v>8553</v>
      </c>
      <c r="L181" s="4" t="s">
        <v>8572</v>
      </c>
      <c r="M181" s="4" t="s">
        <v>8559</v>
      </c>
      <c r="N181" s="4" t="s">
        <v>8550</v>
      </c>
      <c r="O181" s="4" t="s">
        <v>8544</v>
      </c>
      <c r="P181" s="4" t="s">
        <v>8559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</row>
    <row r="182" spans="1:140" ht="13.8" customHeight="1" x14ac:dyDescent="0.25">
      <c r="A182" s="4" t="s">
        <v>3201</v>
      </c>
      <c r="B182" s="4">
        <v>3487</v>
      </c>
      <c r="C182" s="4" t="s">
        <v>14</v>
      </c>
      <c r="D182" s="4" t="s">
        <v>19</v>
      </c>
      <c r="F182" s="4" t="s">
        <v>8539</v>
      </c>
      <c r="G182" s="4" t="s">
        <v>8540</v>
      </c>
      <c r="H182" s="4" t="s">
        <v>8557</v>
      </c>
      <c r="I182" s="4" t="s">
        <v>8538</v>
      </c>
      <c r="J182" s="4" t="s">
        <v>8544</v>
      </c>
      <c r="K182" s="4" t="s">
        <v>8553</v>
      </c>
      <c r="L182" s="4" t="s">
        <v>8572</v>
      </c>
      <c r="M182" s="4" t="s">
        <v>8559</v>
      </c>
      <c r="N182" s="4" t="s">
        <v>8550</v>
      </c>
      <c r="O182" s="4" t="s">
        <v>8544</v>
      </c>
      <c r="P182" s="4" t="s">
        <v>8559</v>
      </c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</row>
    <row r="183" spans="1:140" ht="13.8" customHeight="1" x14ac:dyDescent="0.25">
      <c r="A183" s="4" t="s">
        <v>3267</v>
      </c>
      <c r="B183" s="4">
        <v>3487</v>
      </c>
      <c r="C183" s="4" t="s">
        <v>14</v>
      </c>
      <c r="D183" s="4" t="s">
        <v>19</v>
      </c>
      <c r="F183" s="4" t="s">
        <v>8539</v>
      </c>
      <c r="G183" s="4" t="s">
        <v>8540</v>
      </c>
      <c r="H183" s="4" t="s">
        <v>8557</v>
      </c>
      <c r="I183" s="4" t="s">
        <v>8538</v>
      </c>
      <c r="J183" s="4" t="s">
        <v>8544</v>
      </c>
      <c r="K183" s="4" t="s">
        <v>8553</v>
      </c>
      <c r="L183" s="4" t="s">
        <v>8572</v>
      </c>
      <c r="M183" s="4" t="s">
        <v>8559</v>
      </c>
      <c r="N183" s="4" t="s">
        <v>8550</v>
      </c>
      <c r="O183" s="4" t="s">
        <v>8544</v>
      </c>
      <c r="P183" s="4" t="s">
        <v>8559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</row>
    <row r="184" spans="1:140" ht="13.8" customHeight="1" x14ac:dyDescent="0.25">
      <c r="A184" s="4" t="s">
        <v>3353</v>
      </c>
      <c r="B184" s="4">
        <v>3487</v>
      </c>
      <c r="C184" s="4" t="s">
        <v>14</v>
      </c>
      <c r="D184" s="4" t="s">
        <v>3354</v>
      </c>
      <c r="F184" s="4" t="s">
        <v>8539</v>
      </c>
      <c r="G184" s="4" t="s">
        <v>8540</v>
      </c>
      <c r="H184" s="4" t="s">
        <v>8557</v>
      </c>
      <c r="I184" s="4" t="s">
        <v>8538</v>
      </c>
      <c r="J184" s="4" t="s">
        <v>8544</v>
      </c>
      <c r="K184" s="4" t="s">
        <v>8553</v>
      </c>
      <c r="L184" s="4" t="s">
        <v>8572</v>
      </c>
      <c r="M184" s="4" t="s">
        <v>8559</v>
      </c>
      <c r="N184" s="4" t="s">
        <v>8550</v>
      </c>
      <c r="O184" s="4" t="s">
        <v>8544</v>
      </c>
      <c r="P184" s="4" t="s">
        <v>8559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</row>
    <row r="185" spans="1:140" ht="13.8" customHeight="1" x14ac:dyDescent="0.25">
      <c r="A185" s="4" t="s">
        <v>3468</v>
      </c>
      <c r="B185" s="4">
        <v>3487</v>
      </c>
      <c r="C185" s="4" t="s">
        <v>14</v>
      </c>
      <c r="D185" s="4" t="s">
        <v>309</v>
      </c>
      <c r="F185" s="4" t="s">
        <v>8539</v>
      </c>
      <c r="G185" s="4" t="s">
        <v>8540</v>
      </c>
      <c r="H185" s="4" t="s">
        <v>8557</v>
      </c>
      <c r="I185" s="4" t="s">
        <v>8538</v>
      </c>
      <c r="J185" s="4" t="s">
        <v>8544</v>
      </c>
      <c r="K185" s="4" t="s">
        <v>8553</v>
      </c>
      <c r="L185" s="4" t="s">
        <v>8572</v>
      </c>
      <c r="M185" s="4" t="s">
        <v>8559</v>
      </c>
      <c r="N185" s="4" t="s">
        <v>8550</v>
      </c>
      <c r="O185" s="4" t="s">
        <v>8544</v>
      </c>
      <c r="P185" s="4" t="s">
        <v>8559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</row>
    <row r="186" spans="1:140" ht="13.8" customHeight="1" x14ac:dyDescent="0.25">
      <c r="A186" s="4" t="s">
        <v>3492</v>
      </c>
      <c r="B186" s="4">
        <v>3487</v>
      </c>
      <c r="C186" s="4" t="s">
        <v>14</v>
      </c>
      <c r="D186" s="4" t="s">
        <v>538</v>
      </c>
      <c r="F186" s="4" t="s">
        <v>8539</v>
      </c>
      <c r="G186" s="4" t="s">
        <v>8540</v>
      </c>
      <c r="H186" s="4" t="s">
        <v>8557</v>
      </c>
      <c r="I186" s="4" t="s">
        <v>8538</v>
      </c>
      <c r="J186" s="4" t="s">
        <v>8544</v>
      </c>
      <c r="K186" s="4" t="s">
        <v>8553</v>
      </c>
      <c r="L186" s="4" t="s">
        <v>8572</v>
      </c>
      <c r="M186" s="4" t="s">
        <v>8559</v>
      </c>
      <c r="N186" s="4" t="s">
        <v>8550</v>
      </c>
      <c r="O186" s="4" t="s">
        <v>8544</v>
      </c>
      <c r="P186" s="4" t="s">
        <v>8559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</row>
    <row r="187" spans="1:140" ht="13.8" customHeight="1" x14ac:dyDescent="0.25">
      <c r="A187" s="4" t="s">
        <v>3544</v>
      </c>
      <c r="B187" s="4">
        <v>2933</v>
      </c>
      <c r="C187" s="4" t="s">
        <v>14</v>
      </c>
      <c r="D187" s="4" t="s">
        <v>394</v>
      </c>
      <c r="F187" s="4" t="s">
        <v>8550</v>
      </c>
      <c r="G187" s="4" t="s">
        <v>8544</v>
      </c>
      <c r="H187" s="4" t="s">
        <v>8539</v>
      </c>
      <c r="I187" s="4" t="s">
        <v>8540</v>
      </c>
      <c r="J187" s="4" t="s">
        <v>8557</v>
      </c>
      <c r="K187" s="4" t="s">
        <v>8538</v>
      </c>
      <c r="L187" s="4" t="s">
        <v>8545</v>
      </c>
      <c r="M187" s="4" t="s">
        <v>8563</v>
      </c>
      <c r="N187" s="4">
        <v>0</v>
      </c>
      <c r="O187" s="4" t="s">
        <v>8546</v>
      </c>
      <c r="P187" s="4" t="s">
        <v>8544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</row>
    <row r="188" spans="1:140" ht="13.8" customHeight="1" x14ac:dyDescent="0.25">
      <c r="A188" s="4" t="s">
        <v>3561</v>
      </c>
      <c r="B188" s="4">
        <v>3487</v>
      </c>
      <c r="C188" s="4" t="s">
        <v>14</v>
      </c>
      <c r="D188" s="4" t="s">
        <v>19</v>
      </c>
      <c r="F188" s="4" t="s">
        <v>8539</v>
      </c>
      <c r="G188" s="4" t="s">
        <v>8540</v>
      </c>
      <c r="H188" s="4" t="s">
        <v>8557</v>
      </c>
      <c r="I188" s="4" t="s">
        <v>8538</v>
      </c>
      <c r="J188" s="4" t="s">
        <v>8544</v>
      </c>
      <c r="K188" s="4" t="s">
        <v>8553</v>
      </c>
      <c r="L188" s="4" t="s">
        <v>8572</v>
      </c>
      <c r="M188" s="4" t="s">
        <v>8559</v>
      </c>
      <c r="N188" s="4" t="s">
        <v>8550</v>
      </c>
      <c r="O188" s="4" t="s">
        <v>8544</v>
      </c>
      <c r="P188" s="4" t="s">
        <v>8559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</row>
    <row r="189" spans="1:140" ht="13.8" customHeight="1" x14ac:dyDescent="0.25">
      <c r="A189" s="4" t="s">
        <v>3565</v>
      </c>
      <c r="B189" s="4">
        <v>3293</v>
      </c>
      <c r="C189" s="4" t="s">
        <v>352</v>
      </c>
      <c r="D189" s="4" t="s">
        <v>353</v>
      </c>
      <c r="F189" s="4" t="s">
        <v>8541</v>
      </c>
      <c r="G189" s="4" t="s">
        <v>8541</v>
      </c>
      <c r="H189" s="4" t="s">
        <v>8542</v>
      </c>
      <c r="I189" s="4" t="s">
        <v>8543</v>
      </c>
      <c r="J189" s="4" t="s">
        <v>8544</v>
      </c>
      <c r="K189" s="4" t="s">
        <v>8541</v>
      </c>
      <c r="L189" s="4" t="s">
        <v>8541</v>
      </c>
      <c r="M189" s="4" t="s">
        <v>8542</v>
      </c>
      <c r="N189" s="4" t="s">
        <v>8543</v>
      </c>
      <c r="O189" s="4" t="s">
        <v>8544</v>
      </c>
      <c r="P189" s="4" t="s">
        <v>8544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</row>
    <row r="190" spans="1:140" ht="13.8" customHeight="1" x14ac:dyDescent="0.25">
      <c r="A190" s="4" t="s">
        <v>3610</v>
      </c>
      <c r="B190" s="4">
        <v>2933</v>
      </c>
      <c r="C190" s="4" t="s">
        <v>14</v>
      </c>
      <c r="D190" s="4" t="s">
        <v>2108</v>
      </c>
      <c r="F190" s="4" t="s">
        <v>8550</v>
      </c>
      <c r="G190" s="4" t="s">
        <v>8544</v>
      </c>
      <c r="H190" s="4" t="s">
        <v>8539</v>
      </c>
      <c r="I190" s="4" t="s">
        <v>8540</v>
      </c>
      <c r="J190" s="4" t="s">
        <v>8557</v>
      </c>
      <c r="K190" s="4" t="s">
        <v>8538</v>
      </c>
      <c r="L190" s="4" t="s">
        <v>8545</v>
      </c>
      <c r="M190" s="4" t="s">
        <v>8563</v>
      </c>
      <c r="N190" s="4">
        <v>0</v>
      </c>
      <c r="O190" s="4" t="s">
        <v>8546</v>
      </c>
      <c r="P190" s="4" t="s">
        <v>8544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</row>
    <row r="191" spans="1:140" ht="13.8" customHeight="1" x14ac:dyDescent="0.25">
      <c r="A191" s="4" t="s">
        <v>3615</v>
      </c>
      <c r="B191" s="4">
        <v>3487</v>
      </c>
      <c r="C191" s="4" t="s">
        <v>14</v>
      </c>
      <c r="D191" s="4" t="s">
        <v>1263</v>
      </c>
      <c r="F191" s="4" t="s">
        <v>8539</v>
      </c>
      <c r="G191" s="4" t="s">
        <v>8540</v>
      </c>
      <c r="H191" s="4" t="s">
        <v>8557</v>
      </c>
      <c r="I191" s="4" t="s">
        <v>8538</v>
      </c>
      <c r="J191" s="4" t="s">
        <v>8544</v>
      </c>
      <c r="K191" s="4" t="s">
        <v>8553</v>
      </c>
      <c r="L191" s="4" t="s">
        <v>8572</v>
      </c>
      <c r="M191" s="4" t="s">
        <v>8559</v>
      </c>
      <c r="N191" s="4" t="s">
        <v>8550</v>
      </c>
      <c r="O191" s="4" t="s">
        <v>8544</v>
      </c>
      <c r="P191" s="4" t="s">
        <v>8559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</row>
    <row r="192" spans="1:140" ht="13.8" customHeight="1" x14ac:dyDescent="0.25">
      <c r="A192" s="4" t="s">
        <v>3634</v>
      </c>
      <c r="B192" s="4">
        <v>3487</v>
      </c>
      <c r="C192" s="4" t="s">
        <v>14</v>
      </c>
      <c r="D192" s="4" t="s">
        <v>2143</v>
      </c>
      <c r="F192" s="4" t="s">
        <v>8539</v>
      </c>
      <c r="G192" s="4" t="s">
        <v>8540</v>
      </c>
      <c r="H192" s="4" t="s">
        <v>8557</v>
      </c>
      <c r="I192" s="4" t="s">
        <v>8538</v>
      </c>
      <c r="J192" s="4" t="s">
        <v>8544</v>
      </c>
      <c r="K192" s="4" t="s">
        <v>8553</v>
      </c>
      <c r="L192" s="4" t="s">
        <v>8572</v>
      </c>
      <c r="M192" s="4" t="s">
        <v>8559</v>
      </c>
      <c r="N192" s="4" t="s">
        <v>8550</v>
      </c>
      <c r="O192" s="4" t="s">
        <v>8544</v>
      </c>
      <c r="P192" s="4" t="s">
        <v>8559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</row>
    <row r="193" spans="1:140" ht="13.8" customHeight="1" x14ac:dyDescent="0.25">
      <c r="A193" s="4" t="s">
        <v>3642</v>
      </c>
      <c r="B193" s="4">
        <v>3215</v>
      </c>
      <c r="C193" s="4" t="s">
        <v>14</v>
      </c>
      <c r="D193" s="4" t="s">
        <v>1688</v>
      </c>
      <c r="F193" s="4" t="s">
        <v>8539</v>
      </c>
      <c r="G193" s="4" t="s">
        <v>8540</v>
      </c>
      <c r="H193" s="4" t="s">
        <v>8557</v>
      </c>
      <c r="I193" s="4" t="s">
        <v>8538</v>
      </c>
      <c r="J193" s="4" t="s">
        <v>8544</v>
      </c>
      <c r="K193" s="4" t="s">
        <v>8572</v>
      </c>
      <c r="L193" s="4" t="s">
        <v>8573</v>
      </c>
      <c r="M193" s="4" t="s">
        <v>8559</v>
      </c>
      <c r="N193" s="4" t="s">
        <v>8550</v>
      </c>
      <c r="O193" s="4" t="s">
        <v>8551</v>
      </c>
      <c r="P193" s="4" t="s">
        <v>8544</v>
      </c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</row>
    <row r="194" spans="1:140" ht="13.8" customHeight="1" x14ac:dyDescent="0.25">
      <c r="A194" s="4" t="s">
        <v>3699</v>
      </c>
      <c r="B194" s="4">
        <v>3487</v>
      </c>
      <c r="C194" s="4" t="s">
        <v>14</v>
      </c>
      <c r="D194" s="4" t="s">
        <v>1324</v>
      </c>
      <c r="F194" s="4" t="s">
        <v>8539</v>
      </c>
      <c r="G194" s="4" t="s">
        <v>8540</v>
      </c>
      <c r="H194" s="4" t="s">
        <v>8557</v>
      </c>
      <c r="I194" s="4" t="s">
        <v>8538</v>
      </c>
      <c r="J194" s="4" t="s">
        <v>8544</v>
      </c>
      <c r="K194" s="4" t="s">
        <v>8553</v>
      </c>
      <c r="L194" s="4" t="s">
        <v>8572</v>
      </c>
      <c r="M194" s="4" t="s">
        <v>8559</v>
      </c>
      <c r="N194" s="4" t="s">
        <v>8550</v>
      </c>
      <c r="O194" s="4" t="s">
        <v>8544</v>
      </c>
      <c r="P194" s="4" t="s">
        <v>8559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</row>
    <row r="195" spans="1:140" ht="13.8" customHeight="1" x14ac:dyDescent="0.25">
      <c r="A195" s="4" t="s">
        <v>3740</v>
      </c>
      <c r="B195" s="4">
        <v>3487</v>
      </c>
      <c r="C195" s="4" t="s">
        <v>14</v>
      </c>
      <c r="D195" s="4" t="s">
        <v>1621</v>
      </c>
      <c r="F195" s="4" t="s">
        <v>8539</v>
      </c>
      <c r="G195" s="4" t="s">
        <v>8540</v>
      </c>
      <c r="H195" s="4" t="s">
        <v>8557</v>
      </c>
      <c r="I195" s="4" t="s">
        <v>8538</v>
      </c>
      <c r="J195" s="4" t="s">
        <v>8544</v>
      </c>
      <c r="K195" s="4" t="s">
        <v>8553</v>
      </c>
      <c r="L195" s="4" t="s">
        <v>8572</v>
      </c>
      <c r="M195" s="4" t="s">
        <v>8559</v>
      </c>
      <c r="N195" s="4" t="s">
        <v>8550</v>
      </c>
      <c r="O195" s="4" t="s">
        <v>8544</v>
      </c>
      <c r="P195" s="4" t="s">
        <v>8559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</row>
    <row r="196" spans="1:140" ht="13.8" customHeight="1" x14ac:dyDescent="0.25">
      <c r="A196" s="4" t="s">
        <v>3824</v>
      </c>
      <c r="B196" s="4">
        <v>3485</v>
      </c>
      <c r="C196" s="4" t="s">
        <v>14</v>
      </c>
      <c r="D196" s="4" t="s">
        <v>274</v>
      </c>
      <c r="F196" s="4" t="s">
        <v>8539</v>
      </c>
      <c r="G196" s="4" t="s">
        <v>8540</v>
      </c>
      <c r="H196" s="4" t="s">
        <v>8557</v>
      </c>
      <c r="I196" s="4" t="s">
        <v>8538</v>
      </c>
      <c r="J196" s="4" t="s">
        <v>8544</v>
      </c>
      <c r="K196" s="4" t="s">
        <v>8553</v>
      </c>
      <c r="L196" s="4" t="s">
        <v>8572</v>
      </c>
      <c r="M196" s="4" t="s">
        <v>8559</v>
      </c>
      <c r="N196" s="4" t="s">
        <v>8550</v>
      </c>
      <c r="O196" s="4" t="s">
        <v>8544</v>
      </c>
      <c r="P196" s="4" t="s">
        <v>8559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</row>
    <row r="197" spans="1:140" ht="13.8" customHeight="1" x14ac:dyDescent="0.25">
      <c r="A197" s="4" t="s">
        <v>3847</v>
      </c>
      <c r="B197" s="4">
        <v>3123</v>
      </c>
      <c r="C197" s="4" t="s">
        <v>14</v>
      </c>
      <c r="D197" s="4" t="s">
        <v>19</v>
      </c>
      <c r="F197" s="4" t="s">
        <v>8539</v>
      </c>
      <c r="G197" s="4" t="s">
        <v>8540</v>
      </c>
      <c r="H197" s="4" t="s">
        <v>8557</v>
      </c>
      <c r="I197" s="4" t="s">
        <v>8538</v>
      </c>
      <c r="J197" s="4" t="s">
        <v>8544</v>
      </c>
      <c r="K197" s="4" t="s">
        <v>8572</v>
      </c>
      <c r="L197" s="4" t="s">
        <v>8573</v>
      </c>
      <c r="M197" s="4" t="s">
        <v>8559</v>
      </c>
      <c r="N197" s="4" t="s">
        <v>8550</v>
      </c>
      <c r="O197" s="4" t="s">
        <v>8551</v>
      </c>
      <c r="P197" s="4" t="s">
        <v>8544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</row>
    <row r="198" spans="1:140" ht="13.8" customHeight="1" x14ac:dyDescent="0.25">
      <c r="A198" s="4" t="s">
        <v>3966</v>
      </c>
      <c r="B198" s="4">
        <v>3215</v>
      </c>
      <c r="C198" s="4" t="s">
        <v>14</v>
      </c>
      <c r="D198" s="4" t="s">
        <v>894</v>
      </c>
      <c r="F198" s="4" t="s">
        <v>8539</v>
      </c>
      <c r="G198" s="4" t="s">
        <v>8540</v>
      </c>
      <c r="H198" s="4" t="s">
        <v>8557</v>
      </c>
      <c r="I198" s="4" t="s">
        <v>8538</v>
      </c>
      <c r="J198" s="4" t="s">
        <v>8544</v>
      </c>
      <c r="K198" s="4" t="s">
        <v>8572</v>
      </c>
      <c r="L198" s="4" t="s">
        <v>8573</v>
      </c>
      <c r="M198" s="4" t="s">
        <v>8559</v>
      </c>
      <c r="N198" s="4" t="s">
        <v>8550</v>
      </c>
      <c r="O198" s="4" t="s">
        <v>8551</v>
      </c>
      <c r="P198" s="4" t="s">
        <v>8544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</row>
    <row r="199" spans="1:140" ht="13.8" customHeight="1" x14ac:dyDescent="0.25">
      <c r="A199" s="4" t="s">
        <v>4003</v>
      </c>
      <c r="B199" s="4">
        <v>3487</v>
      </c>
      <c r="C199" s="4" t="s">
        <v>14</v>
      </c>
      <c r="D199" s="4" t="s">
        <v>372</v>
      </c>
      <c r="F199" s="4" t="s">
        <v>8539</v>
      </c>
      <c r="G199" s="4" t="s">
        <v>8540</v>
      </c>
      <c r="H199" s="4" t="s">
        <v>8557</v>
      </c>
      <c r="I199" s="4" t="s">
        <v>8538</v>
      </c>
      <c r="J199" s="4" t="s">
        <v>8544</v>
      </c>
      <c r="K199" s="4" t="s">
        <v>8553</v>
      </c>
      <c r="L199" s="4" t="s">
        <v>8572</v>
      </c>
      <c r="M199" s="4" t="s">
        <v>8559</v>
      </c>
      <c r="N199" s="4" t="s">
        <v>8550</v>
      </c>
      <c r="O199" s="4" t="s">
        <v>8544</v>
      </c>
      <c r="P199" s="4" t="s">
        <v>8559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</row>
    <row r="200" spans="1:140" ht="13.8" customHeight="1" x14ac:dyDescent="0.25">
      <c r="A200" s="4" t="s">
        <v>4055</v>
      </c>
      <c r="B200" s="4">
        <v>3097</v>
      </c>
      <c r="C200" s="4" t="s">
        <v>9</v>
      </c>
      <c r="D200" s="4" t="s">
        <v>32</v>
      </c>
      <c r="F200" s="4" t="s">
        <v>8574</v>
      </c>
      <c r="G200" s="4" t="s">
        <v>8575</v>
      </c>
      <c r="H200" s="4" t="s">
        <v>8576</v>
      </c>
      <c r="I200" s="4">
        <v>0</v>
      </c>
      <c r="J200" s="4" t="s">
        <v>8577</v>
      </c>
      <c r="K200" s="4" t="s">
        <v>8578</v>
      </c>
      <c r="L200" s="4" t="s">
        <v>8579</v>
      </c>
      <c r="M200" s="4" t="s">
        <v>8580</v>
      </c>
      <c r="N200" s="4" t="s">
        <v>8581</v>
      </c>
      <c r="O200" s="4" t="s">
        <v>8582</v>
      </c>
      <c r="P200" s="4" t="s">
        <v>8583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</row>
    <row r="201" spans="1:140" ht="13.8" customHeight="1" x14ac:dyDescent="0.25">
      <c r="A201" s="4" t="s">
        <v>4072</v>
      </c>
      <c r="B201" s="4">
        <v>2792</v>
      </c>
      <c r="C201" s="4" t="s">
        <v>14</v>
      </c>
      <c r="D201" s="4" t="s">
        <v>60</v>
      </c>
      <c r="F201" s="4" t="s">
        <v>8559</v>
      </c>
      <c r="G201" s="4" t="s">
        <v>8550</v>
      </c>
      <c r="H201" s="4" t="s">
        <v>8559</v>
      </c>
      <c r="I201" s="4" t="s">
        <v>8550</v>
      </c>
      <c r="J201" s="4" t="s">
        <v>8551</v>
      </c>
      <c r="K201" s="4" t="s">
        <v>8544</v>
      </c>
      <c r="L201" s="4" t="s">
        <v>8559</v>
      </c>
      <c r="M201" s="4" t="s">
        <v>8550</v>
      </c>
      <c r="N201" s="4" t="s">
        <v>8551</v>
      </c>
      <c r="O201" s="4" t="s">
        <v>8544</v>
      </c>
      <c r="P201" s="4" t="s">
        <v>8547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</row>
    <row r="202" spans="1:140" ht="13.8" customHeight="1" x14ac:dyDescent="0.25">
      <c r="A202" s="4" t="s">
        <v>4146</v>
      </c>
      <c r="B202" s="4">
        <v>3487</v>
      </c>
      <c r="C202" s="4" t="s">
        <v>14</v>
      </c>
      <c r="D202" s="4" t="s">
        <v>1655</v>
      </c>
      <c r="F202" s="4" t="s">
        <v>8539</v>
      </c>
      <c r="G202" s="4" t="s">
        <v>8540</v>
      </c>
      <c r="H202" s="4" t="s">
        <v>8557</v>
      </c>
      <c r="I202" s="4" t="s">
        <v>8538</v>
      </c>
      <c r="J202" s="4" t="s">
        <v>8544</v>
      </c>
      <c r="K202" s="4" t="s">
        <v>8553</v>
      </c>
      <c r="L202" s="4" t="s">
        <v>8572</v>
      </c>
      <c r="M202" s="4" t="s">
        <v>8559</v>
      </c>
      <c r="N202" s="4" t="s">
        <v>8550</v>
      </c>
      <c r="O202" s="4" t="s">
        <v>8544</v>
      </c>
      <c r="P202" s="4" t="s">
        <v>8559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</row>
    <row r="203" spans="1:140" ht="13.8" customHeight="1" x14ac:dyDescent="0.25">
      <c r="A203" s="4" t="s">
        <v>4177</v>
      </c>
      <c r="B203" s="4">
        <v>3482</v>
      </c>
      <c r="C203" s="4" t="s">
        <v>14</v>
      </c>
      <c r="D203" s="4" t="s">
        <v>15</v>
      </c>
      <c r="F203" s="4" t="s">
        <v>8539</v>
      </c>
      <c r="G203" s="4" t="s">
        <v>8540</v>
      </c>
      <c r="H203" s="4" t="s">
        <v>8557</v>
      </c>
      <c r="I203" s="4" t="s">
        <v>8538</v>
      </c>
      <c r="J203" s="4" t="s">
        <v>8544</v>
      </c>
      <c r="K203" s="4" t="s">
        <v>8553</v>
      </c>
      <c r="L203" s="4" t="s">
        <v>8572</v>
      </c>
      <c r="M203" s="4" t="s">
        <v>8559</v>
      </c>
      <c r="N203" s="4" t="s">
        <v>8550</v>
      </c>
      <c r="O203" s="4" t="s">
        <v>8544</v>
      </c>
      <c r="P203" s="4" t="s">
        <v>8559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</row>
    <row r="204" spans="1:140" ht="13.8" customHeight="1" x14ac:dyDescent="0.25">
      <c r="A204" s="4" t="s">
        <v>4192</v>
      </c>
      <c r="B204" s="4">
        <v>3487</v>
      </c>
      <c r="C204" s="4" t="s">
        <v>14</v>
      </c>
      <c r="D204" s="4" t="s">
        <v>934</v>
      </c>
      <c r="F204" s="4" t="s">
        <v>8539</v>
      </c>
      <c r="G204" s="4" t="s">
        <v>8540</v>
      </c>
      <c r="H204" s="4" t="s">
        <v>8557</v>
      </c>
      <c r="I204" s="4" t="s">
        <v>8538</v>
      </c>
      <c r="J204" s="4" t="s">
        <v>8544</v>
      </c>
      <c r="K204" s="4" t="s">
        <v>8553</v>
      </c>
      <c r="L204" s="4" t="s">
        <v>8572</v>
      </c>
      <c r="M204" s="4" t="s">
        <v>8559</v>
      </c>
      <c r="N204" s="4" t="s">
        <v>8550</v>
      </c>
      <c r="O204" s="4" t="s">
        <v>8544</v>
      </c>
      <c r="P204" s="4" t="s">
        <v>8559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</row>
    <row r="205" spans="1:140" ht="13.8" customHeight="1" x14ac:dyDescent="0.25">
      <c r="A205" s="4" t="s">
        <v>4215</v>
      </c>
      <c r="B205" s="4">
        <v>3487</v>
      </c>
      <c r="C205" s="4" t="s">
        <v>14</v>
      </c>
      <c r="D205" s="4" t="s">
        <v>198</v>
      </c>
      <c r="F205" s="4" t="s">
        <v>8539</v>
      </c>
      <c r="G205" s="4" t="s">
        <v>8540</v>
      </c>
      <c r="H205" s="4" t="s">
        <v>8557</v>
      </c>
      <c r="I205" s="4" t="s">
        <v>8538</v>
      </c>
      <c r="J205" s="4" t="s">
        <v>8544</v>
      </c>
      <c r="K205" s="4" t="s">
        <v>8553</v>
      </c>
      <c r="L205" s="4" t="s">
        <v>8572</v>
      </c>
      <c r="M205" s="4" t="s">
        <v>8559</v>
      </c>
      <c r="N205" s="4" t="s">
        <v>8550</v>
      </c>
      <c r="O205" s="4" t="s">
        <v>8544</v>
      </c>
      <c r="P205" s="4" t="s">
        <v>8559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</row>
    <row r="206" spans="1:140" ht="13.8" customHeight="1" x14ac:dyDescent="0.25">
      <c r="A206" s="4" t="s">
        <v>4249</v>
      </c>
      <c r="B206" s="4">
        <v>3107</v>
      </c>
      <c r="C206" s="4" t="s">
        <v>14</v>
      </c>
      <c r="D206" s="4" t="s">
        <v>19</v>
      </c>
      <c r="F206" s="4" t="s">
        <v>8539</v>
      </c>
      <c r="G206" s="4" t="s">
        <v>8540</v>
      </c>
      <c r="H206" s="4" t="s">
        <v>8557</v>
      </c>
      <c r="I206" s="4" t="s">
        <v>8538</v>
      </c>
      <c r="J206" s="4" t="s">
        <v>8544</v>
      </c>
      <c r="K206" s="4" t="s">
        <v>8572</v>
      </c>
      <c r="L206" s="4" t="s">
        <v>8573</v>
      </c>
      <c r="M206" s="4" t="s">
        <v>8559</v>
      </c>
      <c r="N206" s="4" t="s">
        <v>8550</v>
      </c>
      <c r="O206" s="4" t="s">
        <v>8551</v>
      </c>
      <c r="P206" s="4" t="s">
        <v>8544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</row>
    <row r="207" spans="1:140" ht="13.8" customHeight="1" x14ac:dyDescent="0.25">
      <c r="A207" s="4" t="s">
        <v>4266</v>
      </c>
      <c r="B207" s="4">
        <v>3467</v>
      </c>
      <c r="C207" s="4" t="s">
        <v>14</v>
      </c>
      <c r="D207" s="4" t="s">
        <v>1259</v>
      </c>
      <c r="F207" s="4" t="s">
        <v>8539</v>
      </c>
      <c r="G207" s="4" t="s">
        <v>8540</v>
      </c>
      <c r="H207" s="4" t="s">
        <v>8557</v>
      </c>
      <c r="I207" s="4" t="s">
        <v>8538</v>
      </c>
      <c r="J207" s="4" t="s">
        <v>8544</v>
      </c>
      <c r="K207" s="4" t="s">
        <v>8553</v>
      </c>
      <c r="L207" s="4" t="s">
        <v>8572</v>
      </c>
      <c r="M207" s="4" t="s">
        <v>8559</v>
      </c>
      <c r="N207" s="4" t="s">
        <v>8550</v>
      </c>
      <c r="O207" s="4" t="s">
        <v>8544</v>
      </c>
      <c r="P207" s="4" t="s">
        <v>8559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</row>
    <row r="208" spans="1:140" ht="13.8" customHeight="1" x14ac:dyDescent="0.25">
      <c r="A208" s="4" t="s">
        <v>4286</v>
      </c>
      <c r="B208" s="4">
        <v>2935</v>
      </c>
      <c r="C208" s="4" t="s">
        <v>14</v>
      </c>
      <c r="D208" s="4" t="s">
        <v>1126</v>
      </c>
      <c r="F208" s="4" t="s">
        <v>8550</v>
      </c>
      <c r="G208" s="4" t="s">
        <v>8544</v>
      </c>
      <c r="H208" s="4" t="s">
        <v>8539</v>
      </c>
      <c r="I208" s="4" t="s">
        <v>8540</v>
      </c>
      <c r="J208" s="4" t="s">
        <v>8557</v>
      </c>
      <c r="K208" s="4" t="s">
        <v>8538</v>
      </c>
      <c r="L208" s="4" t="s">
        <v>8545</v>
      </c>
      <c r="M208" s="4" t="s">
        <v>8563</v>
      </c>
      <c r="N208" s="4">
        <v>0</v>
      </c>
      <c r="O208" s="4" t="s">
        <v>8546</v>
      </c>
      <c r="P208" s="4" t="s">
        <v>8544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</row>
    <row r="209" spans="1:140" ht="13.8" customHeight="1" x14ac:dyDescent="0.25">
      <c r="A209" s="4" t="s">
        <v>4325</v>
      </c>
      <c r="B209" s="4">
        <v>3485</v>
      </c>
      <c r="C209" s="4" t="s">
        <v>14</v>
      </c>
      <c r="D209" s="4" t="s">
        <v>3393</v>
      </c>
      <c r="F209" s="4" t="s">
        <v>8539</v>
      </c>
      <c r="G209" s="4" t="s">
        <v>8540</v>
      </c>
      <c r="H209" s="4" t="s">
        <v>8557</v>
      </c>
      <c r="I209" s="4" t="s">
        <v>8538</v>
      </c>
      <c r="J209" s="4" t="s">
        <v>8544</v>
      </c>
      <c r="K209" s="4" t="s">
        <v>8553</v>
      </c>
      <c r="L209" s="4" t="s">
        <v>8572</v>
      </c>
      <c r="M209" s="4" t="s">
        <v>8559</v>
      </c>
      <c r="N209" s="4" t="s">
        <v>8550</v>
      </c>
      <c r="O209" s="4" t="s">
        <v>8544</v>
      </c>
      <c r="P209" s="4" t="s">
        <v>8559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</row>
    <row r="210" spans="1:140" ht="13.8" customHeight="1" x14ac:dyDescent="0.25">
      <c r="A210" s="4" t="s">
        <v>4449</v>
      </c>
      <c r="B210" s="4">
        <v>3487</v>
      </c>
      <c r="C210" s="4" t="s">
        <v>14</v>
      </c>
      <c r="D210" s="4" t="s">
        <v>4450</v>
      </c>
      <c r="F210" s="4" t="s">
        <v>8539</v>
      </c>
      <c r="G210" s="4" t="s">
        <v>8540</v>
      </c>
      <c r="H210" s="4" t="s">
        <v>8557</v>
      </c>
      <c r="I210" s="4" t="s">
        <v>8538</v>
      </c>
      <c r="J210" s="4" t="s">
        <v>8544</v>
      </c>
      <c r="K210" s="4" t="s">
        <v>8553</v>
      </c>
      <c r="L210" s="4" t="s">
        <v>8572</v>
      </c>
      <c r="M210" s="4" t="s">
        <v>8559</v>
      </c>
      <c r="N210" s="4" t="s">
        <v>8550</v>
      </c>
      <c r="O210" s="4" t="s">
        <v>8544</v>
      </c>
      <c r="P210" s="4" t="s">
        <v>8559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</row>
    <row r="211" spans="1:140" ht="13.8" customHeight="1" x14ac:dyDescent="0.25">
      <c r="A211" s="4" t="s">
        <v>4454</v>
      </c>
      <c r="B211" s="4">
        <v>3487</v>
      </c>
      <c r="C211" s="4" t="s">
        <v>14</v>
      </c>
      <c r="D211" s="4" t="s">
        <v>2370</v>
      </c>
      <c r="F211" s="4" t="s">
        <v>8539</v>
      </c>
      <c r="G211" s="4" t="s">
        <v>8540</v>
      </c>
      <c r="H211" s="4" t="s">
        <v>8557</v>
      </c>
      <c r="I211" s="4" t="s">
        <v>8538</v>
      </c>
      <c r="J211" s="4" t="s">
        <v>8544</v>
      </c>
      <c r="K211" s="4" t="s">
        <v>8553</v>
      </c>
      <c r="L211" s="4" t="s">
        <v>8572</v>
      </c>
      <c r="M211" s="4" t="s">
        <v>8559</v>
      </c>
      <c r="N211" s="4" t="s">
        <v>8550</v>
      </c>
      <c r="O211" s="4" t="s">
        <v>8544</v>
      </c>
      <c r="P211" s="4" t="s">
        <v>8559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</row>
    <row r="212" spans="1:140" ht="13.8" customHeight="1" x14ac:dyDescent="0.25">
      <c r="A212" s="4" t="s">
        <v>4598</v>
      </c>
      <c r="B212" s="4">
        <v>2933</v>
      </c>
      <c r="C212" s="4" t="s">
        <v>14</v>
      </c>
      <c r="D212" s="4" t="s">
        <v>394</v>
      </c>
      <c r="F212" s="4" t="s">
        <v>8550</v>
      </c>
      <c r="G212" s="4" t="s">
        <v>8544</v>
      </c>
      <c r="H212" s="4" t="s">
        <v>8539</v>
      </c>
      <c r="I212" s="4" t="s">
        <v>8540</v>
      </c>
      <c r="J212" s="4" t="s">
        <v>8557</v>
      </c>
      <c r="K212" s="4" t="s">
        <v>8538</v>
      </c>
      <c r="L212" s="4" t="s">
        <v>8545</v>
      </c>
      <c r="M212" s="4" t="s">
        <v>8563</v>
      </c>
      <c r="N212" s="4">
        <v>0</v>
      </c>
      <c r="O212" s="4" t="s">
        <v>8546</v>
      </c>
      <c r="P212" s="4" t="s">
        <v>8544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</row>
    <row r="213" spans="1:140" ht="13.8" customHeight="1" x14ac:dyDescent="0.25">
      <c r="A213" s="4" t="s">
        <v>4624</v>
      </c>
      <c r="B213" s="4">
        <v>2933</v>
      </c>
      <c r="C213" s="4" t="s">
        <v>14</v>
      </c>
      <c r="D213" s="4" t="s">
        <v>394</v>
      </c>
      <c r="F213" s="4" t="s">
        <v>8550</v>
      </c>
      <c r="G213" s="4" t="s">
        <v>8544</v>
      </c>
      <c r="H213" s="4" t="s">
        <v>8539</v>
      </c>
      <c r="I213" s="4" t="s">
        <v>8540</v>
      </c>
      <c r="J213" s="4" t="s">
        <v>8557</v>
      </c>
      <c r="K213" s="4" t="s">
        <v>8538</v>
      </c>
      <c r="L213" s="4" t="s">
        <v>8545</v>
      </c>
      <c r="M213" s="4" t="s">
        <v>8563</v>
      </c>
      <c r="N213" s="4">
        <v>0</v>
      </c>
      <c r="O213" s="4" t="s">
        <v>8546</v>
      </c>
      <c r="P213" s="4" t="s">
        <v>8544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</row>
    <row r="214" spans="1:140" ht="13.8" customHeight="1" x14ac:dyDescent="0.25">
      <c r="A214" s="4" t="s">
        <v>4899</v>
      </c>
      <c r="B214" s="4">
        <v>3487</v>
      </c>
      <c r="C214" s="4" t="s">
        <v>14</v>
      </c>
      <c r="D214" s="4" t="s">
        <v>19</v>
      </c>
      <c r="F214" s="4" t="s">
        <v>8539</v>
      </c>
      <c r="G214" s="4" t="s">
        <v>8540</v>
      </c>
      <c r="H214" s="4" t="s">
        <v>8557</v>
      </c>
      <c r="I214" s="4" t="s">
        <v>8538</v>
      </c>
      <c r="J214" s="4" t="s">
        <v>8544</v>
      </c>
      <c r="K214" s="4" t="s">
        <v>8553</v>
      </c>
      <c r="L214" s="4" t="s">
        <v>8572</v>
      </c>
      <c r="M214" s="4" t="s">
        <v>8559</v>
      </c>
      <c r="N214" s="4" t="s">
        <v>8550</v>
      </c>
      <c r="O214" s="4" t="s">
        <v>8544</v>
      </c>
      <c r="P214" s="4" t="s">
        <v>8559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</row>
    <row r="215" spans="1:140" ht="13.8" customHeight="1" x14ac:dyDescent="0.25">
      <c r="A215" s="4" t="s">
        <v>4958</v>
      </c>
      <c r="B215" s="4">
        <v>3487</v>
      </c>
      <c r="C215" s="4" t="s">
        <v>14</v>
      </c>
      <c r="D215" s="4" t="s">
        <v>19</v>
      </c>
      <c r="F215" s="4" t="s">
        <v>8539</v>
      </c>
      <c r="G215" s="4" t="s">
        <v>8540</v>
      </c>
      <c r="H215" s="4" t="s">
        <v>8557</v>
      </c>
      <c r="I215" s="4" t="s">
        <v>8538</v>
      </c>
      <c r="J215" s="4" t="s">
        <v>8544</v>
      </c>
      <c r="K215" s="4" t="s">
        <v>8553</v>
      </c>
      <c r="L215" s="4" t="s">
        <v>8572</v>
      </c>
      <c r="M215" s="4" t="s">
        <v>8559</v>
      </c>
      <c r="N215" s="4" t="s">
        <v>8550</v>
      </c>
      <c r="O215" s="4" t="s">
        <v>8544</v>
      </c>
      <c r="P215" s="4" t="s">
        <v>8559</v>
      </c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</row>
    <row r="216" spans="1:140" ht="13.8" customHeight="1" x14ac:dyDescent="0.25">
      <c r="A216" s="4" t="s">
        <v>5075</v>
      </c>
      <c r="B216" s="4">
        <v>3090</v>
      </c>
      <c r="C216" s="4" t="s">
        <v>14</v>
      </c>
      <c r="D216" s="4" t="s">
        <v>86</v>
      </c>
      <c r="F216" s="4" t="s">
        <v>8550</v>
      </c>
      <c r="G216" s="4" t="s">
        <v>8544</v>
      </c>
      <c r="H216" s="4" t="s">
        <v>8539</v>
      </c>
      <c r="I216" s="4" t="s">
        <v>8540</v>
      </c>
      <c r="J216" s="4" t="s">
        <v>8557</v>
      </c>
      <c r="K216" s="4" t="s">
        <v>8538</v>
      </c>
      <c r="L216" s="4" t="s">
        <v>8546</v>
      </c>
      <c r="M216" s="4" t="s">
        <v>8544</v>
      </c>
      <c r="N216" s="4" t="s">
        <v>8539</v>
      </c>
      <c r="O216" s="4" t="s">
        <v>8540</v>
      </c>
      <c r="P216" s="4" t="s">
        <v>8557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</row>
    <row r="217" spans="1:140" ht="13.8" customHeight="1" x14ac:dyDescent="0.25">
      <c r="A217" s="4" t="s">
        <v>5100</v>
      </c>
      <c r="B217" s="4">
        <v>2933</v>
      </c>
      <c r="C217" s="4" t="s">
        <v>14</v>
      </c>
      <c r="D217" s="4" t="s">
        <v>603</v>
      </c>
      <c r="F217" s="4" t="s">
        <v>8550</v>
      </c>
      <c r="G217" s="4" t="s">
        <v>8544</v>
      </c>
      <c r="H217" s="4" t="s">
        <v>8539</v>
      </c>
      <c r="I217" s="4" t="s">
        <v>8540</v>
      </c>
      <c r="J217" s="4" t="s">
        <v>8557</v>
      </c>
      <c r="K217" s="4" t="s">
        <v>8538</v>
      </c>
      <c r="L217" s="4" t="s">
        <v>8545</v>
      </c>
      <c r="M217" s="4" t="s">
        <v>8563</v>
      </c>
      <c r="N217" s="4">
        <v>0</v>
      </c>
      <c r="O217" s="4" t="s">
        <v>8546</v>
      </c>
      <c r="P217" s="4" t="s">
        <v>8544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</row>
    <row r="218" spans="1:140" ht="13.8" customHeight="1" x14ac:dyDescent="0.25">
      <c r="A218" s="4" t="s">
        <v>5143</v>
      </c>
      <c r="B218" s="4">
        <v>2933</v>
      </c>
      <c r="C218" s="4" t="s">
        <v>14</v>
      </c>
      <c r="D218" s="4" t="s">
        <v>4654</v>
      </c>
      <c r="F218" s="4" t="s">
        <v>8550</v>
      </c>
      <c r="G218" s="4" t="s">
        <v>8544</v>
      </c>
      <c r="H218" s="4" t="s">
        <v>8539</v>
      </c>
      <c r="I218" s="4" t="s">
        <v>8540</v>
      </c>
      <c r="J218" s="4" t="s">
        <v>8557</v>
      </c>
      <c r="K218" s="4" t="s">
        <v>8538</v>
      </c>
      <c r="L218" s="4" t="s">
        <v>8545</v>
      </c>
      <c r="M218" s="4" t="s">
        <v>8563</v>
      </c>
      <c r="N218" s="4">
        <v>0</v>
      </c>
      <c r="O218" s="4" t="s">
        <v>8546</v>
      </c>
      <c r="P218" s="4" t="s">
        <v>8544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</row>
    <row r="219" spans="1:140" ht="13.8" customHeight="1" x14ac:dyDescent="0.25">
      <c r="A219" s="4" t="s">
        <v>5167</v>
      </c>
      <c r="B219" s="4">
        <v>3487</v>
      </c>
      <c r="C219" s="4" t="s">
        <v>14</v>
      </c>
      <c r="D219" s="4" t="s">
        <v>1418</v>
      </c>
      <c r="F219" s="4" t="s">
        <v>8539</v>
      </c>
      <c r="G219" s="4" t="s">
        <v>8540</v>
      </c>
      <c r="H219" s="4" t="s">
        <v>8557</v>
      </c>
      <c r="I219" s="4" t="s">
        <v>8538</v>
      </c>
      <c r="J219" s="4" t="s">
        <v>8544</v>
      </c>
      <c r="K219" s="4" t="s">
        <v>8553</v>
      </c>
      <c r="L219" s="4" t="s">
        <v>8572</v>
      </c>
      <c r="M219" s="4" t="s">
        <v>8559</v>
      </c>
      <c r="N219" s="4" t="s">
        <v>8550</v>
      </c>
      <c r="O219" s="4" t="s">
        <v>8544</v>
      </c>
      <c r="P219" s="4" t="s">
        <v>8559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</row>
    <row r="220" spans="1:140" ht="13.8" customHeight="1" x14ac:dyDescent="0.25">
      <c r="A220" s="4" t="s">
        <v>5199</v>
      </c>
      <c r="B220" s="4">
        <v>3487</v>
      </c>
      <c r="C220" s="4" t="s">
        <v>14</v>
      </c>
      <c r="D220" s="4" t="s">
        <v>19</v>
      </c>
      <c r="F220" s="4" t="s">
        <v>8539</v>
      </c>
      <c r="G220" s="4" t="s">
        <v>8540</v>
      </c>
      <c r="H220" s="4" t="s">
        <v>8557</v>
      </c>
      <c r="I220" s="4" t="s">
        <v>8538</v>
      </c>
      <c r="J220" s="4" t="s">
        <v>8544</v>
      </c>
      <c r="K220" s="4" t="s">
        <v>8553</v>
      </c>
      <c r="L220" s="4" t="s">
        <v>8572</v>
      </c>
      <c r="M220" s="4" t="s">
        <v>8559</v>
      </c>
      <c r="N220" s="4" t="s">
        <v>8550</v>
      </c>
      <c r="O220" s="4" t="s">
        <v>8544</v>
      </c>
      <c r="P220" s="4" t="s">
        <v>8559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</row>
    <row r="221" spans="1:140" ht="13.8" customHeight="1" x14ac:dyDescent="0.25">
      <c r="A221" s="4" t="s">
        <v>5237</v>
      </c>
      <c r="B221" s="4">
        <v>3487</v>
      </c>
      <c r="C221" s="4" t="s">
        <v>14</v>
      </c>
      <c r="D221" s="4" t="s">
        <v>1235</v>
      </c>
      <c r="F221" s="4" t="s">
        <v>8539</v>
      </c>
      <c r="G221" s="4" t="s">
        <v>8540</v>
      </c>
      <c r="H221" s="4" t="s">
        <v>8557</v>
      </c>
      <c r="I221" s="4" t="s">
        <v>8538</v>
      </c>
      <c r="J221" s="4" t="s">
        <v>8544</v>
      </c>
      <c r="K221" s="4" t="s">
        <v>8553</v>
      </c>
      <c r="L221" s="4" t="s">
        <v>8572</v>
      </c>
      <c r="M221" s="4" t="s">
        <v>8559</v>
      </c>
      <c r="N221" s="4" t="s">
        <v>8550</v>
      </c>
      <c r="O221" s="4" t="s">
        <v>8544</v>
      </c>
      <c r="P221" s="4" t="s">
        <v>8559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</row>
    <row r="222" spans="1:140" ht="13.8" customHeight="1" x14ac:dyDescent="0.25">
      <c r="A222" s="4" t="s">
        <v>5260</v>
      </c>
      <c r="B222" s="4">
        <v>3488</v>
      </c>
      <c r="C222" s="4" t="s">
        <v>14</v>
      </c>
      <c r="D222" s="4" t="s">
        <v>437</v>
      </c>
      <c r="F222" s="4" t="s">
        <v>8539</v>
      </c>
      <c r="G222" s="4" t="s">
        <v>8540</v>
      </c>
      <c r="H222" s="4" t="s">
        <v>8557</v>
      </c>
      <c r="I222" s="4" t="s">
        <v>8538</v>
      </c>
      <c r="J222" s="4" t="s">
        <v>8544</v>
      </c>
      <c r="K222" s="4" t="s">
        <v>8553</v>
      </c>
      <c r="L222" s="4" t="s">
        <v>8572</v>
      </c>
      <c r="M222" s="4" t="s">
        <v>8559</v>
      </c>
      <c r="N222" s="4" t="s">
        <v>8550</v>
      </c>
      <c r="O222" s="4" t="s">
        <v>8544</v>
      </c>
      <c r="P222" s="4" t="s">
        <v>8559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</row>
    <row r="223" spans="1:140" ht="13.8" customHeight="1" x14ac:dyDescent="0.25">
      <c r="A223" s="4" t="s">
        <v>5264</v>
      </c>
      <c r="B223" s="4">
        <v>3485</v>
      </c>
      <c r="C223" s="4" t="s">
        <v>14</v>
      </c>
      <c r="D223" s="4" t="s">
        <v>461</v>
      </c>
      <c r="F223" s="4" t="s">
        <v>8539</v>
      </c>
      <c r="G223" s="4" t="s">
        <v>8540</v>
      </c>
      <c r="H223" s="4" t="s">
        <v>8557</v>
      </c>
      <c r="I223" s="4" t="s">
        <v>8538</v>
      </c>
      <c r="J223" s="4" t="s">
        <v>8544</v>
      </c>
      <c r="K223" s="4" t="s">
        <v>8553</v>
      </c>
      <c r="L223" s="4" t="s">
        <v>8572</v>
      </c>
      <c r="M223" s="4" t="s">
        <v>8559</v>
      </c>
      <c r="N223" s="4" t="s">
        <v>8550</v>
      </c>
      <c r="O223" s="4" t="s">
        <v>8544</v>
      </c>
      <c r="P223" s="4" t="s">
        <v>8559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</row>
    <row r="224" spans="1:140" ht="13.8" customHeight="1" x14ac:dyDescent="0.25">
      <c r="A224" s="4" t="s">
        <v>5290</v>
      </c>
      <c r="B224" s="4">
        <v>3487</v>
      </c>
      <c r="C224" s="4" t="s">
        <v>14</v>
      </c>
      <c r="D224" s="4" t="s">
        <v>19</v>
      </c>
      <c r="F224" s="4" t="s">
        <v>8539</v>
      </c>
      <c r="G224" s="4" t="s">
        <v>8540</v>
      </c>
      <c r="H224" s="4" t="s">
        <v>8557</v>
      </c>
      <c r="I224" s="4" t="s">
        <v>8538</v>
      </c>
      <c r="J224" s="4" t="s">
        <v>8544</v>
      </c>
      <c r="K224" s="4" t="s">
        <v>8553</v>
      </c>
      <c r="L224" s="4" t="s">
        <v>8572</v>
      </c>
      <c r="M224" s="4" t="s">
        <v>8559</v>
      </c>
      <c r="N224" s="4" t="s">
        <v>8550</v>
      </c>
      <c r="O224" s="4" t="s">
        <v>8544</v>
      </c>
      <c r="P224" s="4" t="s">
        <v>8559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</row>
    <row r="225" spans="1:140" ht="13.8" customHeight="1" x14ac:dyDescent="0.25">
      <c r="A225" s="4" t="s">
        <v>5338</v>
      </c>
      <c r="B225" s="4">
        <v>3487</v>
      </c>
      <c r="C225" s="4" t="s">
        <v>14</v>
      </c>
      <c r="D225" s="4" t="s">
        <v>930</v>
      </c>
      <c r="F225" s="4" t="s">
        <v>8539</v>
      </c>
      <c r="G225" s="4" t="s">
        <v>8540</v>
      </c>
      <c r="H225" s="4" t="s">
        <v>8557</v>
      </c>
      <c r="I225" s="4" t="s">
        <v>8538</v>
      </c>
      <c r="J225" s="4" t="s">
        <v>8544</v>
      </c>
      <c r="K225" s="4" t="s">
        <v>8553</v>
      </c>
      <c r="L225" s="4" t="s">
        <v>8572</v>
      </c>
      <c r="M225" s="4" t="s">
        <v>8559</v>
      </c>
      <c r="N225" s="4" t="s">
        <v>8550</v>
      </c>
      <c r="O225" s="4" t="s">
        <v>8544</v>
      </c>
      <c r="P225" s="4" t="s">
        <v>8559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</row>
    <row r="226" spans="1:140" ht="13.8" customHeight="1" x14ac:dyDescent="0.25">
      <c r="A226" s="4" t="s">
        <v>5370</v>
      </c>
      <c r="B226" s="4">
        <v>3485</v>
      </c>
      <c r="C226" s="4" t="s">
        <v>14</v>
      </c>
      <c r="D226" s="4" t="s">
        <v>193</v>
      </c>
      <c r="F226" s="4" t="s">
        <v>8539</v>
      </c>
      <c r="G226" s="4" t="s">
        <v>8540</v>
      </c>
      <c r="H226" s="4" t="s">
        <v>8557</v>
      </c>
      <c r="I226" s="4" t="s">
        <v>8538</v>
      </c>
      <c r="J226" s="4" t="s">
        <v>8544</v>
      </c>
      <c r="K226" s="4" t="s">
        <v>8553</v>
      </c>
      <c r="L226" s="4" t="s">
        <v>8572</v>
      </c>
      <c r="M226" s="4" t="s">
        <v>8559</v>
      </c>
      <c r="N226" s="4" t="s">
        <v>8550</v>
      </c>
      <c r="O226" s="4" t="s">
        <v>8544</v>
      </c>
      <c r="P226" s="4" t="s">
        <v>8559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</row>
    <row r="227" spans="1:140" ht="13.8" customHeight="1" x14ac:dyDescent="0.25">
      <c r="A227" s="4" t="s">
        <v>5471</v>
      </c>
      <c r="B227" s="4">
        <v>2933</v>
      </c>
      <c r="C227" s="4" t="s">
        <v>14</v>
      </c>
      <c r="D227" s="4" t="s">
        <v>19</v>
      </c>
      <c r="F227" s="4" t="s">
        <v>8550</v>
      </c>
      <c r="G227" s="4" t="s">
        <v>8544</v>
      </c>
      <c r="H227" s="4" t="s">
        <v>8539</v>
      </c>
      <c r="I227" s="4" t="s">
        <v>8540</v>
      </c>
      <c r="J227" s="4" t="s">
        <v>8557</v>
      </c>
      <c r="K227" s="4" t="s">
        <v>8538</v>
      </c>
      <c r="L227" s="4" t="s">
        <v>8545</v>
      </c>
      <c r="M227" s="4" t="s">
        <v>8563</v>
      </c>
      <c r="N227" s="4">
        <v>0</v>
      </c>
      <c r="O227" s="4" t="s">
        <v>8546</v>
      </c>
      <c r="P227" s="4" t="s">
        <v>8544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</row>
    <row r="228" spans="1:140" ht="13.8" customHeight="1" x14ac:dyDescent="0.25">
      <c r="A228" s="4" t="s">
        <v>5503</v>
      </c>
      <c r="B228" s="4">
        <v>3482</v>
      </c>
      <c r="C228" s="4" t="s">
        <v>14</v>
      </c>
      <c r="D228" s="4" t="s">
        <v>15</v>
      </c>
      <c r="F228" s="4" t="s">
        <v>8539</v>
      </c>
      <c r="G228" s="4" t="s">
        <v>8540</v>
      </c>
      <c r="H228" s="4" t="s">
        <v>8557</v>
      </c>
      <c r="I228" s="4" t="s">
        <v>8538</v>
      </c>
      <c r="J228" s="4" t="s">
        <v>8544</v>
      </c>
      <c r="K228" s="4" t="s">
        <v>8553</v>
      </c>
      <c r="L228" s="4" t="s">
        <v>8572</v>
      </c>
      <c r="M228" s="4" t="s">
        <v>8559</v>
      </c>
      <c r="N228" s="4" t="s">
        <v>8550</v>
      </c>
      <c r="O228" s="4" t="s">
        <v>8544</v>
      </c>
      <c r="P228" s="4" t="s">
        <v>8559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</row>
    <row r="229" spans="1:140" ht="13.8" customHeight="1" x14ac:dyDescent="0.25">
      <c r="A229" s="4" t="s">
        <v>5583</v>
      </c>
      <c r="B229" s="4">
        <v>3487</v>
      </c>
      <c r="C229" s="4" t="s">
        <v>14</v>
      </c>
      <c r="D229" s="4" t="s">
        <v>4214</v>
      </c>
      <c r="F229" s="4" t="s">
        <v>8539</v>
      </c>
      <c r="G229" s="4" t="s">
        <v>8540</v>
      </c>
      <c r="H229" s="4" t="s">
        <v>8557</v>
      </c>
      <c r="I229" s="4" t="s">
        <v>8538</v>
      </c>
      <c r="J229" s="4" t="s">
        <v>8544</v>
      </c>
      <c r="K229" s="4" t="s">
        <v>8553</v>
      </c>
      <c r="L229" s="4" t="s">
        <v>8572</v>
      </c>
      <c r="M229" s="4" t="s">
        <v>8559</v>
      </c>
      <c r="N229" s="4" t="s">
        <v>8550</v>
      </c>
      <c r="O229" s="4" t="s">
        <v>8544</v>
      </c>
      <c r="P229" s="4" t="s">
        <v>8559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</row>
    <row r="230" spans="1:140" ht="13.8" customHeight="1" x14ac:dyDescent="0.25">
      <c r="A230" s="4" t="s">
        <v>5614</v>
      </c>
      <c r="B230" s="4">
        <v>3487</v>
      </c>
      <c r="C230" s="4" t="s">
        <v>14</v>
      </c>
      <c r="D230" s="4" t="s">
        <v>155</v>
      </c>
      <c r="F230" s="4" t="s">
        <v>8539</v>
      </c>
      <c r="G230" s="4" t="s">
        <v>8540</v>
      </c>
      <c r="H230" s="4" t="s">
        <v>8557</v>
      </c>
      <c r="I230" s="4" t="s">
        <v>8538</v>
      </c>
      <c r="J230" s="4" t="s">
        <v>8544</v>
      </c>
      <c r="K230" s="4" t="s">
        <v>8553</v>
      </c>
      <c r="L230" s="4" t="s">
        <v>8572</v>
      </c>
      <c r="M230" s="4" t="s">
        <v>8559</v>
      </c>
      <c r="N230" s="4" t="s">
        <v>8550</v>
      </c>
      <c r="O230" s="4" t="s">
        <v>8544</v>
      </c>
      <c r="P230" s="4" t="s">
        <v>8559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</row>
    <row r="231" spans="1:140" ht="13.8" customHeight="1" x14ac:dyDescent="0.25">
      <c r="A231" s="4" t="s">
        <v>677</v>
      </c>
      <c r="B231" s="4">
        <v>2671</v>
      </c>
      <c r="C231" s="4" t="s">
        <v>14</v>
      </c>
      <c r="D231" s="4" t="s">
        <v>86</v>
      </c>
      <c r="F231" s="4" t="s">
        <v>8569</v>
      </c>
      <c r="G231" s="4" t="s">
        <v>8559</v>
      </c>
      <c r="H231" s="4" t="s">
        <v>8550</v>
      </c>
      <c r="I231" s="4" t="s">
        <v>8551</v>
      </c>
      <c r="J231" s="4" t="s">
        <v>8544</v>
      </c>
      <c r="K231" s="4" t="s">
        <v>8559</v>
      </c>
      <c r="L231" s="4" t="s">
        <v>8550</v>
      </c>
      <c r="M231" s="4" t="s">
        <v>8551</v>
      </c>
      <c r="N231" s="4" t="s">
        <v>8544</v>
      </c>
      <c r="O231" s="4" t="s">
        <v>8559</v>
      </c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</row>
    <row r="232" spans="1:140" ht="13.8" customHeight="1" x14ac:dyDescent="0.25">
      <c r="A232" s="4" t="s">
        <v>1308</v>
      </c>
      <c r="B232" s="4">
        <v>2873</v>
      </c>
      <c r="C232" s="4" t="s">
        <v>14</v>
      </c>
      <c r="D232" s="4" t="s">
        <v>341</v>
      </c>
      <c r="F232" s="4" t="s">
        <v>8550</v>
      </c>
      <c r="G232" s="4" t="s">
        <v>8544</v>
      </c>
      <c r="H232" s="4" t="s">
        <v>8559</v>
      </c>
      <c r="I232" s="4" t="s">
        <v>8550</v>
      </c>
      <c r="J232" s="4" t="s">
        <v>8551</v>
      </c>
      <c r="K232" s="4" t="s">
        <v>8544</v>
      </c>
      <c r="L232" s="4" t="s">
        <v>8559</v>
      </c>
      <c r="M232" s="4" t="s">
        <v>8550</v>
      </c>
      <c r="N232" s="4" t="s">
        <v>8551</v>
      </c>
      <c r="O232" s="4" t="s">
        <v>8544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</row>
    <row r="233" spans="1:140" ht="13.8" customHeight="1" x14ac:dyDescent="0.25">
      <c r="A233" s="4" t="s">
        <v>1384</v>
      </c>
      <c r="B233" s="4">
        <v>3261</v>
      </c>
      <c r="C233" s="4" t="s">
        <v>1385</v>
      </c>
      <c r="D233" s="4" t="s">
        <v>1386</v>
      </c>
      <c r="F233" s="4" t="s">
        <v>8544</v>
      </c>
      <c r="G233" s="4" t="s">
        <v>8539</v>
      </c>
      <c r="H233" s="4" t="s">
        <v>8540</v>
      </c>
      <c r="I233" s="4" t="s">
        <v>8546</v>
      </c>
      <c r="J233" s="4" t="s">
        <v>8544</v>
      </c>
      <c r="K233" s="4" t="s">
        <v>8539</v>
      </c>
      <c r="L233" s="4" t="s">
        <v>8540</v>
      </c>
      <c r="M233" s="4" t="s">
        <v>8546</v>
      </c>
      <c r="N233" s="4" t="s">
        <v>8544</v>
      </c>
      <c r="O233" s="4" t="s">
        <v>8544</v>
      </c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</row>
    <row r="234" spans="1:140" ht="13.8" customHeight="1" x14ac:dyDescent="0.25">
      <c r="A234" s="4" t="s">
        <v>1852</v>
      </c>
      <c r="B234" s="4">
        <v>4198</v>
      </c>
      <c r="C234" s="4" t="s">
        <v>1853</v>
      </c>
      <c r="D234" s="4" t="s">
        <v>1854</v>
      </c>
      <c r="F234" s="4" t="s">
        <v>8584</v>
      </c>
      <c r="G234" s="4" t="s">
        <v>8585</v>
      </c>
      <c r="H234" s="4" t="s">
        <v>8586</v>
      </c>
      <c r="I234" s="4" t="s">
        <v>8587</v>
      </c>
      <c r="J234" s="4" t="s">
        <v>8538</v>
      </c>
      <c r="K234" s="4" t="s">
        <v>8588</v>
      </c>
      <c r="L234" s="4" t="s">
        <v>8589</v>
      </c>
      <c r="M234" s="4" t="s">
        <v>8539</v>
      </c>
      <c r="N234" s="4" t="s">
        <v>8540</v>
      </c>
      <c r="O234" s="4" t="s">
        <v>8590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</row>
    <row r="235" spans="1:140" ht="13.8" customHeight="1" x14ac:dyDescent="0.25">
      <c r="A235" s="4" t="s">
        <v>2082</v>
      </c>
      <c r="B235" s="4">
        <v>2471</v>
      </c>
      <c r="C235" s="4" t="s">
        <v>14</v>
      </c>
      <c r="D235" s="4" t="s">
        <v>301</v>
      </c>
      <c r="F235" s="4" t="s">
        <v>8539</v>
      </c>
      <c r="G235" s="4" t="s">
        <v>8540</v>
      </c>
      <c r="H235" s="4" t="s">
        <v>8557</v>
      </c>
      <c r="I235" s="4" t="s">
        <v>8538</v>
      </c>
      <c r="J235" s="4" t="s">
        <v>8545</v>
      </c>
      <c r="K235" s="4" t="s">
        <v>8553</v>
      </c>
      <c r="L235" s="4" t="s">
        <v>8563</v>
      </c>
      <c r="M235" s="4">
        <v>0</v>
      </c>
      <c r="N235" s="4" t="s">
        <v>8546</v>
      </c>
      <c r="O235" s="4" t="s">
        <v>8544</v>
      </c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</row>
    <row r="236" spans="1:140" ht="13.8" customHeight="1" x14ac:dyDescent="0.25">
      <c r="A236" s="4" t="s">
        <v>2295</v>
      </c>
      <c r="B236" s="4">
        <v>2665</v>
      </c>
      <c r="C236" s="4" t="s">
        <v>9</v>
      </c>
      <c r="D236" s="4" t="s">
        <v>32</v>
      </c>
      <c r="F236" s="4" t="s">
        <v>8550</v>
      </c>
      <c r="G236" s="4" t="s">
        <v>8544</v>
      </c>
      <c r="H236" s="4" t="s">
        <v>8539</v>
      </c>
      <c r="I236" s="4" t="s">
        <v>8540</v>
      </c>
      <c r="J236" s="4" t="s">
        <v>8557</v>
      </c>
      <c r="K236" s="4" t="s">
        <v>8546</v>
      </c>
      <c r="L236" s="4" t="s">
        <v>8545</v>
      </c>
      <c r="M236" s="4" t="s">
        <v>8554</v>
      </c>
      <c r="N236" s="4" t="s">
        <v>8544</v>
      </c>
      <c r="O236" s="4" t="s">
        <v>8568</v>
      </c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</row>
    <row r="237" spans="1:140" ht="13.8" customHeight="1" x14ac:dyDescent="0.25">
      <c r="A237" s="4" t="s">
        <v>2559</v>
      </c>
      <c r="B237" s="4">
        <v>2738</v>
      </c>
      <c r="C237" s="4" t="s">
        <v>9</v>
      </c>
      <c r="D237" s="4" t="s">
        <v>10</v>
      </c>
      <c r="F237" s="4" t="s">
        <v>8547</v>
      </c>
      <c r="G237" s="4" t="s">
        <v>8550</v>
      </c>
      <c r="H237" s="4" t="s">
        <v>8544</v>
      </c>
      <c r="I237" s="4" t="s">
        <v>8539</v>
      </c>
      <c r="J237" s="4" t="s">
        <v>8540</v>
      </c>
      <c r="K237" s="4" t="s">
        <v>8557</v>
      </c>
      <c r="L237" s="4" t="s">
        <v>8538</v>
      </c>
      <c r="M237" s="4" t="s">
        <v>8547</v>
      </c>
      <c r="N237" s="4" t="s">
        <v>8546</v>
      </c>
      <c r="O237" s="4" t="s">
        <v>8544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</row>
    <row r="238" spans="1:140" ht="13.8" customHeight="1" x14ac:dyDescent="0.25">
      <c r="A238" s="4" t="s">
        <v>2622</v>
      </c>
      <c r="B238" s="4">
        <v>3261</v>
      </c>
      <c r="C238" s="4" t="s">
        <v>1385</v>
      </c>
      <c r="D238" s="4" t="s">
        <v>1386</v>
      </c>
      <c r="F238" s="4" t="s">
        <v>8544</v>
      </c>
      <c r="G238" s="4" t="s">
        <v>8539</v>
      </c>
      <c r="H238" s="4" t="s">
        <v>8540</v>
      </c>
      <c r="I238" s="4" t="s">
        <v>8546</v>
      </c>
      <c r="J238" s="4" t="s">
        <v>8544</v>
      </c>
      <c r="K238" s="4" t="s">
        <v>8539</v>
      </c>
      <c r="L238" s="4" t="s">
        <v>8540</v>
      </c>
      <c r="M238" s="4" t="s">
        <v>8546</v>
      </c>
      <c r="N238" s="4" t="s">
        <v>8544</v>
      </c>
      <c r="O238" s="4" t="s">
        <v>8544</v>
      </c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</row>
    <row r="239" spans="1:140" ht="13.8" customHeight="1" x14ac:dyDescent="0.25">
      <c r="A239" s="4" t="s">
        <v>2633</v>
      </c>
      <c r="B239" s="4">
        <v>2708</v>
      </c>
      <c r="C239" s="4" t="s">
        <v>14</v>
      </c>
      <c r="D239" s="4" t="s">
        <v>19</v>
      </c>
      <c r="F239" s="4" t="s">
        <v>8539</v>
      </c>
      <c r="G239" s="4" t="s">
        <v>8540</v>
      </c>
      <c r="H239" s="4" t="s">
        <v>8557</v>
      </c>
      <c r="I239" s="4" t="s">
        <v>8538</v>
      </c>
      <c r="J239" s="4" t="s">
        <v>8544</v>
      </c>
      <c r="K239" s="4" t="s">
        <v>8572</v>
      </c>
      <c r="L239" s="4" t="s">
        <v>8559</v>
      </c>
      <c r="M239" s="4" t="s">
        <v>8550</v>
      </c>
      <c r="N239" s="4" t="s">
        <v>8551</v>
      </c>
      <c r="O239" s="4" t="s">
        <v>8544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</row>
    <row r="240" spans="1:140" ht="13.8" customHeight="1" x14ac:dyDescent="0.25">
      <c r="A240" s="4" t="s">
        <v>3179</v>
      </c>
      <c r="B240" s="4">
        <v>2677</v>
      </c>
      <c r="C240" s="4" t="s">
        <v>352</v>
      </c>
      <c r="D240" s="4" t="s">
        <v>353</v>
      </c>
      <c r="F240" s="4" t="s">
        <v>8547</v>
      </c>
      <c r="G240" s="4" t="s">
        <v>8550</v>
      </c>
      <c r="H240" s="4" t="s">
        <v>8544</v>
      </c>
      <c r="I240" s="4" t="s">
        <v>8539</v>
      </c>
      <c r="J240" s="4" t="s">
        <v>8540</v>
      </c>
      <c r="K240" s="4" t="s">
        <v>8557</v>
      </c>
      <c r="L240" s="4" t="s">
        <v>8538</v>
      </c>
      <c r="M240" s="4" t="s">
        <v>8547</v>
      </c>
      <c r="N240" s="4" t="s">
        <v>8546</v>
      </c>
      <c r="O240" s="4" t="s">
        <v>8544</v>
      </c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</row>
    <row r="241" spans="1:140" ht="13.8" customHeight="1" x14ac:dyDescent="0.25">
      <c r="A241" s="4" t="s">
        <v>3815</v>
      </c>
      <c r="B241" s="4">
        <v>3764</v>
      </c>
      <c r="C241" s="4" t="s">
        <v>9</v>
      </c>
      <c r="D241" s="4" t="s">
        <v>32</v>
      </c>
      <c r="F241" s="4" t="s">
        <v>8546</v>
      </c>
      <c r="G241" s="4" t="s">
        <v>8544</v>
      </c>
      <c r="H241" s="4" t="s">
        <v>8539</v>
      </c>
      <c r="I241" s="4" t="s">
        <v>8540</v>
      </c>
      <c r="J241" s="4" t="s">
        <v>8538</v>
      </c>
      <c r="K241" s="4" t="s">
        <v>8545</v>
      </c>
      <c r="L241" s="4" t="s">
        <v>8546</v>
      </c>
      <c r="M241" s="4" t="s">
        <v>8546</v>
      </c>
      <c r="N241" s="4" t="s">
        <v>8546</v>
      </c>
      <c r="O241" s="4" t="s">
        <v>8546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</row>
    <row r="242" spans="1:140" ht="13.8" customHeight="1" x14ac:dyDescent="0.25">
      <c r="A242" s="4" t="s">
        <v>4306</v>
      </c>
      <c r="B242" s="4">
        <v>2470</v>
      </c>
      <c r="C242" s="4" t="s">
        <v>14</v>
      </c>
      <c r="D242" s="4" t="s">
        <v>19</v>
      </c>
      <c r="F242" s="4" t="s">
        <v>8569</v>
      </c>
      <c r="G242" s="4" t="s">
        <v>8559</v>
      </c>
      <c r="H242" s="4" t="s">
        <v>8550</v>
      </c>
      <c r="I242" s="4" t="s">
        <v>8551</v>
      </c>
      <c r="J242" s="4" t="s">
        <v>8544</v>
      </c>
      <c r="K242" s="4" t="s">
        <v>8559</v>
      </c>
      <c r="L242" s="4" t="s">
        <v>8550</v>
      </c>
      <c r="M242" s="4" t="s">
        <v>8551</v>
      </c>
      <c r="N242" s="4" t="s">
        <v>8544</v>
      </c>
      <c r="O242" s="4" t="s">
        <v>8547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</row>
    <row r="243" spans="1:140" ht="13.8" customHeight="1" x14ac:dyDescent="0.25">
      <c r="A243" s="4" t="s">
        <v>4541</v>
      </c>
      <c r="B243" s="4">
        <v>2811</v>
      </c>
      <c r="C243" s="4" t="s">
        <v>14</v>
      </c>
      <c r="D243" s="4" t="s">
        <v>129</v>
      </c>
      <c r="F243" s="4" t="s">
        <v>8559</v>
      </c>
      <c r="G243" s="4" t="s">
        <v>8550</v>
      </c>
      <c r="H243" s="4" t="s">
        <v>8551</v>
      </c>
      <c r="I243" s="4" t="s">
        <v>8553</v>
      </c>
      <c r="J243" s="4" t="s">
        <v>8544</v>
      </c>
      <c r="K243" s="4" t="s">
        <v>8559</v>
      </c>
      <c r="L243" s="4" t="s">
        <v>8550</v>
      </c>
      <c r="M243" s="4" t="s">
        <v>8551</v>
      </c>
      <c r="N243" s="4" t="s">
        <v>8544</v>
      </c>
      <c r="O243" s="4" t="s">
        <v>8547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</row>
    <row r="244" spans="1:140" ht="13.8" customHeight="1" x14ac:dyDescent="0.25">
      <c r="A244" s="4" t="s">
        <v>4587</v>
      </c>
      <c r="B244" s="4">
        <v>2537</v>
      </c>
      <c r="C244" s="4" t="s">
        <v>14</v>
      </c>
      <c r="D244" s="4" t="s">
        <v>4588</v>
      </c>
      <c r="F244" s="4" t="s">
        <v>8539</v>
      </c>
      <c r="G244" s="4" t="s">
        <v>8540</v>
      </c>
      <c r="H244" s="4" t="s">
        <v>8557</v>
      </c>
      <c r="I244" s="4" t="s">
        <v>8538</v>
      </c>
      <c r="J244" s="4" t="s">
        <v>8545</v>
      </c>
      <c r="K244" s="4" t="s">
        <v>8553</v>
      </c>
      <c r="L244" s="4" t="s">
        <v>8563</v>
      </c>
      <c r="M244" s="4">
        <v>0</v>
      </c>
      <c r="N244" s="4" t="s">
        <v>8546</v>
      </c>
      <c r="O244" s="4" t="s">
        <v>8544</v>
      </c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</row>
    <row r="245" spans="1:140" ht="13.8" customHeight="1" x14ac:dyDescent="0.25">
      <c r="A245" s="4" t="s">
        <v>4681</v>
      </c>
      <c r="B245" s="4">
        <v>2549</v>
      </c>
      <c r="C245" s="4" t="s">
        <v>14</v>
      </c>
      <c r="D245" s="4" t="s">
        <v>4682</v>
      </c>
      <c r="F245" s="4" t="s">
        <v>8539</v>
      </c>
      <c r="G245" s="4" t="s">
        <v>8540</v>
      </c>
      <c r="H245" s="4" t="s">
        <v>8557</v>
      </c>
      <c r="I245" s="4" t="s">
        <v>8538</v>
      </c>
      <c r="J245" s="4" t="s">
        <v>8545</v>
      </c>
      <c r="K245" s="4" t="s">
        <v>8553</v>
      </c>
      <c r="L245" s="4" t="s">
        <v>8563</v>
      </c>
      <c r="M245" s="4">
        <v>0</v>
      </c>
      <c r="N245" s="4" t="s">
        <v>8546</v>
      </c>
      <c r="O245" s="4" t="s">
        <v>8544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</row>
    <row r="246" spans="1:140" ht="13.8" customHeight="1" x14ac:dyDescent="0.25">
      <c r="A246" s="4" t="s">
        <v>4731</v>
      </c>
      <c r="B246" s="4">
        <v>2706</v>
      </c>
      <c r="C246" s="4" t="s">
        <v>9</v>
      </c>
      <c r="D246" s="4" t="s">
        <v>32</v>
      </c>
      <c r="F246" s="4" t="s">
        <v>8547</v>
      </c>
      <c r="G246" s="4" t="s">
        <v>8550</v>
      </c>
      <c r="H246" s="4" t="s">
        <v>8544</v>
      </c>
      <c r="I246" s="4" t="s">
        <v>8539</v>
      </c>
      <c r="J246" s="4" t="s">
        <v>8540</v>
      </c>
      <c r="K246" s="4" t="s">
        <v>8557</v>
      </c>
      <c r="L246" s="4" t="s">
        <v>8538</v>
      </c>
      <c r="M246" s="4" t="s">
        <v>8547</v>
      </c>
      <c r="N246" s="4" t="s">
        <v>8546</v>
      </c>
      <c r="O246" s="4" t="s">
        <v>8544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</row>
    <row r="247" spans="1:140" ht="13.8" customHeight="1" x14ac:dyDescent="0.25">
      <c r="A247" s="4" t="s">
        <v>4897</v>
      </c>
      <c r="B247" s="4">
        <v>4198</v>
      </c>
      <c r="C247" s="4" t="s">
        <v>1853</v>
      </c>
      <c r="D247" s="4" t="s">
        <v>1854</v>
      </c>
      <c r="F247" s="4" t="s">
        <v>8584</v>
      </c>
      <c r="G247" s="4" t="s">
        <v>8585</v>
      </c>
      <c r="H247" s="4" t="s">
        <v>8586</v>
      </c>
      <c r="I247" s="4" t="s">
        <v>8587</v>
      </c>
      <c r="J247" s="4" t="s">
        <v>8538</v>
      </c>
      <c r="K247" s="4" t="s">
        <v>8588</v>
      </c>
      <c r="L247" s="4" t="s">
        <v>8589</v>
      </c>
      <c r="M247" s="4" t="s">
        <v>8539</v>
      </c>
      <c r="N247" s="4" t="s">
        <v>8540</v>
      </c>
      <c r="O247" s="4" t="s">
        <v>8590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</row>
    <row r="248" spans="1:140" ht="13.8" customHeight="1" x14ac:dyDescent="0.25">
      <c r="A248" s="4" t="s">
        <v>5354</v>
      </c>
      <c r="B248" s="4">
        <v>2738</v>
      </c>
      <c r="C248" s="4" t="s">
        <v>9</v>
      </c>
      <c r="D248" s="4" t="s">
        <v>10</v>
      </c>
      <c r="F248" s="4" t="s">
        <v>8547</v>
      </c>
      <c r="G248" s="4" t="s">
        <v>8550</v>
      </c>
      <c r="H248" s="4" t="s">
        <v>8544</v>
      </c>
      <c r="I248" s="4" t="s">
        <v>8539</v>
      </c>
      <c r="J248" s="4" t="s">
        <v>8540</v>
      </c>
      <c r="K248" s="4" t="s">
        <v>8557</v>
      </c>
      <c r="L248" s="4" t="s">
        <v>8538</v>
      </c>
      <c r="M248" s="4" t="s">
        <v>8547</v>
      </c>
      <c r="N248" s="4" t="s">
        <v>8546</v>
      </c>
      <c r="O248" s="4" t="s">
        <v>8544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</row>
    <row r="249" spans="1:140" ht="13.8" customHeight="1" x14ac:dyDescent="0.25">
      <c r="A249" s="4" t="s">
        <v>5420</v>
      </c>
      <c r="B249" s="4">
        <v>2670</v>
      </c>
      <c r="C249" s="4" t="s">
        <v>9</v>
      </c>
      <c r="D249" s="4" t="s">
        <v>10</v>
      </c>
      <c r="F249" s="4" t="s">
        <v>8550</v>
      </c>
      <c r="G249" s="4" t="s">
        <v>8544</v>
      </c>
      <c r="H249" s="4" t="s">
        <v>8539</v>
      </c>
      <c r="I249" s="4" t="s">
        <v>8540</v>
      </c>
      <c r="J249" s="4" t="s">
        <v>8557</v>
      </c>
      <c r="K249" s="4" t="s">
        <v>8546</v>
      </c>
      <c r="L249" s="4" t="s">
        <v>8545</v>
      </c>
      <c r="M249" s="4" t="s">
        <v>8554</v>
      </c>
      <c r="N249" s="4" t="s">
        <v>8544</v>
      </c>
      <c r="O249" s="4" t="s">
        <v>8568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</row>
    <row r="250" spans="1:140" ht="13.8" customHeight="1" x14ac:dyDescent="0.25">
      <c r="A250" s="4" t="s">
        <v>5622</v>
      </c>
      <c r="B250" s="4">
        <v>3371</v>
      </c>
      <c r="C250" s="4" t="s">
        <v>9</v>
      </c>
      <c r="D250" s="4" t="s">
        <v>1941</v>
      </c>
      <c r="F250" s="4" t="s">
        <v>8550</v>
      </c>
      <c r="G250" s="4" t="s">
        <v>8544</v>
      </c>
      <c r="H250" s="4" t="s">
        <v>8539</v>
      </c>
      <c r="I250" s="4" t="s">
        <v>8540</v>
      </c>
      <c r="J250" s="4" t="s">
        <v>8557</v>
      </c>
      <c r="K250" s="4" t="s">
        <v>8538</v>
      </c>
      <c r="L250" s="4" t="s">
        <v>8546</v>
      </c>
      <c r="M250" s="4" t="s">
        <v>8545</v>
      </c>
      <c r="N250" s="4">
        <v>0</v>
      </c>
      <c r="O250" s="4" t="s">
        <v>8568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</row>
    <row r="251" spans="1:140" ht="13.8" customHeight="1" x14ac:dyDescent="0.25">
      <c r="A251" s="4" t="s">
        <v>5697</v>
      </c>
      <c r="B251" s="4">
        <v>2677</v>
      </c>
      <c r="C251" s="4" t="s">
        <v>352</v>
      </c>
      <c r="D251" s="4" t="s">
        <v>353</v>
      </c>
      <c r="F251" s="4" t="s">
        <v>8547</v>
      </c>
      <c r="G251" s="4" t="s">
        <v>8550</v>
      </c>
      <c r="H251" s="4" t="s">
        <v>8544</v>
      </c>
      <c r="I251" s="4" t="s">
        <v>8539</v>
      </c>
      <c r="J251" s="4" t="s">
        <v>8540</v>
      </c>
      <c r="K251" s="4" t="s">
        <v>8557</v>
      </c>
      <c r="L251" s="4" t="s">
        <v>8538</v>
      </c>
      <c r="M251" s="4" t="s">
        <v>8547</v>
      </c>
      <c r="N251" s="4" t="s">
        <v>8546</v>
      </c>
      <c r="O251" s="4" t="s">
        <v>8544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</row>
    <row r="252" spans="1:140" ht="13.8" customHeight="1" x14ac:dyDescent="0.25">
      <c r="A252" s="4" t="s">
        <v>46</v>
      </c>
      <c r="B252" s="4">
        <v>2632</v>
      </c>
      <c r="C252" s="4" t="s">
        <v>14</v>
      </c>
      <c r="D252" s="4" t="s">
        <v>19</v>
      </c>
      <c r="F252" s="4" t="s">
        <v>8550</v>
      </c>
      <c r="G252" s="4" t="s">
        <v>8544</v>
      </c>
      <c r="H252" s="4" t="s">
        <v>8539</v>
      </c>
      <c r="I252" s="4" t="s">
        <v>8540</v>
      </c>
      <c r="J252" s="4" t="s">
        <v>8557</v>
      </c>
      <c r="K252" s="4" t="s">
        <v>8538</v>
      </c>
      <c r="L252" s="4" t="s">
        <v>8553</v>
      </c>
      <c r="M252" s="4" t="s">
        <v>8546</v>
      </c>
      <c r="N252" s="4" t="s">
        <v>8544</v>
      </c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</row>
    <row r="253" spans="1:140" ht="13.8" customHeight="1" x14ac:dyDescent="0.25">
      <c r="A253" s="4" t="s">
        <v>215</v>
      </c>
      <c r="B253" s="4">
        <v>2631</v>
      </c>
      <c r="C253" s="4" t="s">
        <v>14</v>
      </c>
      <c r="D253" s="4" t="s">
        <v>216</v>
      </c>
      <c r="F253" s="4" t="s">
        <v>8550</v>
      </c>
      <c r="G253" s="4" t="s">
        <v>8544</v>
      </c>
      <c r="H253" s="4" t="s">
        <v>8539</v>
      </c>
      <c r="I253" s="4" t="s">
        <v>8540</v>
      </c>
      <c r="J253" s="4" t="s">
        <v>8557</v>
      </c>
      <c r="K253" s="4" t="s">
        <v>8538</v>
      </c>
      <c r="L253" s="4" t="s">
        <v>8553</v>
      </c>
      <c r="M253" s="4" t="s">
        <v>8546</v>
      </c>
      <c r="N253" s="4" t="s">
        <v>8544</v>
      </c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</row>
    <row r="254" spans="1:140" ht="13.8" customHeight="1" x14ac:dyDescent="0.25">
      <c r="A254" s="4" t="s">
        <v>252</v>
      </c>
      <c r="B254" s="4">
        <v>2635</v>
      </c>
      <c r="C254" s="4" t="s">
        <v>14</v>
      </c>
      <c r="D254" s="4" t="s">
        <v>15</v>
      </c>
      <c r="F254" s="4" t="s">
        <v>8550</v>
      </c>
      <c r="G254" s="4" t="s">
        <v>8544</v>
      </c>
      <c r="H254" s="4" t="s">
        <v>8539</v>
      </c>
      <c r="I254" s="4" t="s">
        <v>8540</v>
      </c>
      <c r="J254" s="4" t="s">
        <v>8557</v>
      </c>
      <c r="K254" s="4" t="s">
        <v>8538</v>
      </c>
      <c r="L254" s="4" t="s">
        <v>8553</v>
      </c>
      <c r="M254" s="4" t="s">
        <v>8546</v>
      </c>
      <c r="N254" s="4" t="s">
        <v>8544</v>
      </c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</row>
    <row r="255" spans="1:140" ht="13.8" customHeight="1" x14ac:dyDescent="0.25">
      <c r="A255" s="4" t="s">
        <v>537</v>
      </c>
      <c r="B255" s="4">
        <v>2584</v>
      </c>
      <c r="C255" s="4" t="s">
        <v>14</v>
      </c>
      <c r="D255" s="4" t="s">
        <v>538</v>
      </c>
      <c r="F255" s="4" t="s">
        <v>8550</v>
      </c>
      <c r="G255" s="4" t="s">
        <v>8544</v>
      </c>
      <c r="H255" s="4" t="s">
        <v>8539</v>
      </c>
      <c r="I255" s="4" t="s">
        <v>8540</v>
      </c>
      <c r="J255" s="4" t="s">
        <v>8557</v>
      </c>
      <c r="K255" s="4" t="s">
        <v>8538</v>
      </c>
      <c r="L255" s="4" t="s">
        <v>8545</v>
      </c>
      <c r="M255" s="4" t="s">
        <v>8546</v>
      </c>
      <c r="N255" s="4" t="s">
        <v>8544</v>
      </c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</row>
    <row r="256" spans="1:140" ht="13.8" customHeight="1" x14ac:dyDescent="0.25">
      <c r="A256" s="4" t="s">
        <v>610</v>
      </c>
      <c r="B256" s="4">
        <v>2632</v>
      </c>
      <c r="C256" s="4" t="s">
        <v>14</v>
      </c>
      <c r="D256" s="4" t="s">
        <v>19</v>
      </c>
      <c r="F256" s="4" t="s">
        <v>8550</v>
      </c>
      <c r="G256" s="4" t="s">
        <v>8544</v>
      </c>
      <c r="H256" s="4" t="s">
        <v>8539</v>
      </c>
      <c r="I256" s="4" t="s">
        <v>8540</v>
      </c>
      <c r="J256" s="4" t="s">
        <v>8557</v>
      </c>
      <c r="K256" s="4" t="s">
        <v>8538</v>
      </c>
      <c r="L256" s="4" t="s">
        <v>8553</v>
      </c>
      <c r="M256" s="4" t="s">
        <v>8546</v>
      </c>
      <c r="N256" s="4" t="s">
        <v>8544</v>
      </c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</row>
    <row r="257" spans="1:140" ht="13.8" customHeight="1" x14ac:dyDescent="0.25">
      <c r="A257" s="4" t="s">
        <v>841</v>
      </c>
      <c r="B257" s="4">
        <v>2631</v>
      </c>
      <c r="C257" s="4" t="s">
        <v>14</v>
      </c>
      <c r="D257" s="4" t="s">
        <v>387</v>
      </c>
      <c r="F257" s="4" t="s">
        <v>8550</v>
      </c>
      <c r="G257" s="4" t="s">
        <v>8544</v>
      </c>
      <c r="H257" s="4" t="s">
        <v>8539</v>
      </c>
      <c r="I257" s="4" t="s">
        <v>8540</v>
      </c>
      <c r="J257" s="4" t="s">
        <v>8557</v>
      </c>
      <c r="K257" s="4" t="s">
        <v>8538</v>
      </c>
      <c r="L257" s="4" t="s">
        <v>8553</v>
      </c>
      <c r="M257" s="4" t="s">
        <v>8546</v>
      </c>
      <c r="N257" s="4" t="s">
        <v>8544</v>
      </c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</row>
    <row r="258" spans="1:140" ht="13.8" customHeight="1" x14ac:dyDescent="0.25">
      <c r="A258" s="4" t="s">
        <v>847</v>
      </c>
      <c r="B258" s="4">
        <v>2631</v>
      </c>
      <c r="C258" s="4" t="s">
        <v>14</v>
      </c>
      <c r="D258" s="4" t="s">
        <v>848</v>
      </c>
      <c r="F258" s="4" t="s">
        <v>8550</v>
      </c>
      <c r="G258" s="4" t="s">
        <v>8544</v>
      </c>
      <c r="H258" s="4" t="s">
        <v>8539</v>
      </c>
      <c r="I258" s="4" t="s">
        <v>8540</v>
      </c>
      <c r="J258" s="4" t="s">
        <v>8557</v>
      </c>
      <c r="K258" s="4" t="s">
        <v>8538</v>
      </c>
      <c r="L258" s="4" t="s">
        <v>8553</v>
      </c>
      <c r="M258" s="4" t="s">
        <v>8546</v>
      </c>
      <c r="N258" s="4" t="s">
        <v>8544</v>
      </c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</row>
    <row r="259" spans="1:140" ht="13.8" customHeight="1" x14ac:dyDescent="0.25">
      <c r="A259" s="4" t="s">
        <v>889</v>
      </c>
      <c r="B259" s="4">
        <v>2631</v>
      </c>
      <c r="C259" s="4" t="s">
        <v>14</v>
      </c>
      <c r="D259" s="4" t="s">
        <v>890</v>
      </c>
      <c r="F259" s="4" t="s">
        <v>8550</v>
      </c>
      <c r="G259" s="4" t="s">
        <v>8544</v>
      </c>
      <c r="H259" s="4" t="s">
        <v>8539</v>
      </c>
      <c r="I259" s="4" t="s">
        <v>8540</v>
      </c>
      <c r="J259" s="4" t="s">
        <v>8557</v>
      </c>
      <c r="K259" s="4" t="s">
        <v>8538</v>
      </c>
      <c r="L259" s="4" t="s">
        <v>8553</v>
      </c>
      <c r="M259" s="4" t="s">
        <v>8546</v>
      </c>
      <c r="N259" s="4" t="s">
        <v>8544</v>
      </c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</row>
    <row r="260" spans="1:140" ht="13.8" customHeight="1" x14ac:dyDescent="0.25">
      <c r="A260" s="4" t="s">
        <v>1066</v>
      </c>
      <c r="B260" s="4">
        <v>2631</v>
      </c>
      <c r="C260" s="4" t="s">
        <v>14</v>
      </c>
      <c r="D260" s="4" t="s">
        <v>113</v>
      </c>
      <c r="F260" s="4" t="s">
        <v>8550</v>
      </c>
      <c r="G260" s="4" t="s">
        <v>8544</v>
      </c>
      <c r="H260" s="4" t="s">
        <v>8539</v>
      </c>
      <c r="I260" s="4" t="s">
        <v>8540</v>
      </c>
      <c r="J260" s="4" t="s">
        <v>8557</v>
      </c>
      <c r="K260" s="4" t="s">
        <v>8538</v>
      </c>
      <c r="L260" s="4" t="s">
        <v>8553</v>
      </c>
      <c r="M260" s="4" t="s">
        <v>8546</v>
      </c>
      <c r="N260" s="4" t="s">
        <v>8544</v>
      </c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</row>
    <row r="261" spans="1:140" ht="13.8" customHeight="1" x14ac:dyDescent="0.25">
      <c r="A261" s="4" t="s">
        <v>1141</v>
      </c>
      <c r="B261" s="4">
        <v>2584</v>
      </c>
      <c r="C261" s="4" t="s">
        <v>14</v>
      </c>
      <c r="D261" s="4" t="s">
        <v>930</v>
      </c>
      <c r="F261" s="4" t="s">
        <v>8550</v>
      </c>
      <c r="G261" s="4" t="s">
        <v>8544</v>
      </c>
      <c r="H261" s="4" t="s">
        <v>8539</v>
      </c>
      <c r="I261" s="4" t="s">
        <v>8540</v>
      </c>
      <c r="J261" s="4" t="s">
        <v>8557</v>
      </c>
      <c r="K261" s="4" t="s">
        <v>8538</v>
      </c>
      <c r="L261" s="4" t="s">
        <v>8545</v>
      </c>
      <c r="M261" s="4" t="s">
        <v>8546</v>
      </c>
      <c r="N261" s="4" t="s">
        <v>8544</v>
      </c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</row>
    <row r="262" spans="1:140" ht="13.8" customHeight="1" x14ac:dyDescent="0.25">
      <c r="A262" s="4" t="s">
        <v>1144</v>
      </c>
      <c r="B262" s="4">
        <v>2631</v>
      </c>
      <c r="C262" s="4" t="s">
        <v>14</v>
      </c>
      <c r="D262" s="4" t="s">
        <v>19</v>
      </c>
      <c r="F262" s="4" t="s">
        <v>8550</v>
      </c>
      <c r="G262" s="4" t="s">
        <v>8544</v>
      </c>
      <c r="H262" s="4" t="s">
        <v>8539</v>
      </c>
      <c r="I262" s="4" t="s">
        <v>8540</v>
      </c>
      <c r="J262" s="4" t="s">
        <v>8557</v>
      </c>
      <c r="K262" s="4" t="s">
        <v>8538</v>
      </c>
      <c r="L262" s="4" t="s">
        <v>8553</v>
      </c>
      <c r="M262" s="4" t="s">
        <v>8546</v>
      </c>
      <c r="N262" s="4" t="s">
        <v>8544</v>
      </c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</row>
    <row r="263" spans="1:140" ht="13.8" customHeight="1" x14ac:dyDescent="0.25">
      <c r="A263" s="4" t="s">
        <v>1177</v>
      </c>
      <c r="B263" s="4">
        <v>2635</v>
      </c>
      <c r="C263" s="4" t="s">
        <v>14</v>
      </c>
      <c r="D263" s="4" t="s">
        <v>15</v>
      </c>
      <c r="F263" s="4" t="s">
        <v>8550</v>
      </c>
      <c r="G263" s="4" t="s">
        <v>8544</v>
      </c>
      <c r="H263" s="4" t="s">
        <v>8539</v>
      </c>
      <c r="I263" s="4" t="s">
        <v>8540</v>
      </c>
      <c r="J263" s="4" t="s">
        <v>8557</v>
      </c>
      <c r="K263" s="4" t="s">
        <v>8538</v>
      </c>
      <c r="L263" s="4" t="s">
        <v>8553</v>
      </c>
      <c r="M263" s="4" t="s">
        <v>8546</v>
      </c>
      <c r="N263" s="4" t="s">
        <v>8544</v>
      </c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</row>
    <row r="264" spans="1:140" ht="13.8" customHeight="1" x14ac:dyDescent="0.25">
      <c r="A264" s="4" t="s">
        <v>1213</v>
      </c>
      <c r="B264" s="4">
        <v>2632</v>
      </c>
      <c r="C264" s="4" t="s">
        <v>14</v>
      </c>
      <c r="D264" s="4" t="s">
        <v>1214</v>
      </c>
      <c r="F264" s="4" t="s">
        <v>8550</v>
      </c>
      <c r="G264" s="4" t="s">
        <v>8544</v>
      </c>
      <c r="H264" s="4" t="s">
        <v>8539</v>
      </c>
      <c r="I264" s="4" t="s">
        <v>8540</v>
      </c>
      <c r="J264" s="4" t="s">
        <v>8557</v>
      </c>
      <c r="K264" s="4" t="s">
        <v>8538</v>
      </c>
      <c r="L264" s="4" t="s">
        <v>8553</v>
      </c>
      <c r="M264" s="4" t="s">
        <v>8546</v>
      </c>
      <c r="N264" s="4" t="s">
        <v>8544</v>
      </c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</row>
    <row r="265" spans="1:140" ht="13.8" customHeight="1" x14ac:dyDescent="0.25">
      <c r="A265" s="4" t="s">
        <v>1220</v>
      </c>
      <c r="B265" s="4">
        <v>2631</v>
      </c>
      <c r="C265" s="4" t="s">
        <v>14</v>
      </c>
      <c r="D265" s="4" t="s">
        <v>19</v>
      </c>
      <c r="F265" s="4" t="s">
        <v>8550</v>
      </c>
      <c r="G265" s="4" t="s">
        <v>8544</v>
      </c>
      <c r="H265" s="4" t="s">
        <v>8539</v>
      </c>
      <c r="I265" s="4" t="s">
        <v>8540</v>
      </c>
      <c r="J265" s="4" t="s">
        <v>8557</v>
      </c>
      <c r="K265" s="4" t="s">
        <v>8538</v>
      </c>
      <c r="L265" s="4" t="s">
        <v>8553</v>
      </c>
      <c r="M265" s="4" t="s">
        <v>8546</v>
      </c>
      <c r="N265" s="4" t="s">
        <v>8544</v>
      </c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</row>
    <row r="266" spans="1:140" ht="13.8" customHeight="1" x14ac:dyDescent="0.25">
      <c r="A266" s="4" t="s">
        <v>1237</v>
      </c>
      <c r="B266" s="4">
        <v>2573</v>
      </c>
      <c r="C266" s="4" t="s">
        <v>14</v>
      </c>
      <c r="D266" s="4" t="s">
        <v>19</v>
      </c>
      <c r="F266" s="4" t="s">
        <v>8550</v>
      </c>
      <c r="G266" s="4" t="s">
        <v>8544</v>
      </c>
      <c r="H266" s="4" t="s">
        <v>8539</v>
      </c>
      <c r="I266" s="4" t="s">
        <v>8540</v>
      </c>
      <c r="J266" s="4" t="s">
        <v>8557</v>
      </c>
      <c r="K266" s="4" t="s">
        <v>8538</v>
      </c>
      <c r="L266" s="4" t="s">
        <v>8545</v>
      </c>
      <c r="M266" s="4" t="s">
        <v>8546</v>
      </c>
      <c r="N266" s="4" t="s">
        <v>8544</v>
      </c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</row>
    <row r="267" spans="1:140" ht="13.8" customHeight="1" x14ac:dyDescent="0.25">
      <c r="A267" s="4" t="s">
        <v>1262</v>
      </c>
      <c r="B267" s="4">
        <v>2631</v>
      </c>
      <c r="C267" s="4" t="s">
        <v>14</v>
      </c>
      <c r="D267" s="4" t="s">
        <v>1263</v>
      </c>
      <c r="F267" s="4" t="s">
        <v>8550</v>
      </c>
      <c r="G267" s="4" t="s">
        <v>8544</v>
      </c>
      <c r="H267" s="4" t="s">
        <v>8539</v>
      </c>
      <c r="I267" s="4" t="s">
        <v>8540</v>
      </c>
      <c r="J267" s="4" t="s">
        <v>8557</v>
      </c>
      <c r="K267" s="4" t="s">
        <v>8538</v>
      </c>
      <c r="L267" s="4" t="s">
        <v>8553</v>
      </c>
      <c r="M267" s="4" t="s">
        <v>8546</v>
      </c>
      <c r="N267" s="4" t="s">
        <v>8544</v>
      </c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</row>
    <row r="268" spans="1:140" ht="13.8" customHeight="1" x14ac:dyDescent="0.25">
      <c r="A268" s="4" t="s">
        <v>1275</v>
      </c>
      <c r="B268" s="4">
        <v>2632</v>
      </c>
      <c r="C268" s="4" t="s">
        <v>14</v>
      </c>
      <c r="D268" s="4" t="s">
        <v>498</v>
      </c>
      <c r="F268" s="4" t="s">
        <v>8550</v>
      </c>
      <c r="G268" s="4" t="s">
        <v>8544</v>
      </c>
      <c r="H268" s="4" t="s">
        <v>8539</v>
      </c>
      <c r="I268" s="4" t="s">
        <v>8540</v>
      </c>
      <c r="J268" s="4" t="s">
        <v>8557</v>
      </c>
      <c r="K268" s="4" t="s">
        <v>8538</v>
      </c>
      <c r="L268" s="4" t="s">
        <v>8553</v>
      </c>
      <c r="M268" s="4" t="s">
        <v>8546</v>
      </c>
      <c r="N268" s="4" t="s">
        <v>8544</v>
      </c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</row>
    <row r="269" spans="1:140" ht="13.8" customHeight="1" x14ac:dyDescent="0.25">
      <c r="A269" s="4" t="s">
        <v>1366</v>
      </c>
      <c r="B269" s="4">
        <v>2581</v>
      </c>
      <c r="C269" s="4" t="s">
        <v>14</v>
      </c>
      <c r="D269" s="4" t="s">
        <v>82</v>
      </c>
      <c r="F269" s="4" t="s">
        <v>8550</v>
      </c>
      <c r="G269" s="4" t="s">
        <v>8544</v>
      </c>
      <c r="H269" s="4" t="s">
        <v>8539</v>
      </c>
      <c r="I269" s="4" t="s">
        <v>8540</v>
      </c>
      <c r="J269" s="4" t="s">
        <v>8557</v>
      </c>
      <c r="K269" s="4" t="s">
        <v>8538</v>
      </c>
      <c r="L269" s="4" t="s">
        <v>8545</v>
      </c>
      <c r="M269" s="4" t="s">
        <v>8546</v>
      </c>
      <c r="N269" s="4" t="s">
        <v>8544</v>
      </c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</row>
    <row r="270" spans="1:140" ht="13.8" customHeight="1" x14ac:dyDescent="0.25">
      <c r="A270" s="4" t="s">
        <v>1417</v>
      </c>
      <c r="B270" s="4">
        <v>2631</v>
      </c>
      <c r="C270" s="4" t="s">
        <v>14</v>
      </c>
      <c r="D270" s="4" t="s">
        <v>1418</v>
      </c>
      <c r="F270" s="4" t="s">
        <v>8550</v>
      </c>
      <c r="G270" s="4" t="s">
        <v>8544</v>
      </c>
      <c r="H270" s="4" t="s">
        <v>8539</v>
      </c>
      <c r="I270" s="4" t="s">
        <v>8540</v>
      </c>
      <c r="J270" s="4" t="s">
        <v>8557</v>
      </c>
      <c r="K270" s="4" t="s">
        <v>8538</v>
      </c>
      <c r="L270" s="4" t="s">
        <v>8553</v>
      </c>
      <c r="M270" s="4" t="s">
        <v>8546</v>
      </c>
      <c r="N270" s="4" t="s">
        <v>8544</v>
      </c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</row>
    <row r="271" spans="1:140" ht="13.8" customHeight="1" x14ac:dyDescent="0.25">
      <c r="A271" s="4" t="s">
        <v>1576</v>
      </c>
      <c r="B271" s="4">
        <v>2562</v>
      </c>
      <c r="C271" s="4" t="s">
        <v>14</v>
      </c>
      <c r="D271" s="4" t="s">
        <v>209</v>
      </c>
      <c r="F271" s="4" t="s">
        <v>8539</v>
      </c>
      <c r="G271" s="4" t="s">
        <v>8540</v>
      </c>
      <c r="H271" s="4" t="s">
        <v>8557</v>
      </c>
      <c r="I271" s="4" t="s">
        <v>8538</v>
      </c>
      <c r="J271" s="4" t="s">
        <v>8544</v>
      </c>
      <c r="K271" s="4" t="s">
        <v>8553</v>
      </c>
      <c r="L271" s="4" t="s">
        <v>8572</v>
      </c>
      <c r="M271" s="4" t="s">
        <v>8559</v>
      </c>
      <c r="N271" s="4" t="s">
        <v>8550</v>
      </c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</row>
    <row r="272" spans="1:140" ht="13.8" customHeight="1" x14ac:dyDescent="0.25">
      <c r="A272" s="4" t="s">
        <v>1692</v>
      </c>
      <c r="B272" s="4">
        <v>2631</v>
      </c>
      <c r="C272" s="4" t="s">
        <v>14</v>
      </c>
      <c r="D272" s="4" t="s">
        <v>19</v>
      </c>
      <c r="F272" s="4" t="s">
        <v>8550</v>
      </c>
      <c r="G272" s="4" t="s">
        <v>8544</v>
      </c>
      <c r="H272" s="4" t="s">
        <v>8539</v>
      </c>
      <c r="I272" s="4" t="s">
        <v>8540</v>
      </c>
      <c r="J272" s="4" t="s">
        <v>8557</v>
      </c>
      <c r="K272" s="4" t="s">
        <v>8538</v>
      </c>
      <c r="L272" s="4" t="s">
        <v>8553</v>
      </c>
      <c r="M272" s="4" t="s">
        <v>8546</v>
      </c>
      <c r="N272" s="4" t="s">
        <v>8544</v>
      </c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</row>
    <row r="273" spans="1:140" ht="13.8" customHeight="1" x14ac:dyDescent="0.25">
      <c r="A273" s="4" t="s">
        <v>1721</v>
      </c>
      <c r="B273" s="4">
        <v>2631</v>
      </c>
      <c r="C273" s="4" t="s">
        <v>14</v>
      </c>
      <c r="D273" s="4" t="s">
        <v>1150</v>
      </c>
      <c r="F273" s="4" t="s">
        <v>8550</v>
      </c>
      <c r="G273" s="4" t="s">
        <v>8544</v>
      </c>
      <c r="H273" s="4" t="s">
        <v>8539</v>
      </c>
      <c r="I273" s="4" t="s">
        <v>8540</v>
      </c>
      <c r="J273" s="4" t="s">
        <v>8557</v>
      </c>
      <c r="K273" s="4" t="s">
        <v>8538</v>
      </c>
      <c r="L273" s="4" t="s">
        <v>8553</v>
      </c>
      <c r="M273" s="4" t="s">
        <v>8546</v>
      </c>
      <c r="N273" s="4" t="s">
        <v>8544</v>
      </c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</row>
    <row r="274" spans="1:140" ht="13.8" customHeight="1" x14ac:dyDescent="0.25">
      <c r="A274" s="4" t="s">
        <v>1722</v>
      </c>
      <c r="B274" s="4">
        <v>2631</v>
      </c>
      <c r="C274" s="4" t="s">
        <v>14</v>
      </c>
      <c r="D274" s="4" t="s">
        <v>461</v>
      </c>
      <c r="F274" s="4" t="s">
        <v>8550</v>
      </c>
      <c r="G274" s="4" t="s">
        <v>8544</v>
      </c>
      <c r="H274" s="4" t="s">
        <v>8539</v>
      </c>
      <c r="I274" s="4" t="s">
        <v>8540</v>
      </c>
      <c r="J274" s="4" t="s">
        <v>8557</v>
      </c>
      <c r="K274" s="4" t="s">
        <v>8538</v>
      </c>
      <c r="L274" s="4" t="s">
        <v>8553</v>
      </c>
      <c r="M274" s="4" t="s">
        <v>8546</v>
      </c>
      <c r="N274" s="4" t="s">
        <v>8544</v>
      </c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</row>
    <row r="275" spans="1:140" ht="13.8" customHeight="1" x14ac:dyDescent="0.25">
      <c r="A275" s="4" t="s">
        <v>1776</v>
      </c>
      <c r="B275" s="4">
        <v>2632</v>
      </c>
      <c r="C275" s="4" t="s">
        <v>14</v>
      </c>
      <c r="D275" s="4" t="s">
        <v>19</v>
      </c>
      <c r="F275" s="4" t="s">
        <v>8550</v>
      </c>
      <c r="G275" s="4" t="s">
        <v>8544</v>
      </c>
      <c r="H275" s="4" t="s">
        <v>8539</v>
      </c>
      <c r="I275" s="4" t="s">
        <v>8540</v>
      </c>
      <c r="J275" s="4" t="s">
        <v>8557</v>
      </c>
      <c r="K275" s="4" t="s">
        <v>8538</v>
      </c>
      <c r="L275" s="4" t="s">
        <v>8553</v>
      </c>
      <c r="M275" s="4" t="s">
        <v>8546</v>
      </c>
      <c r="N275" s="4" t="s">
        <v>8544</v>
      </c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</row>
    <row r="276" spans="1:140" ht="13.8" customHeight="1" x14ac:dyDescent="0.25">
      <c r="A276" s="4" t="s">
        <v>1806</v>
      </c>
      <c r="B276" s="4">
        <v>2631</v>
      </c>
      <c r="C276" s="4" t="s">
        <v>14</v>
      </c>
      <c r="D276" s="4" t="s">
        <v>1564</v>
      </c>
      <c r="F276" s="4" t="s">
        <v>8550</v>
      </c>
      <c r="G276" s="4" t="s">
        <v>8544</v>
      </c>
      <c r="H276" s="4" t="s">
        <v>8539</v>
      </c>
      <c r="I276" s="4" t="s">
        <v>8540</v>
      </c>
      <c r="J276" s="4" t="s">
        <v>8557</v>
      </c>
      <c r="K276" s="4" t="s">
        <v>8538</v>
      </c>
      <c r="L276" s="4" t="s">
        <v>8553</v>
      </c>
      <c r="M276" s="4" t="s">
        <v>8546</v>
      </c>
      <c r="N276" s="4" t="s">
        <v>8544</v>
      </c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</row>
    <row r="277" spans="1:140" ht="13.8" customHeight="1" x14ac:dyDescent="0.25">
      <c r="A277" s="4" t="s">
        <v>1881</v>
      </c>
      <c r="B277" s="4">
        <v>2631</v>
      </c>
      <c r="C277" s="4" t="s">
        <v>14</v>
      </c>
      <c r="D277" s="4" t="s">
        <v>930</v>
      </c>
      <c r="F277" s="4" t="s">
        <v>8550</v>
      </c>
      <c r="G277" s="4" t="s">
        <v>8544</v>
      </c>
      <c r="H277" s="4" t="s">
        <v>8539</v>
      </c>
      <c r="I277" s="4" t="s">
        <v>8540</v>
      </c>
      <c r="J277" s="4" t="s">
        <v>8557</v>
      </c>
      <c r="K277" s="4" t="s">
        <v>8538</v>
      </c>
      <c r="L277" s="4" t="s">
        <v>8553</v>
      </c>
      <c r="M277" s="4" t="s">
        <v>8546</v>
      </c>
      <c r="N277" s="4" t="s">
        <v>8544</v>
      </c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</row>
    <row r="278" spans="1:140" ht="13.8" customHeight="1" x14ac:dyDescent="0.25">
      <c r="A278" s="4" t="s">
        <v>1886</v>
      </c>
      <c r="B278" s="4">
        <v>2631</v>
      </c>
      <c r="C278" s="4" t="s">
        <v>14</v>
      </c>
      <c r="D278" s="4" t="s">
        <v>509</v>
      </c>
      <c r="F278" s="4" t="s">
        <v>8550</v>
      </c>
      <c r="G278" s="4" t="s">
        <v>8544</v>
      </c>
      <c r="H278" s="4" t="s">
        <v>8539</v>
      </c>
      <c r="I278" s="4" t="s">
        <v>8540</v>
      </c>
      <c r="J278" s="4" t="s">
        <v>8557</v>
      </c>
      <c r="K278" s="4" t="s">
        <v>8538</v>
      </c>
      <c r="L278" s="4" t="s">
        <v>8553</v>
      </c>
      <c r="M278" s="4" t="s">
        <v>8546</v>
      </c>
      <c r="N278" s="4" t="s">
        <v>8544</v>
      </c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</row>
    <row r="279" spans="1:140" ht="13.8" customHeight="1" x14ac:dyDescent="0.25">
      <c r="A279" s="4" t="s">
        <v>1958</v>
      </c>
      <c r="B279" s="4">
        <v>2632</v>
      </c>
      <c r="C279" s="4" t="s">
        <v>14</v>
      </c>
      <c r="D279" s="4" t="s">
        <v>394</v>
      </c>
      <c r="F279" s="4" t="s">
        <v>8550</v>
      </c>
      <c r="G279" s="4" t="s">
        <v>8544</v>
      </c>
      <c r="H279" s="4" t="s">
        <v>8539</v>
      </c>
      <c r="I279" s="4" t="s">
        <v>8540</v>
      </c>
      <c r="J279" s="4" t="s">
        <v>8557</v>
      </c>
      <c r="K279" s="4" t="s">
        <v>8538</v>
      </c>
      <c r="L279" s="4" t="s">
        <v>8553</v>
      </c>
      <c r="M279" s="4" t="s">
        <v>8546</v>
      </c>
      <c r="N279" s="4" t="s">
        <v>8544</v>
      </c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</row>
    <row r="280" spans="1:140" ht="13.8" customHeight="1" x14ac:dyDescent="0.25">
      <c r="A280" s="4" t="s">
        <v>1973</v>
      </c>
      <c r="B280" s="4">
        <v>2584</v>
      </c>
      <c r="C280" s="4" t="s">
        <v>14</v>
      </c>
      <c r="D280" s="4" t="s">
        <v>1418</v>
      </c>
      <c r="F280" s="4" t="s">
        <v>8550</v>
      </c>
      <c r="G280" s="4" t="s">
        <v>8544</v>
      </c>
      <c r="H280" s="4" t="s">
        <v>8539</v>
      </c>
      <c r="I280" s="4" t="s">
        <v>8540</v>
      </c>
      <c r="J280" s="4" t="s">
        <v>8557</v>
      </c>
      <c r="K280" s="4" t="s">
        <v>8538</v>
      </c>
      <c r="L280" s="4" t="s">
        <v>8545</v>
      </c>
      <c r="M280" s="4" t="s">
        <v>8546</v>
      </c>
      <c r="N280" s="4" t="s">
        <v>8544</v>
      </c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</row>
    <row r="281" spans="1:140" ht="13.8" customHeight="1" x14ac:dyDescent="0.25">
      <c r="A281" s="4" t="s">
        <v>2013</v>
      </c>
      <c r="B281" s="4">
        <v>5016</v>
      </c>
      <c r="C281" s="4" t="s">
        <v>9</v>
      </c>
      <c r="D281" s="4" t="s">
        <v>1941</v>
      </c>
      <c r="F281" s="4" t="s">
        <v>8544</v>
      </c>
      <c r="G281" s="4" t="s">
        <v>8559</v>
      </c>
      <c r="H281" s="4" t="s">
        <v>8550</v>
      </c>
      <c r="I281" s="4" t="s">
        <v>8544</v>
      </c>
      <c r="J281" s="4" t="s">
        <v>8539</v>
      </c>
      <c r="K281" s="4" t="s">
        <v>8540</v>
      </c>
      <c r="L281" s="4" t="s">
        <v>8538</v>
      </c>
      <c r="M281" s="4">
        <v>0</v>
      </c>
      <c r="N281" s="4" t="s">
        <v>8572</v>
      </c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</row>
    <row r="282" spans="1:140" ht="13.8" customHeight="1" x14ac:dyDescent="0.25">
      <c r="A282" s="4" t="s">
        <v>2020</v>
      </c>
      <c r="B282" s="4">
        <v>2632</v>
      </c>
      <c r="C282" s="4" t="s">
        <v>14</v>
      </c>
      <c r="D282" s="4" t="s">
        <v>1306</v>
      </c>
      <c r="F282" s="4" t="s">
        <v>8550</v>
      </c>
      <c r="G282" s="4" t="s">
        <v>8544</v>
      </c>
      <c r="H282" s="4" t="s">
        <v>8539</v>
      </c>
      <c r="I282" s="4" t="s">
        <v>8540</v>
      </c>
      <c r="J282" s="4" t="s">
        <v>8557</v>
      </c>
      <c r="K282" s="4" t="s">
        <v>8538</v>
      </c>
      <c r="L282" s="4" t="s">
        <v>8553</v>
      </c>
      <c r="M282" s="4" t="s">
        <v>8546</v>
      </c>
      <c r="N282" s="4" t="s">
        <v>8544</v>
      </c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</row>
    <row r="283" spans="1:140" ht="13.8" customHeight="1" x14ac:dyDescent="0.25">
      <c r="A283" s="4" t="s">
        <v>2096</v>
      </c>
      <c r="B283" s="4">
        <v>2619</v>
      </c>
      <c r="C283" s="4" t="s">
        <v>14</v>
      </c>
      <c r="D283" s="4" t="s">
        <v>2097</v>
      </c>
      <c r="F283" s="4" t="s">
        <v>8550</v>
      </c>
      <c r="G283" s="4" t="s">
        <v>8544</v>
      </c>
      <c r="H283" s="4" t="s">
        <v>8539</v>
      </c>
      <c r="I283" s="4" t="s">
        <v>8540</v>
      </c>
      <c r="J283" s="4" t="s">
        <v>8557</v>
      </c>
      <c r="K283" s="4" t="s">
        <v>8538</v>
      </c>
      <c r="L283" s="4" t="s">
        <v>8553</v>
      </c>
      <c r="M283" s="4" t="s">
        <v>8546</v>
      </c>
      <c r="N283" s="4" t="s">
        <v>8544</v>
      </c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</row>
    <row r="284" spans="1:140" ht="13.8" customHeight="1" x14ac:dyDescent="0.25">
      <c r="A284" s="4" t="s">
        <v>2134</v>
      </c>
      <c r="B284" s="4">
        <v>2631</v>
      </c>
      <c r="C284" s="4" t="s">
        <v>14</v>
      </c>
      <c r="D284" s="4" t="s">
        <v>75</v>
      </c>
      <c r="F284" s="4" t="s">
        <v>8550</v>
      </c>
      <c r="G284" s="4" t="s">
        <v>8544</v>
      </c>
      <c r="H284" s="4" t="s">
        <v>8539</v>
      </c>
      <c r="I284" s="4" t="s">
        <v>8540</v>
      </c>
      <c r="J284" s="4" t="s">
        <v>8557</v>
      </c>
      <c r="K284" s="4" t="s">
        <v>8538</v>
      </c>
      <c r="L284" s="4" t="s">
        <v>8553</v>
      </c>
      <c r="M284" s="4" t="s">
        <v>8546</v>
      </c>
      <c r="N284" s="4" t="s">
        <v>8544</v>
      </c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</row>
    <row r="285" spans="1:140" ht="13.8" customHeight="1" x14ac:dyDescent="0.25">
      <c r="A285" s="4" t="s">
        <v>2203</v>
      </c>
      <c r="B285" s="4">
        <v>2442</v>
      </c>
      <c r="C285" s="4" t="s">
        <v>14</v>
      </c>
      <c r="D285" s="4" t="s">
        <v>2204</v>
      </c>
      <c r="F285" s="4" t="s">
        <v>8559</v>
      </c>
      <c r="G285" s="4" t="s">
        <v>8550</v>
      </c>
      <c r="H285" s="4" t="s">
        <v>8551</v>
      </c>
      <c r="I285" s="4" t="s">
        <v>8544</v>
      </c>
      <c r="J285" s="4" t="s">
        <v>8559</v>
      </c>
      <c r="K285" s="4" t="s">
        <v>8550</v>
      </c>
      <c r="L285" s="4" t="s">
        <v>8551</v>
      </c>
      <c r="M285" s="4" t="s">
        <v>8544</v>
      </c>
      <c r="N285" s="4" t="s">
        <v>8547</v>
      </c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</row>
    <row r="286" spans="1:140" ht="13.8" customHeight="1" x14ac:dyDescent="0.25">
      <c r="A286" s="4" t="s">
        <v>2209</v>
      </c>
      <c r="B286" s="4">
        <v>2584</v>
      </c>
      <c r="C286" s="4" t="s">
        <v>14</v>
      </c>
      <c r="D286" s="4" t="s">
        <v>216</v>
      </c>
      <c r="F286" s="4" t="s">
        <v>8550</v>
      </c>
      <c r="G286" s="4" t="s">
        <v>8544</v>
      </c>
      <c r="H286" s="4" t="s">
        <v>8539</v>
      </c>
      <c r="I286" s="4" t="s">
        <v>8540</v>
      </c>
      <c r="J286" s="4" t="s">
        <v>8557</v>
      </c>
      <c r="K286" s="4" t="s">
        <v>8538</v>
      </c>
      <c r="L286" s="4" t="s">
        <v>8545</v>
      </c>
      <c r="M286" s="4" t="s">
        <v>8546</v>
      </c>
      <c r="N286" s="4" t="s">
        <v>8544</v>
      </c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</row>
    <row r="287" spans="1:140" ht="13.8" customHeight="1" x14ac:dyDescent="0.25">
      <c r="A287" s="4" t="s">
        <v>2227</v>
      </c>
      <c r="B287" s="4">
        <v>2631</v>
      </c>
      <c r="C287" s="4" t="s">
        <v>14</v>
      </c>
      <c r="D287" s="4" t="s">
        <v>437</v>
      </c>
      <c r="F287" s="4" t="s">
        <v>8550</v>
      </c>
      <c r="G287" s="4" t="s">
        <v>8544</v>
      </c>
      <c r="H287" s="4" t="s">
        <v>8539</v>
      </c>
      <c r="I287" s="4" t="s">
        <v>8540</v>
      </c>
      <c r="J287" s="4" t="s">
        <v>8557</v>
      </c>
      <c r="K287" s="4" t="s">
        <v>8538</v>
      </c>
      <c r="L287" s="4" t="s">
        <v>8553</v>
      </c>
      <c r="M287" s="4" t="s">
        <v>8546</v>
      </c>
      <c r="N287" s="4" t="s">
        <v>8544</v>
      </c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</row>
    <row r="288" spans="1:140" ht="13.8" customHeight="1" x14ac:dyDescent="0.25">
      <c r="A288" s="4" t="s">
        <v>2248</v>
      </c>
      <c r="B288" s="4">
        <v>2631</v>
      </c>
      <c r="C288" s="4" t="s">
        <v>14</v>
      </c>
      <c r="D288" s="4" t="s">
        <v>718</v>
      </c>
      <c r="F288" s="4" t="s">
        <v>8550</v>
      </c>
      <c r="G288" s="4" t="s">
        <v>8544</v>
      </c>
      <c r="H288" s="4" t="s">
        <v>8539</v>
      </c>
      <c r="I288" s="4" t="s">
        <v>8540</v>
      </c>
      <c r="J288" s="4" t="s">
        <v>8557</v>
      </c>
      <c r="K288" s="4" t="s">
        <v>8538</v>
      </c>
      <c r="L288" s="4" t="s">
        <v>8553</v>
      </c>
      <c r="M288" s="4" t="s">
        <v>8546</v>
      </c>
      <c r="N288" s="4" t="s">
        <v>8544</v>
      </c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</row>
    <row r="289" spans="1:140" ht="13.8" customHeight="1" x14ac:dyDescent="0.25">
      <c r="A289" s="4" t="s">
        <v>2258</v>
      </c>
      <c r="B289" s="4">
        <v>2635</v>
      </c>
      <c r="C289" s="4" t="s">
        <v>14</v>
      </c>
      <c r="D289" s="4" t="s">
        <v>15</v>
      </c>
      <c r="F289" s="4" t="s">
        <v>8550</v>
      </c>
      <c r="G289" s="4" t="s">
        <v>8544</v>
      </c>
      <c r="H289" s="4" t="s">
        <v>8539</v>
      </c>
      <c r="I289" s="4" t="s">
        <v>8540</v>
      </c>
      <c r="J289" s="4" t="s">
        <v>8557</v>
      </c>
      <c r="K289" s="4" t="s">
        <v>8538</v>
      </c>
      <c r="L289" s="4" t="s">
        <v>8553</v>
      </c>
      <c r="M289" s="4" t="s">
        <v>8546</v>
      </c>
      <c r="N289" s="4" t="s">
        <v>8544</v>
      </c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</row>
    <row r="290" spans="1:140" ht="13.8" customHeight="1" x14ac:dyDescent="0.25">
      <c r="A290" s="4" t="s">
        <v>2352</v>
      </c>
      <c r="B290" s="4">
        <v>2631</v>
      </c>
      <c r="C290" s="4" t="s">
        <v>14</v>
      </c>
      <c r="D290" s="4" t="s">
        <v>372</v>
      </c>
      <c r="F290" s="4" t="s">
        <v>8550</v>
      </c>
      <c r="G290" s="4" t="s">
        <v>8544</v>
      </c>
      <c r="H290" s="4" t="s">
        <v>8539</v>
      </c>
      <c r="I290" s="4" t="s">
        <v>8540</v>
      </c>
      <c r="J290" s="4" t="s">
        <v>8557</v>
      </c>
      <c r="K290" s="4" t="s">
        <v>8538</v>
      </c>
      <c r="L290" s="4" t="s">
        <v>8553</v>
      </c>
      <c r="M290" s="4" t="s">
        <v>8546</v>
      </c>
      <c r="N290" s="4" t="s">
        <v>8544</v>
      </c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</row>
    <row r="291" spans="1:140" ht="13.8" customHeight="1" x14ac:dyDescent="0.25">
      <c r="A291" s="4" t="s">
        <v>2359</v>
      </c>
      <c r="B291" s="4">
        <v>2848</v>
      </c>
      <c r="C291" s="4" t="s">
        <v>14</v>
      </c>
      <c r="D291" s="4" t="s">
        <v>2360</v>
      </c>
      <c r="F291" s="4" t="s">
        <v>8559</v>
      </c>
      <c r="G291" s="4" t="s">
        <v>8550</v>
      </c>
      <c r="H291" s="4" t="s">
        <v>8591</v>
      </c>
      <c r="I291" s="4" t="s">
        <v>8544</v>
      </c>
      <c r="J291" s="4" t="s">
        <v>8559</v>
      </c>
      <c r="K291" s="4" t="s">
        <v>8550</v>
      </c>
      <c r="L291" s="4" t="s">
        <v>8551</v>
      </c>
      <c r="M291" s="4" t="s">
        <v>8544</v>
      </c>
      <c r="N291" s="4" t="s">
        <v>8547</v>
      </c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</row>
    <row r="292" spans="1:140" ht="13.8" customHeight="1" x14ac:dyDescent="0.25">
      <c r="A292" s="4" t="s">
        <v>2369</v>
      </c>
      <c r="B292" s="4">
        <v>2584</v>
      </c>
      <c r="C292" s="4" t="s">
        <v>14</v>
      </c>
      <c r="D292" s="4" t="s">
        <v>2370</v>
      </c>
      <c r="F292" s="4" t="s">
        <v>8550</v>
      </c>
      <c r="G292" s="4" t="s">
        <v>8544</v>
      </c>
      <c r="H292" s="4" t="s">
        <v>8539</v>
      </c>
      <c r="I292" s="4" t="s">
        <v>8540</v>
      </c>
      <c r="J292" s="4" t="s">
        <v>8557</v>
      </c>
      <c r="K292" s="4" t="s">
        <v>8538</v>
      </c>
      <c r="L292" s="4" t="s">
        <v>8545</v>
      </c>
      <c r="M292" s="4" t="s">
        <v>8546</v>
      </c>
      <c r="N292" s="4" t="s">
        <v>8544</v>
      </c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</row>
    <row r="293" spans="1:140" ht="13.8" customHeight="1" x14ac:dyDescent="0.25">
      <c r="A293" s="4" t="s">
        <v>2494</v>
      </c>
      <c r="B293" s="4">
        <v>2631</v>
      </c>
      <c r="C293" s="4" t="s">
        <v>14</v>
      </c>
      <c r="D293" s="4" t="s">
        <v>793</v>
      </c>
      <c r="F293" s="4" t="s">
        <v>8550</v>
      </c>
      <c r="G293" s="4" t="s">
        <v>8544</v>
      </c>
      <c r="H293" s="4" t="s">
        <v>8539</v>
      </c>
      <c r="I293" s="4" t="s">
        <v>8540</v>
      </c>
      <c r="J293" s="4" t="s">
        <v>8557</v>
      </c>
      <c r="K293" s="4" t="s">
        <v>8538</v>
      </c>
      <c r="L293" s="4" t="s">
        <v>8553</v>
      </c>
      <c r="M293" s="4" t="s">
        <v>8546</v>
      </c>
      <c r="N293" s="4" t="s">
        <v>8544</v>
      </c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</row>
    <row r="294" spans="1:140" ht="13.8" customHeight="1" x14ac:dyDescent="0.25">
      <c r="A294" s="4" t="s">
        <v>2623</v>
      </c>
      <c r="B294" s="4">
        <v>2631</v>
      </c>
      <c r="C294" s="4" t="s">
        <v>14</v>
      </c>
      <c r="D294" s="4" t="s">
        <v>336</v>
      </c>
      <c r="F294" s="4" t="s">
        <v>8550</v>
      </c>
      <c r="G294" s="4" t="s">
        <v>8544</v>
      </c>
      <c r="H294" s="4" t="s">
        <v>8539</v>
      </c>
      <c r="I294" s="4" t="s">
        <v>8540</v>
      </c>
      <c r="J294" s="4" t="s">
        <v>8557</v>
      </c>
      <c r="K294" s="4" t="s">
        <v>8538</v>
      </c>
      <c r="L294" s="4" t="s">
        <v>8553</v>
      </c>
      <c r="M294" s="4" t="s">
        <v>8546</v>
      </c>
      <c r="N294" s="4" t="s">
        <v>8544</v>
      </c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</row>
    <row r="295" spans="1:140" ht="13.8" customHeight="1" x14ac:dyDescent="0.25">
      <c r="A295" s="4" t="s">
        <v>2725</v>
      </c>
      <c r="B295" s="4">
        <v>2584</v>
      </c>
      <c r="C295" s="4" t="s">
        <v>14</v>
      </c>
      <c r="D295" s="4" t="s">
        <v>1564</v>
      </c>
      <c r="F295" s="4" t="s">
        <v>8550</v>
      </c>
      <c r="G295" s="4" t="s">
        <v>8544</v>
      </c>
      <c r="H295" s="4" t="s">
        <v>8539</v>
      </c>
      <c r="I295" s="4" t="s">
        <v>8540</v>
      </c>
      <c r="J295" s="4" t="s">
        <v>8557</v>
      </c>
      <c r="K295" s="4" t="s">
        <v>8538</v>
      </c>
      <c r="L295" s="4" t="s">
        <v>8545</v>
      </c>
      <c r="M295" s="4" t="s">
        <v>8546</v>
      </c>
      <c r="N295" s="4" t="s">
        <v>8544</v>
      </c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</row>
    <row r="296" spans="1:140" ht="13.8" customHeight="1" x14ac:dyDescent="0.25">
      <c r="A296" s="4" t="s">
        <v>2730</v>
      </c>
      <c r="B296" s="4">
        <v>2146</v>
      </c>
      <c r="C296" s="4" t="s">
        <v>14</v>
      </c>
      <c r="D296" s="4" t="s">
        <v>36</v>
      </c>
      <c r="F296" s="4" t="s">
        <v>8539</v>
      </c>
      <c r="G296" s="4" t="s">
        <v>8540</v>
      </c>
      <c r="H296" s="4" t="s">
        <v>8557</v>
      </c>
      <c r="I296" s="4" t="s">
        <v>8538</v>
      </c>
      <c r="J296" s="4" t="s">
        <v>8545</v>
      </c>
      <c r="K296" s="4" t="s">
        <v>8563</v>
      </c>
      <c r="L296" s="4">
        <v>0</v>
      </c>
      <c r="M296" s="4" t="s">
        <v>8546</v>
      </c>
      <c r="N296" s="4" t="s">
        <v>8544</v>
      </c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</row>
    <row r="297" spans="1:140" ht="13.8" customHeight="1" x14ac:dyDescent="0.25">
      <c r="A297" s="4" t="s">
        <v>2814</v>
      </c>
      <c r="B297" s="4">
        <v>2581</v>
      </c>
      <c r="C297" s="4" t="s">
        <v>14</v>
      </c>
      <c r="D297" s="4" t="s">
        <v>19</v>
      </c>
      <c r="F297" s="4" t="s">
        <v>8550</v>
      </c>
      <c r="G297" s="4" t="s">
        <v>8544</v>
      </c>
      <c r="H297" s="4" t="s">
        <v>8539</v>
      </c>
      <c r="I297" s="4" t="s">
        <v>8540</v>
      </c>
      <c r="J297" s="4" t="s">
        <v>8557</v>
      </c>
      <c r="K297" s="4" t="s">
        <v>8538</v>
      </c>
      <c r="L297" s="4" t="s">
        <v>8545</v>
      </c>
      <c r="M297" s="4" t="s">
        <v>8546</v>
      </c>
      <c r="N297" s="4" t="s">
        <v>8544</v>
      </c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</row>
    <row r="298" spans="1:140" ht="13.8" customHeight="1" x14ac:dyDescent="0.25">
      <c r="A298" s="4" t="s">
        <v>2844</v>
      </c>
      <c r="B298" s="4">
        <v>2551</v>
      </c>
      <c r="C298" s="4" t="s">
        <v>14</v>
      </c>
      <c r="D298" s="4" t="s">
        <v>64</v>
      </c>
      <c r="F298" s="4" t="s">
        <v>8539</v>
      </c>
      <c r="G298" s="4" t="s">
        <v>8540</v>
      </c>
      <c r="H298" s="4" t="s">
        <v>8557</v>
      </c>
      <c r="I298" s="4" t="s">
        <v>8538</v>
      </c>
      <c r="J298" s="4" t="s">
        <v>8546</v>
      </c>
      <c r="K298" s="4" t="s">
        <v>8544</v>
      </c>
      <c r="L298" s="4" t="s">
        <v>8539</v>
      </c>
      <c r="M298" s="4" t="s">
        <v>8540</v>
      </c>
      <c r="N298" s="4" t="s">
        <v>8557</v>
      </c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</row>
    <row r="299" spans="1:140" ht="13.8" customHeight="1" x14ac:dyDescent="0.25">
      <c r="A299" s="4" t="s">
        <v>2881</v>
      </c>
      <c r="B299" s="4">
        <v>2631</v>
      </c>
      <c r="C299" s="4" t="s">
        <v>14</v>
      </c>
      <c r="D299" s="4" t="s">
        <v>155</v>
      </c>
      <c r="F299" s="4" t="s">
        <v>8550</v>
      </c>
      <c r="G299" s="4" t="s">
        <v>8544</v>
      </c>
      <c r="H299" s="4" t="s">
        <v>8539</v>
      </c>
      <c r="I299" s="4" t="s">
        <v>8540</v>
      </c>
      <c r="J299" s="4" t="s">
        <v>8557</v>
      </c>
      <c r="K299" s="4" t="s">
        <v>8538</v>
      </c>
      <c r="L299" s="4" t="s">
        <v>8553</v>
      </c>
      <c r="M299" s="4" t="s">
        <v>8546</v>
      </c>
      <c r="N299" s="4" t="s">
        <v>8544</v>
      </c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</row>
    <row r="300" spans="1:140" ht="13.8" customHeight="1" x14ac:dyDescent="0.25">
      <c r="A300" s="4" t="s">
        <v>2927</v>
      </c>
      <c r="B300" s="4">
        <v>2631</v>
      </c>
      <c r="C300" s="4" t="s">
        <v>14</v>
      </c>
      <c r="D300" s="4" t="s">
        <v>2513</v>
      </c>
      <c r="F300" s="4" t="s">
        <v>8550</v>
      </c>
      <c r="G300" s="4" t="s">
        <v>8544</v>
      </c>
      <c r="H300" s="4" t="s">
        <v>8539</v>
      </c>
      <c r="I300" s="4" t="s">
        <v>8540</v>
      </c>
      <c r="J300" s="4" t="s">
        <v>8557</v>
      </c>
      <c r="K300" s="4" t="s">
        <v>8538</v>
      </c>
      <c r="L300" s="4" t="s">
        <v>8553</v>
      </c>
      <c r="M300" s="4" t="s">
        <v>8546</v>
      </c>
      <c r="N300" s="4" t="s">
        <v>8544</v>
      </c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</row>
    <row r="301" spans="1:140" ht="13.8" customHeight="1" x14ac:dyDescent="0.25">
      <c r="A301" s="4" t="s">
        <v>2979</v>
      </c>
      <c r="B301" s="4">
        <v>2631</v>
      </c>
      <c r="C301" s="4" t="s">
        <v>14</v>
      </c>
      <c r="D301" s="4" t="s">
        <v>19</v>
      </c>
      <c r="F301" s="4" t="s">
        <v>8550</v>
      </c>
      <c r="G301" s="4" t="s">
        <v>8544</v>
      </c>
      <c r="H301" s="4" t="s">
        <v>8539</v>
      </c>
      <c r="I301" s="4" t="s">
        <v>8540</v>
      </c>
      <c r="J301" s="4" t="s">
        <v>8557</v>
      </c>
      <c r="K301" s="4" t="s">
        <v>8538</v>
      </c>
      <c r="L301" s="4" t="s">
        <v>8553</v>
      </c>
      <c r="M301" s="4" t="s">
        <v>8546</v>
      </c>
      <c r="N301" s="4" t="s">
        <v>8544</v>
      </c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</row>
    <row r="302" spans="1:140" ht="13.8" customHeight="1" x14ac:dyDescent="0.25">
      <c r="A302" s="4" t="s">
        <v>3011</v>
      </c>
      <c r="B302" s="4">
        <v>2631</v>
      </c>
      <c r="C302" s="4" t="s">
        <v>14</v>
      </c>
      <c r="D302" s="4" t="s">
        <v>2299</v>
      </c>
      <c r="F302" s="4" t="s">
        <v>8550</v>
      </c>
      <c r="G302" s="4" t="s">
        <v>8544</v>
      </c>
      <c r="H302" s="4" t="s">
        <v>8539</v>
      </c>
      <c r="I302" s="4" t="s">
        <v>8540</v>
      </c>
      <c r="J302" s="4" t="s">
        <v>8557</v>
      </c>
      <c r="K302" s="4" t="s">
        <v>8538</v>
      </c>
      <c r="L302" s="4" t="s">
        <v>8553</v>
      </c>
      <c r="M302" s="4" t="s">
        <v>8546</v>
      </c>
      <c r="N302" s="4" t="s">
        <v>8544</v>
      </c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</row>
    <row r="303" spans="1:140" ht="13.8" customHeight="1" x14ac:dyDescent="0.25">
      <c r="A303" s="4" t="s">
        <v>3050</v>
      </c>
      <c r="B303" s="4">
        <v>2631</v>
      </c>
      <c r="C303" s="4" t="s">
        <v>14</v>
      </c>
      <c r="D303" s="4" t="s">
        <v>437</v>
      </c>
      <c r="F303" s="4" t="s">
        <v>8550</v>
      </c>
      <c r="G303" s="4" t="s">
        <v>8544</v>
      </c>
      <c r="H303" s="4" t="s">
        <v>8539</v>
      </c>
      <c r="I303" s="4" t="s">
        <v>8540</v>
      </c>
      <c r="J303" s="4" t="s">
        <v>8557</v>
      </c>
      <c r="K303" s="4" t="s">
        <v>8538</v>
      </c>
      <c r="L303" s="4" t="s">
        <v>8553</v>
      </c>
      <c r="M303" s="4" t="s">
        <v>8546</v>
      </c>
      <c r="N303" s="4" t="s">
        <v>8544</v>
      </c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</row>
    <row r="304" spans="1:140" ht="13.8" customHeight="1" x14ac:dyDescent="0.25">
      <c r="A304" s="4" t="s">
        <v>3053</v>
      </c>
      <c r="B304" s="4">
        <v>2635</v>
      </c>
      <c r="C304" s="4" t="s">
        <v>14</v>
      </c>
      <c r="D304" s="4" t="s">
        <v>15</v>
      </c>
      <c r="F304" s="4" t="s">
        <v>8550</v>
      </c>
      <c r="G304" s="4" t="s">
        <v>8544</v>
      </c>
      <c r="H304" s="4" t="s">
        <v>8539</v>
      </c>
      <c r="I304" s="4" t="s">
        <v>8540</v>
      </c>
      <c r="J304" s="4" t="s">
        <v>8557</v>
      </c>
      <c r="K304" s="4" t="s">
        <v>8538</v>
      </c>
      <c r="L304" s="4" t="s">
        <v>8553</v>
      </c>
      <c r="M304" s="4" t="s">
        <v>8546</v>
      </c>
      <c r="N304" s="4" t="s">
        <v>8544</v>
      </c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</row>
    <row r="305" spans="1:140" ht="13.8" customHeight="1" x14ac:dyDescent="0.25">
      <c r="A305" s="4" t="s">
        <v>3054</v>
      </c>
      <c r="B305" s="4">
        <v>2146</v>
      </c>
      <c r="C305" s="4" t="s">
        <v>14</v>
      </c>
      <c r="D305" s="4" t="s">
        <v>1713</v>
      </c>
      <c r="F305" s="4" t="s">
        <v>8539</v>
      </c>
      <c r="G305" s="4" t="s">
        <v>8540</v>
      </c>
      <c r="H305" s="4" t="s">
        <v>8557</v>
      </c>
      <c r="I305" s="4" t="s">
        <v>8538</v>
      </c>
      <c r="J305" s="4" t="s">
        <v>8545</v>
      </c>
      <c r="K305" s="4" t="s">
        <v>8563</v>
      </c>
      <c r="L305" s="4">
        <v>0</v>
      </c>
      <c r="M305" s="4" t="s">
        <v>8546</v>
      </c>
      <c r="N305" s="4" t="s">
        <v>8544</v>
      </c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</row>
    <row r="306" spans="1:140" ht="13.8" customHeight="1" x14ac:dyDescent="0.25">
      <c r="A306" s="4" t="s">
        <v>3108</v>
      </c>
      <c r="B306" s="4">
        <v>2631</v>
      </c>
      <c r="C306" s="4" t="s">
        <v>14</v>
      </c>
      <c r="D306" s="4" t="s">
        <v>19</v>
      </c>
      <c r="F306" s="4" t="s">
        <v>8550</v>
      </c>
      <c r="G306" s="4" t="s">
        <v>8544</v>
      </c>
      <c r="H306" s="4" t="s">
        <v>8539</v>
      </c>
      <c r="I306" s="4" t="s">
        <v>8540</v>
      </c>
      <c r="J306" s="4" t="s">
        <v>8557</v>
      </c>
      <c r="K306" s="4" t="s">
        <v>8538</v>
      </c>
      <c r="L306" s="4" t="s">
        <v>8553</v>
      </c>
      <c r="M306" s="4" t="s">
        <v>8546</v>
      </c>
      <c r="N306" s="4" t="s">
        <v>8544</v>
      </c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</row>
    <row r="307" spans="1:140" ht="13.8" customHeight="1" x14ac:dyDescent="0.25">
      <c r="A307" s="4" t="s">
        <v>3120</v>
      </c>
      <c r="B307" s="4">
        <v>2573</v>
      </c>
      <c r="C307" s="4" t="s">
        <v>14</v>
      </c>
      <c r="D307" s="4" t="s">
        <v>2738</v>
      </c>
      <c r="F307" s="4" t="s">
        <v>8550</v>
      </c>
      <c r="G307" s="4" t="s">
        <v>8544</v>
      </c>
      <c r="H307" s="4" t="s">
        <v>8539</v>
      </c>
      <c r="I307" s="4" t="s">
        <v>8540</v>
      </c>
      <c r="J307" s="4" t="s">
        <v>8557</v>
      </c>
      <c r="K307" s="4" t="s">
        <v>8538</v>
      </c>
      <c r="L307" s="4" t="s">
        <v>8545</v>
      </c>
      <c r="M307" s="4" t="s">
        <v>8546</v>
      </c>
      <c r="N307" s="4" t="s">
        <v>8544</v>
      </c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</row>
    <row r="308" spans="1:140" ht="13.8" customHeight="1" x14ac:dyDescent="0.25">
      <c r="A308" s="4" t="s">
        <v>3164</v>
      </c>
      <c r="B308" s="4">
        <v>2160</v>
      </c>
      <c r="C308" s="4" t="s">
        <v>14</v>
      </c>
      <c r="D308" s="4" t="s">
        <v>789</v>
      </c>
      <c r="F308" s="4" t="s">
        <v>8539</v>
      </c>
      <c r="G308" s="4" t="s">
        <v>8540</v>
      </c>
      <c r="H308" s="4" t="s">
        <v>8557</v>
      </c>
      <c r="I308" s="4" t="s">
        <v>8538</v>
      </c>
      <c r="J308" s="4" t="s">
        <v>8546</v>
      </c>
      <c r="K308" s="4" t="s">
        <v>8553</v>
      </c>
      <c r="L308" s="4" t="s">
        <v>8546</v>
      </c>
      <c r="M308" s="4" t="s">
        <v>8545</v>
      </c>
      <c r="N308" s="4" t="s">
        <v>8544</v>
      </c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</row>
    <row r="309" spans="1:140" ht="13.8" customHeight="1" x14ac:dyDescent="0.25">
      <c r="A309" s="4" t="s">
        <v>3176</v>
      </c>
      <c r="B309" s="4">
        <v>2631</v>
      </c>
      <c r="C309" s="4" t="s">
        <v>14</v>
      </c>
      <c r="D309" s="4" t="s">
        <v>198</v>
      </c>
      <c r="F309" s="4" t="s">
        <v>8550</v>
      </c>
      <c r="G309" s="4" t="s">
        <v>8544</v>
      </c>
      <c r="H309" s="4" t="s">
        <v>8539</v>
      </c>
      <c r="I309" s="4" t="s">
        <v>8540</v>
      </c>
      <c r="J309" s="4" t="s">
        <v>8557</v>
      </c>
      <c r="K309" s="4" t="s">
        <v>8538</v>
      </c>
      <c r="L309" s="4" t="s">
        <v>8553</v>
      </c>
      <c r="M309" s="4" t="s">
        <v>8546</v>
      </c>
      <c r="N309" s="4" t="s">
        <v>8544</v>
      </c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</row>
    <row r="310" spans="1:140" ht="13.8" customHeight="1" x14ac:dyDescent="0.25">
      <c r="A310" s="4" t="s">
        <v>3199</v>
      </c>
      <c r="B310" s="4">
        <v>2632</v>
      </c>
      <c r="C310" s="4" t="s">
        <v>14</v>
      </c>
      <c r="D310" s="4" t="s">
        <v>603</v>
      </c>
      <c r="F310" s="4" t="s">
        <v>8550</v>
      </c>
      <c r="G310" s="4" t="s">
        <v>8544</v>
      </c>
      <c r="H310" s="4" t="s">
        <v>8539</v>
      </c>
      <c r="I310" s="4" t="s">
        <v>8540</v>
      </c>
      <c r="J310" s="4" t="s">
        <v>8557</v>
      </c>
      <c r="K310" s="4" t="s">
        <v>8538</v>
      </c>
      <c r="L310" s="4" t="s">
        <v>8553</v>
      </c>
      <c r="M310" s="4" t="s">
        <v>8546</v>
      </c>
      <c r="N310" s="4" t="s">
        <v>8544</v>
      </c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</row>
    <row r="311" spans="1:140" ht="13.8" customHeight="1" x14ac:dyDescent="0.25">
      <c r="A311" s="4" t="s">
        <v>3231</v>
      </c>
      <c r="B311" s="4">
        <v>2631</v>
      </c>
      <c r="C311" s="4" t="s">
        <v>14</v>
      </c>
      <c r="D311" s="4" t="s">
        <v>193</v>
      </c>
      <c r="F311" s="4" t="s">
        <v>8550</v>
      </c>
      <c r="G311" s="4" t="s">
        <v>8544</v>
      </c>
      <c r="H311" s="4" t="s">
        <v>8539</v>
      </c>
      <c r="I311" s="4" t="s">
        <v>8540</v>
      </c>
      <c r="J311" s="4" t="s">
        <v>8557</v>
      </c>
      <c r="K311" s="4" t="s">
        <v>8538</v>
      </c>
      <c r="L311" s="4" t="s">
        <v>8553</v>
      </c>
      <c r="M311" s="4" t="s">
        <v>8546</v>
      </c>
      <c r="N311" s="4" t="s">
        <v>8544</v>
      </c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</row>
    <row r="312" spans="1:140" ht="13.8" customHeight="1" x14ac:dyDescent="0.25">
      <c r="A312" s="4" t="s">
        <v>3357</v>
      </c>
      <c r="B312" s="4">
        <v>2631</v>
      </c>
      <c r="C312" s="4" t="s">
        <v>14</v>
      </c>
      <c r="D312" s="4" t="s">
        <v>19</v>
      </c>
      <c r="F312" s="4" t="s">
        <v>8550</v>
      </c>
      <c r="G312" s="4" t="s">
        <v>8544</v>
      </c>
      <c r="H312" s="4" t="s">
        <v>8539</v>
      </c>
      <c r="I312" s="4" t="s">
        <v>8540</v>
      </c>
      <c r="J312" s="4" t="s">
        <v>8557</v>
      </c>
      <c r="K312" s="4" t="s">
        <v>8538</v>
      </c>
      <c r="L312" s="4" t="s">
        <v>8553</v>
      </c>
      <c r="M312" s="4" t="s">
        <v>8546</v>
      </c>
      <c r="N312" s="4" t="s">
        <v>8544</v>
      </c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</row>
    <row r="313" spans="1:140" ht="13.8" customHeight="1" x14ac:dyDescent="0.25">
      <c r="A313" s="4" t="s">
        <v>3400</v>
      </c>
      <c r="B313" s="4">
        <v>2632</v>
      </c>
      <c r="C313" s="4" t="s">
        <v>14</v>
      </c>
      <c r="D313" s="4" t="s">
        <v>687</v>
      </c>
      <c r="F313" s="4" t="s">
        <v>8550</v>
      </c>
      <c r="G313" s="4" t="s">
        <v>8544</v>
      </c>
      <c r="H313" s="4" t="s">
        <v>8539</v>
      </c>
      <c r="I313" s="4" t="s">
        <v>8540</v>
      </c>
      <c r="J313" s="4" t="s">
        <v>8557</v>
      </c>
      <c r="K313" s="4" t="s">
        <v>8538</v>
      </c>
      <c r="L313" s="4" t="s">
        <v>8553</v>
      </c>
      <c r="M313" s="4" t="s">
        <v>8546</v>
      </c>
      <c r="N313" s="4" t="s">
        <v>8544</v>
      </c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</row>
    <row r="314" spans="1:140" ht="13.8" customHeight="1" x14ac:dyDescent="0.25">
      <c r="A314" s="4" t="s">
        <v>3408</v>
      </c>
      <c r="B314" s="4">
        <v>2584</v>
      </c>
      <c r="C314" s="4" t="s">
        <v>14</v>
      </c>
      <c r="D314" s="4" t="s">
        <v>1235</v>
      </c>
      <c r="F314" s="4" t="s">
        <v>8550</v>
      </c>
      <c r="G314" s="4" t="s">
        <v>8544</v>
      </c>
      <c r="H314" s="4" t="s">
        <v>8539</v>
      </c>
      <c r="I314" s="4" t="s">
        <v>8540</v>
      </c>
      <c r="J314" s="4" t="s">
        <v>8557</v>
      </c>
      <c r="K314" s="4" t="s">
        <v>8538</v>
      </c>
      <c r="L314" s="4" t="s">
        <v>8545</v>
      </c>
      <c r="M314" s="4" t="s">
        <v>8546</v>
      </c>
      <c r="N314" s="4" t="s">
        <v>8544</v>
      </c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</row>
    <row r="315" spans="1:140" ht="13.8" customHeight="1" x14ac:dyDescent="0.25">
      <c r="A315" s="4" t="s">
        <v>3523</v>
      </c>
      <c r="B315" s="4">
        <v>2146</v>
      </c>
      <c r="C315" s="4" t="s">
        <v>14</v>
      </c>
      <c r="D315" s="4" t="s">
        <v>1483</v>
      </c>
      <c r="F315" s="4" t="s">
        <v>8539</v>
      </c>
      <c r="G315" s="4" t="s">
        <v>8540</v>
      </c>
      <c r="H315" s="4" t="s">
        <v>8557</v>
      </c>
      <c r="I315" s="4" t="s">
        <v>8538</v>
      </c>
      <c r="J315" s="4" t="s">
        <v>8545</v>
      </c>
      <c r="K315" s="4" t="s">
        <v>8563</v>
      </c>
      <c r="L315" s="4">
        <v>0</v>
      </c>
      <c r="M315" s="4" t="s">
        <v>8546</v>
      </c>
      <c r="N315" s="4" t="s">
        <v>8544</v>
      </c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</row>
    <row r="316" spans="1:140" ht="13.8" customHeight="1" x14ac:dyDescent="0.25">
      <c r="A316" s="4" t="s">
        <v>3545</v>
      </c>
      <c r="B316" s="4">
        <v>2584</v>
      </c>
      <c r="C316" s="4" t="s">
        <v>14</v>
      </c>
      <c r="D316" s="4" t="s">
        <v>970</v>
      </c>
      <c r="F316" s="4" t="s">
        <v>8550</v>
      </c>
      <c r="G316" s="4" t="s">
        <v>8544</v>
      </c>
      <c r="H316" s="4" t="s">
        <v>8539</v>
      </c>
      <c r="I316" s="4" t="s">
        <v>8540</v>
      </c>
      <c r="J316" s="4" t="s">
        <v>8557</v>
      </c>
      <c r="K316" s="4" t="s">
        <v>8538</v>
      </c>
      <c r="L316" s="4" t="s">
        <v>8545</v>
      </c>
      <c r="M316" s="4" t="s">
        <v>8546</v>
      </c>
      <c r="N316" s="4" t="s">
        <v>8544</v>
      </c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</row>
    <row r="317" spans="1:140" ht="13.8" customHeight="1" x14ac:dyDescent="0.25">
      <c r="A317" s="4" t="s">
        <v>3571</v>
      </c>
      <c r="B317" s="4">
        <v>2632</v>
      </c>
      <c r="C317" s="4" t="s">
        <v>14</v>
      </c>
      <c r="D317" s="4" t="s">
        <v>394</v>
      </c>
      <c r="F317" s="4" t="s">
        <v>8550</v>
      </c>
      <c r="G317" s="4" t="s">
        <v>8544</v>
      </c>
      <c r="H317" s="4" t="s">
        <v>8539</v>
      </c>
      <c r="I317" s="4" t="s">
        <v>8540</v>
      </c>
      <c r="J317" s="4" t="s">
        <v>8557</v>
      </c>
      <c r="K317" s="4" t="s">
        <v>8538</v>
      </c>
      <c r="L317" s="4" t="s">
        <v>8553</v>
      </c>
      <c r="M317" s="4" t="s">
        <v>8546</v>
      </c>
      <c r="N317" s="4" t="s">
        <v>8544</v>
      </c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</row>
    <row r="318" spans="1:140" ht="13.8" customHeight="1" x14ac:dyDescent="0.25">
      <c r="A318" s="4" t="s">
        <v>3631</v>
      </c>
      <c r="B318" s="4">
        <v>2632</v>
      </c>
      <c r="C318" s="4" t="s">
        <v>14</v>
      </c>
      <c r="D318" s="4" t="s">
        <v>1259</v>
      </c>
      <c r="F318" s="4" t="s">
        <v>8550</v>
      </c>
      <c r="G318" s="4" t="s">
        <v>8544</v>
      </c>
      <c r="H318" s="4" t="s">
        <v>8539</v>
      </c>
      <c r="I318" s="4" t="s">
        <v>8540</v>
      </c>
      <c r="J318" s="4" t="s">
        <v>8557</v>
      </c>
      <c r="K318" s="4" t="s">
        <v>8538</v>
      </c>
      <c r="L318" s="4" t="s">
        <v>8553</v>
      </c>
      <c r="M318" s="4" t="s">
        <v>8546</v>
      </c>
      <c r="N318" s="4" t="s">
        <v>8544</v>
      </c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</row>
    <row r="319" spans="1:140" ht="13.8" customHeight="1" x14ac:dyDescent="0.25">
      <c r="A319" s="4" t="s">
        <v>3700</v>
      </c>
      <c r="B319" s="4">
        <v>2631</v>
      </c>
      <c r="C319" s="4" t="s">
        <v>14</v>
      </c>
      <c r="D319" s="4" t="s">
        <v>1235</v>
      </c>
      <c r="F319" s="4" t="s">
        <v>8550</v>
      </c>
      <c r="G319" s="4" t="s">
        <v>8544</v>
      </c>
      <c r="H319" s="4" t="s">
        <v>8539</v>
      </c>
      <c r="I319" s="4" t="s">
        <v>8540</v>
      </c>
      <c r="J319" s="4" t="s">
        <v>8557</v>
      </c>
      <c r="K319" s="4" t="s">
        <v>8538</v>
      </c>
      <c r="L319" s="4" t="s">
        <v>8553</v>
      </c>
      <c r="M319" s="4" t="s">
        <v>8546</v>
      </c>
      <c r="N319" s="4" t="s">
        <v>8544</v>
      </c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</row>
    <row r="320" spans="1:140" ht="13.8" customHeight="1" x14ac:dyDescent="0.25">
      <c r="A320" s="4" t="s">
        <v>3829</v>
      </c>
      <c r="B320" s="4">
        <v>2631</v>
      </c>
      <c r="C320" s="4" t="s">
        <v>14</v>
      </c>
      <c r="D320" s="4" t="s">
        <v>309</v>
      </c>
      <c r="F320" s="4" t="s">
        <v>8550</v>
      </c>
      <c r="G320" s="4" t="s">
        <v>8544</v>
      </c>
      <c r="H320" s="4" t="s">
        <v>8539</v>
      </c>
      <c r="I320" s="4" t="s">
        <v>8540</v>
      </c>
      <c r="J320" s="4" t="s">
        <v>8557</v>
      </c>
      <c r="K320" s="4" t="s">
        <v>8538</v>
      </c>
      <c r="L320" s="4" t="s">
        <v>8553</v>
      </c>
      <c r="M320" s="4" t="s">
        <v>8546</v>
      </c>
      <c r="N320" s="4" t="s">
        <v>8544</v>
      </c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</row>
    <row r="321" spans="1:140" ht="13.8" customHeight="1" x14ac:dyDescent="0.25">
      <c r="A321" s="4" t="s">
        <v>3926</v>
      </c>
      <c r="B321" s="4">
        <v>2848</v>
      </c>
      <c r="C321" s="4" t="s">
        <v>14</v>
      </c>
      <c r="D321" s="4" t="s">
        <v>15</v>
      </c>
      <c r="F321" s="4" t="s">
        <v>8559</v>
      </c>
      <c r="G321" s="4" t="s">
        <v>8550</v>
      </c>
      <c r="H321" s="4" t="s">
        <v>8591</v>
      </c>
      <c r="I321" s="4" t="s">
        <v>8544</v>
      </c>
      <c r="J321" s="4" t="s">
        <v>8559</v>
      </c>
      <c r="K321" s="4" t="s">
        <v>8550</v>
      </c>
      <c r="L321" s="4" t="s">
        <v>8551</v>
      </c>
      <c r="M321" s="4" t="s">
        <v>8544</v>
      </c>
      <c r="N321" s="4" t="s">
        <v>8547</v>
      </c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</row>
    <row r="322" spans="1:140" ht="13.8" customHeight="1" x14ac:dyDescent="0.25">
      <c r="A322" s="4" t="s">
        <v>3982</v>
      </c>
      <c r="B322" s="4">
        <v>2651</v>
      </c>
      <c r="C322" s="4" t="s">
        <v>14</v>
      </c>
      <c r="D322" s="4" t="s">
        <v>387</v>
      </c>
      <c r="F322" s="4" t="s">
        <v>8539</v>
      </c>
      <c r="G322" s="4" t="s">
        <v>8540</v>
      </c>
      <c r="H322" s="4" t="s">
        <v>8557</v>
      </c>
      <c r="I322" s="4" t="s">
        <v>8538</v>
      </c>
      <c r="J322" s="4" t="s">
        <v>8544</v>
      </c>
      <c r="K322" s="4" t="s">
        <v>8572</v>
      </c>
      <c r="L322" s="4" t="s">
        <v>8573</v>
      </c>
      <c r="M322" s="4" t="s">
        <v>8559</v>
      </c>
      <c r="N322" s="4" t="s">
        <v>8550</v>
      </c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</row>
    <row r="323" spans="1:140" ht="13.8" customHeight="1" x14ac:dyDescent="0.25">
      <c r="A323" s="4" t="s">
        <v>3991</v>
      </c>
      <c r="B323" s="4">
        <v>2631</v>
      </c>
      <c r="C323" s="4" t="s">
        <v>14</v>
      </c>
      <c r="D323" s="4" t="s">
        <v>1538</v>
      </c>
      <c r="F323" s="4" t="s">
        <v>8550</v>
      </c>
      <c r="G323" s="4" t="s">
        <v>8544</v>
      </c>
      <c r="H323" s="4" t="s">
        <v>8539</v>
      </c>
      <c r="I323" s="4" t="s">
        <v>8540</v>
      </c>
      <c r="J323" s="4" t="s">
        <v>8557</v>
      </c>
      <c r="K323" s="4" t="s">
        <v>8538</v>
      </c>
      <c r="L323" s="4" t="s">
        <v>8553</v>
      </c>
      <c r="M323" s="4" t="s">
        <v>8546</v>
      </c>
      <c r="N323" s="4" t="s">
        <v>8544</v>
      </c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</row>
    <row r="324" spans="1:140" ht="13.8" customHeight="1" x14ac:dyDescent="0.25">
      <c r="A324" s="4" t="s">
        <v>4031</v>
      </c>
      <c r="B324" s="4">
        <v>2584</v>
      </c>
      <c r="C324" s="4" t="s">
        <v>14</v>
      </c>
      <c r="D324" s="4" t="s">
        <v>1297</v>
      </c>
      <c r="F324" s="4" t="s">
        <v>8550</v>
      </c>
      <c r="G324" s="4" t="s">
        <v>8544</v>
      </c>
      <c r="H324" s="4" t="s">
        <v>8539</v>
      </c>
      <c r="I324" s="4" t="s">
        <v>8540</v>
      </c>
      <c r="J324" s="4" t="s">
        <v>8557</v>
      </c>
      <c r="K324" s="4" t="s">
        <v>8538</v>
      </c>
      <c r="L324" s="4" t="s">
        <v>8545</v>
      </c>
      <c r="M324" s="4" t="s">
        <v>8546</v>
      </c>
      <c r="N324" s="4" t="s">
        <v>8544</v>
      </c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</row>
    <row r="325" spans="1:140" ht="13.8" customHeight="1" x14ac:dyDescent="0.25">
      <c r="A325" s="4" t="s">
        <v>4095</v>
      </c>
      <c r="B325" s="4">
        <v>2631</v>
      </c>
      <c r="C325" s="4" t="s">
        <v>14</v>
      </c>
      <c r="D325" s="4" t="s">
        <v>2370</v>
      </c>
      <c r="F325" s="4" t="s">
        <v>8550</v>
      </c>
      <c r="G325" s="4" t="s">
        <v>8544</v>
      </c>
      <c r="H325" s="4" t="s">
        <v>8539</v>
      </c>
      <c r="I325" s="4" t="s">
        <v>8540</v>
      </c>
      <c r="J325" s="4" t="s">
        <v>8557</v>
      </c>
      <c r="K325" s="4" t="s">
        <v>8538</v>
      </c>
      <c r="L325" s="4" t="s">
        <v>8553</v>
      </c>
      <c r="M325" s="4" t="s">
        <v>8546</v>
      </c>
      <c r="N325" s="4" t="s">
        <v>8544</v>
      </c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</row>
    <row r="326" spans="1:140" ht="13.8" customHeight="1" x14ac:dyDescent="0.25">
      <c r="A326" s="4" t="s">
        <v>4096</v>
      </c>
      <c r="B326" s="4">
        <v>2146</v>
      </c>
      <c r="C326" s="4" t="s">
        <v>14</v>
      </c>
      <c r="D326" s="4" t="s">
        <v>36</v>
      </c>
      <c r="F326" s="4" t="s">
        <v>8539</v>
      </c>
      <c r="G326" s="4" t="s">
        <v>8540</v>
      </c>
      <c r="H326" s="4" t="s">
        <v>8557</v>
      </c>
      <c r="I326" s="4" t="s">
        <v>8538</v>
      </c>
      <c r="J326" s="4" t="s">
        <v>8545</v>
      </c>
      <c r="K326" s="4" t="s">
        <v>8563</v>
      </c>
      <c r="L326" s="4">
        <v>0</v>
      </c>
      <c r="M326" s="4" t="s">
        <v>8546</v>
      </c>
      <c r="N326" s="4" t="s">
        <v>8544</v>
      </c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</row>
    <row r="327" spans="1:140" ht="13.8" customHeight="1" x14ac:dyDescent="0.25">
      <c r="A327" s="4" t="s">
        <v>4225</v>
      </c>
      <c r="B327" s="4">
        <v>2631</v>
      </c>
      <c r="C327" s="4" t="s">
        <v>14</v>
      </c>
      <c r="D327" s="4" t="s">
        <v>19</v>
      </c>
      <c r="F327" s="4" t="s">
        <v>8550</v>
      </c>
      <c r="G327" s="4" t="s">
        <v>8544</v>
      </c>
      <c r="H327" s="4" t="s">
        <v>8539</v>
      </c>
      <c r="I327" s="4" t="s">
        <v>8540</v>
      </c>
      <c r="J327" s="4" t="s">
        <v>8557</v>
      </c>
      <c r="K327" s="4" t="s">
        <v>8538</v>
      </c>
      <c r="L327" s="4" t="s">
        <v>8553</v>
      </c>
      <c r="M327" s="4" t="s">
        <v>8546</v>
      </c>
      <c r="N327" s="4" t="s">
        <v>8544</v>
      </c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</row>
    <row r="328" spans="1:140" ht="13.8" customHeight="1" x14ac:dyDescent="0.25">
      <c r="A328" s="4" t="s">
        <v>4259</v>
      </c>
      <c r="B328" s="4">
        <v>2631</v>
      </c>
      <c r="C328" s="4" t="s">
        <v>14</v>
      </c>
      <c r="D328" s="4" t="s">
        <v>19</v>
      </c>
      <c r="F328" s="4" t="s">
        <v>8550</v>
      </c>
      <c r="G328" s="4" t="s">
        <v>8544</v>
      </c>
      <c r="H328" s="4" t="s">
        <v>8539</v>
      </c>
      <c r="I328" s="4" t="s">
        <v>8540</v>
      </c>
      <c r="J328" s="4" t="s">
        <v>8557</v>
      </c>
      <c r="K328" s="4" t="s">
        <v>8538</v>
      </c>
      <c r="L328" s="4" t="s">
        <v>8553</v>
      </c>
      <c r="M328" s="4" t="s">
        <v>8546</v>
      </c>
      <c r="N328" s="4" t="s">
        <v>8544</v>
      </c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</row>
    <row r="329" spans="1:140" ht="13.8" customHeight="1" x14ac:dyDescent="0.25">
      <c r="A329" s="4" t="s">
        <v>4347</v>
      </c>
      <c r="B329" s="4">
        <v>2631</v>
      </c>
      <c r="C329" s="4" t="s">
        <v>14</v>
      </c>
      <c r="D329" s="4" t="s">
        <v>781</v>
      </c>
      <c r="F329" s="4" t="s">
        <v>8550</v>
      </c>
      <c r="G329" s="4" t="s">
        <v>8544</v>
      </c>
      <c r="H329" s="4" t="s">
        <v>8539</v>
      </c>
      <c r="I329" s="4" t="s">
        <v>8540</v>
      </c>
      <c r="J329" s="4" t="s">
        <v>8557</v>
      </c>
      <c r="K329" s="4" t="s">
        <v>8538</v>
      </c>
      <c r="L329" s="4" t="s">
        <v>8553</v>
      </c>
      <c r="M329" s="4" t="s">
        <v>8546</v>
      </c>
      <c r="N329" s="4" t="s">
        <v>8544</v>
      </c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</row>
    <row r="330" spans="1:140" ht="13.8" customHeight="1" x14ac:dyDescent="0.25">
      <c r="A330" s="4" t="s">
        <v>4378</v>
      </c>
      <c r="B330" s="4">
        <v>2631</v>
      </c>
      <c r="C330" s="4" t="s">
        <v>14</v>
      </c>
      <c r="D330" s="4" t="s">
        <v>19</v>
      </c>
      <c r="F330" s="4" t="s">
        <v>8550</v>
      </c>
      <c r="G330" s="4" t="s">
        <v>8544</v>
      </c>
      <c r="H330" s="4" t="s">
        <v>8539</v>
      </c>
      <c r="I330" s="4" t="s">
        <v>8540</v>
      </c>
      <c r="J330" s="4" t="s">
        <v>8557</v>
      </c>
      <c r="K330" s="4" t="s">
        <v>8538</v>
      </c>
      <c r="L330" s="4" t="s">
        <v>8553</v>
      </c>
      <c r="M330" s="4" t="s">
        <v>8546</v>
      </c>
      <c r="N330" s="4" t="s">
        <v>8544</v>
      </c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</row>
    <row r="331" spans="1:140" ht="13.8" customHeight="1" x14ac:dyDescent="0.25">
      <c r="A331" s="4" t="s">
        <v>4427</v>
      </c>
      <c r="B331" s="4">
        <v>2584</v>
      </c>
      <c r="C331" s="4" t="s">
        <v>14</v>
      </c>
      <c r="D331" s="4" t="s">
        <v>1150</v>
      </c>
      <c r="F331" s="4" t="s">
        <v>8550</v>
      </c>
      <c r="G331" s="4" t="s">
        <v>8544</v>
      </c>
      <c r="H331" s="4" t="s">
        <v>8539</v>
      </c>
      <c r="I331" s="4" t="s">
        <v>8540</v>
      </c>
      <c r="J331" s="4" t="s">
        <v>8557</v>
      </c>
      <c r="K331" s="4" t="s">
        <v>8538</v>
      </c>
      <c r="L331" s="4" t="s">
        <v>8545</v>
      </c>
      <c r="M331" s="4" t="s">
        <v>8546</v>
      </c>
      <c r="N331" s="4" t="s">
        <v>8544</v>
      </c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</row>
    <row r="332" spans="1:140" ht="13.8" customHeight="1" x14ac:dyDescent="0.25">
      <c r="A332" s="4" t="s">
        <v>4462</v>
      </c>
      <c r="B332" s="4">
        <v>2584</v>
      </c>
      <c r="C332" s="4" t="s">
        <v>14</v>
      </c>
      <c r="D332" s="4" t="s">
        <v>372</v>
      </c>
      <c r="F332" s="4" t="s">
        <v>8550</v>
      </c>
      <c r="G332" s="4" t="s">
        <v>8544</v>
      </c>
      <c r="H332" s="4" t="s">
        <v>8539</v>
      </c>
      <c r="I332" s="4" t="s">
        <v>8540</v>
      </c>
      <c r="J332" s="4" t="s">
        <v>8557</v>
      </c>
      <c r="K332" s="4" t="s">
        <v>8538</v>
      </c>
      <c r="L332" s="4" t="s">
        <v>8545</v>
      </c>
      <c r="M332" s="4" t="s">
        <v>8546</v>
      </c>
      <c r="N332" s="4" t="s">
        <v>8544</v>
      </c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</row>
    <row r="333" spans="1:140" ht="13.8" customHeight="1" x14ac:dyDescent="0.25">
      <c r="A333" s="4" t="s">
        <v>4529</v>
      </c>
      <c r="B333" s="4">
        <v>2631</v>
      </c>
      <c r="C333" s="4" t="s">
        <v>14</v>
      </c>
      <c r="D333" s="4" t="s">
        <v>1655</v>
      </c>
      <c r="F333" s="4" t="s">
        <v>8550</v>
      </c>
      <c r="G333" s="4" t="s">
        <v>8544</v>
      </c>
      <c r="H333" s="4" t="s">
        <v>8539</v>
      </c>
      <c r="I333" s="4" t="s">
        <v>8540</v>
      </c>
      <c r="J333" s="4" t="s">
        <v>8557</v>
      </c>
      <c r="K333" s="4" t="s">
        <v>8538</v>
      </c>
      <c r="L333" s="4" t="s">
        <v>8553</v>
      </c>
      <c r="M333" s="4" t="s">
        <v>8546</v>
      </c>
      <c r="N333" s="4" t="s">
        <v>8544</v>
      </c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</row>
    <row r="334" spans="1:140" ht="13.8" customHeight="1" x14ac:dyDescent="0.25">
      <c r="A334" s="4" t="s">
        <v>4547</v>
      </c>
      <c r="B334" s="4">
        <v>2631</v>
      </c>
      <c r="C334" s="4" t="s">
        <v>14</v>
      </c>
      <c r="D334" s="4" t="s">
        <v>2770</v>
      </c>
      <c r="F334" s="4" t="s">
        <v>8550</v>
      </c>
      <c r="G334" s="4" t="s">
        <v>8544</v>
      </c>
      <c r="H334" s="4" t="s">
        <v>8539</v>
      </c>
      <c r="I334" s="4" t="s">
        <v>8540</v>
      </c>
      <c r="J334" s="4" t="s">
        <v>8557</v>
      </c>
      <c r="K334" s="4" t="s">
        <v>8538</v>
      </c>
      <c r="L334" s="4" t="s">
        <v>8553</v>
      </c>
      <c r="M334" s="4" t="s">
        <v>8546</v>
      </c>
      <c r="N334" s="4" t="s">
        <v>8544</v>
      </c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</row>
    <row r="335" spans="1:140" ht="13.8" customHeight="1" x14ac:dyDescent="0.25">
      <c r="A335" s="4" t="s">
        <v>4558</v>
      </c>
      <c r="B335" s="4">
        <v>2631</v>
      </c>
      <c r="C335" s="4" t="s">
        <v>14</v>
      </c>
      <c r="D335" s="4" t="s">
        <v>934</v>
      </c>
      <c r="F335" s="4" t="s">
        <v>8550</v>
      </c>
      <c r="G335" s="4" t="s">
        <v>8544</v>
      </c>
      <c r="H335" s="4" t="s">
        <v>8539</v>
      </c>
      <c r="I335" s="4" t="s">
        <v>8540</v>
      </c>
      <c r="J335" s="4" t="s">
        <v>8557</v>
      </c>
      <c r="K335" s="4" t="s">
        <v>8538</v>
      </c>
      <c r="L335" s="4" t="s">
        <v>8553</v>
      </c>
      <c r="M335" s="4" t="s">
        <v>8546</v>
      </c>
      <c r="N335" s="4" t="s">
        <v>8544</v>
      </c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</row>
    <row r="336" spans="1:140" ht="13.8" customHeight="1" x14ac:dyDescent="0.25">
      <c r="A336" s="4" t="s">
        <v>4604</v>
      </c>
      <c r="B336" s="4">
        <v>2631</v>
      </c>
      <c r="C336" s="4" t="s">
        <v>14</v>
      </c>
      <c r="D336" s="4" t="s">
        <v>274</v>
      </c>
      <c r="F336" s="4" t="s">
        <v>8550</v>
      </c>
      <c r="G336" s="4" t="s">
        <v>8544</v>
      </c>
      <c r="H336" s="4" t="s">
        <v>8539</v>
      </c>
      <c r="I336" s="4" t="s">
        <v>8540</v>
      </c>
      <c r="J336" s="4" t="s">
        <v>8557</v>
      </c>
      <c r="K336" s="4" t="s">
        <v>8538</v>
      </c>
      <c r="L336" s="4" t="s">
        <v>8553</v>
      </c>
      <c r="M336" s="4" t="s">
        <v>8546</v>
      </c>
      <c r="N336" s="4" t="s">
        <v>8544</v>
      </c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</row>
    <row r="337" spans="1:140" ht="13.8" customHeight="1" x14ac:dyDescent="0.25">
      <c r="A337" s="4" t="s">
        <v>4637</v>
      </c>
      <c r="B337" s="4">
        <v>2632</v>
      </c>
      <c r="C337" s="4" t="s">
        <v>14</v>
      </c>
      <c r="D337" s="4" t="s">
        <v>19</v>
      </c>
      <c r="F337" s="4" t="s">
        <v>8550</v>
      </c>
      <c r="G337" s="4" t="s">
        <v>8544</v>
      </c>
      <c r="H337" s="4" t="s">
        <v>8539</v>
      </c>
      <c r="I337" s="4" t="s">
        <v>8540</v>
      </c>
      <c r="J337" s="4" t="s">
        <v>8557</v>
      </c>
      <c r="K337" s="4" t="s">
        <v>8538</v>
      </c>
      <c r="L337" s="4" t="s">
        <v>8553</v>
      </c>
      <c r="M337" s="4" t="s">
        <v>8546</v>
      </c>
      <c r="N337" s="4" t="s">
        <v>8544</v>
      </c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</row>
    <row r="338" spans="1:140" ht="13.8" customHeight="1" x14ac:dyDescent="0.25">
      <c r="A338" s="4" t="s">
        <v>4699</v>
      </c>
      <c r="B338" s="4">
        <v>2575</v>
      </c>
      <c r="C338" s="4" t="s">
        <v>14</v>
      </c>
      <c r="D338" s="4" t="s">
        <v>890</v>
      </c>
      <c r="F338" s="4" t="s">
        <v>8550</v>
      </c>
      <c r="G338" s="4" t="s">
        <v>8544</v>
      </c>
      <c r="H338" s="4" t="s">
        <v>8539</v>
      </c>
      <c r="I338" s="4" t="s">
        <v>8540</v>
      </c>
      <c r="J338" s="4" t="s">
        <v>8557</v>
      </c>
      <c r="K338" s="4" t="s">
        <v>8538</v>
      </c>
      <c r="L338" s="4" t="s">
        <v>8545</v>
      </c>
      <c r="M338" s="4" t="s">
        <v>8546</v>
      </c>
      <c r="N338" s="4" t="s">
        <v>8544</v>
      </c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</row>
    <row r="339" spans="1:140" ht="13.8" customHeight="1" x14ac:dyDescent="0.25">
      <c r="A339" s="4" t="s">
        <v>4717</v>
      </c>
      <c r="B339" s="4">
        <v>2581</v>
      </c>
      <c r="C339" s="4" t="s">
        <v>14</v>
      </c>
      <c r="D339" s="4" t="s">
        <v>294</v>
      </c>
      <c r="F339" s="4" t="s">
        <v>8550</v>
      </c>
      <c r="G339" s="4" t="s">
        <v>8544</v>
      </c>
      <c r="H339" s="4" t="s">
        <v>8539</v>
      </c>
      <c r="I339" s="4" t="s">
        <v>8540</v>
      </c>
      <c r="J339" s="4" t="s">
        <v>8557</v>
      </c>
      <c r="K339" s="4" t="s">
        <v>8538</v>
      </c>
      <c r="L339" s="4" t="s">
        <v>8545</v>
      </c>
      <c r="M339" s="4" t="s">
        <v>8546</v>
      </c>
      <c r="N339" s="4" t="s">
        <v>8544</v>
      </c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</row>
    <row r="340" spans="1:140" ht="13.8" customHeight="1" x14ac:dyDescent="0.25">
      <c r="A340" s="4" t="s">
        <v>4747</v>
      </c>
      <c r="B340" s="4">
        <v>2487</v>
      </c>
      <c r="C340" s="4" t="s">
        <v>14</v>
      </c>
      <c r="D340" s="4" t="s">
        <v>838</v>
      </c>
      <c r="F340" s="4" t="s">
        <v>8539</v>
      </c>
      <c r="G340" s="4" t="s">
        <v>8540</v>
      </c>
      <c r="H340" s="4" t="s">
        <v>8557</v>
      </c>
      <c r="I340" s="4" t="s">
        <v>8538</v>
      </c>
      <c r="J340" s="4" t="s">
        <v>8545</v>
      </c>
      <c r="K340" s="4">
        <v>0</v>
      </c>
      <c r="L340" s="4" t="s">
        <v>8546</v>
      </c>
      <c r="M340" s="4" t="s">
        <v>8544</v>
      </c>
      <c r="N340" s="4" t="s">
        <v>8547</v>
      </c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</row>
    <row r="341" spans="1:140" ht="13.8" customHeight="1" x14ac:dyDescent="0.25">
      <c r="A341" s="4" t="s">
        <v>4750</v>
      </c>
      <c r="B341" s="4">
        <v>2631</v>
      </c>
      <c r="C341" s="4" t="s">
        <v>14</v>
      </c>
      <c r="D341" s="4" t="s">
        <v>1621</v>
      </c>
      <c r="F341" s="4" t="s">
        <v>8550</v>
      </c>
      <c r="G341" s="4" t="s">
        <v>8544</v>
      </c>
      <c r="H341" s="4" t="s">
        <v>8539</v>
      </c>
      <c r="I341" s="4" t="s">
        <v>8540</v>
      </c>
      <c r="J341" s="4" t="s">
        <v>8557</v>
      </c>
      <c r="K341" s="4" t="s">
        <v>8538</v>
      </c>
      <c r="L341" s="4" t="s">
        <v>8553</v>
      </c>
      <c r="M341" s="4" t="s">
        <v>8546</v>
      </c>
      <c r="N341" s="4" t="s">
        <v>8544</v>
      </c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</row>
    <row r="342" spans="1:140" ht="13.8" customHeight="1" x14ac:dyDescent="0.25">
      <c r="A342" s="4" t="s">
        <v>4766</v>
      </c>
      <c r="B342" s="4">
        <v>2575</v>
      </c>
      <c r="C342" s="4" t="s">
        <v>14</v>
      </c>
      <c r="D342" s="4" t="s">
        <v>19</v>
      </c>
      <c r="F342" s="4" t="s">
        <v>8550</v>
      </c>
      <c r="G342" s="4" t="s">
        <v>8544</v>
      </c>
      <c r="H342" s="4" t="s">
        <v>8539</v>
      </c>
      <c r="I342" s="4" t="s">
        <v>8540</v>
      </c>
      <c r="J342" s="4" t="s">
        <v>8557</v>
      </c>
      <c r="K342" s="4" t="s">
        <v>8538</v>
      </c>
      <c r="L342" s="4" t="s">
        <v>8545</v>
      </c>
      <c r="M342" s="4" t="s">
        <v>8546</v>
      </c>
      <c r="N342" s="4" t="s">
        <v>8544</v>
      </c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</row>
    <row r="343" spans="1:140" ht="13.8" customHeight="1" x14ac:dyDescent="0.25">
      <c r="A343" s="4" t="s">
        <v>4868</v>
      </c>
      <c r="B343" s="4">
        <v>2631</v>
      </c>
      <c r="C343" s="4" t="s">
        <v>14</v>
      </c>
      <c r="D343" s="4" t="s">
        <v>876</v>
      </c>
      <c r="F343" s="4" t="s">
        <v>8550</v>
      </c>
      <c r="G343" s="4" t="s">
        <v>8544</v>
      </c>
      <c r="H343" s="4" t="s">
        <v>8539</v>
      </c>
      <c r="I343" s="4" t="s">
        <v>8540</v>
      </c>
      <c r="J343" s="4" t="s">
        <v>8557</v>
      </c>
      <c r="K343" s="4" t="s">
        <v>8538</v>
      </c>
      <c r="L343" s="4" t="s">
        <v>8553</v>
      </c>
      <c r="M343" s="4" t="s">
        <v>8546</v>
      </c>
      <c r="N343" s="4" t="s">
        <v>8544</v>
      </c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</row>
    <row r="344" spans="1:140" ht="13.8" customHeight="1" x14ac:dyDescent="0.25">
      <c r="A344" s="4" t="s">
        <v>4889</v>
      </c>
      <c r="B344" s="4">
        <v>2502</v>
      </c>
      <c r="C344" s="4" t="s">
        <v>14</v>
      </c>
      <c r="D344" s="4" t="s">
        <v>4890</v>
      </c>
      <c r="F344" s="4" t="s">
        <v>8539</v>
      </c>
      <c r="G344" s="4" t="s">
        <v>8540</v>
      </c>
      <c r="H344" s="4" t="s">
        <v>8557</v>
      </c>
      <c r="I344" s="4" t="s">
        <v>8538</v>
      </c>
      <c r="J344" s="4" t="s">
        <v>8546</v>
      </c>
      <c r="K344" s="4" t="s">
        <v>8545</v>
      </c>
      <c r="L344" s="4" t="s">
        <v>8544</v>
      </c>
      <c r="M344" s="4" t="s">
        <v>8547</v>
      </c>
      <c r="N344" s="4">
        <v>0</v>
      </c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</row>
    <row r="345" spans="1:140" ht="13.8" customHeight="1" x14ac:dyDescent="0.25">
      <c r="A345" s="4" t="s">
        <v>4896</v>
      </c>
      <c r="B345" s="4">
        <v>2631</v>
      </c>
      <c r="C345" s="4" t="s">
        <v>14</v>
      </c>
      <c r="D345" s="4" t="s">
        <v>1512</v>
      </c>
      <c r="F345" s="4" t="s">
        <v>8550</v>
      </c>
      <c r="G345" s="4" t="s">
        <v>8544</v>
      </c>
      <c r="H345" s="4" t="s">
        <v>8539</v>
      </c>
      <c r="I345" s="4" t="s">
        <v>8540</v>
      </c>
      <c r="J345" s="4" t="s">
        <v>8557</v>
      </c>
      <c r="K345" s="4" t="s">
        <v>8538</v>
      </c>
      <c r="L345" s="4" t="s">
        <v>8553</v>
      </c>
      <c r="M345" s="4" t="s">
        <v>8546</v>
      </c>
      <c r="N345" s="4" t="s">
        <v>8544</v>
      </c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</row>
    <row r="346" spans="1:140" ht="13.8" customHeight="1" x14ac:dyDescent="0.25">
      <c r="A346" s="4" t="s">
        <v>4898</v>
      </c>
      <c r="B346" s="4">
        <v>2632</v>
      </c>
      <c r="C346" s="4" t="s">
        <v>14</v>
      </c>
      <c r="D346" s="4" t="s">
        <v>261</v>
      </c>
      <c r="F346" s="4" t="s">
        <v>8550</v>
      </c>
      <c r="G346" s="4" t="s">
        <v>8544</v>
      </c>
      <c r="H346" s="4" t="s">
        <v>8539</v>
      </c>
      <c r="I346" s="4" t="s">
        <v>8540</v>
      </c>
      <c r="J346" s="4" t="s">
        <v>8557</v>
      </c>
      <c r="K346" s="4" t="s">
        <v>8538</v>
      </c>
      <c r="L346" s="4" t="s">
        <v>8553</v>
      </c>
      <c r="M346" s="4" t="s">
        <v>8546</v>
      </c>
      <c r="N346" s="4" t="s">
        <v>8544</v>
      </c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</row>
    <row r="347" spans="1:140" ht="13.8" customHeight="1" x14ac:dyDescent="0.25">
      <c r="A347" s="4" t="s">
        <v>4981</v>
      </c>
      <c r="B347" s="4">
        <v>2551</v>
      </c>
      <c r="C347" s="4" t="s">
        <v>14</v>
      </c>
      <c r="D347" s="4" t="s">
        <v>1022</v>
      </c>
      <c r="F347" s="4" t="s">
        <v>8539</v>
      </c>
      <c r="G347" s="4" t="s">
        <v>8540</v>
      </c>
      <c r="H347" s="4" t="s">
        <v>8557</v>
      </c>
      <c r="I347" s="4" t="s">
        <v>8538</v>
      </c>
      <c r="J347" s="4" t="s">
        <v>8545</v>
      </c>
      <c r="K347" s="4" t="s">
        <v>8553</v>
      </c>
      <c r="L347" s="4">
        <v>0</v>
      </c>
      <c r="M347" s="4" t="s">
        <v>8546</v>
      </c>
      <c r="N347" s="4" t="s">
        <v>8544</v>
      </c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</row>
    <row r="348" spans="1:140" ht="13.8" customHeight="1" x14ac:dyDescent="0.25">
      <c r="A348" s="4" t="s">
        <v>5050</v>
      </c>
      <c r="B348" s="4">
        <v>2631</v>
      </c>
      <c r="C348" s="4" t="s">
        <v>14</v>
      </c>
      <c r="D348" s="4" t="s">
        <v>3393</v>
      </c>
      <c r="F348" s="4" t="s">
        <v>8550</v>
      </c>
      <c r="G348" s="4" t="s">
        <v>8544</v>
      </c>
      <c r="H348" s="4" t="s">
        <v>8539</v>
      </c>
      <c r="I348" s="4" t="s">
        <v>8540</v>
      </c>
      <c r="J348" s="4" t="s">
        <v>8557</v>
      </c>
      <c r="K348" s="4" t="s">
        <v>8538</v>
      </c>
      <c r="L348" s="4" t="s">
        <v>8553</v>
      </c>
      <c r="M348" s="4" t="s">
        <v>8546</v>
      </c>
      <c r="N348" s="4" t="s">
        <v>8544</v>
      </c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</row>
    <row r="349" spans="1:140" ht="13.8" customHeight="1" x14ac:dyDescent="0.25">
      <c r="A349" s="4" t="s">
        <v>5058</v>
      </c>
      <c r="B349" s="4">
        <v>2632</v>
      </c>
      <c r="C349" s="4" t="s">
        <v>14</v>
      </c>
      <c r="D349" s="4" t="s">
        <v>19</v>
      </c>
      <c r="F349" s="4" t="s">
        <v>8550</v>
      </c>
      <c r="G349" s="4" t="s">
        <v>8544</v>
      </c>
      <c r="H349" s="4" t="s">
        <v>8539</v>
      </c>
      <c r="I349" s="4" t="s">
        <v>8540</v>
      </c>
      <c r="J349" s="4" t="s">
        <v>8557</v>
      </c>
      <c r="K349" s="4" t="s">
        <v>8538</v>
      </c>
      <c r="L349" s="4" t="s">
        <v>8553</v>
      </c>
      <c r="M349" s="4" t="s">
        <v>8546</v>
      </c>
      <c r="N349" s="4" t="s">
        <v>8544</v>
      </c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</row>
    <row r="350" spans="1:140" ht="13.8" customHeight="1" x14ac:dyDescent="0.25">
      <c r="A350" s="4" t="s">
        <v>5200</v>
      </c>
      <c r="B350" s="4">
        <v>2631</v>
      </c>
      <c r="C350" s="4" t="s">
        <v>14</v>
      </c>
      <c r="D350" s="4" t="s">
        <v>538</v>
      </c>
      <c r="F350" s="4" t="s">
        <v>8550</v>
      </c>
      <c r="G350" s="4" t="s">
        <v>8544</v>
      </c>
      <c r="H350" s="4" t="s">
        <v>8539</v>
      </c>
      <c r="I350" s="4" t="s">
        <v>8540</v>
      </c>
      <c r="J350" s="4" t="s">
        <v>8557</v>
      </c>
      <c r="K350" s="4" t="s">
        <v>8538</v>
      </c>
      <c r="L350" s="4" t="s">
        <v>8553</v>
      </c>
      <c r="M350" s="4" t="s">
        <v>8546</v>
      </c>
      <c r="N350" s="4" t="s">
        <v>8544</v>
      </c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</row>
    <row r="351" spans="1:140" ht="13.8" customHeight="1" x14ac:dyDescent="0.25">
      <c r="A351" s="4" t="s">
        <v>5244</v>
      </c>
      <c r="B351" s="4">
        <v>2631</v>
      </c>
      <c r="C351" s="4" t="s">
        <v>14</v>
      </c>
      <c r="D351" s="4" t="s">
        <v>4214</v>
      </c>
      <c r="F351" s="4" t="s">
        <v>8550</v>
      </c>
      <c r="G351" s="4" t="s">
        <v>8544</v>
      </c>
      <c r="H351" s="4" t="s">
        <v>8539</v>
      </c>
      <c r="I351" s="4" t="s">
        <v>8540</v>
      </c>
      <c r="J351" s="4" t="s">
        <v>8557</v>
      </c>
      <c r="K351" s="4" t="s">
        <v>8538</v>
      </c>
      <c r="L351" s="4" t="s">
        <v>8553</v>
      </c>
      <c r="M351" s="4" t="s">
        <v>8546</v>
      </c>
      <c r="N351" s="4" t="s">
        <v>8544</v>
      </c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</row>
    <row r="352" spans="1:140" ht="13.8" customHeight="1" x14ac:dyDescent="0.25">
      <c r="A352" s="4" t="s">
        <v>5256</v>
      </c>
      <c r="B352" s="4">
        <v>2584</v>
      </c>
      <c r="C352" s="4" t="s">
        <v>14</v>
      </c>
      <c r="D352" s="4" t="s">
        <v>1476</v>
      </c>
      <c r="F352" s="4" t="s">
        <v>8550</v>
      </c>
      <c r="G352" s="4" t="s">
        <v>8544</v>
      </c>
      <c r="H352" s="4" t="s">
        <v>8539</v>
      </c>
      <c r="I352" s="4" t="s">
        <v>8540</v>
      </c>
      <c r="J352" s="4" t="s">
        <v>8557</v>
      </c>
      <c r="K352" s="4" t="s">
        <v>8538</v>
      </c>
      <c r="L352" s="4" t="s">
        <v>8545</v>
      </c>
      <c r="M352" s="4" t="s">
        <v>8546</v>
      </c>
      <c r="N352" s="4" t="s">
        <v>8544</v>
      </c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</row>
    <row r="353" spans="1:140" ht="13.8" customHeight="1" x14ac:dyDescent="0.25">
      <c r="A353" s="4" t="s">
        <v>5289</v>
      </c>
      <c r="B353" s="4">
        <v>2551</v>
      </c>
      <c r="C353" s="4" t="s">
        <v>14</v>
      </c>
      <c r="D353" s="4" t="s">
        <v>1359</v>
      </c>
      <c r="F353" s="4" t="s">
        <v>8539</v>
      </c>
      <c r="G353" s="4" t="s">
        <v>8540</v>
      </c>
      <c r="H353" s="4" t="s">
        <v>8557</v>
      </c>
      <c r="I353" s="4" t="s">
        <v>8538</v>
      </c>
      <c r="J353" s="4" t="s">
        <v>8545</v>
      </c>
      <c r="K353" s="4" t="s">
        <v>8553</v>
      </c>
      <c r="L353" s="4">
        <v>0</v>
      </c>
      <c r="M353" s="4" t="s">
        <v>8546</v>
      </c>
      <c r="N353" s="4" t="s">
        <v>8544</v>
      </c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</row>
    <row r="354" spans="1:140" ht="13.8" customHeight="1" x14ac:dyDescent="0.25">
      <c r="A354" s="4" t="s">
        <v>5377</v>
      </c>
      <c r="B354" s="4">
        <v>2632</v>
      </c>
      <c r="C354" s="4" t="s">
        <v>14</v>
      </c>
      <c r="D354" s="4" t="s">
        <v>2143</v>
      </c>
      <c r="F354" s="4" t="s">
        <v>8550</v>
      </c>
      <c r="G354" s="4" t="s">
        <v>8544</v>
      </c>
      <c r="H354" s="4" t="s">
        <v>8539</v>
      </c>
      <c r="I354" s="4" t="s">
        <v>8540</v>
      </c>
      <c r="J354" s="4" t="s">
        <v>8557</v>
      </c>
      <c r="K354" s="4" t="s">
        <v>8538</v>
      </c>
      <c r="L354" s="4" t="s">
        <v>8553</v>
      </c>
      <c r="M354" s="4" t="s">
        <v>8546</v>
      </c>
      <c r="N354" s="4" t="s">
        <v>8544</v>
      </c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</row>
    <row r="355" spans="1:140" ht="13.8" customHeight="1" x14ac:dyDescent="0.25">
      <c r="A355" s="4" t="s">
        <v>5436</v>
      </c>
      <c r="B355" s="4">
        <v>2632</v>
      </c>
      <c r="C355" s="4" t="s">
        <v>14</v>
      </c>
      <c r="D355" s="4" t="s">
        <v>1324</v>
      </c>
      <c r="F355" s="4" t="s">
        <v>8550</v>
      </c>
      <c r="G355" s="4" t="s">
        <v>8544</v>
      </c>
      <c r="H355" s="4" t="s">
        <v>8539</v>
      </c>
      <c r="I355" s="4" t="s">
        <v>8540</v>
      </c>
      <c r="J355" s="4" t="s">
        <v>8557</v>
      </c>
      <c r="K355" s="4" t="s">
        <v>8538</v>
      </c>
      <c r="L355" s="4" t="s">
        <v>8553</v>
      </c>
      <c r="M355" s="4" t="s">
        <v>8546</v>
      </c>
      <c r="N355" s="4" t="s">
        <v>8544</v>
      </c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</row>
    <row r="356" spans="1:140" ht="13.8" customHeight="1" x14ac:dyDescent="0.25">
      <c r="A356" s="4" t="s">
        <v>5518</v>
      </c>
      <c r="B356" s="4">
        <v>2867</v>
      </c>
      <c r="C356" s="4" t="s">
        <v>14</v>
      </c>
      <c r="D356" s="4" t="s">
        <v>64</v>
      </c>
      <c r="F356" s="4" t="s">
        <v>8559</v>
      </c>
      <c r="G356" s="4" t="s">
        <v>8550</v>
      </c>
      <c r="H356" s="4" t="s">
        <v>8551</v>
      </c>
      <c r="I356" s="4" t="s">
        <v>8544</v>
      </c>
      <c r="J356" s="4" t="s">
        <v>8559</v>
      </c>
      <c r="K356" s="4" t="s">
        <v>8550</v>
      </c>
      <c r="L356" s="4" t="s">
        <v>8553</v>
      </c>
      <c r="M356" s="4" t="s">
        <v>8544</v>
      </c>
      <c r="N356" s="4" t="s">
        <v>8547</v>
      </c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</row>
    <row r="357" spans="1:140" ht="13.8" customHeight="1" x14ac:dyDescent="0.25">
      <c r="A357" s="4" t="s">
        <v>5535</v>
      </c>
      <c r="B357" s="4">
        <v>2632</v>
      </c>
      <c r="C357" s="4" t="s">
        <v>14</v>
      </c>
      <c r="D357" s="4" t="s">
        <v>394</v>
      </c>
      <c r="F357" s="4" t="s">
        <v>8550</v>
      </c>
      <c r="G357" s="4" t="s">
        <v>8544</v>
      </c>
      <c r="H357" s="4" t="s">
        <v>8539</v>
      </c>
      <c r="I357" s="4" t="s">
        <v>8540</v>
      </c>
      <c r="J357" s="4" t="s">
        <v>8557</v>
      </c>
      <c r="K357" s="4" t="s">
        <v>8538</v>
      </c>
      <c r="L357" s="4" t="s">
        <v>8553</v>
      </c>
      <c r="M357" s="4" t="s">
        <v>8546</v>
      </c>
      <c r="N357" s="4" t="s">
        <v>8544</v>
      </c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</row>
    <row r="358" spans="1:140" ht="13.8" customHeight="1" x14ac:dyDescent="0.25">
      <c r="A358" s="4" t="s">
        <v>5584</v>
      </c>
      <c r="B358" s="4">
        <v>2632</v>
      </c>
      <c r="C358" s="4" t="s">
        <v>14</v>
      </c>
      <c r="D358" s="4" t="s">
        <v>19</v>
      </c>
      <c r="F358" s="4" t="s">
        <v>8550</v>
      </c>
      <c r="G358" s="4" t="s">
        <v>8544</v>
      </c>
      <c r="H358" s="4" t="s">
        <v>8539</v>
      </c>
      <c r="I358" s="4" t="s">
        <v>8540</v>
      </c>
      <c r="J358" s="4" t="s">
        <v>8557</v>
      </c>
      <c r="K358" s="4" t="s">
        <v>8538</v>
      </c>
      <c r="L358" s="4" t="s">
        <v>8553</v>
      </c>
      <c r="M358" s="4" t="s">
        <v>8546</v>
      </c>
      <c r="N358" s="4" t="s">
        <v>8544</v>
      </c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</row>
    <row r="359" spans="1:140" ht="13.8" customHeight="1" x14ac:dyDescent="0.25">
      <c r="A359" s="4" t="s">
        <v>5627</v>
      </c>
      <c r="B359" s="4">
        <v>2575</v>
      </c>
      <c r="C359" s="4" t="s">
        <v>14</v>
      </c>
      <c r="D359" s="4" t="s">
        <v>1512</v>
      </c>
      <c r="F359" s="4" t="s">
        <v>8550</v>
      </c>
      <c r="G359" s="4" t="s">
        <v>8544</v>
      </c>
      <c r="H359" s="4" t="s">
        <v>8539</v>
      </c>
      <c r="I359" s="4" t="s">
        <v>8540</v>
      </c>
      <c r="J359" s="4" t="s">
        <v>8557</v>
      </c>
      <c r="K359" s="4" t="s">
        <v>8538</v>
      </c>
      <c r="L359" s="4" t="s">
        <v>8545</v>
      </c>
      <c r="M359" s="4" t="s">
        <v>8546</v>
      </c>
      <c r="N359" s="4" t="s">
        <v>8544</v>
      </c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</row>
    <row r="360" spans="1:140" ht="13.8" customHeight="1" x14ac:dyDescent="0.25">
      <c r="A360" s="4" t="s">
        <v>5633</v>
      </c>
      <c r="B360" s="4">
        <v>2848</v>
      </c>
      <c r="C360" s="4" t="s">
        <v>14</v>
      </c>
      <c r="D360" s="4" t="s">
        <v>15</v>
      </c>
      <c r="F360" s="4" t="s">
        <v>8559</v>
      </c>
      <c r="G360" s="4" t="s">
        <v>8550</v>
      </c>
      <c r="H360" s="4" t="s">
        <v>8591</v>
      </c>
      <c r="I360" s="4" t="s">
        <v>8544</v>
      </c>
      <c r="J360" s="4" t="s">
        <v>8559</v>
      </c>
      <c r="K360" s="4" t="s">
        <v>8550</v>
      </c>
      <c r="L360" s="4" t="s">
        <v>8551</v>
      </c>
      <c r="M360" s="4" t="s">
        <v>8544</v>
      </c>
      <c r="N360" s="4" t="s">
        <v>8547</v>
      </c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</row>
    <row r="361" spans="1:140" ht="13.8" customHeight="1" x14ac:dyDescent="0.25">
      <c r="A361" s="4" t="s">
        <v>5651</v>
      </c>
      <c r="B361" s="4">
        <v>2584</v>
      </c>
      <c r="C361" s="4" t="s">
        <v>14</v>
      </c>
      <c r="D361" s="4" t="s">
        <v>848</v>
      </c>
      <c r="F361" s="4" t="s">
        <v>8550</v>
      </c>
      <c r="G361" s="4" t="s">
        <v>8544</v>
      </c>
      <c r="H361" s="4" t="s">
        <v>8539</v>
      </c>
      <c r="I361" s="4" t="s">
        <v>8540</v>
      </c>
      <c r="J361" s="4" t="s">
        <v>8557</v>
      </c>
      <c r="K361" s="4" t="s">
        <v>8538</v>
      </c>
      <c r="L361" s="4" t="s">
        <v>8545</v>
      </c>
      <c r="M361" s="4" t="s">
        <v>8546</v>
      </c>
      <c r="N361" s="4" t="s">
        <v>8544</v>
      </c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</row>
    <row r="362" spans="1:140" ht="13.8" customHeight="1" x14ac:dyDescent="0.25">
      <c r="A362" s="4" t="s">
        <v>5660</v>
      </c>
      <c r="B362" s="4">
        <v>2584</v>
      </c>
      <c r="C362" s="4" t="s">
        <v>14</v>
      </c>
      <c r="D362" s="4" t="s">
        <v>2648</v>
      </c>
      <c r="F362" s="4" t="s">
        <v>8550</v>
      </c>
      <c r="G362" s="4" t="s">
        <v>8544</v>
      </c>
      <c r="H362" s="4" t="s">
        <v>8539</v>
      </c>
      <c r="I362" s="4" t="s">
        <v>8540</v>
      </c>
      <c r="J362" s="4" t="s">
        <v>8557</v>
      </c>
      <c r="K362" s="4" t="s">
        <v>8538</v>
      </c>
      <c r="L362" s="4" t="s">
        <v>8545</v>
      </c>
      <c r="M362" s="4" t="s">
        <v>8546</v>
      </c>
      <c r="N362" s="4" t="s">
        <v>8544</v>
      </c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</row>
    <row r="363" spans="1:140" ht="13.8" customHeight="1" x14ac:dyDescent="0.25">
      <c r="A363" s="4" t="s">
        <v>5665</v>
      </c>
      <c r="B363" s="4">
        <v>2509</v>
      </c>
      <c r="C363" s="4" t="s">
        <v>14</v>
      </c>
      <c r="D363" s="4" t="s">
        <v>301</v>
      </c>
      <c r="F363" s="4" t="s">
        <v>8539</v>
      </c>
      <c r="G363" s="4" t="s">
        <v>8540</v>
      </c>
      <c r="H363" s="4" t="s">
        <v>8557</v>
      </c>
      <c r="I363" s="4" t="s">
        <v>8538</v>
      </c>
      <c r="J363" s="4" t="s">
        <v>8545</v>
      </c>
      <c r="K363" s="4" t="s">
        <v>8553</v>
      </c>
      <c r="L363" s="4">
        <v>0</v>
      </c>
      <c r="M363" s="4" t="s">
        <v>8546</v>
      </c>
      <c r="N363" s="4" t="s">
        <v>8544</v>
      </c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</row>
    <row r="364" spans="1:140" ht="13.8" customHeight="1" x14ac:dyDescent="0.25">
      <c r="A364" s="4" t="s">
        <v>5694</v>
      </c>
      <c r="B364" s="4">
        <v>2620</v>
      </c>
      <c r="C364" s="4" t="s">
        <v>14</v>
      </c>
      <c r="D364" s="4" t="s">
        <v>1126</v>
      </c>
      <c r="F364" s="4" t="s">
        <v>8550</v>
      </c>
      <c r="G364" s="4" t="s">
        <v>8544</v>
      </c>
      <c r="H364" s="4" t="s">
        <v>8539</v>
      </c>
      <c r="I364" s="4" t="s">
        <v>8540</v>
      </c>
      <c r="J364" s="4" t="s">
        <v>8557</v>
      </c>
      <c r="K364" s="4" t="s">
        <v>8538</v>
      </c>
      <c r="L364" s="4" t="s">
        <v>8553</v>
      </c>
      <c r="M364" s="4" t="s">
        <v>8546</v>
      </c>
      <c r="N364" s="4" t="s">
        <v>8544</v>
      </c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</row>
    <row r="365" spans="1:140" ht="13.8" customHeight="1" x14ac:dyDescent="0.25">
      <c r="A365" s="4" t="s">
        <v>18</v>
      </c>
      <c r="B365" s="4">
        <v>1699</v>
      </c>
      <c r="C365" s="4" t="s">
        <v>14</v>
      </c>
      <c r="D365" s="4" t="s">
        <v>19</v>
      </c>
      <c r="F365" s="4" t="s">
        <v>8539</v>
      </c>
      <c r="G365" s="4" t="s">
        <v>8540</v>
      </c>
      <c r="H365" s="4" t="s">
        <v>8557</v>
      </c>
      <c r="I365" s="4" t="s">
        <v>8538</v>
      </c>
      <c r="J365" s="4" t="s">
        <v>8544</v>
      </c>
      <c r="K365" s="4" t="s">
        <v>8544</v>
      </c>
      <c r="L365" s="4" t="s">
        <v>8559</v>
      </c>
      <c r="M365" s="4" t="s">
        <v>8544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</row>
    <row r="366" spans="1:140" ht="13.8" customHeight="1" x14ac:dyDescent="0.25">
      <c r="A366" s="4" t="s">
        <v>128</v>
      </c>
      <c r="B366" s="4">
        <v>2315</v>
      </c>
      <c r="C366" s="4" t="s">
        <v>14</v>
      </c>
      <c r="D366" s="4" t="s">
        <v>129</v>
      </c>
      <c r="F366" s="4" t="s">
        <v>8539</v>
      </c>
      <c r="G366" s="4" t="s">
        <v>8540</v>
      </c>
      <c r="H366" s="4" t="s">
        <v>8557</v>
      </c>
      <c r="I366" s="4" t="s">
        <v>8538</v>
      </c>
      <c r="J366" s="4" t="s">
        <v>8544</v>
      </c>
      <c r="K366" s="4" t="s">
        <v>8544</v>
      </c>
      <c r="L366" s="4" t="s">
        <v>8546</v>
      </c>
      <c r="M366" s="4" t="s">
        <v>8545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</row>
    <row r="367" spans="1:140" ht="13.8" customHeight="1" x14ac:dyDescent="0.25">
      <c r="A367" s="4" t="s">
        <v>319</v>
      </c>
      <c r="B367" s="4">
        <v>2316</v>
      </c>
      <c r="C367" s="4" t="s">
        <v>14</v>
      </c>
      <c r="D367" s="4" t="s">
        <v>86</v>
      </c>
      <c r="F367" s="4" t="s">
        <v>8539</v>
      </c>
      <c r="G367" s="4" t="s">
        <v>8540</v>
      </c>
      <c r="H367" s="4" t="s">
        <v>8557</v>
      </c>
      <c r="I367" s="4" t="s">
        <v>8538</v>
      </c>
      <c r="J367" s="4" t="s">
        <v>8544</v>
      </c>
      <c r="K367" s="4" t="s">
        <v>8544</v>
      </c>
      <c r="L367" s="4" t="s">
        <v>8546</v>
      </c>
      <c r="M367" s="4" t="s">
        <v>8545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</row>
    <row r="368" spans="1:140" ht="13.8" customHeight="1" x14ac:dyDescent="0.25">
      <c r="A368" s="4" t="s">
        <v>382</v>
      </c>
      <c r="B368" s="4">
        <v>2245</v>
      </c>
      <c r="C368" s="4" t="s">
        <v>14</v>
      </c>
      <c r="D368" s="4" t="s">
        <v>129</v>
      </c>
      <c r="F368" s="4" t="s">
        <v>8539</v>
      </c>
      <c r="G368" s="4" t="s">
        <v>8540</v>
      </c>
      <c r="H368" s="4" t="s">
        <v>8557</v>
      </c>
      <c r="I368" s="4" t="s">
        <v>8538</v>
      </c>
      <c r="J368" s="4" t="s">
        <v>8545</v>
      </c>
      <c r="K368" s="4" t="s">
        <v>8553</v>
      </c>
      <c r="L368" s="4" t="s">
        <v>8546</v>
      </c>
      <c r="M368" s="4" t="s">
        <v>8544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</row>
    <row r="369" spans="1:140" ht="13.8" customHeight="1" x14ac:dyDescent="0.25">
      <c r="A369" s="4" t="s">
        <v>406</v>
      </c>
      <c r="B369" s="4">
        <v>1699</v>
      </c>
      <c r="C369" s="4" t="s">
        <v>14</v>
      </c>
      <c r="D369" s="4" t="s">
        <v>407</v>
      </c>
      <c r="F369" s="4" t="s">
        <v>8539</v>
      </c>
      <c r="G369" s="4" t="s">
        <v>8540</v>
      </c>
      <c r="H369" s="4" t="s">
        <v>8557</v>
      </c>
      <c r="I369" s="4" t="s">
        <v>8538</v>
      </c>
      <c r="J369" s="4" t="s">
        <v>8544</v>
      </c>
      <c r="K369" s="4" t="s">
        <v>8544</v>
      </c>
      <c r="L369" s="4" t="s">
        <v>8559</v>
      </c>
      <c r="M369" s="4" t="s">
        <v>8544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</row>
    <row r="370" spans="1:140" ht="13.8" customHeight="1" x14ac:dyDescent="0.25">
      <c r="A370" s="4" t="s">
        <v>473</v>
      </c>
      <c r="B370" s="4">
        <v>2384</v>
      </c>
      <c r="C370" s="4" t="s">
        <v>14</v>
      </c>
      <c r="D370" s="4" t="s">
        <v>474</v>
      </c>
      <c r="F370" s="4" t="s">
        <v>8539</v>
      </c>
      <c r="G370" s="4" t="s">
        <v>8540</v>
      </c>
      <c r="H370" s="4" t="s">
        <v>8557</v>
      </c>
      <c r="I370" s="4" t="s">
        <v>8538</v>
      </c>
      <c r="J370" s="4" t="s">
        <v>8544</v>
      </c>
      <c r="K370" s="4" t="s">
        <v>8572</v>
      </c>
      <c r="L370" s="4" t="s">
        <v>8553</v>
      </c>
      <c r="M370" s="4" t="s">
        <v>8559</v>
      </c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</row>
    <row r="371" spans="1:140" ht="13.8" customHeight="1" x14ac:dyDescent="0.25">
      <c r="A371" s="4" t="s">
        <v>1063</v>
      </c>
      <c r="B371" s="4">
        <v>2108</v>
      </c>
      <c r="C371" s="4" t="s">
        <v>14</v>
      </c>
      <c r="D371" s="4" t="s">
        <v>19</v>
      </c>
      <c r="F371" s="4" t="s">
        <v>8550</v>
      </c>
      <c r="G371" s="4" t="s">
        <v>8544</v>
      </c>
      <c r="H371" s="4" t="s">
        <v>8539</v>
      </c>
      <c r="I371" s="4" t="s">
        <v>8540</v>
      </c>
      <c r="J371" s="4" t="s">
        <v>8557</v>
      </c>
      <c r="K371" s="4" t="s">
        <v>8538</v>
      </c>
      <c r="L371" s="4" t="s">
        <v>8545</v>
      </c>
      <c r="M371" s="4" t="s">
        <v>8544</v>
      </c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</row>
    <row r="372" spans="1:140" ht="13.8" customHeight="1" x14ac:dyDescent="0.25">
      <c r="A372" s="4" t="s">
        <v>1323</v>
      </c>
      <c r="B372" s="4">
        <v>2384</v>
      </c>
      <c r="C372" s="4" t="s">
        <v>14</v>
      </c>
      <c r="D372" s="4" t="s">
        <v>1324</v>
      </c>
      <c r="F372" s="4" t="s">
        <v>8539</v>
      </c>
      <c r="G372" s="4" t="s">
        <v>8540</v>
      </c>
      <c r="H372" s="4" t="s">
        <v>8557</v>
      </c>
      <c r="I372" s="4" t="s">
        <v>8538</v>
      </c>
      <c r="J372" s="4" t="s">
        <v>8544</v>
      </c>
      <c r="K372" s="4" t="s">
        <v>8572</v>
      </c>
      <c r="L372" s="4" t="s">
        <v>8553</v>
      </c>
      <c r="M372" s="4" t="s">
        <v>8559</v>
      </c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</row>
    <row r="373" spans="1:140" ht="13.8" customHeight="1" x14ac:dyDescent="0.25">
      <c r="A373" s="4" t="s">
        <v>1893</v>
      </c>
      <c r="B373" s="4">
        <v>2316</v>
      </c>
      <c r="C373" s="4" t="s">
        <v>14</v>
      </c>
      <c r="D373" s="4" t="s">
        <v>60</v>
      </c>
      <c r="F373" s="4" t="s">
        <v>8539</v>
      </c>
      <c r="G373" s="4" t="s">
        <v>8540</v>
      </c>
      <c r="H373" s="4" t="s">
        <v>8557</v>
      </c>
      <c r="I373" s="4" t="s">
        <v>8538</v>
      </c>
      <c r="J373" s="4" t="s">
        <v>8544</v>
      </c>
      <c r="K373" s="4" t="s">
        <v>8544</v>
      </c>
      <c r="L373" s="4" t="s">
        <v>8546</v>
      </c>
      <c r="M373" s="4" t="s">
        <v>8545</v>
      </c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</row>
    <row r="374" spans="1:140" ht="13.8" customHeight="1" x14ac:dyDescent="0.25">
      <c r="A374" s="4" t="s">
        <v>1897</v>
      </c>
      <c r="B374" s="4">
        <v>2269</v>
      </c>
      <c r="C374" s="4" t="s">
        <v>14</v>
      </c>
      <c r="D374" s="4" t="s">
        <v>1864</v>
      </c>
      <c r="F374" s="4" t="s">
        <v>8539</v>
      </c>
      <c r="G374" s="4" t="s">
        <v>8540</v>
      </c>
      <c r="H374" s="4" t="s">
        <v>8557</v>
      </c>
      <c r="I374" s="4" t="s">
        <v>8538</v>
      </c>
      <c r="J374" s="4" t="s">
        <v>8546</v>
      </c>
      <c r="K374" s="4" t="s">
        <v>8544</v>
      </c>
      <c r="L374" s="4">
        <v>0</v>
      </c>
      <c r="M374" s="4" t="s">
        <v>8592</v>
      </c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</row>
    <row r="375" spans="1:140" ht="13.8" customHeight="1" x14ac:dyDescent="0.25">
      <c r="A375" s="4" t="s">
        <v>2061</v>
      </c>
      <c r="B375" s="4">
        <v>2228</v>
      </c>
      <c r="C375" s="4" t="s">
        <v>14</v>
      </c>
      <c r="D375" s="4" t="s">
        <v>1294</v>
      </c>
      <c r="F375" s="4" t="s">
        <v>8539</v>
      </c>
      <c r="G375" s="4" t="s">
        <v>8540</v>
      </c>
      <c r="H375" s="4" t="s">
        <v>8557</v>
      </c>
      <c r="I375" s="4" t="s">
        <v>8538</v>
      </c>
      <c r="J375" s="4" t="s">
        <v>8544</v>
      </c>
      <c r="K375" s="4" t="s">
        <v>8544</v>
      </c>
      <c r="L375" s="4" t="s">
        <v>8546</v>
      </c>
      <c r="M375" s="4" t="s">
        <v>8545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</row>
    <row r="376" spans="1:140" ht="13.8" customHeight="1" x14ac:dyDescent="0.25">
      <c r="A376" s="4" t="s">
        <v>2465</v>
      </c>
      <c r="B376" s="4">
        <v>2740</v>
      </c>
      <c r="C376" s="4" t="s">
        <v>14</v>
      </c>
      <c r="D376" s="4" t="s">
        <v>36</v>
      </c>
      <c r="F376" s="4" t="s">
        <v>8550</v>
      </c>
      <c r="G376" s="4" t="s">
        <v>8546</v>
      </c>
      <c r="H376" s="4" t="s">
        <v>8544</v>
      </c>
      <c r="I376" s="4" t="s">
        <v>8559</v>
      </c>
      <c r="J376" s="4" t="s">
        <v>8550</v>
      </c>
      <c r="K376" s="4" t="s">
        <v>8551</v>
      </c>
      <c r="L376" s="4" t="s">
        <v>8544</v>
      </c>
      <c r="M376" s="4" t="s">
        <v>8547</v>
      </c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</row>
    <row r="377" spans="1:140" ht="13.8" customHeight="1" x14ac:dyDescent="0.25">
      <c r="A377" s="4" t="s">
        <v>2509</v>
      </c>
      <c r="B377" s="4">
        <v>2718</v>
      </c>
      <c r="C377" s="4" t="s">
        <v>14</v>
      </c>
      <c r="D377" s="4" t="s">
        <v>36</v>
      </c>
      <c r="F377" s="4" t="s">
        <v>8550</v>
      </c>
      <c r="G377" s="4" t="s">
        <v>8546</v>
      </c>
      <c r="H377" s="4" t="s">
        <v>8544</v>
      </c>
      <c r="I377" s="4" t="s">
        <v>8559</v>
      </c>
      <c r="J377" s="4" t="s">
        <v>8550</v>
      </c>
      <c r="K377" s="4" t="s">
        <v>8551</v>
      </c>
      <c r="L377" s="4" t="s">
        <v>8544</v>
      </c>
      <c r="M377" s="4" t="s">
        <v>8547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</row>
    <row r="378" spans="1:140" ht="13.8" customHeight="1" x14ac:dyDescent="0.25">
      <c r="A378" s="4" t="s">
        <v>2574</v>
      </c>
      <c r="B378" s="4">
        <v>2384</v>
      </c>
      <c r="C378" s="4" t="s">
        <v>14</v>
      </c>
      <c r="D378" s="4" t="s">
        <v>19</v>
      </c>
      <c r="F378" s="4" t="s">
        <v>8539</v>
      </c>
      <c r="G378" s="4" t="s">
        <v>8540</v>
      </c>
      <c r="H378" s="4" t="s">
        <v>8557</v>
      </c>
      <c r="I378" s="4" t="s">
        <v>8538</v>
      </c>
      <c r="J378" s="4" t="s">
        <v>8544</v>
      </c>
      <c r="K378" s="4" t="s">
        <v>8572</v>
      </c>
      <c r="L378" s="4" t="s">
        <v>8553</v>
      </c>
      <c r="M378" s="4" t="s">
        <v>8559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</row>
    <row r="379" spans="1:140" ht="13.8" customHeight="1" x14ac:dyDescent="0.25">
      <c r="A379" s="4" t="s">
        <v>2742</v>
      </c>
      <c r="B379" s="4">
        <v>1699</v>
      </c>
      <c r="C379" s="4" t="s">
        <v>14</v>
      </c>
      <c r="D379" s="4" t="s">
        <v>814</v>
      </c>
      <c r="F379" s="4" t="s">
        <v>8539</v>
      </c>
      <c r="G379" s="4" t="s">
        <v>8540</v>
      </c>
      <c r="H379" s="4" t="s">
        <v>8557</v>
      </c>
      <c r="I379" s="4" t="s">
        <v>8538</v>
      </c>
      <c r="J379" s="4" t="s">
        <v>8544</v>
      </c>
      <c r="K379" s="4" t="s">
        <v>8544</v>
      </c>
      <c r="L379" s="4" t="s">
        <v>8559</v>
      </c>
      <c r="M379" s="4" t="s">
        <v>8544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</row>
    <row r="380" spans="1:140" ht="13.8" customHeight="1" x14ac:dyDescent="0.25">
      <c r="A380" s="4" t="s">
        <v>2763</v>
      </c>
      <c r="B380" s="4">
        <v>1699</v>
      </c>
      <c r="C380" s="4" t="s">
        <v>14</v>
      </c>
      <c r="D380" s="4" t="s">
        <v>2541</v>
      </c>
      <c r="F380" s="4" t="s">
        <v>8539</v>
      </c>
      <c r="G380" s="4" t="s">
        <v>8540</v>
      </c>
      <c r="H380" s="4" t="s">
        <v>8557</v>
      </c>
      <c r="I380" s="4" t="s">
        <v>8538</v>
      </c>
      <c r="J380" s="4" t="s">
        <v>8544</v>
      </c>
      <c r="K380" s="4" t="s">
        <v>8544</v>
      </c>
      <c r="L380" s="4" t="s">
        <v>8559</v>
      </c>
      <c r="M380" s="4" t="s">
        <v>8544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</row>
    <row r="381" spans="1:140" ht="13.8" customHeight="1" x14ac:dyDescent="0.25">
      <c r="A381" s="4" t="s">
        <v>2943</v>
      </c>
      <c r="B381" s="4">
        <v>1699</v>
      </c>
      <c r="C381" s="4" t="s">
        <v>14</v>
      </c>
      <c r="D381" s="4" t="s">
        <v>2738</v>
      </c>
      <c r="F381" s="4" t="s">
        <v>8539</v>
      </c>
      <c r="G381" s="4" t="s">
        <v>8540</v>
      </c>
      <c r="H381" s="4" t="s">
        <v>8557</v>
      </c>
      <c r="I381" s="4" t="s">
        <v>8538</v>
      </c>
      <c r="J381" s="4" t="s">
        <v>8544</v>
      </c>
      <c r="K381" s="4" t="s">
        <v>8544</v>
      </c>
      <c r="L381" s="4" t="s">
        <v>8559</v>
      </c>
      <c r="M381" s="4" t="s">
        <v>8544</v>
      </c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</row>
    <row r="382" spans="1:140" ht="13.8" customHeight="1" x14ac:dyDescent="0.25">
      <c r="A382" s="4" t="s">
        <v>3080</v>
      </c>
      <c r="B382" s="4">
        <v>1699</v>
      </c>
      <c r="C382" s="4" t="s">
        <v>14</v>
      </c>
      <c r="D382" s="4" t="s">
        <v>1827</v>
      </c>
      <c r="F382" s="4" t="s">
        <v>8539</v>
      </c>
      <c r="G382" s="4" t="s">
        <v>8540</v>
      </c>
      <c r="H382" s="4" t="s">
        <v>8557</v>
      </c>
      <c r="I382" s="4" t="s">
        <v>8538</v>
      </c>
      <c r="J382" s="4" t="s">
        <v>8544</v>
      </c>
      <c r="K382" s="4" t="s">
        <v>8544</v>
      </c>
      <c r="L382" s="4" t="s">
        <v>8559</v>
      </c>
      <c r="M382" s="4" t="s">
        <v>8544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</row>
    <row r="383" spans="1:140" ht="13.8" customHeight="1" x14ac:dyDescent="0.25">
      <c r="A383" s="4" t="s">
        <v>3214</v>
      </c>
      <c r="B383" s="4">
        <v>1699</v>
      </c>
      <c r="C383" s="4" t="s">
        <v>14</v>
      </c>
      <c r="D383" s="4" t="s">
        <v>562</v>
      </c>
      <c r="F383" s="4" t="s">
        <v>8539</v>
      </c>
      <c r="G383" s="4" t="s">
        <v>8540</v>
      </c>
      <c r="H383" s="4" t="s">
        <v>8557</v>
      </c>
      <c r="I383" s="4" t="s">
        <v>8538</v>
      </c>
      <c r="J383" s="4" t="s">
        <v>8544</v>
      </c>
      <c r="K383" s="4" t="s">
        <v>8544</v>
      </c>
      <c r="L383" s="4" t="s">
        <v>8559</v>
      </c>
      <c r="M383" s="4" t="s">
        <v>8544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</row>
    <row r="384" spans="1:140" ht="13.8" customHeight="1" x14ac:dyDescent="0.25">
      <c r="A384" s="4" t="s">
        <v>3650</v>
      </c>
      <c r="B384" s="4">
        <v>1881</v>
      </c>
      <c r="C384" s="4" t="s">
        <v>14</v>
      </c>
      <c r="D384" s="4" t="s">
        <v>387</v>
      </c>
      <c r="F384" s="4" t="s">
        <v>8546</v>
      </c>
      <c r="G384" s="4" t="s">
        <v>8544</v>
      </c>
      <c r="H384" s="4" t="s">
        <v>8539</v>
      </c>
      <c r="I384" s="4" t="s">
        <v>8540</v>
      </c>
      <c r="J384" s="4" t="s">
        <v>8557</v>
      </c>
      <c r="K384" s="4" t="s">
        <v>8538</v>
      </c>
      <c r="L384" s="4" t="s">
        <v>8545</v>
      </c>
      <c r="M384" s="4" t="s">
        <v>8546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</row>
    <row r="385" spans="1:140" ht="13.8" customHeight="1" x14ac:dyDescent="0.25">
      <c r="A385" s="4" t="s">
        <v>3856</v>
      </c>
      <c r="B385" s="4">
        <v>2352</v>
      </c>
      <c r="C385" s="4" t="s">
        <v>9</v>
      </c>
      <c r="D385" s="4" t="s">
        <v>10</v>
      </c>
      <c r="F385" s="4" t="s">
        <v>8539</v>
      </c>
      <c r="G385" s="4" t="s">
        <v>8540</v>
      </c>
      <c r="H385" s="4" t="s">
        <v>8538</v>
      </c>
      <c r="I385" s="4" t="s">
        <v>8545</v>
      </c>
      <c r="J385" s="4" t="s">
        <v>8554</v>
      </c>
      <c r="K385" s="4" t="s">
        <v>8546</v>
      </c>
      <c r="L385" s="4" t="s">
        <v>8544</v>
      </c>
      <c r="M385" s="4" t="s">
        <v>8547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</row>
    <row r="386" spans="1:140" ht="13.8" customHeight="1" x14ac:dyDescent="0.25">
      <c r="A386" s="4" t="s">
        <v>3948</v>
      </c>
      <c r="B386" s="4">
        <v>2353</v>
      </c>
      <c r="C386" s="4" t="s">
        <v>9</v>
      </c>
      <c r="D386" s="4" t="s">
        <v>10</v>
      </c>
      <c r="F386" s="4" t="s">
        <v>8547</v>
      </c>
      <c r="G386" s="4" t="s">
        <v>8550</v>
      </c>
      <c r="H386" s="4" t="s">
        <v>8544</v>
      </c>
      <c r="I386" s="4" t="s">
        <v>8539</v>
      </c>
      <c r="J386" s="4" t="s">
        <v>8540</v>
      </c>
      <c r="K386" s="4" t="s">
        <v>8557</v>
      </c>
      <c r="L386" s="4" t="s">
        <v>8538</v>
      </c>
      <c r="M386" s="4" t="s">
        <v>8547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</row>
    <row r="387" spans="1:140" ht="13.8" customHeight="1" x14ac:dyDescent="0.25">
      <c r="A387" s="4" t="s">
        <v>4140</v>
      </c>
      <c r="B387" s="4">
        <v>2384</v>
      </c>
      <c r="C387" s="4" t="s">
        <v>14</v>
      </c>
      <c r="D387" s="4" t="s">
        <v>498</v>
      </c>
      <c r="F387" s="4" t="s">
        <v>8539</v>
      </c>
      <c r="G387" s="4" t="s">
        <v>8540</v>
      </c>
      <c r="H387" s="4" t="s">
        <v>8557</v>
      </c>
      <c r="I387" s="4" t="s">
        <v>8538</v>
      </c>
      <c r="J387" s="4" t="s">
        <v>8544</v>
      </c>
      <c r="K387" s="4" t="s">
        <v>8572</v>
      </c>
      <c r="L387" s="4" t="s">
        <v>8553</v>
      </c>
      <c r="M387" s="4" t="s">
        <v>8559</v>
      </c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</row>
    <row r="388" spans="1:140" ht="13.8" customHeight="1" x14ac:dyDescent="0.25">
      <c r="A388" s="4" t="s">
        <v>4289</v>
      </c>
      <c r="B388" s="4">
        <v>2384</v>
      </c>
      <c r="C388" s="4" t="s">
        <v>14</v>
      </c>
      <c r="D388" s="4" t="s">
        <v>19</v>
      </c>
      <c r="F388" s="4" t="s">
        <v>8539</v>
      </c>
      <c r="G388" s="4" t="s">
        <v>8540</v>
      </c>
      <c r="H388" s="4" t="s">
        <v>8557</v>
      </c>
      <c r="I388" s="4" t="s">
        <v>8538</v>
      </c>
      <c r="J388" s="4" t="s">
        <v>8544</v>
      </c>
      <c r="K388" s="4" t="s">
        <v>8572</v>
      </c>
      <c r="L388" s="4" t="s">
        <v>8553</v>
      </c>
      <c r="M388" s="4" t="s">
        <v>8559</v>
      </c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</row>
    <row r="389" spans="1:140" ht="13.8" customHeight="1" x14ac:dyDescent="0.25">
      <c r="A389" s="4" t="s">
        <v>4350</v>
      </c>
      <c r="B389" s="4">
        <v>2095</v>
      </c>
      <c r="C389" s="4" t="s">
        <v>14</v>
      </c>
      <c r="D389" s="4" t="s">
        <v>442</v>
      </c>
      <c r="F389" s="4" t="s">
        <v>8550</v>
      </c>
      <c r="G389" s="4" t="s">
        <v>8544</v>
      </c>
      <c r="H389" s="4" t="s">
        <v>8539</v>
      </c>
      <c r="I389" s="4" t="s">
        <v>8540</v>
      </c>
      <c r="J389" s="4" t="s">
        <v>8557</v>
      </c>
      <c r="K389" s="4" t="s">
        <v>8538</v>
      </c>
      <c r="L389" s="4" t="s">
        <v>8545</v>
      </c>
      <c r="M389" s="4" t="s">
        <v>8544</v>
      </c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</row>
    <row r="390" spans="1:140" ht="13.8" customHeight="1" x14ac:dyDescent="0.25">
      <c r="A390" s="4" t="s">
        <v>4457</v>
      </c>
      <c r="B390" s="4">
        <v>1942</v>
      </c>
      <c r="C390" s="4" t="s">
        <v>14</v>
      </c>
      <c r="D390" s="4" t="s">
        <v>2299</v>
      </c>
      <c r="F390" s="4" t="s">
        <v>8544</v>
      </c>
      <c r="G390" s="4" t="s">
        <v>8539</v>
      </c>
      <c r="H390" s="4" t="s">
        <v>8540</v>
      </c>
      <c r="I390" s="4" t="s">
        <v>8557</v>
      </c>
      <c r="J390" s="4" t="s">
        <v>8538</v>
      </c>
      <c r="K390" s="4" t="s">
        <v>8545</v>
      </c>
      <c r="L390" s="4" t="s">
        <v>8546</v>
      </c>
      <c r="M390" s="4" t="s">
        <v>8544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</row>
    <row r="391" spans="1:140" ht="13.8" customHeight="1" x14ac:dyDescent="0.25">
      <c r="A391" s="4" t="s">
        <v>4905</v>
      </c>
      <c r="B391" s="4">
        <v>4641</v>
      </c>
      <c r="C391" s="4" t="s">
        <v>9</v>
      </c>
      <c r="D391" s="4" t="s">
        <v>180</v>
      </c>
      <c r="F391" s="4" t="s">
        <v>8593</v>
      </c>
      <c r="G391" s="4"/>
      <c r="H391" s="4" t="s">
        <v>8593</v>
      </c>
      <c r="I391" s="4" t="s">
        <v>8593</v>
      </c>
      <c r="J391" s="4" t="s">
        <v>8593</v>
      </c>
      <c r="K391" s="4" t="s">
        <v>8593</v>
      </c>
      <c r="L391" s="4" t="s">
        <v>8539</v>
      </c>
      <c r="M391" s="4" t="s">
        <v>8540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</row>
    <row r="392" spans="1:140" ht="13.8" customHeight="1" x14ac:dyDescent="0.25">
      <c r="A392" s="4" t="s">
        <v>4949</v>
      </c>
      <c r="B392" s="4">
        <v>4749</v>
      </c>
      <c r="C392" s="4" t="s">
        <v>9</v>
      </c>
      <c r="D392" s="4" t="s">
        <v>180</v>
      </c>
      <c r="F392" s="4" t="s">
        <v>8594</v>
      </c>
      <c r="G392" s="4" t="s">
        <v>8595</v>
      </c>
      <c r="H392" s="4" t="s">
        <v>8594</v>
      </c>
      <c r="I392" s="4" t="s">
        <v>8550</v>
      </c>
      <c r="J392" s="4" t="s">
        <v>8539</v>
      </c>
      <c r="K392" s="4" t="s">
        <v>8540</v>
      </c>
      <c r="L392" s="4" t="s">
        <v>8546</v>
      </c>
      <c r="M392" s="4" t="s">
        <v>8596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</row>
    <row r="393" spans="1:140" ht="13.8" customHeight="1" x14ac:dyDescent="0.25">
      <c r="A393" s="4" t="s">
        <v>5269</v>
      </c>
      <c r="B393" s="4">
        <v>2228</v>
      </c>
      <c r="C393" s="4" t="s">
        <v>14</v>
      </c>
      <c r="D393" s="4" t="s">
        <v>722</v>
      </c>
      <c r="F393" s="4" t="s">
        <v>8539</v>
      </c>
      <c r="G393" s="4" t="s">
        <v>8540</v>
      </c>
      <c r="H393" s="4" t="s">
        <v>8557</v>
      </c>
      <c r="I393" s="4" t="s">
        <v>8538</v>
      </c>
      <c r="J393" s="4" t="s">
        <v>8544</v>
      </c>
      <c r="K393" s="4" t="s">
        <v>8544</v>
      </c>
      <c r="L393" s="4" t="s">
        <v>8546</v>
      </c>
      <c r="M393" s="4" t="s">
        <v>8545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</row>
    <row r="394" spans="1:140" ht="13.8" customHeight="1" x14ac:dyDescent="0.25">
      <c r="A394" s="4" t="s">
        <v>5309</v>
      </c>
      <c r="B394" s="4">
        <v>1968</v>
      </c>
      <c r="C394" s="4" t="s">
        <v>14</v>
      </c>
      <c r="D394" s="4" t="s">
        <v>19</v>
      </c>
      <c r="F394" s="4" t="s">
        <v>8544</v>
      </c>
      <c r="G394" s="4" t="s">
        <v>8539</v>
      </c>
      <c r="H394" s="4" t="s">
        <v>8540</v>
      </c>
      <c r="I394" s="4" t="s">
        <v>8557</v>
      </c>
      <c r="J394" s="4" t="s">
        <v>8538</v>
      </c>
      <c r="K394" s="4" t="s">
        <v>8545</v>
      </c>
      <c r="L394" s="4" t="s">
        <v>8546</v>
      </c>
      <c r="M394" s="4" t="s">
        <v>8544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</row>
    <row r="395" spans="1:140" ht="13.8" customHeight="1" x14ac:dyDescent="0.25">
      <c r="A395" s="4" t="s">
        <v>5661</v>
      </c>
      <c r="B395" s="4">
        <v>5323</v>
      </c>
      <c r="C395" s="4" t="s">
        <v>9</v>
      </c>
      <c r="D395" s="4" t="s">
        <v>180</v>
      </c>
      <c r="F395" s="4" t="s">
        <v>8597</v>
      </c>
      <c r="G395" s="4" t="s">
        <v>8598</v>
      </c>
      <c r="H395" s="4" t="s">
        <v>8599</v>
      </c>
      <c r="I395" s="4" t="s">
        <v>8600</v>
      </c>
      <c r="J395" s="4" t="s">
        <v>8598</v>
      </c>
      <c r="K395" s="4" t="s">
        <v>8539</v>
      </c>
      <c r="L395" s="4" t="s">
        <v>8539</v>
      </c>
      <c r="M395" s="4" t="s">
        <v>8540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</row>
    <row r="396" spans="1:140" ht="13.8" customHeight="1" x14ac:dyDescent="0.25">
      <c r="A396" s="4" t="s">
        <v>120</v>
      </c>
      <c r="B396" s="4">
        <v>1851</v>
      </c>
      <c r="C396" s="4" t="s">
        <v>14</v>
      </c>
      <c r="D396" s="4" t="s">
        <v>121</v>
      </c>
      <c r="F396" s="4" t="s">
        <v>8539</v>
      </c>
      <c r="G396" s="4" t="s">
        <v>8540</v>
      </c>
      <c r="H396" s="4" t="s">
        <v>8557</v>
      </c>
      <c r="I396" s="4" t="s">
        <v>8538</v>
      </c>
      <c r="J396" s="4" t="s">
        <v>8546</v>
      </c>
      <c r="K396" s="4" t="s">
        <v>8545</v>
      </c>
      <c r="L396" s="4" t="s">
        <v>8544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</row>
    <row r="397" spans="1:140" ht="13.8" customHeight="1" x14ac:dyDescent="0.25">
      <c r="A397" s="4" t="s">
        <v>230</v>
      </c>
      <c r="B397" s="4">
        <v>2095</v>
      </c>
      <c r="C397" s="4" t="s">
        <v>14</v>
      </c>
      <c r="D397" s="4" t="s">
        <v>19</v>
      </c>
      <c r="F397" s="4" t="s">
        <v>8539</v>
      </c>
      <c r="G397" s="4" t="s">
        <v>8540</v>
      </c>
      <c r="H397" s="4" t="s">
        <v>8557</v>
      </c>
      <c r="I397" s="4" t="s">
        <v>8538</v>
      </c>
      <c r="J397" s="4" t="s">
        <v>8544</v>
      </c>
      <c r="K397" s="4" t="s">
        <v>8572</v>
      </c>
      <c r="L397" s="4" t="s">
        <v>8573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</row>
    <row r="398" spans="1:140" ht="13.8" customHeight="1" x14ac:dyDescent="0.25">
      <c r="A398" s="4" t="s">
        <v>249</v>
      </c>
      <c r="B398" s="4">
        <v>1607</v>
      </c>
      <c r="C398" s="4" t="s">
        <v>14</v>
      </c>
      <c r="D398" s="4" t="s">
        <v>19</v>
      </c>
      <c r="F398" s="4" t="s">
        <v>8539</v>
      </c>
      <c r="G398" s="4" t="s">
        <v>8540</v>
      </c>
      <c r="H398" s="4" t="s">
        <v>8557</v>
      </c>
      <c r="I398" s="4" t="s">
        <v>8538</v>
      </c>
      <c r="J398" s="4" t="s">
        <v>8544</v>
      </c>
      <c r="K398" s="4" t="s">
        <v>8559</v>
      </c>
      <c r="L398" s="4" t="s">
        <v>8544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</row>
    <row r="399" spans="1:140" ht="13.8" customHeight="1" x14ac:dyDescent="0.25">
      <c r="A399" s="4" t="s">
        <v>358</v>
      </c>
      <c r="B399" s="4">
        <v>1813</v>
      </c>
      <c r="C399" s="4" t="s">
        <v>14</v>
      </c>
      <c r="D399" s="4" t="s">
        <v>155</v>
      </c>
      <c r="F399" s="4" t="s">
        <v>8539</v>
      </c>
      <c r="G399" s="4" t="s">
        <v>8540</v>
      </c>
      <c r="H399" s="4" t="s">
        <v>8557</v>
      </c>
      <c r="I399" s="4" t="s">
        <v>8538</v>
      </c>
      <c r="J399" s="4" t="s">
        <v>8545</v>
      </c>
      <c r="K399" s="4" t="s">
        <v>8546</v>
      </c>
      <c r="L399" s="4" t="s">
        <v>8544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</row>
    <row r="400" spans="1:140" ht="13.8" customHeight="1" x14ac:dyDescent="0.25">
      <c r="A400" s="4" t="s">
        <v>367</v>
      </c>
      <c r="B400" s="4">
        <v>1665</v>
      </c>
      <c r="C400" s="4" t="s">
        <v>14</v>
      </c>
      <c r="D400" s="4" t="s">
        <v>368</v>
      </c>
      <c r="F400" s="4" t="s">
        <v>8539</v>
      </c>
      <c r="G400" s="4" t="s">
        <v>8540</v>
      </c>
      <c r="H400" s="4" t="s">
        <v>8557</v>
      </c>
      <c r="I400" s="4" t="s">
        <v>8538</v>
      </c>
      <c r="J400" s="4" t="s">
        <v>8553</v>
      </c>
      <c r="K400" s="4" t="s">
        <v>8544</v>
      </c>
      <c r="L400" s="4" t="s">
        <v>8547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</row>
    <row r="401" spans="1:140" ht="13.8" customHeight="1" x14ac:dyDescent="0.25">
      <c r="A401" s="4" t="s">
        <v>400</v>
      </c>
      <c r="B401" s="4">
        <v>1814</v>
      </c>
      <c r="C401" s="4" t="s">
        <v>14</v>
      </c>
      <c r="D401" s="4" t="s">
        <v>401</v>
      </c>
      <c r="F401" s="4" t="s">
        <v>8539</v>
      </c>
      <c r="G401" s="4" t="s">
        <v>8540</v>
      </c>
      <c r="H401" s="4" t="s">
        <v>8557</v>
      </c>
      <c r="I401" s="4" t="s">
        <v>8538</v>
      </c>
      <c r="J401" s="4" t="s">
        <v>8545</v>
      </c>
      <c r="K401" s="4" t="s">
        <v>8546</v>
      </c>
      <c r="L401" s="4" t="s">
        <v>8544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</row>
    <row r="402" spans="1:140" ht="13.8" customHeight="1" x14ac:dyDescent="0.25">
      <c r="A402" s="4" t="s">
        <v>495</v>
      </c>
      <c r="B402" s="4">
        <v>1814</v>
      </c>
      <c r="C402" s="4" t="s">
        <v>14</v>
      </c>
      <c r="D402" s="4" t="s">
        <v>394</v>
      </c>
      <c r="F402" s="4" t="s">
        <v>8539</v>
      </c>
      <c r="G402" s="4" t="s">
        <v>8540</v>
      </c>
      <c r="H402" s="4" t="s">
        <v>8557</v>
      </c>
      <c r="I402" s="4" t="s">
        <v>8538</v>
      </c>
      <c r="J402" s="4" t="s">
        <v>8545</v>
      </c>
      <c r="K402" s="4" t="s">
        <v>8546</v>
      </c>
      <c r="L402" s="4" t="s">
        <v>8544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</row>
    <row r="403" spans="1:140" ht="13.8" customHeight="1" x14ac:dyDescent="0.25">
      <c r="A403" s="4" t="s">
        <v>508</v>
      </c>
      <c r="B403" s="4">
        <v>1813</v>
      </c>
      <c r="C403" s="4" t="s">
        <v>14</v>
      </c>
      <c r="D403" s="4" t="s">
        <v>509</v>
      </c>
      <c r="F403" s="4" t="s">
        <v>8539</v>
      </c>
      <c r="G403" s="4" t="s">
        <v>8540</v>
      </c>
      <c r="H403" s="4" t="s">
        <v>8557</v>
      </c>
      <c r="I403" s="4" t="s">
        <v>8538</v>
      </c>
      <c r="J403" s="4" t="s">
        <v>8545</v>
      </c>
      <c r="K403" s="4" t="s">
        <v>8546</v>
      </c>
      <c r="L403" s="4" t="s">
        <v>8544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</row>
    <row r="404" spans="1:140" ht="13.8" customHeight="1" x14ac:dyDescent="0.25">
      <c r="A404" s="4" t="s">
        <v>768</v>
      </c>
      <c r="B404" s="4">
        <v>1813</v>
      </c>
      <c r="C404" s="4" t="s">
        <v>14</v>
      </c>
      <c r="D404" s="4" t="s">
        <v>19</v>
      </c>
      <c r="F404" s="4" t="s">
        <v>8539</v>
      </c>
      <c r="G404" s="4" t="s">
        <v>8540</v>
      </c>
      <c r="H404" s="4" t="s">
        <v>8557</v>
      </c>
      <c r="I404" s="4" t="s">
        <v>8538</v>
      </c>
      <c r="J404" s="4" t="s">
        <v>8545</v>
      </c>
      <c r="K404" s="4" t="s">
        <v>8546</v>
      </c>
      <c r="L404" s="4" t="s">
        <v>8544</v>
      </c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</row>
    <row r="405" spans="1:140" ht="13.8" customHeight="1" x14ac:dyDescent="0.25">
      <c r="A405" s="4" t="s">
        <v>897</v>
      </c>
      <c r="B405" s="4">
        <v>1813</v>
      </c>
      <c r="C405" s="4" t="s">
        <v>14</v>
      </c>
      <c r="D405" s="4" t="s">
        <v>898</v>
      </c>
      <c r="F405" s="4" t="s">
        <v>8539</v>
      </c>
      <c r="G405" s="4" t="s">
        <v>8540</v>
      </c>
      <c r="H405" s="4" t="s">
        <v>8557</v>
      </c>
      <c r="I405" s="4" t="s">
        <v>8538</v>
      </c>
      <c r="J405" s="4" t="s">
        <v>8545</v>
      </c>
      <c r="K405" s="4" t="s">
        <v>8546</v>
      </c>
      <c r="L405" s="4" t="s">
        <v>8544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</row>
    <row r="406" spans="1:140" ht="13.8" customHeight="1" x14ac:dyDescent="0.25">
      <c r="A406" s="4" t="s">
        <v>1008</v>
      </c>
      <c r="B406" s="4">
        <v>2338</v>
      </c>
      <c r="C406" s="4" t="s">
        <v>14</v>
      </c>
      <c r="D406" s="4" t="s">
        <v>129</v>
      </c>
      <c r="F406" s="4" t="s">
        <v>8569</v>
      </c>
      <c r="G406" s="4" t="s">
        <v>8559</v>
      </c>
      <c r="H406" s="4" t="s">
        <v>8551</v>
      </c>
      <c r="I406" s="4" t="s">
        <v>8550</v>
      </c>
      <c r="J406" s="4" t="s">
        <v>8546</v>
      </c>
      <c r="K406" s="4" t="s">
        <v>8544</v>
      </c>
      <c r="L406" s="4" t="s">
        <v>8547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</row>
    <row r="407" spans="1:140" ht="13.8" customHeight="1" x14ac:dyDescent="0.25">
      <c r="A407" s="4" t="s">
        <v>1038</v>
      </c>
      <c r="B407" s="4">
        <v>1813</v>
      </c>
      <c r="C407" s="4" t="s">
        <v>14</v>
      </c>
      <c r="D407" s="4" t="s">
        <v>75</v>
      </c>
      <c r="F407" s="4" t="s">
        <v>8539</v>
      </c>
      <c r="G407" s="4" t="s">
        <v>8540</v>
      </c>
      <c r="H407" s="4" t="s">
        <v>8557</v>
      </c>
      <c r="I407" s="4" t="s">
        <v>8538</v>
      </c>
      <c r="J407" s="4" t="s">
        <v>8545</v>
      </c>
      <c r="K407" s="4" t="s">
        <v>8546</v>
      </c>
      <c r="L407" s="4" t="s">
        <v>8544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</row>
    <row r="408" spans="1:140" ht="13.8" customHeight="1" x14ac:dyDescent="0.25">
      <c r="A408" s="4" t="s">
        <v>1146</v>
      </c>
      <c r="B408" s="4">
        <v>2302</v>
      </c>
      <c r="C408" s="4" t="s">
        <v>14</v>
      </c>
      <c r="D408" s="4" t="s">
        <v>36</v>
      </c>
      <c r="F408" s="4" t="s">
        <v>8539</v>
      </c>
      <c r="G408" s="4" t="s">
        <v>8540</v>
      </c>
      <c r="H408" s="4" t="s">
        <v>8557</v>
      </c>
      <c r="I408" s="4" t="s">
        <v>8538</v>
      </c>
      <c r="J408" s="4" t="s">
        <v>8544</v>
      </c>
      <c r="K408" s="4" t="s">
        <v>8546</v>
      </c>
      <c r="L408" s="4" t="s">
        <v>8545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</row>
    <row r="409" spans="1:140" ht="13.8" customHeight="1" x14ac:dyDescent="0.25">
      <c r="A409" s="4" t="s">
        <v>1197</v>
      </c>
      <c r="B409" s="4">
        <v>1587</v>
      </c>
      <c r="C409" s="4" t="s">
        <v>14</v>
      </c>
      <c r="D409" s="4" t="s">
        <v>64</v>
      </c>
      <c r="F409" s="4" t="s">
        <v>8539</v>
      </c>
      <c r="G409" s="4" t="s">
        <v>8540</v>
      </c>
      <c r="H409" s="4" t="s">
        <v>8557</v>
      </c>
      <c r="I409" s="4" t="s">
        <v>8538</v>
      </c>
      <c r="J409" s="4" t="s">
        <v>8544</v>
      </c>
      <c r="K409" s="4" t="s">
        <v>8559</v>
      </c>
      <c r="L409" s="4" t="s">
        <v>8544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</row>
    <row r="410" spans="1:140" ht="13.8" customHeight="1" x14ac:dyDescent="0.25">
      <c r="A410" s="4" t="s">
        <v>1208</v>
      </c>
      <c r="B410" s="4">
        <v>1814</v>
      </c>
      <c r="C410" s="4" t="s">
        <v>14</v>
      </c>
      <c r="D410" s="4" t="s">
        <v>19</v>
      </c>
      <c r="F410" s="4" t="s">
        <v>8539</v>
      </c>
      <c r="G410" s="4" t="s">
        <v>8540</v>
      </c>
      <c r="H410" s="4" t="s">
        <v>8557</v>
      </c>
      <c r="I410" s="4" t="s">
        <v>8538</v>
      </c>
      <c r="J410" s="4" t="s">
        <v>8545</v>
      </c>
      <c r="K410" s="4" t="s">
        <v>8546</v>
      </c>
      <c r="L410" s="4" t="s">
        <v>8544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</row>
    <row r="411" spans="1:140" ht="13.8" customHeight="1" x14ac:dyDescent="0.25">
      <c r="A411" s="4" t="s">
        <v>1434</v>
      </c>
      <c r="B411" s="4">
        <v>1607</v>
      </c>
      <c r="C411" s="4" t="s">
        <v>14</v>
      </c>
      <c r="D411" s="4" t="s">
        <v>198</v>
      </c>
      <c r="F411" s="4" t="s">
        <v>8539</v>
      </c>
      <c r="G411" s="4" t="s">
        <v>8540</v>
      </c>
      <c r="H411" s="4" t="s">
        <v>8557</v>
      </c>
      <c r="I411" s="4" t="s">
        <v>8538</v>
      </c>
      <c r="J411" s="4" t="s">
        <v>8544</v>
      </c>
      <c r="K411" s="4" t="s">
        <v>8559</v>
      </c>
      <c r="L411" s="4" t="s">
        <v>8544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</row>
    <row r="412" spans="1:140" ht="13.8" customHeight="1" x14ac:dyDescent="0.25">
      <c r="A412" s="4" t="s">
        <v>1470</v>
      </c>
      <c r="B412" s="4">
        <v>1814</v>
      </c>
      <c r="C412" s="4" t="s">
        <v>14</v>
      </c>
      <c r="D412" s="4" t="s">
        <v>19</v>
      </c>
      <c r="F412" s="4" t="s">
        <v>8539</v>
      </c>
      <c r="G412" s="4" t="s">
        <v>8540</v>
      </c>
      <c r="H412" s="4" t="s">
        <v>8557</v>
      </c>
      <c r="I412" s="4" t="s">
        <v>8538</v>
      </c>
      <c r="J412" s="4" t="s">
        <v>8545</v>
      </c>
      <c r="K412" s="4" t="s">
        <v>8546</v>
      </c>
      <c r="L412" s="4" t="s">
        <v>8544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</row>
    <row r="413" spans="1:140" ht="13.8" customHeight="1" x14ac:dyDescent="0.25">
      <c r="A413" s="4" t="s">
        <v>1531</v>
      </c>
      <c r="B413" s="4">
        <v>2091</v>
      </c>
      <c r="C413" s="4" t="s">
        <v>14</v>
      </c>
      <c r="D413" s="4" t="s">
        <v>878</v>
      </c>
      <c r="F413" s="4" t="s">
        <v>8539</v>
      </c>
      <c r="G413" s="4" t="s">
        <v>8540</v>
      </c>
      <c r="H413" s="4" t="s">
        <v>8557</v>
      </c>
      <c r="I413" s="4" t="s">
        <v>8538</v>
      </c>
      <c r="J413" s="4" t="s">
        <v>8544</v>
      </c>
      <c r="K413" s="4" t="s">
        <v>8572</v>
      </c>
      <c r="L413" s="4" t="s">
        <v>8573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</row>
    <row r="414" spans="1:140" ht="13.8" customHeight="1" x14ac:dyDescent="0.25">
      <c r="A414" s="4" t="s">
        <v>1581</v>
      </c>
      <c r="B414" s="4">
        <v>2262</v>
      </c>
      <c r="C414" s="4" t="s">
        <v>14</v>
      </c>
      <c r="D414" s="4" t="s">
        <v>15</v>
      </c>
      <c r="F414" s="4" t="s">
        <v>8539</v>
      </c>
      <c r="G414" s="4" t="s">
        <v>8540</v>
      </c>
      <c r="H414" s="4" t="s">
        <v>8557</v>
      </c>
      <c r="I414" s="4" t="s">
        <v>8538</v>
      </c>
      <c r="J414" s="4" t="s">
        <v>8544</v>
      </c>
      <c r="K414" s="4" t="s">
        <v>8546</v>
      </c>
      <c r="L414" s="4" t="s">
        <v>8545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</row>
    <row r="415" spans="1:140" ht="13.8" customHeight="1" x14ac:dyDescent="0.25">
      <c r="A415" s="4" t="s">
        <v>1627</v>
      </c>
      <c r="B415" s="4">
        <v>1665</v>
      </c>
      <c r="C415" s="4" t="s">
        <v>14</v>
      </c>
      <c r="D415" s="4" t="s">
        <v>430</v>
      </c>
      <c r="F415" s="4" t="s">
        <v>8539</v>
      </c>
      <c r="G415" s="4" t="s">
        <v>8540</v>
      </c>
      <c r="H415" s="4" t="s">
        <v>8557</v>
      </c>
      <c r="I415" s="4" t="s">
        <v>8538</v>
      </c>
      <c r="J415" s="4" t="s">
        <v>8553</v>
      </c>
      <c r="K415" s="4" t="s">
        <v>8544</v>
      </c>
      <c r="L415" s="4" t="s">
        <v>8547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</row>
    <row r="416" spans="1:140" ht="13.8" customHeight="1" x14ac:dyDescent="0.25">
      <c r="A416" s="4" t="s">
        <v>1669</v>
      </c>
      <c r="B416" s="4">
        <v>2302</v>
      </c>
      <c r="C416" s="4" t="s">
        <v>14</v>
      </c>
      <c r="D416" s="4" t="s">
        <v>36</v>
      </c>
      <c r="F416" s="4" t="s">
        <v>8539</v>
      </c>
      <c r="G416" s="4" t="s">
        <v>8540</v>
      </c>
      <c r="H416" s="4" t="s">
        <v>8557</v>
      </c>
      <c r="I416" s="4" t="s">
        <v>8538</v>
      </c>
      <c r="J416" s="4" t="s">
        <v>8544</v>
      </c>
      <c r="K416" s="4" t="s">
        <v>8546</v>
      </c>
      <c r="L416" s="4" t="s">
        <v>8545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</row>
    <row r="417" spans="1:140" ht="13.8" customHeight="1" x14ac:dyDescent="0.25">
      <c r="A417" s="4" t="s">
        <v>1687</v>
      </c>
      <c r="B417" s="4">
        <v>1814</v>
      </c>
      <c r="C417" s="4" t="s">
        <v>14</v>
      </c>
      <c r="D417" s="4" t="s">
        <v>1688</v>
      </c>
      <c r="F417" s="4" t="s">
        <v>8539</v>
      </c>
      <c r="G417" s="4" t="s">
        <v>8540</v>
      </c>
      <c r="H417" s="4" t="s">
        <v>8557</v>
      </c>
      <c r="I417" s="4" t="s">
        <v>8538</v>
      </c>
      <c r="J417" s="4" t="s">
        <v>8545</v>
      </c>
      <c r="K417" s="4" t="s">
        <v>8546</v>
      </c>
      <c r="L417" s="4" t="s">
        <v>8544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</row>
    <row r="418" spans="1:140" ht="13.8" customHeight="1" x14ac:dyDescent="0.25">
      <c r="A418" s="4" t="s">
        <v>1731</v>
      </c>
      <c r="B418" s="4">
        <v>2153</v>
      </c>
      <c r="C418" s="4" t="s">
        <v>9</v>
      </c>
      <c r="D418" s="4" t="s">
        <v>10</v>
      </c>
      <c r="F418" s="4" t="s">
        <v>8539</v>
      </c>
      <c r="G418" s="4" t="s">
        <v>8540</v>
      </c>
      <c r="H418" s="4" t="s">
        <v>8557</v>
      </c>
      <c r="I418" s="4" t="s">
        <v>8538</v>
      </c>
      <c r="J418" s="4" t="s">
        <v>8547</v>
      </c>
      <c r="K418" s="4" t="s">
        <v>8546</v>
      </c>
      <c r="L418" s="4" t="s">
        <v>8544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</row>
    <row r="419" spans="1:140" ht="13.8" customHeight="1" x14ac:dyDescent="0.25">
      <c r="A419" s="4" t="s">
        <v>1740</v>
      </c>
      <c r="B419" s="4">
        <v>1813</v>
      </c>
      <c r="C419" s="4" t="s">
        <v>14</v>
      </c>
      <c r="D419" s="4" t="s">
        <v>498</v>
      </c>
      <c r="F419" s="4" t="s">
        <v>8539</v>
      </c>
      <c r="G419" s="4" t="s">
        <v>8540</v>
      </c>
      <c r="H419" s="4" t="s">
        <v>8557</v>
      </c>
      <c r="I419" s="4" t="s">
        <v>8538</v>
      </c>
      <c r="J419" s="4" t="s">
        <v>8545</v>
      </c>
      <c r="K419" s="4" t="s">
        <v>8546</v>
      </c>
      <c r="L419" s="4" t="s">
        <v>8544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</row>
    <row r="420" spans="1:140" ht="13.8" customHeight="1" x14ac:dyDescent="0.25">
      <c r="A420" s="4" t="s">
        <v>1860</v>
      </c>
      <c r="B420" s="4">
        <v>1911</v>
      </c>
      <c r="C420" s="4" t="s">
        <v>14</v>
      </c>
      <c r="D420" s="4" t="s">
        <v>1294</v>
      </c>
      <c r="F420" s="4" t="s">
        <v>8539</v>
      </c>
      <c r="G420" s="4" t="s">
        <v>8540</v>
      </c>
      <c r="H420" s="4" t="s">
        <v>8557</v>
      </c>
      <c r="I420" s="4" t="s">
        <v>8538</v>
      </c>
      <c r="J420" s="4" t="s">
        <v>8545</v>
      </c>
      <c r="K420" s="4" t="s">
        <v>8546</v>
      </c>
      <c r="L420" s="4" t="s">
        <v>8544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</row>
    <row r="421" spans="1:140" ht="13.8" customHeight="1" x14ac:dyDescent="0.25">
      <c r="A421" s="4" t="s">
        <v>1947</v>
      </c>
      <c r="B421" s="4">
        <v>1874</v>
      </c>
      <c r="C421" s="4" t="s">
        <v>14</v>
      </c>
      <c r="D421" s="4" t="s">
        <v>64</v>
      </c>
      <c r="F421" s="4" t="s">
        <v>8539</v>
      </c>
      <c r="G421" s="4" t="s">
        <v>8540</v>
      </c>
      <c r="H421" s="4" t="s">
        <v>8557</v>
      </c>
      <c r="I421" s="4" t="s">
        <v>8538</v>
      </c>
      <c r="J421" s="4" t="s">
        <v>8545</v>
      </c>
      <c r="K421" s="4" t="s">
        <v>8546</v>
      </c>
      <c r="L421" s="4" t="s">
        <v>8544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</row>
    <row r="422" spans="1:140" ht="13.8" customHeight="1" x14ac:dyDescent="0.25">
      <c r="A422" s="4" t="s">
        <v>1963</v>
      </c>
      <c r="B422" s="4">
        <v>1933</v>
      </c>
      <c r="C422" s="4" t="s">
        <v>14</v>
      </c>
      <c r="D422" s="4" t="s">
        <v>1864</v>
      </c>
      <c r="F422" s="4" t="s">
        <v>8539</v>
      </c>
      <c r="G422" s="4" t="s">
        <v>8540</v>
      </c>
      <c r="H422" s="4" t="s">
        <v>8557</v>
      </c>
      <c r="I422" s="4" t="s">
        <v>8538</v>
      </c>
      <c r="J422" s="4" t="s">
        <v>8553</v>
      </c>
      <c r="K422" s="4" t="s">
        <v>8546</v>
      </c>
      <c r="L422" s="4" t="s">
        <v>8544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</row>
    <row r="423" spans="1:140" ht="13.8" customHeight="1" x14ac:dyDescent="0.25">
      <c r="A423" s="4" t="s">
        <v>1980</v>
      </c>
      <c r="B423" s="4">
        <v>1607</v>
      </c>
      <c r="C423" s="4" t="s">
        <v>14</v>
      </c>
      <c r="D423" s="4" t="s">
        <v>75</v>
      </c>
      <c r="F423" s="4" t="s">
        <v>8539</v>
      </c>
      <c r="G423" s="4" t="s">
        <v>8540</v>
      </c>
      <c r="H423" s="4" t="s">
        <v>8557</v>
      </c>
      <c r="I423" s="4" t="s">
        <v>8538</v>
      </c>
      <c r="J423" s="4" t="s">
        <v>8544</v>
      </c>
      <c r="K423" s="4" t="s">
        <v>8559</v>
      </c>
      <c r="L423" s="4" t="s">
        <v>8544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</row>
    <row r="424" spans="1:140" ht="13.8" customHeight="1" x14ac:dyDescent="0.25">
      <c r="A424" s="4" t="s">
        <v>2018</v>
      </c>
      <c r="B424" s="4">
        <v>1814</v>
      </c>
      <c r="C424" s="4" t="s">
        <v>14</v>
      </c>
      <c r="D424" s="4" t="s">
        <v>985</v>
      </c>
      <c r="F424" s="4" t="s">
        <v>8539</v>
      </c>
      <c r="G424" s="4" t="s">
        <v>8540</v>
      </c>
      <c r="H424" s="4" t="s">
        <v>8557</v>
      </c>
      <c r="I424" s="4" t="s">
        <v>8538</v>
      </c>
      <c r="J424" s="4" t="s">
        <v>8545</v>
      </c>
      <c r="K424" s="4" t="s">
        <v>8546</v>
      </c>
      <c r="L424" s="4" t="s">
        <v>8544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</row>
    <row r="425" spans="1:140" ht="13.8" customHeight="1" x14ac:dyDescent="0.25">
      <c r="A425" s="4" t="s">
        <v>2128</v>
      </c>
      <c r="B425" s="4">
        <v>2153</v>
      </c>
      <c r="C425" s="4" t="s">
        <v>9</v>
      </c>
      <c r="D425" s="4" t="s">
        <v>10</v>
      </c>
      <c r="F425" s="4" t="s">
        <v>8539</v>
      </c>
      <c r="G425" s="4" t="s">
        <v>8540</v>
      </c>
      <c r="H425" s="4" t="s">
        <v>8557</v>
      </c>
      <c r="I425" s="4" t="s">
        <v>8538</v>
      </c>
      <c r="J425" s="4" t="s">
        <v>8547</v>
      </c>
      <c r="K425" s="4" t="s">
        <v>8546</v>
      </c>
      <c r="L425" s="4" t="s">
        <v>8544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</row>
    <row r="426" spans="1:140" ht="13.8" customHeight="1" x14ac:dyDescent="0.25">
      <c r="A426" s="4" t="s">
        <v>2156</v>
      </c>
      <c r="B426" s="4">
        <v>1850</v>
      </c>
      <c r="C426" s="4" t="s">
        <v>14</v>
      </c>
      <c r="D426" s="4" t="s">
        <v>1810</v>
      </c>
      <c r="F426" s="4" t="s">
        <v>8551</v>
      </c>
      <c r="G426" s="4" t="s">
        <v>8544</v>
      </c>
      <c r="H426" s="4" t="s">
        <v>8559</v>
      </c>
      <c r="I426" s="4" t="s">
        <v>8550</v>
      </c>
      <c r="J426" s="4" t="s">
        <v>8551</v>
      </c>
      <c r="K426" s="4" t="s">
        <v>8544</v>
      </c>
      <c r="L426" s="4" t="s">
        <v>8547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</row>
    <row r="427" spans="1:140" ht="13.8" customHeight="1" x14ac:dyDescent="0.25">
      <c r="A427" s="4" t="s">
        <v>2184</v>
      </c>
      <c r="B427" s="4">
        <v>1814</v>
      </c>
      <c r="C427" s="4" t="s">
        <v>14</v>
      </c>
      <c r="D427" s="4" t="s">
        <v>394</v>
      </c>
      <c r="F427" s="4" t="s">
        <v>8539</v>
      </c>
      <c r="G427" s="4" t="s">
        <v>8540</v>
      </c>
      <c r="H427" s="4" t="s">
        <v>8557</v>
      </c>
      <c r="I427" s="4" t="s">
        <v>8538</v>
      </c>
      <c r="J427" s="4" t="s">
        <v>8545</v>
      </c>
      <c r="K427" s="4" t="s">
        <v>8546</v>
      </c>
      <c r="L427" s="4" t="s">
        <v>8544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</row>
    <row r="428" spans="1:140" ht="13.8" customHeight="1" x14ac:dyDescent="0.25">
      <c r="A428" s="4" t="s">
        <v>2185</v>
      </c>
      <c r="B428" s="4">
        <v>1607</v>
      </c>
      <c r="C428" s="4" t="s">
        <v>14</v>
      </c>
      <c r="D428" s="4" t="s">
        <v>113</v>
      </c>
      <c r="F428" s="4" t="s">
        <v>8539</v>
      </c>
      <c r="G428" s="4" t="s">
        <v>8540</v>
      </c>
      <c r="H428" s="4" t="s">
        <v>8557</v>
      </c>
      <c r="I428" s="4" t="s">
        <v>8538</v>
      </c>
      <c r="J428" s="4" t="s">
        <v>8544</v>
      </c>
      <c r="K428" s="4" t="s">
        <v>8559</v>
      </c>
      <c r="L428" s="4" t="s">
        <v>8544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</row>
    <row r="429" spans="1:140" ht="13.8" customHeight="1" x14ac:dyDescent="0.25">
      <c r="A429" s="4" t="s">
        <v>2250</v>
      </c>
      <c r="B429" s="4">
        <v>1813</v>
      </c>
      <c r="C429" s="4" t="s">
        <v>14</v>
      </c>
      <c r="D429" s="4" t="s">
        <v>437</v>
      </c>
      <c r="F429" s="4" t="s">
        <v>8539</v>
      </c>
      <c r="G429" s="4" t="s">
        <v>8540</v>
      </c>
      <c r="H429" s="4" t="s">
        <v>8557</v>
      </c>
      <c r="I429" s="4" t="s">
        <v>8538</v>
      </c>
      <c r="J429" s="4" t="s">
        <v>8545</v>
      </c>
      <c r="K429" s="4" t="s">
        <v>8546</v>
      </c>
      <c r="L429" s="4" t="s">
        <v>8544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</row>
    <row r="430" spans="1:140" ht="13.8" customHeight="1" x14ac:dyDescent="0.25">
      <c r="A430" s="4" t="s">
        <v>2311</v>
      </c>
      <c r="B430" s="4">
        <v>1607</v>
      </c>
      <c r="C430" s="4" t="s">
        <v>14</v>
      </c>
      <c r="D430" s="4" t="s">
        <v>125</v>
      </c>
      <c r="F430" s="4" t="s">
        <v>8539</v>
      </c>
      <c r="G430" s="4" t="s">
        <v>8540</v>
      </c>
      <c r="H430" s="4" t="s">
        <v>8557</v>
      </c>
      <c r="I430" s="4" t="s">
        <v>8538</v>
      </c>
      <c r="J430" s="4" t="s">
        <v>8544</v>
      </c>
      <c r="K430" s="4" t="s">
        <v>8559</v>
      </c>
      <c r="L430" s="4" t="s">
        <v>8544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</row>
    <row r="431" spans="1:140" ht="13.8" customHeight="1" x14ac:dyDescent="0.25">
      <c r="A431" s="4" t="s">
        <v>2319</v>
      </c>
      <c r="B431" s="4">
        <v>1814</v>
      </c>
      <c r="C431" s="4" t="s">
        <v>14</v>
      </c>
      <c r="D431" s="4" t="s">
        <v>19</v>
      </c>
      <c r="F431" s="4" t="s">
        <v>8539</v>
      </c>
      <c r="G431" s="4" t="s">
        <v>8540</v>
      </c>
      <c r="H431" s="4" t="s">
        <v>8557</v>
      </c>
      <c r="I431" s="4" t="s">
        <v>8538</v>
      </c>
      <c r="J431" s="4" t="s">
        <v>8545</v>
      </c>
      <c r="K431" s="4" t="s">
        <v>8546</v>
      </c>
      <c r="L431" s="4" t="s">
        <v>8544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</row>
    <row r="432" spans="1:140" ht="13.8" customHeight="1" x14ac:dyDescent="0.25">
      <c r="A432" s="4" t="s">
        <v>2406</v>
      </c>
      <c r="B432" s="4">
        <v>1814</v>
      </c>
      <c r="C432" s="4" t="s">
        <v>14</v>
      </c>
      <c r="D432" s="4" t="s">
        <v>603</v>
      </c>
      <c r="F432" s="4" t="s">
        <v>8539</v>
      </c>
      <c r="G432" s="4" t="s">
        <v>8540</v>
      </c>
      <c r="H432" s="4" t="s">
        <v>8557</v>
      </c>
      <c r="I432" s="4" t="s">
        <v>8538</v>
      </c>
      <c r="J432" s="4" t="s">
        <v>8545</v>
      </c>
      <c r="K432" s="4" t="s">
        <v>8546</v>
      </c>
      <c r="L432" s="4" t="s">
        <v>8544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</row>
    <row r="433" spans="1:140" ht="13.8" customHeight="1" x14ac:dyDescent="0.25">
      <c r="A433" s="4" t="s">
        <v>2462</v>
      </c>
      <c r="B433" s="4">
        <v>1607</v>
      </c>
      <c r="C433" s="4" t="s">
        <v>14</v>
      </c>
      <c r="D433" s="4" t="s">
        <v>19</v>
      </c>
      <c r="F433" s="4" t="s">
        <v>8539</v>
      </c>
      <c r="G433" s="4" t="s">
        <v>8540</v>
      </c>
      <c r="H433" s="4" t="s">
        <v>8557</v>
      </c>
      <c r="I433" s="4" t="s">
        <v>8538</v>
      </c>
      <c r="J433" s="4" t="s">
        <v>8544</v>
      </c>
      <c r="K433" s="4" t="s">
        <v>8559</v>
      </c>
      <c r="L433" s="4" t="s">
        <v>8544</v>
      </c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</row>
    <row r="434" spans="1:140" ht="13.8" customHeight="1" x14ac:dyDescent="0.25">
      <c r="A434" s="4" t="s">
        <v>2472</v>
      </c>
      <c r="B434" s="4">
        <v>1851</v>
      </c>
      <c r="C434" s="4" t="s">
        <v>14</v>
      </c>
      <c r="D434" s="4" t="s">
        <v>221</v>
      </c>
      <c r="F434" s="4" t="s">
        <v>8539</v>
      </c>
      <c r="G434" s="4" t="s">
        <v>8540</v>
      </c>
      <c r="H434" s="4" t="s">
        <v>8557</v>
      </c>
      <c r="I434" s="4" t="s">
        <v>8538</v>
      </c>
      <c r="J434" s="4" t="s">
        <v>8546</v>
      </c>
      <c r="K434" s="4" t="s">
        <v>8545</v>
      </c>
      <c r="L434" s="4" t="s">
        <v>8544</v>
      </c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</row>
    <row r="435" spans="1:140" ht="13.8" customHeight="1" x14ac:dyDescent="0.25">
      <c r="A435" s="4" t="s">
        <v>2514</v>
      </c>
      <c r="B435" s="4">
        <v>1813</v>
      </c>
      <c r="C435" s="4" t="s">
        <v>14</v>
      </c>
      <c r="D435" s="4" t="s">
        <v>461</v>
      </c>
      <c r="F435" s="4" t="s">
        <v>8539</v>
      </c>
      <c r="G435" s="4" t="s">
        <v>8540</v>
      </c>
      <c r="H435" s="4" t="s">
        <v>8557</v>
      </c>
      <c r="I435" s="4" t="s">
        <v>8538</v>
      </c>
      <c r="J435" s="4" t="s">
        <v>8545</v>
      </c>
      <c r="K435" s="4" t="s">
        <v>8546</v>
      </c>
      <c r="L435" s="4" t="s">
        <v>8544</v>
      </c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</row>
    <row r="436" spans="1:140" ht="13.8" customHeight="1" x14ac:dyDescent="0.25">
      <c r="A436" s="4" t="s">
        <v>2524</v>
      </c>
      <c r="B436" s="4">
        <v>1788</v>
      </c>
      <c r="C436" s="4" t="s">
        <v>14</v>
      </c>
      <c r="D436" s="4" t="s">
        <v>301</v>
      </c>
      <c r="F436" s="4" t="s">
        <v>8539</v>
      </c>
      <c r="G436" s="4" t="s">
        <v>8540</v>
      </c>
      <c r="H436" s="4" t="s">
        <v>8557</v>
      </c>
      <c r="I436" s="4" t="s">
        <v>8538</v>
      </c>
      <c r="J436" s="4" t="s">
        <v>8545</v>
      </c>
      <c r="K436" s="4" t="s">
        <v>8563</v>
      </c>
      <c r="L436" s="4" t="s">
        <v>8554</v>
      </c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</row>
    <row r="437" spans="1:140" ht="13.8" customHeight="1" x14ac:dyDescent="0.25">
      <c r="A437" s="4" t="s">
        <v>2628</v>
      </c>
      <c r="B437" s="4">
        <v>2264</v>
      </c>
      <c r="C437" s="4" t="s">
        <v>14</v>
      </c>
      <c r="D437" s="4" t="s">
        <v>15</v>
      </c>
      <c r="F437" s="4" t="s">
        <v>8539</v>
      </c>
      <c r="G437" s="4" t="s">
        <v>8540</v>
      </c>
      <c r="H437" s="4" t="s">
        <v>8557</v>
      </c>
      <c r="I437" s="4" t="s">
        <v>8538</v>
      </c>
      <c r="J437" s="4" t="s">
        <v>8544</v>
      </c>
      <c r="K437" s="4" t="s">
        <v>8546</v>
      </c>
      <c r="L437" s="4" t="s">
        <v>8545</v>
      </c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</row>
    <row r="438" spans="1:140" ht="13.8" customHeight="1" x14ac:dyDescent="0.25">
      <c r="A438" s="4" t="s">
        <v>2656</v>
      </c>
      <c r="B438" s="4">
        <v>1873</v>
      </c>
      <c r="C438" s="4" t="s">
        <v>14</v>
      </c>
      <c r="D438" s="4" t="s">
        <v>36</v>
      </c>
      <c r="F438" s="4" t="s">
        <v>8539</v>
      </c>
      <c r="G438" s="4" t="s">
        <v>8540</v>
      </c>
      <c r="H438" s="4" t="s">
        <v>8557</v>
      </c>
      <c r="I438" s="4" t="s">
        <v>8538</v>
      </c>
      <c r="J438" s="4" t="s">
        <v>8545</v>
      </c>
      <c r="K438" s="4" t="s">
        <v>8546</v>
      </c>
      <c r="L438" s="4" t="s">
        <v>8544</v>
      </c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</row>
    <row r="439" spans="1:140" ht="13.8" customHeight="1" x14ac:dyDescent="0.25">
      <c r="A439" s="4" t="s">
        <v>2800</v>
      </c>
      <c r="B439" s="4">
        <v>1813</v>
      </c>
      <c r="C439" s="4" t="s">
        <v>14</v>
      </c>
      <c r="D439" s="4" t="s">
        <v>19</v>
      </c>
      <c r="F439" s="4" t="s">
        <v>8539</v>
      </c>
      <c r="G439" s="4" t="s">
        <v>8540</v>
      </c>
      <c r="H439" s="4" t="s">
        <v>8557</v>
      </c>
      <c r="I439" s="4" t="s">
        <v>8538</v>
      </c>
      <c r="J439" s="4" t="s">
        <v>8545</v>
      </c>
      <c r="K439" s="4" t="s">
        <v>8546</v>
      </c>
      <c r="L439" s="4" t="s">
        <v>8544</v>
      </c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</row>
    <row r="440" spans="1:140" ht="13.8" customHeight="1" x14ac:dyDescent="0.25">
      <c r="A440" s="4" t="s">
        <v>2868</v>
      </c>
      <c r="B440" s="4">
        <v>1873</v>
      </c>
      <c r="C440" s="4" t="s">
        <v>14</v>
      </c>
      <c r="D440" s="4" t="s">
        <v>1713</v>
      </c>
      <c r="F440" s="4" t="s">
        <v>8539</v>
      </c>
      <c r="G440" s="4" t="s">
        <v>8540</v>
      </c>
      <c r="H440" s="4" t="s">
        <v>8557</v>
      </c>
      <c r="I440" s="4" t="s">
        <v>8538</v>
      </c>
      <c r="J440" s="4" t="s">
        <v>8545</v>
      </c>
      <c r="K440" s="4" t="s">
        <v>8546</v>
      </c>
      <c r="L440" s="4" t="s">
        <v>8544</v>
      </c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</row>
    <row r="441" spans="1:140" ht="13.8" customHeight="1" x14ac:dyDescent="0.25">
      <c r="A441" s="4" t="s">
        <v>2910</v>
      </c>
      <c r="B441" s="4">
        <v>1607</v>
      </c>
      <c r="C441" s="4" t="s">
        <v>14</v>
      </c>
      <c r="D441" s="4" t="s">
        <v>781</v>
      </c>
      <c r="F441" s="4" t="s">
        <v>8539</v>
      </c>
      <c r="G441" s="4" t="s">
        <v>8540</v>
      </c>
      <c r="H441" s="4" t="s">
        <v>8557</v>
      </c>
      <c r="I441" s="4" t="s">
        <v>8538</v>
      </c>
      <c r="J441" s="4" t="s">
        <v>8544</v>
      </c>
      <c r="K441" s="4" t="s">
        <v>8559</v>
      </c>
      <c r="L441" s="4" t="s">
        <v>8544</v>
      </c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</row>
    <row r="442" spans="1:140" ht="13.8" customHeight="1" x14ac:dyDescent="0.25">
      <c r="A442" s="4" t="s">
        <v>2914</v>
      </c>
      <c r="B442" s="4">
        <v>1813</v>
      </c>
      <c r="C442" s="4" t="s">
        <v>14</v>
      </c>
      <c r="D442" s="4" t="s">
        <v>19</v>
      </c>
      <c r="F442" s="4" t="s">
        <v>8539</v>
      </c>
      <c r="G442" s="4" t="s">
        <v>8540</v>
      </c>
      <c r="H442" s="4" t="s">
        <v>8557</v>
      </c>
      <c r="I442" s="4" t="s">
        <v>8538</v>
      </c>
      <c r="J442" s="4" t="s">
        <v>8545</v>
      </c>
      <c r="K442" s="4" t="s">
        <v>8546</v>
      </c>
      <c r="L442" s="4" t="s">
        <v>8544</v>
      </c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</row>
    <row r="443" spans="1:140" ht="13.8" customHeight="1" x14ac:dyDescent="0.25">
      <c r="A443" s="4" t="s">
        <v>2951</v>
      </c>
      <c r="B443" s="4">
        <v>1813</v>
      </c>
      <c r="C443" s="4" t="s">
        <v>14</v>
      </c>
      <c r="D443" s="4" t="s">
        <v>82</v>
      </c>
      <c r="F443" s="4" t="s">
        <v>8539</v>
      </c>
      <c r="G443" s="4" t="s">
        <v>8540</v>
      </c>
      <c r="H443" s="4" t="s">
        <v>8557</v>
      </c>
      <c r="I443" s="4" t="s">
        <v>8538</v>
      </c>
      <c r="J443" s="4" t="s">
        <v>8545</v>
      </c>
      <c r="K443" s="4" t="s">
        <v>8546</v>
      </c>
      <c r="L443" s="4" t="s">
        <v>8544</v>
      </c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</row>
    <row r="444" spans="1:140" ht="13.8" customHeight="1" x14ac:dyDescent="0.25">
      <c r="A444" s="4" t="s">
        <v>2985</v>
      </c>
      <c r="B444" s="4">
        <v>1876</v>
      </c>
      <c r="C444" s="4" t="s">
        <v>14</v>
      </c>
      <c r="D444" s="4" t="s">
        <v>1294</v>
      </c>
      <c r="F444" s="4" t="s">
        <v>8539</v>
      </c>
      <c r="G444" s="4" t="s">
        <v>8540</v>
      </c>
      <c r="H444" s="4" t="s">
        <v>8557</v>
      </c>
      <c r="I444" s="4" t="s">
        <v>8538</v>
      </c>
      <c r="J444" s="4" t="s">
        <v>8545</v>
      </c>
      <c r="K444" s="4" t="s">
        <v>8546</v>
      </c>
      <c r="L444" s="4" t="s">
        <v>8544</v>
      </c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</row>
    <row r="445" spans="1:140" ht="13.8" customHeight="1" x14ac:dyDescent="0.25">
      <c r="A445" s="4" t="s">
        <v>3026</v>
      </c>
      <c r="B445" s="4">
        <v>1814</v>
      </c>
      <c r="C445" s="4" t="s">
        <v>14</v>
      </c>
      <c r="D445" s="4" t="s">
        <v>19</v>
      </c>
      <c r="F445" s="4" t="s">
        <v>8539</v>
      </c>
      <c r="G445" s="4" t="s">
        <v>8540</v>
      </c>
      <c r="H445" s="4" t="s">
        <v>8557</v>
      </c>
      <c r="I445" s="4" t="s">
        <v>8538</v>
      </c>
      <c r="J445" s="4" t="s">
        <v>8545</v>
      </c>
      <c r="K445" s="4" t="s">
        <v>8546</v>
      </c>
      <c r="L445" s="4" t="s">
        <v>8544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</row>
    <row r="446" spans="1:140" ht="13.8" customHeight="1" x14ac:dyDescent="0.25">
      <c r="A446" s="4" t="s">
        <v>3079</v>
      </c>
      <c r="B446" s="4">
        <v>1851</v>
      </c>
      <c r="C446" s="4" t="s">
        <v>14</v>
      </c>
      <c r="D446" s="4" t="s">
        <v>959</v>
      </c>
      <c r="F446" s="4" t="s">
        <v>8539</v>
      </c>
      <c r="G446" s="4" t="s">
        <v>8540</v>
      </c>
      <c r="H446" s="4" t="s">
        <v>8557</v>
      </c>
      <c r="I446" s="4" t="s">
        <v>8538</v>
      </c>
      <c r="J446" s="4" t="s">
        <v>8546</v>
      </c>
      <c r="K446" s="4" t="s">
        <v>8545</v>
      </c>
      <c r="L446" s="4" t="s">
        <v>8544</v>
      </c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</row>
    <row r="447" spans="1:140" ht="13.8" customHeight="1" x14ac:dyDescent="0.25">
      <c r="A447" s="4" t="s">
        <v>3146</v>
      </c>
      <c r="B447" s="4">
        <v>1813</v>
      </c>
      <c r="C447" s="4" t="s">
        <v>14</v>
      </c>
      <c r="D447" s="4" t="s">
        <v>113</v>
      </c>
      <c r="F447" s="4" t="s">
        <v>8539</v>
      </c>
      <c r="G447" s="4" t="s">
        <v>8540</v>
      </c>
      <c r="H447" s="4" t="s">
        <v>8557</v>
      </c>
      <c r="I447" s="4" t="s">
        <v>8538</v>
      </c>
      <c r="J447" s="4" t="s">
        <v>8545</v>
      </c>
      <c r="K447" s="4" t="s">
        <v>8546</v>
      </c>
      <c r="L447" s="4" t="s">
        <v>8544</v>
      </c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</row>
    <row r="448" spans="1:140" ht="13.8" customHeight="1" x14ac:dyDescent="0.25">
      <c r="A448" s="4" t="s">
        <v>3192</v>
      </c>
      <c r="B448" s="4">
        <v>2178</v>
      </c>
      <c r="C448" s="4" t="s">
        <v>14</v>
      </c>
      <c r="D448" s="4" t="s">
        <v>86</v>
      </c>
      <c r="F448" s="4" t="s">
        <v>8550</v>
      </c>
      <c r="G448" s="4" t="s">
        <v>8544</v>
      </c>
      <c r="H448" s="4" t="s">
        <v>8539</v>
      </c>
      <c r="I448" s="4" t="s">
        <v>8540</v>
      </c>
      <c r="J448" s="4" t="s">
        <v>8557</v>
      </c>
      <c r="K448" s="4" t="s">
        <v>8538</v>
      </c>
      <c r="L448" s="4" t="s">
        <v>8544</v>
      </c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</row>
    <row r="449" spans="1:140" ht="13.8" customHeight="1" x14ac:dyDescent="0.25">
      <c r="A449" s="4" t="s">
        <v>3203</v>
      </c>
      <c r="B449" s="4">
        <v>1847</v>
      </c>
      <c r="C449" s="4" t="s">
        <v>14</v>
      </c>
      <c r="D449" s="4" t="s">
        <v>19</v>
      </c>
      <c r="F449" s="4" t="s">
        <v>8539</v>
      </c>
      <c r="G449" s="4" t="s">
        <v>8540</v>
      </c>
      <c r="H449" s="4" t="s">
        <v>8557</v>
      </c>
      <c r="I449" s="4" t="s">
        <v>8538</v>
      </c>
      <c r="J449" s="4" t="s">
        <v>8546</v>
      </c>
      <c r="K449" s="4" t="s">
        <v>8545</v>
      </c>
      <c r="L449" s="4" t="s">
        <v>8544</v>
      </c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</row>
    <row r="450" spans="1:140" ht="13.8" customHeight="1" x14ac:dyDescent="0.25">
      <c r="A450" s="4" t="s">
        <v>3233</v>
      </c>
      <c r="B450" s="4">
        <v>1909</v>
      </c>
      <c r="C450" s="4" t="s">
        <v>14</v>
      </c>
      <c r="D450" s="4" t="s">
        <v>1022</v>
      </c>
      <c r="F450" s="4" t="s">
        <v>8539</v>
      </c>
      <c r="G450" s="4" t="s">
        <v>8540</v>
      </c>
      <c r="H450" s="4" t="s">
        <v>8557</v>
      </c>
      <c r="I450" s="4" t="s">
        <v>8538</v>
      </c>
      <c r="J450" s="4" t="s">
        <v>8545</v>
      </c>
      <c r="K450" s="4" t="s">
        <v>8546</v>
      </c>
      <c r="L450" s="4" t="s">
        <v>8544</v>
      </c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</row>
    <row r="451" spans="1:140" ht="13.8" customHeight="1" x14ac:dyDescent="0.25">
      <c r="A451" s="4" t="s">
        <v>3252</v>
      </c>
      <c r="B451" s="4">
        <v>1851</v>
      </c>
      <c r="C451" s="4" t="s">
        <v>14</v>
      </c>
      <c r="D451" s="4" t="s">
        <v>176</v>
      </c>
      <c r="F451" s="4" t="s">
        <v>8539</v>
      </c>
      <c r="G451" s="4" t="s">
        <v>8540</v>
      </c>
      <c r="H451" s="4" t="s">
        <v>8557</v>
      </c>
      <c r="I451" s="4" t="s">
        <v>8538</v>
      </c>
      <c r="J451" s="4" t="s">
        <v>8546</v>
      </c>
      <c r="K451" s="4" t="s">
        <v>8545</v>
      </c>
      <c r="L451" s="4" t="s">
        <v>8544</v>
      </c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</row>
    <row r="452" spans="1:140" ht="13.8" customHeight="1" x14ac:dyDescent="0.25">
      <c r="A452" s="4" t="s">
        <v>3269</v>
      </c>
      <c r="B452" s="4">
        <v>1607</v>
      </c>
      <c r="C452" s="4" t="s">
        <v>14</v>
      </c>
      <c r="D452" s="4" t="s">
        <v>19</v>
      </c>
      <c r="F452" s="4" t="s">
        <v>8539</v>
      </c>
      <c r="G452" s="4" t="s">
        <v>8540</v>
      </c>
      <c r="H452" s="4" t="s">
        <v>8557</v>
      </c>
      <c r="I452" s="4" t="s">
        <v>8538</v>
      </c>
      <c r="J452" s="4" t="s">
        <v>8544</v>
      </c>
      <c r="K452" s="4" t="s">
        <v>8559</v>
      </c>
      <c r="L452" s="4" t="s">
        <v>8544</v>
      </c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</row>
    <row r="453" spans="1:140" ht="13.8" customHeight="1" x14ac:dyDescent="0.25">
      <c r="A453" s="4" t="s">
        <v>3316</v>
      </c>
      <c r="B453" s="4">
        <v>1607</v>
      </c>
      <c r="C453" s="4" t="s">
        <v>14</v>
      </c>
      <c r="D453" s="4" t="s">
        <v>155</v>
      </c>
      <c r="F453" s="4" t="s">
        <v>8539</v>
      </c>
      <c r="G453" s="4" t="s">
        <v>8540</v>
      </c>
      <c r="H453" s="4" t="s">
        <v>8557</v>
      </c>
      <c r="I453" s="4" t="s">
        <v>8538</v>
      </c>
      <c r="J453" s="4" t="s">
        <v>8544</v>
      </c>
      <c r="K453" s="4" t="s">
        <v>8559</v>
      </c>
      <c r="L453" s="4" t="s">
        <v>8544</v>
      </c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</row>
    <row r="454" spans="1:140" ht="13.8" customHeight="1" x14ac:dyDescent="0.25">
      <c r="A454" s="4" t="s">
        <v>3326</v>
      </c>
      <c r="B454" s="4">
        <v>1607</v>
      </c>
      <c r="C454" s="4" t="s">
        <v>14</v>
      </c>
      <c r="D454" s="4" t="s">
        <v>1259</v>
      </c>
      <c r="F454" s="4" t="s">
        <v>8539</v>
      </c>
      <c r="G454" s="4" t="s">
        <v>8540</v>
      </c>
      <c r="H454" s="4" t="s">
        <v>8557</v>
      </c>
      <c r="I454" s="4" t="s">
        <v>8538</v>
      </c>
      <c r="J454" s="4" t="s">
        <v>8544</v>
      </c>
      <c r="K454" s="4" t="s">
        <v>8559</v>
      </c>
      <c r="L454" s="4" t="s">
        <v>8544</v>
      </c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</row>
    <row r="455" spans="1:140" ht="13.8" customHeight="1" x14ac:dyDescent="0.25">
      <c r="A455" s="4" t="s">
        <v>3356</v>
      </c>
      <c r="B455" s="4">
        <v>1813</v>
      </c>
      <c r="C455" s="4" t="s">
        <v>14</v>
      </c>
      <c r="D455" s="4" t="s">
        <v>876</v>
      </c>
      <c r="F455" s="4" t="s">
        <v>8539</v>
      </c>
      <c r="G455" s="4" t="s">
        <v>8540</v>
      </c>
      <c r="H455" s="4" t="s">
        <v>8557</v>
      </c>
      <c r="I455" s="4" t="s">
        <v>8538</v>
      </c>
      <c r="J455" s="4" t="s">
        <v>8545</v>
      </c>
      <c r="K455" s="4" t="s">
        <v>8546</v>
      </c>
      <c r="L455" s="4" t="s">
        <v>8544</v>
      </c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</row>
    <row r="456" spans="1:140" ht="13.8" customHeight="1" x14ac:dyDescent="0.25">
      <c r="A456" s="4" t="s">
        <v>3387</v>
      </c>
      <c r="B456" s="4">
        <v>1813</v>
      </c>
      <c r="C456" s="4" t="s">
        <v>14</v>
      </c>
      <c r="D456" s="4" t="s">
        <v>387</v>
      </c>
      <c r="F456" s="4" t="s">
        <v>8539</v>
      </c>
      <c r="G456" s="4" t="s">
        <v>8540</v>
      </c>
      <c r="H456" s="4" t="s">
        <v>8557</v>
      </c>
      <c r="I456" s="4" t="s">
        <v>8538</v>
      </c>
      <c r="J456" s="4" t="s">
        <v>8545</v>
      </c>
      <c r="K456" s="4" t="s">
        <v>8546</v>
      </c>
      <c r="L456" s="4" t="s">
        <v>8544</v>
      </c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</row>
    <row r="457" spans="1:140" ht="13.8" customHeight="1" x14ac:dyDescent="0.25">
      <c r="A457" s="4" t="s">
        <v>3450</v>
      </c>
      <c r="B457" s="4">
        <v>1590</v>
      </c>
      <c r="C457" s="4" t="s">
        <v>14</v>
      </c>
      <c r="D457" s="4" t="s">
        <v>838</v>
      </c>
      <c r="F457" s="4" t="s">
        <v>8539</v>
      </c>
      <c r="G457" s="4" t="s">
        <v>8540</v>
      </c>
      <c r="H457" s="4" t="s">
        <v>8557</v>
      </c>
      <c r="I457" s="4" t="s">
        <v>8538</v>
      </c>
      <c r="J457" s="4" t="s">
        <v>8544</v>
      </c>
      <c r="K457" s="4" t="s">
        <v>8573</v>
      </c>
      <c r="L457" s="4" t="s">
        <v>8547</v>
      </c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</row>
    <row r="458" spans="1:140" ht="13.8" customHeight="1" x14ac:dyDescent="0.25">
      <c r="A458" s="4" t="s">
        <v>3476</v>
      </c>
      <c r="B458" s="4">
        <v>1814</v>
      </c>
      <c r="C458" s="4" t="s">
        <v>14</v>
      </c>
      <c r="D458" s="4" t="s">
        <v>394</v>
      </c>
      <c r="F458" s="4" t="s">
        <v>8539</v>
      </c>
      <c r="G458" s="4" t="s">
        <v>8540</v>
      </c>
      <c r="H458" s="4" t="s">
        <v>8557</v>
      </c>
      <c r="I458" s="4" t="s">
        <v>8538</v>
      </c>
      <c r="J458" s="4" t="s">
        <v>8545</v>
      </c>
      <c r="K458" s="4" t="s">
        <v>8546</v>
      </c>
      <c r="L458" s="4" t="s">
        <v>8544</v>
      </c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</row>
    <row r="459" spans="1:140" ht="13.8" customHeight="1" x14ac:dyDescent="0.25">
      <c r="A459" s="4" t="s">
        <v>3498</v>
      </c>
      <c r="B459" s="4">
        <v>1813</v>
      </c>
      <c r="C459" s="4" t="s">
        <v>14</v>
      </c>
      <c r="D459" s="4" t="s">
        <v>1306</v>
      </c>
      <c r="F459" s="4" t="s">
        <v>8539</v>
      </c>
      <c r="G459" s="4" t="s">
        <v>8540</v>
      </c>
      <c r="H459" s="4" t="s">
        <v>8557</v>
      </c>
      <c r="I459" s="4" t="s">
        <v>8538</v>
      </c>
      <c r="J459" s="4" t="s">
        <v>8545</v>
      </c>
      <c r="K459" s="4" t="s">
        <v>8546</v>
      </c>
      <c r="L459" s="4" t="s">
        <v>8544</v>
      </c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</row>
    <row r="460" spans="1:140" ht="13.8" customHeight="1" x14ac:dyDescent="0.25">
      <c r="A460" s="4" t="s">
        <v>3585</v>
      </c>
      <c r="B460" s="4">
        <v>1814</v>
      </c>
      <c r="C460" s="4" t="s">
        <v>14</v>
      </c>
      <c r="D460" s="4" t="s">
        <v>687</v>
      </c>
      <c r="F460" s="4" t="s">
        <v>8539</v>
      </c>
      <c r="G460" s="4" t="s">
        <v>8540</v>
      </c>
      <c r="H460" s="4" t="s">
        <v>8557</v>
      </c>
      <c r="I460" s="4" t="s">
        <v>8538</v>
      </c>
      <c r="J460" s="4" t="s">
        <v>8545</v>
      </c>
      <c r="K460" s="4" t="s">
        <v>8546</v>
      </c>
      <c r="L460" s="4" t="s">
        <v>8544</v>
      </c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</row>
    <row r="461" spans="1:140" ht="13.8" customHeight="1" x14ac:dyDescent="0.25">
      <c r="A461" s="4" t="s">
        <v>3726</v>
      </c>
      <c r="B461" s="4">
        <v>1814</v>
      </c>
      <c r="C461" s="4" t="s">
        <v>14</v>
      </c>
      <c r="D461" s="4" t="s">
        <v>19</v>
      </c>
      <c r="F461" s="4" t="s">
        <v>8539</v>
      </c>
      <c r="G461" s="4" t="s">
        <v>8540</v>
      </c>
      <c r="H461" s="4" t="s">
        <v>8557</v>
      </c>
      <c r="I461" s="4" t="s">
        <v>8538</v>
      </c>
      <c r="J461" s="4" t="s">
        <v>8545</v>
      </c>
      <c r="K461" s="4" t="s">
        <v>8546</v>
      </c>
      <c r="L461" s="4" t="s">
        <v>8544</v>
      </c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</row>
    <row r="462" spans="1:140" ht="13.8" customHeight="1" x14ac:dyDescent="0.25">
      <c r="A462" s="4" t="s">
        <v>3748</v>
      </c>
      <c r="B462" s="4">
        <v>1607</v>
      </c>
      <c r="C462" s="4" t="s">
        <v>14</v>
      </c>
      <c r="D462" s="4" t="s">
        <v>19</v>
      </c>
      <c r="F462" s="4" t="s">
        <v>8539</v>
      </c>
      <c r="G462" s="4" t="s">
        <v>8540</v>
      </c>
      <c r="H462" s="4" t="s">
        <v>8557</v>
      </c>
      <c r="I462" s="4" t="s">
        <v>8538</v>
      </c>
      <c r="J462" s="4" t="s">
        <v>8544</v>
      </c>
      <c r="K462" s="4" t="s">
        <v>8559</v>
      </c>
      <c r="L462" s="4" t="s">
        <v>8544</v>
      </c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</row>
    <row r="463" spans="1:140" ht="13.8" customHeight="1" x14ac:dyDescent="0.25">
      <c r="A463" s="4" t="s">
        <v>3752</v>
      </c>
      <c r="B463" s="4">
        <v>1852</v>
      </c>
      <c r="C463" s="4" t="s">
        <v>14</v>
      </c>
      <c r="D463" s="4" t="s">
        <v>169</v>
      </c>
      <c r="F463" s="4" t="s">
        <v>8539</v>
      </c>
      <c r="G463" s="4" t="s">
        <v>8540</v>
      </c>
      <c r="H463" s="4" t="s">
        <v>8557</v>
      </c>
      <c r="I463" s="4" t="s">
        <v>8538</v>
      </c>
      <c r="J463" s="4" t="s">
        <v>8546</v>
      </c>
      <c r="K463" s="4" t="s">
        <v>8545</v>
      </c>
      <c r="L463" s="4" t="s">
        <v>8544</v>
      </c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</row>
    <row r="464" spans="1:140" ht="13.8" customHeight="1" x14ac:dyDescent="0.25">
      <c r="A464" s="4" t="s">
        <v>3792</v>
      </c>
      <c r="B464" s="4">
        <v>1873</v>
      </c>
      <c r="C464" s="4" t="s">
        <v>14</v>
      </c>
      <c r="D464" s="4" t="s">
        <v>36</v>
      </c>
      <c r="F464" s="4" t="s">
        <v>8539</v>
      </c>
      <c r="G464" s="4" t="s">
        <v>8540</v>
      </c>
      <c r="H464" s="4" t="s">
        <v>8557</v>
      </c>
      <c r="I464" s="4" t="s">
        <v>8538</v>
      </c>
      <c r="J464" s="4" t="s">
        <v>8545</v>
      </c>
      <c r="K464" s="4" t="s">
        <v>8546</v>
      </c>
      <c r="L464" s="4" t="s">
        <v>8544</v>
      </c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</row>
    <row r="465" spans="1:140" ht="13.8" customHeight="1" x14ac:dyDescent="0.25">
      <c r="A465" s="4" t="s">
        <v>3833</v>
      </c>
      <c r="B465" s="4">
        <v>2828</v>
      </c>
      <c r="C465" s="4" t="s">
        <v>9</v>
      </c>
      <c r="D465" s="4" t="s">
        <v>32</v>
      </c>
      <c r="F465" s="4" t="s">
        <v>8550</v>
      </c>
      <c r="G465" s="4" t="s">
        <v>8544</v>
      </c>
      <c r="H465" s="4" t="s">
        <v>8539</v>
      </c>
      <c r="I465" s="4" t="s">
        <v>8540</v>
      </c>
      <c r="J465" s="4" t="s">
        <v>8546</v>
      </c>
      <c r="K465" s="4" t="s">
        <v>8568</v>
      </c>
      <c r="L465" s="4" t="s">
        <v>8601</v>
      </c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</row>
    <row r="466" spans="1:140" ht="13.8" customHeight="1" x14ac:dyDescent="0.25">
      <c r="A466" s="4" t="s">
        <v>3863</v>
      </c>
      <c r="B466" s="4">
        <v>1909</v>
      </c>
      <c r="C466" s="4" t="s">
        <v>14</v>
      </c>
      <c r="D466" s="4" t="s">
        <v>1359</v>
      </c>
      <c r="F466" s="4" t="s">
        <v>8539</v>
      </c>
      <c r="G466" s="4" t="s">
        <v>8540</v>
      </c>
      <c r="H466" s="4" t="s">
        <v>8557</v>
      </c>
      <c r="I466" s="4" t="s">
        <v>8538</v>
      </c>
      <c r="J466" s="4" t="s">
        <v>8545</v>
      </c>
      <c r="K466" s="4" t="s">
        <v>8546</v>
      </c>
      <c r="L466" s="4" t="s">
        <v>8544</v>
      </c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</row>
    <row r="467" spans="1:140" ht="13.8" customHeight="1" x14ac:dyDescent="0.25">
      <c r="A467" s="4" t="s">
        <v>3872</v>
      </c>
      <c r="B467" s="4">
        <v>1814</v>
      </c>
      <c r="C467" s="4" t="s">
        <v>14</v>
      </c>
      <c r="D467" s="4" t="s">
        <v>261</v>
      </c>
      <c r="F467" s="4" t="s">
        <v>8539</v>
      </c>
      <c r="G467" s="4" t="s">
        <v>8540</v>
      </c>
      <c r="H467" s="4" t="s">
        <v>8557</v>
      </c>
      <c r="I467" s="4" t="s">
        <v>8538</v>
      </c>
      <c r="J467" s="4" t="s">
        <v>8545</v>
      </c>
      <c r="K467" s="4" t="s">
        <v>8546</v>
      </c>
      <c r="L467" s="4" t="s">
        <v>8544</v>
      </c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</row>
    <row r="468" spans="1:140" ht="13.8" customHeight="1" x14ac:dyDescent="0.25">
      <c r="A468" s="4" t="s">
        <v>3946</v>
      </c>
      <c r="B468" s="4">
        <v>1814</v>
      </c>
      <c r="C468" s="4" t="s">
        <v>14</v>
      </c>
      <c r="D468" s="4" t="s">
        <v>68</v>
      </c>
      <c r="F468" s="4" t="s">
        <v>8539</v>
      </c>
      <c r="G468" s="4" t="s">
        <v>8540</v>
      </c>
      <c r="H468" s="4" t="s">
        <v>8557</v>
      </c>
      <c r="I468" s="4" t="s">
        <v>8538</v>
      </c>
      <c r="J468" s="4" t="s">
        <v>8545</v>
      </c>
      <c r="K468" s="4" t="s">
        <v>8546</v>
      </c>
      <c r="L468" s="4" t="s">
        <v>8544</v>
      </c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</row>
    <row r="469" spans="1:140" ht="13.8" customHeight="1" x14ac:dyDescent="0.25">
      <c r="A469" s="4" t="s">
        <v>3960</v>
      </c>
      <c r="B469" s="4">
        <v>1813</v>
      </c>
      <c r="C469" s="4" t="s">
        <v>14</v>
      </c>
      <c r="D469" s="4" t="s">
        <v>2143</v>
      </c>
      <c r="F469" s="4" t="s">
        <v>8539</v>
      </c>
      <c r="G469" s="4" t="s">
        <v>8540</v>
      </c>
      <c r="H469" s="4" t="s">
        <v>8557</v>
      </c>
      <c r="I469" s="4" t="s">
        <v>8538</v>
      </c>
      <c r="J469" s="4" t="s">
        <v>8545</v>
      </c>
      <c r="K469" s="4" t="s">
        <v>8546</v>
      </c>
      <c r="L469" s="4" t="s">
        <v>8544</v>
      </c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</row>
    <row r="470" spans="1:140" ht="13.8" customHeight="1" x14ac:dyDescent="0.25">
      <c r="A470" s="4" t="s">
        <v>4004</v>
      </c>
      <c r="B470" s="4">
        <v>1813</v>
      </c>
      <c r="C470" s="4" t="s">
        <v>14</v>
      </c>
      <c r="D470" s="4" t="s">
        <v>3111</v>
      </c>
      <c r="F470" s="4" t="s">
        <v>8539</v>
      </c>
      <c r="G470" s="4" t="s">
        <v>8540</v>
      </c>
      <c r="H470" s="4" t="s">
        <v>8557</v>
      </c>
      <c r="I470" s="4" t="s">
        <v>8538</v>
      </c>
      <c r="J470" s="4" t="s">
        <v>8545</v>
      </c>
      <c r="K470" s="4" t="s">
        <v>8546</v>
      </c>
      <c r="L470" s="4" t="s">
        <v>8544</v>
      </c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</row>
    <row r="471" spans="1:140" ht="13.8" customHeight="1" x14ac:dyDescent="0.25">
      <c r="A471" s="4" t="s">
        <v>4052</v>
      </c>
      <c r="B471" s="4">
        <v>2078</v>
      </c>
      <c r="C471" s="4" t="s">
        <v>14</v>
      </c>
      <c r="D471" s="4" t="s">
        <v>155</v>
      </c>
      <c r="F471" s="4" t="s">
        <v>8539</v>
      </c>
      <c r="G471" s="4" t="s">
        <v>8540</v>
      </c>
      <c r="H471" s="4" t="s">
        <v>8557</v>
      </c>
      <c r="I471" s="4" t="s">
        <v>8538</v>
      </c>
      <c r="J471" s="4" t="s">
        <v>8544</v>
      </c>
      <c r="K471" s="4" t="s">
        <v>8572</v>
      </c>
      <c r="L471" s="4" t="s">
        <v>8573</v>
      </c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</row>
    <row r="472" spans="1:140" ht="13.8" customHeight="1" x14ac:dyDescent="0.25">
      <c r="A472" s="4" t="s">
        <v>4176</v>
      </c>
      <c r="B472" s="4">
        <v>1607</v>
      </c>
      <c r="C472" s="4" t="s">
        <v>14</v>
      </c>
      <c r="D472" s="4" t="s">
        <v>718</v>
      </c>
      <c r="F472" s="4" t="s">
        <v>8539</v>
      </c>
      <c r="G472" s="4" t="s">
        <v>8540</v>
      </c>
      <c r="H472" s="4" t="s">
        <v>8557</v>
      </c>
      <c r="I472" s="4" t="s">
        <v>8538</v>
      </c>
      <c r="J472" s="4" t="s">
        <v>8544</v>
      </c>
      <c r="K472" s="4" t="s">
        <v>8559</v>
      </c>
      <c r="L472" s="4" t="s">
        <v>8544</v>
      </c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</row>
    <row r="473" spans="1:140" ht="13.8" customHeight="1" x14ac:dyDescent="0.25">
      <c r="A473" s="4" t="s">
        <v>4310</v>
      </c>
      <c r="B473" s="4">
        <v>1814</v>
      </c>
      <c r="C473" s="4" t="s">
        <v>14</v>
      </c>
      <c r="D473" s="4" t="s">
        <v>19</v>
      </c>
      <c r="F473" s="4" t="s">
        <v>8539</v>
      </c>
      <c r="G473" s="4" t="s">
        <v>8540</v>
      </c>
      <c r="H473" s="4" t="s">
        <v>8557</v>
      </c>
      <c r="I473" s="4" t="s">
        <v>8538</v>
      </c>
      <c r="J473" s="4" t="s">
        <v>8545</v>
      </c>
      <c r="K473" s="4" t="s">
        <v>8546</v>
      </c>
      <c r="L473" s="4" t="s">
        <v>8544</v>
      </c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</row>
    <row r="474" spans="1:140" ht="13.8" customHeight="1" x14ac:dyDescent="0.25">
      <c r="A474" s="4" t="s">
        <v>4360</v>
      </c>
      <c r="B474" s="4">
        <v>1814</v>
      </c>
      <c r="C474" s="4" t="s">
        <v>14</v>
      </c>
      <c r="D474" s="4" t="s">
        <v>1259</v>
      </c>
      <c r="F474" s="4" t="s">
        <v>8539</v>
      </c>
      <c r="G474" s="4" t="s">
        <v>8540</v>
      </c>
      <c r="H474" s="4" t="s">
        <v>8557</v>
      </c>
      <c r="I474" s="4" t="s">
        <v>8538</v>
      </c>
      <c r="J474" s="4" t="s">
        <v>8545</v>
      </c>
      <c r="K474" s="4" t="s">
        <v>8546</v>
      </c>
      <c r="L474" s="4" t="s">
        <v>8544</v>
      </c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</row>
    <row r="475" spans="1:140" ht="13.8" customHeight="1" x14ac:dyDescent="0.25">
      <c r="A475" s="4" t="s">
        <v>4363</v>
      </c>
      <c r="B475" s="4">
        <v>2277</v>
      </c>
      <c r="C475" s="4" t="s">
        <v>9</v>
      </c>
      <c r="D475" s="4" t="s">
        <v>180</v>
      </c>
      <c r="F475" s="4" t="s">
        <v>8602</v>
      </c>
      <c r="G475" s="4" t="s">
        <v>8603</v>
      </c>
      <c r="H475" s="4" t="s">
        <v>8539</v>
      </c>
      <c r="I475" s="4" t="s">
        <v>8540</v>
      </c>
      <c r="J475" s="4" t="s">
        <v>8603</v>
      </c>
      <c r="K475" s="4" t="s">
        <v>8603</v>
      </c>
      <c r="L475" s="4" t="s">
        <v>8602</v>
      </c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</row>
    <row r="476" spans="1:140" ht="13.8" customHeight="1" x14ac:dyDescent="0.25">
      <c r="A476" s="4" t="s">
        <v>4366</v>
      </c>
      <c r="B476" s="4">
        <v>1607</v>
      </c>
      <c r="C476" s="4" t="s">
        <v>14</v>
      </c>
      <c r="D476" s="4" t="s">
        <v>19</v>
      </c>
      <c r="F476" s="4" t="s">
        <v>8539</v>
      </c>
      <c r="G476" s="4" t="s">
        <v>8540</v>
      </c>
      <c r="H476" s="4" t="s">
        <v>8557</v>
      </c>
      <c r="I476" s="4" t="s">
        <v>8538</v>
      </c>
      <c r="J476" s="4" t="s">
        <v>8544</v>
      </c>
      <c r="K476" s="4" t="s">
        <v>8559</v>
      </c>
      <c r="L476" s="4" t="s">
        <v>8544</v>
      </c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</row>
    <row r="477" spans="1:140" ht="13.8" customHeight="1" x14ac:dyDescent="0.25">
      <c r="A477" s="4" t="s">
        <v>4380</v>
      </c>
      <c r="B477" s="4">
        <v>1813</v>
      </c>
      <c r="C477" s="4" t="s">
        <v>14</v>
      </c>
      <c r="D477" s="4" t="s">
        <v>19</v>
      </c>
      <c r="F477" s="4" t="s">
        <v>8539</v>
      </c>
      <c r="G477" s="4" t="s">
        <v>8540</v>
      </c>
      <c r="H477" s="4" t="s">
        <v>8557</v>
      </c>
      <c r="I477" s="4" t="s">
        <v>8538</v>
      </c>
      <c r="J477" s="4" t="s">
        <v>8545</v>
      </c>
      <c r="K477" s="4" t="s">
        <v>8546</v>
      </c>
      <c r="L477" s="4" t="s">
        <v>8544</v>
      </c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</row>
    <row r="478" spans="1:140" ht="13.8" customHeight="1" x14ac:dyDescent="0.25">
      <c r="A478" s="4" t="s">
        <v>4428</v>
      </c>
      <c r="B478" s="4">
        <v>1814</v>
      </c>
      <c r="C478" s="4" t="s">
        <v>14</v>
      </c>
      <c r="D478" s="4" t="s">
        <v>19</v>
      </c>
      <c r="F478" s="4" t="s">
        <v>8539</v>
      </c>
      <c r="G478" s="4" t="s">
        <v>8540</v>
      </c>
      <c r="H478" s="4" t="s">
        <v>8557</v>
      </c>
      <c r="I478" s="4" t="s">
        <v>8538</v>
      </c>
      <c r="J478" s="4" t="s">
        <v>8545</v>
      </c>
      <c r="K478" s="4" t="s">
        <v>8546</v>
      </c>
      <c r="L478" s="4" t="s">
        <v>8544</v>
      </c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</row>
    <row r="479" spans="1:140" ht="13.8" customHeight="1" x14ac:dyDescent="0.25">
      <c r="A479" s="4" t="s">
        <v>4447</v>
      </c>
      <c r="B479" s="4">
        <v>1814</v>
      </c>
      <c r="C479" s="4" t="s">
        <v>14</v>
      </c>
      <c r="D479" s="4" t="s">
        <v>442</v>
      </c>
      <c r="F479" s="4" t="s">
        <v>8539</v>
      </c>
      <c r="G479" s="4" t="s">
        <v>8540</v>
      </c>
      <c r="H479" s="4" t="s">
        <v>8557</v>
      </c>
      <c r="I479" s="4" t="s">
        <v>8538</v>
      </c>
      <c r="J479" s="4" t="s">
        <v>8545</v>
      </c>
      <c r="K479" s="4" t="s">
        <v>8546</v>
      </c>
      <c r="L479" s="4" t="s">
        <v>8544</v>
      </c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</row>
    <row r="480" spans="1:140" ht="13.8" customHeight="1" x14ac:dyDescent="0.25">
      <c r="A480" s="4" t="s">
        <v>4574</v>
      </c>
      <c r="B480" s="4">
        <v>1607</v>
      </c>
      <c r="C480" s="4" t="s">
        <v>14</v>
      </c>
      <c r="D480" s="4" t="s">
        <v>19</v>
      </c>
      <c r="F480" s="4" t="s">
        <v>8539</v>
      </c>
      <c r="G480" s="4" t="s">
        <v>8540</v>
      </c>
      <c r="H480" s="4" t="s">
        <v>8557</v>
      </c>
      <c r="I480" s="4" t="s">
        <v>8538</v>
      </c>
      <c r="J480" s="4" t="s">
        <v>8544</v>
      </c>
      <c r="K480" s="4" t="s">
        <v>8559</v>
      </c>
      <c r="L480" s="4" t="s">
        <v>8544</v>
      </c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</row>
    <row r="481" spans="1:140" ht="13.8" customHeight="1" x14ac:dyDescent="0.25">
      <c r="A481" s="4" t="s">
        <v>4661</v>
      </c>
      <c r="B481" s="4">
        <v>1851</v>
      </c>
      <c r="C481" s="4" t="s">
        <v>14</v>
      </c>
      <c r="D481" s="4" t="s">
        <v>470</v>
      </c>
      <c r="F481" s="4" t="s">
        <v>8539</v>
      </c>
      <c r="G481" s="4" t="s">
        <v>8540</v>
      </c>
      <c r="H481" s="4" t="s">
        <v>8557</v>
      </c>
      <c r="I481" s="4" t="s">
        <v>8538</v>
      </c>
      <c r="J481" s="4" t="s">
        <v>8546</v>
      </c>
      <c r="K481" s="4" t="s">
        <v>8545</v>
      </c>
      <c r="L481" s="4" t="s">
        <v>8544</v>
      </c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</row>
    <row r="482" spans="1:140" ht="13.8" customHeight="1" x14ac:dyDescent="0.25">
      <c r="A482" s="4" t="s">
        <v>4666</v>
      </c>
      <c r="B482" s="4">
        <v>1813</v>
      </c>
      <c r="C482" s="4" t="s">
        <v>14</v>
      </c>
      <c r="D482" s="4" t="s">
        <v>718</v>
      </c>
      <c r="F482" s="4" t="s">
        <v>8539</v>
      </c>
      <c r="G482" s="4" t="s">
        <v>8540</v>
      </c>
      <c r="H482" s="4" t="s">
        <v>8557</v>
      </c>
      <c r="I482" s="4" t="s">
        <v>8538</v>
      </c>
      <c r="J482" s="4" t="s">
        <v>8545</v>
      </c>
      <c r="K482" s="4" t="s">
        <v>8546</v>
      </c>
      <c r="L482" s="4" t="s">
        <v>8544</v>
      </c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</row>
    <row r="483" spans="1:140" ht="13.8" customHeight="1" x14ac:dyDescent="0.25">
      <c r="A483" s="4" t="s">
        <v>4671</v>
      </c>
      <c r="B483" s="4">
        <v>2258</v>
      </c>
      <c r="C483" s="4" t="s">
        <v>14</v>
      </c>
      <c r="D483" s="4" t="s">
        <v>838</v>
      </c>
      <c r="F483" s="4" t="s">
        <v>8539</v>
      </c>
      <c r="G483" s="4" t="s">
        <v>8540</v>
      </c>
      <c r="H483" s="4" t="s">
        <v>8557</v>
      </c>
      <c r="I483" s="4" t="s">
        <v>8538</v>
      </c>
      <c r="J483" s="4" t="s">
        <v>8544</v>
      </c>
      <c r="K483" s="4" t="s">
        <v>8546</v>
      </c>
      <c r="L483" s="4" t="s">
        <v>8545</v>
      </c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</row>
    <row r="484" spans="1:140" ht="13.8" customHeight="1" x14ac:dyDescent="0.25">
      <c r="A484" s="4" t="s">
        <v>4778</v>
      </c>
      <c r="B484" s="4">
        <v>1813</v>
      </c>
      <c r="C484" s="4" t="s">
        <v>14</v>
      </c>
      <c r="D484" s="4" t="s">
        <v>1263</v>
      </c>
      <c r="F484" s="4" t="s">
        <v>8539</v>
      </c>
      <c r="G484" s="4" t="s">
        <v>8540</v>
      </c>
      <c r="H484" s="4" t="s">
        <v>8557</v>
      </c>
      <c r="I484" s="4" t="s">
        <v>8538</v>
      </c>
      <c r="J484" s="4" t="s">
        <v>8545</v>
      </c>
      <c r="K484" s="4" t="s">
        <v>8546</v>
      </c>
      <c r="L484" s="4" t="s">
        <v>8544</v>
      </c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</row>
    <row r="485" spans="1:140" ht="13.8" customHeight="1" x14ac:dyDescent="0.25">
      <c r="A485" s="4" t="s">
        <v>4854</v>
      </c>
      <c r="B485" s="4">
        <v>1814</v>
      </c>
      <c r="C485" s="4" t="s">
        <v>14</v>
      </c>
      <c r="D485" s="4" t="s">
        <v>176</v>
      </c>
      <c r="F485" s="4" t="s">
        <v>8539</v>
      </c>
      <c r="G485" s="4" t="s">
        <v>8540</v>
      </c>
      <c r="H485" s="4" t="s">
        <v>8557</v>
      </c>
      <c r="I485" s="4" t="s">
        <v>8538</v>
      </c>
      <c r="J485" s="4" t="s">
        <v>8545</v>
      </c>
      <c r="K485" s="4" t="s">
        <v>8546</v>
      </c>
      <c r="L485" s="4" t="s">
        <v>8544</v>
      </c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</row>
    <row r="486" spans="1:140" ht="13.8" customHeight="1" x14ac:dyDescent="0.25">
      <c r="A486" s="4" t="s">
        <v>4957</v>
      </c>
      <c r="B486" s="4">
        <v>1814</v>
      </c>
      <c r="C486" s="4" t="s">
        <v>14</v>
      </c>
      <c r="D486" s="4" t="s">
        <v>1800</v>
      </c>
      <c r="F486" s="4" t="s">
        <v>8539</v>
      </c>
      <c r="G486" s="4" t="s">
        <v>8540</v>
      </c>
      <c r="H486" s="4" t="s">
        <v>8557</v>
      </c>
      <c r="I486" s="4" t="s">
        <v>8538</v>
      </c>
      <c r="J486" s="4" t="s">
        <v>8545</v>
      </c>
      <c r="K486" s="4" t="s">
        <v>8546</v>
      </c>
      <c r="L486" s="4" t="s">
        <v>8544</v>
      </c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</row>
    <row r="487" spans="1:140" ht="13.8" customHeight="1" x14ac:dyDescent="0.25">
      <c r="A487" s="4" t="s">
        <v>4961</v>
      </c>
      <c r="B487" s="4">
        <v>1814</v>
      </c>
      <c r="C487" s="4" t="s">
        <v>14</v>
      </c>
      <c r="D487" s="4" t="s">
        <v>19</v>
      </c>
      <c r="F487" s="4" t="s">
        <v>8539</v>
      </c>
      <c r="G487" s="4" t="s">
        <v>8540</v>
      </c>
      <c r="H487" s="4" t="s">
        <v>8557</v>
      </c>
      <c r="I487" s="4" t="s">
        <v>8538</v>
      </c>
      <c r="J487" s="4" t="s">
        <v>8545</v>
      </c>
      <c r="K487" s="4" t="s">
        <v>8546</v>
      </c>
      <c r="L487" s="4" t="s">
        <v>8544</v>
      </c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</row>
    <row r="488" spans="1:140" ht="13.8" customHeight="1" x14ac:dyDescent="0.25">
      <c r="A488" s="4" t="s">
        <v>5064</v>
      </c>
      <c r="B488" s="4">
        <v>1814</v>
      </c>
      <c r="C488" s="4" t="s">
        <v>14</v>
      </c>
      <c r="D488" s="4" t="s">
        <v>5065</v>
      </c>
      <c r="F488" s="4" t="s">
        <v>8539</v>
      </c>
      <c r="G488" s="4" t="s">
        <v>8540</v>
      </c>
      <c r="H488" s="4" t="s">
        <v>8557</v>
      </c>
      <c r="I488" s="4" t="s">
        <v>8538</v>
      </c>
      <c r="J488" s="4" t="s">
        <v>8545</v>
      </c>
      <c r="K488" s="4" t="s">
        <v>8546</v>
      </c>
      <c r="L488" s="4" t="s">
        <v>8544</v>
      </c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</row>
    <row r="489" spans="1:140" ht="13.8" customHeight="1" x14ac:dyDescent="0.25">
      <c r="A489" s="4" t="s">
        <v>5136</v>
      </c>
      <c r="B489" s="4">
        <v>1810</v>
      </c>
      <c r="C489" s="4" t="s">
        <v>9</v>
      </c>
      <c r="D489" s="4" t="s">
        <v>164</v>
      </c>
      <c r="F489" s="4" t="s">
        <v>8540</v>
      </c>
      <c r="G489" s="4" t="s">
        <v>8557</v>
      </c>
      <c r="H489" s="4" t="s">
        <v>8546</v>
      </c>
      <c r="I489" s="4" t="s">
        <v>8545</v>
      </c>
      <c r="J489" s="4" t="s">
        <v>8554</v>
      </c>
      <c r="K489" s="4" t="s">
        <v>8544</v>
      </c>
      <c r="L489" s="4" t="s">
        <v>8568</v>
      </c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</row>
    <row r="490" spans="1:140" ht="13.8" customHeight="1" x14ac:dyDescent="0.25">
      <c r="A490" s="4" t="s">
        <v>5181</v>
      </c>
      <c r="B490" s="4">
        <v>2100</v>
      </c>
      <c r="C490" s="4" t="s">
        <v>14</v>
      </c>
      <c r="D490" s="4" t="s">
        <v>19</v>
      </c>
      <c r="F490" s="4" t="s">
        <v>8539</v>
      </c>
      <c r="G490" s="4" t="s">
        <v>8540</v>
      </c>
      <c r="H490" s="4" t="s">
        <v>8557</v>
      </c>
      <c r="I490" s="4" t="s">
        <v>8538</v>
      </c>
      <c r="J490" s="4" t="s">
        <v>8544</v>
      </c>
      <c r="K490" s="4" t="s">
        <v>8572</v>
      </c>
      <c r="L490" s="4" t="s">
        <v>8573</v>
      </c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</row>
    <row r="491" spans="1:140" ht="13.8" customHeight="1" x14ac:dyDescent="0.25">
      <c r="A491" s="4" t="s">
        <v>5275</v>
      </c>
      <c r="B491" s="4">
        <v>2006</v>
      </c>
      <c r="C491" s="4" t="s">
        <v>14</v>
      </c>
      <c r="D491" s="4" t="s">
        <v>209</v>
      </c>
      <c r="F491" s="4" t="s">
        <v>8539</v>
      </c>
      <c r="G491" s="4" t="s">
        <v>8540</v>
      </c>
      <c r="H491" s="4" t="s">
        <v>8557</v>
      </c>
      <c r="I491" s="4" t="s">
        <v>8538</v>
      </c>
      <c r="J491" s="4" t="s">
        <v>8553</v>
      </c>
      <c r="K491" s="4" t="s">
        <v>8546</v>
      </c>
      <c r="L491" s="4" t="s">
        <v>8544</v>
      </c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</row>
    <row r="492" spans="1:140" ht="13.8" customHeight="1" x14ac:dyDescent="0.25">
      <c r="A492" s="4" t="s">
        <v>5299</v>
      </c>
      <c r="B492" s="4">
        <v>1851</v>
      </c>
      <c r="C492" s="4" t="s">
        <v>14</v>
      </c>
      <c r="D492" s="4" t="s">
        <v>256</v>
      </c>
      <c r="F492" s="4" t="s">
        <v>8539</v>
      </c>
      <c r="G492" s="4" t="s">
        <v>8540</v>
      </c>
      <c r="H492" s="4" t="s">
        <v>8557</v>
      </c>
      <c r="I492" s="4" t="s">
        <v>8538</v>
      </c>
      <c r="J492" s="4" t="s">
        <v>8546</v>
      </c>
      <c r="K492" s="4" t="s">
        <v>8545</v>
      </c>
      <c r="L492" s="4" t="s">
        <v>8544</v>
      </c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</row>
    <row r="493" spans="1:140" ht="13.8" customHeight="1" x14ac:dyDescent="0.25">
      <c r="A493" s="4" t="s">
        <v>5345</v>
      </c>
      <c r="B493" s="4">
        <v>1814</v>
      </c>
      <c r="C493" s="4" t="s">
        <v>14</v>
      </c>
      <c r="D493" s="4" t="s">
        <v>2299</v>
      </c>
      <c r="F493" s="4" t="s">
        <v>8539</v>
      </c>
      <c r="G493" s="4" t="s">
        <v>8540</v>
      </c>
      <c r="H493" s="4" t="s">
        <v>8557</v>
      </c>
      <c r="I493" s="4" t="s">
        <v>8538</v>
      </c>
      <c r="J493" s="4" t="s">
        <v>8545</v>
      </c>
      <c r="K493" s="4" t="s">
        <v>8546</v>
      </c>
      <c r="L493" s="4" t="s">
        <v>8544</v>
      </c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</row>
    <row r="494" spans="1:140" ht="13.8" customHeight="1" x14ac:dyDescent="0.25">
      <c r="A494" s="4" t="s">
        <v>5359</v>
      </c>
      <c r="B494" s="4">
        <v>1851</v>
      </c>
      <c r="C494" s="4" t="s">
        <v>14</v>
      </c>
      <c r="D494" s="4" t="s">
        <v>3111</v>
      </c>
      <c r="F494" s="4" t="s">
        <v>8539</v>
      </c>
      <c r="G494" s="4" t="s">
        <v>8540</v>
      </c>
      <c r="H494" s="4" t="s">
        <v>8557</v>
      </c>
      <c r="I494" s="4" t="s">
        <v>8538</v>
      </c>
      <c r="J494" s="4" t="s">
        <v>8546</v>
      </c>
      <c r="K494" s="4" t="s">
        <v>8545</v>
      </c>
      <c r="L494" s="4" t="s">
        <v>8544</v>
      </c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</row>
    <row r="495" spans="1:140" ht="13.8" customHeight="1" x14ac:dyDescent="0.25">
      <c r="A495" s="4" t="s">
        <v>5368</v>
      </c>
      <c r="B495" s="4">
        <v>1814</v>
      </c>
      <c r="C495" s="4" t="s">
        <v>14</v>
      </c>
      <c r="D495" s="4" t="s">
        <v>894</v>
      </c>
      <c r="F495" s="4" t="s">
        <v>8539</v>
      </c>
      <c r="G495" s="4" t="s">
        <v>8540</v>
      </c>
      <c r="H495" s="4" t="s">
        <v>8557</v>
      </c>
      <c r="I495" s="4" t="s">
        <v>8538</v>
      </c>
      <c r="J495" s="4" t="s">
        <v>8545</v>
      </c>
      <c r="K495" s="4" t="s">
        <v>8546</v>
      </c>
      <c r="L495" s="4" t="s">
        <v>8544</v>
      </c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</row>
    <row r="496" spans="1:140" ht="13.8" customHeight="1" x14ac:dyDescent="0.25">
      <c r="A496" s="4" t="s">
        <v>5429</v>
      </c>
      <c r="B496" s="4">
        <v>1607</v>
      </c>
      <c r="C496" s="4" t="s">
        <v>14</v>
      </c>
      <c r="D496" s="4" t="s">
        <v>509</v>
      </c>
      <c r="F496" s="4" t="s">
        <v>8539</v>
      </c>
      <c r="G496" s="4" t="s">
        <v>8540</v>
      </c>
      <c r="H496" s="4" t="s">
        <v>8557</v>
      </c>
      <c r="I496" s="4" t="s">
        <v>8538</v>
      </c>
      <c r="J496" s="4" t="s">
        <v>8544</v>
      </c>
      <c r="K496" s="4" t="s">
        <v>8559</v>
      </c>
      <c r="L496" s="4" t="s">
        <v>8544</v>
      </c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</row>
    <row r="497" spans="1:140" ht="13.8" customHeight="1" x14ac:dyDescent="0.25">
      <c r="A497" s="4" t="s">
        <v>5432</v>
      </c>
      <c r="B497" s="4">
        <v>1814</v>
      </c>
      <c r="C497" s="4" t="s">
        <v>14</v>
      </c>
      <c r="D497" s="4" t="s">
        <v>19</v>
      </c>
      <c r="F497" s="4" t="s">
        <v>8539</v>
      </c>
      <c r="G497" s="4" t="s">
        <v>8540</v>
      </c>
      <c r="H497" s="4" t="s">
        <v>8557</v>
      </c>
      <c r="I497" s="4" t="s">
        <v>8538</v>
      </c>
      <c r="J497" s="4" t="s">
        <v>8545</v>
      </c>
      <c r="K497" s="4" t="s">
        <v>8546</v>
      </c>
      <c r="L497" s="4" t="s">
        <v>8544</v>
      </c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</row>
    <row r="498" spans="1:140" ht="13.8" customHeight="1" x14ac:dyDescent="0.25">
      <c r="A498" s="4" t="s">
        <v>5442</v>
      </c>
      <c r="B498" s="4">
        <v>1813</v>
      </c>
      <c r="C498" s="4" t="s">
        <v>14</v>
      </c>
      <c r="D498" s="4" t="s">
        <v>221</v>
      </c>
      <c r="F498" s="4" t="s">
        <v>8539</v>
      </c>
      <c r="G498" s="4" t="s">
        <v>8540</v>
      </c>
      <c r="H498" s="4" t="s">
        <v>8557</v>
      </c>
      <c r="I498" s="4" t="s">
        <v>8538</v>
      </c>
      <c r="J498" s="4" t="s">
        <v>8545</v>
      </c>
      <c r="K498" s="4" t="s">
        <v>8546</v>
      </c>
      <c r="L498" s="4" t="s">
        <v>8544</v>
      </c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</row>
    <row r="499" spans="1:140" ht="13.8" customHeight="1" x14ac:dyDescent="0.25">
      <c r="A499" s="4" t="s">
        <v>5446</v>
      </c>
      <c r="B499" s="4">
        <v>1607</v>
      </c>
      <c r="C499" s="4" t="s">
        <v>14</v>
      </c>
      <c r="D499" s="4" t="s">
        <v>332</v>
      </c>
      <c r="F499" s="4" t="s">
        <v>8539</v>
      </c>
      <c r="G499" s="4" t="s">
        <v>8540</v>
      </c>
      <c r="H499" s="4" t="s">
        <v>8557</v>
      </c>
      <c r="I499" s="4" t="s">
        <v>8538</v>
      </c>
      <c r="J499" s="4" t="s">
        <v>8544</v>
      </c>
      <c r="K499" s="4" t="s">
        <v>8559</v>
      </c>
      <c r="L499" s="4" t="s">
        <v>8544</v>
      </c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</row>
    <row r="500" spans="1:140" ht="13.8" customHeight="1" x14ac:dyDescent="0.25">
      <c r="A500" s="4" t="s">
        <v>5470</v>
      </c>
      <c r="B500" s="4">
        <v>1607</v>
      </c>
      <c r="C500" s="4" t="s">
        <v>14</v>
      </c>
      <c r="D500" s="4" t="s">
        <v>1512</v>
      </c>
      <c r="F500" s="4" t="s">
        <v>8539</v>
      </c>
      <c r="G500" s="4" t="s">
        <v>8540</v>
      </c>
      <c r="H500" s="4" t="s">
        <v>8557</v>
      </c>
      <c r="I500" s="4" t="s">
        <v>8538</v>
      </c>
      <c r="J500" s="4" t="s">
        <v>8544</v>
      </c>
      <c r="K500" s="4" t="s">
        <v>8559</v>
      </c>
      <c r="L500" s="4" t="s">
        <v>8544</v>
      </c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</row>
    <row r="501" spans="1:140" ht="13.8" customHeight="1" x14ac:dyDescent="0.25">
      <c r="A501" s="4" t="s">
        <v>5554</v>
      </c>
      <c r="B501" s="4">
        <v>2095</v>
      </c>
      <c r="C501" s="4" t="s">
        <v>14</v>
      </c>
      <c r="D501" s="4" t="s">
        <v>687</v>
      </c>
      <c r="F501" s="4" t="s">
        <v>8539</v>
      </c>
      <c r="G501" s="4" t="s">
        <v>8540</v>
      </c>
      <c r="H501" s="4" t="s">
        <v>8557</v>
      </c>
      <c r="I501" s="4" t="s">
        <v>8538</v>
      </c>
      <c r="J501" s="4" t="s">
        <v>8544</v>
      </c>
      <c r="K501" s="4" t="s">
        <v>8572</v>
      </c>
      <c r="L501" s="4" t="s">
        <v>8573</v>
      </c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</row>
    <row r="502" spans="1:140" ht="13.8" customHeight="1" x14ac:dyDescent="0.25">
      <c r="A502" s="4" t="s">
        <v>5559</v>
      </c>
      <c r="B502" s="4">
        <v>1813</v>
      </c>
      <c r="C502" s="4" t="s">
        <v>14</v>
      </c>
      <c r="D502" s="4" t="s">
        <v>198</v>
      </c>
      <c r="F502" s="4" t="s">
        <v>8539</v>
      </c>
      <c r="G502" s="4" t="s">
        <v>8540</v>
      </c>
      <c r="H502" s="4" t="s">
        <v>8557</v>
      </c>
      <c r="I502" s="4" t="s">
        <v>8538</v>
      </c>
      <c r="J502" s="4" t="s">
        <v>8545</v>
      </c>
      <c r="K502" s="4" t="s">
        <v>8546</v>
      </c>
      <c r="L502" s="4" t="s">
        <v>8544</v>
      </c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</row>
    <row r="503" spans="1:140" ht="13.8" customHeight="1" x14ac:dyDescent="0.25">
      <c r="A503" s="4" t="s">
        <v>5581</v>
      </c>
      <c r="B503" s="4">
        <v>1814</v>
      </c>
      <c r="C503" s="4" t="s">
        <v>14</v>
      </c>
      <c r="D503" s="4" t="s">
        <v>329</v>
      </c>
      <c r="F503" s="4" t="s">
        <v>8539</v>
      </c>
      <c r="G503" s="4" t="s">
        <v>8540</v>
      </c>
      <c r="H503" s="4" t="s">
        <v>8557</v>
      </c>
      <c r="I503" s="4" t="s">
        <v>8538</v>
      </c>
      <c r="J503" s="4" t="s">
        <v>8545</v>
      </c>
      <c r="K503" s="4" t="s">
        <v>8546</v>
      </c>
      <c r="L503" s="4" t="s">
        <v>8544</v>
      </c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</row>
    <row r="504" spans="1:140" ht="13.8" customHeight="1" x14ac:dyDescent="0.25">
      <c r="A504" s="4" t="s">
        <v>5592</v>
      </c>
      <c r="B504" s="4">
        <v>1873</v>
      </c>
      <c r="C504" s="4" t="s">
        <v>14</v>
      </c>
      <c r="D504" s="4" t="s">
        <v>1483</v>
      </c>
      <c r="F504" s="4" t="s">
        <v>8539</v>
      </c>
      <c r="G504" s="4" t="s">
        <v>8540</v>
      </c>
      <c r="H504" s="4" t="s">
        <v>8557</v>
      </c>
      <c r="I504" s="4" t="s">
        <v>8538</v>
      </c>
      <c r="J504" s="4" t="s">
        <v>8545</v>
      </c>
      <c r="K504" s="4" t="s">
        <v>8546</v>
      </c>
      <c r="L504" s="4" t="s">
        <v>8544</v>
      </c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</row>
    <row r="505" spans="1:140" ht="13.8" customHeight="1" x14ac:dyDescent="0.25">
      <c r="A505" s="4" t="s">
        <v>5596</v>
      </c>
      <c r="B505" s="4">
        <v>2091</v>
      </c>
      <c r="C505" s="4" t="s">
        <v>14</v>
      </c>
      <c r="D505" s="4" t="s">
        <v>19</v>
      </c>
      <c r="F505" s="4" t="s">
        <v>8539</v>
      </c>
      <c r="G505" s="4" t="s">
        <v>8540</v>
      </c>
      <c r="H505" s="4" t="s">
        <v>8557</v>
      </c>
      <c r="I505" s="4" t="s">
        <v>8538</v>
      </c>
      <c r="J505" s="4" t="s">
        <v>8544</v>
      </c>
      <c r="K505" s="4" t="s">
        <v>8572</v>
      </c>
      <c r="L505" s="4" t="s">
        <v>8573</v>
      </c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</row>
    <row r="506" spans="1:140" ht="13.8" customHeight="1" x14ac:dyDescent="0.25">
      <c r="A506" s="4" t="s">
        <v>5617</v>
      </c>
      <c r="B506" s="4">
        <v>2146</v>
      </c>
      <c r="C506" s="4" t="s">
        <v>9</v>
      </c>
      <c r="D506" s="4" t="s">
        <v>10</v>
      </c>
      <c r="F506" s="4" t="s">
        <v>8539</v>
      </c>
      <c r="G506" s="4" t="s">
        <v>8540</v>
      </c>
      <c r="H506" s="4" t="s">
        <v>8557</v>
      </c>
      <c r="I506" s="4" t="s">
        <v>8538</v>
      </c>
      <c r="J506" s="4" t="s">
        <v>8547</v>
      </c>
      <c r="K506" s="4" t="s">
        <v>8546</v>
      </c>
      <c r="L506" s="4" t="s">
        <v>8544</v>
      </c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</row>
    <row r="507" spans="1:140" ht="13.8" customHeight="1" x14ac:dyDescent="0.25">
      <c r="A507" s="4" t="s">
        <v>5647</v>
      </c>
      <c r="B507" s="4">
        <v>1814</v>
      </c>
      <c r="C507" s="4" t="s">
        <v>14</v>
      </c>
      <c r="D507" s="4" t="s">
        <v>470</v>
      </c>
      <c r="F507" s="4" t="s">
        <v>8539</v>
      </c>
      <c r="G507" s="4" t="s">
        <v>8540</v>
      </c>
      <c r="H507" s="4" t="s">
        <v>8557</v>
      </c>
      <c r="I507" s="4" t="s">
        <v>8538</v>
      </c>
      <c r="J507" s="4" t="s">
        <v>8545</v>
      </c>
      <c r="K507" s="4" t="s">
        <v>8546</v>
      </c>
      <c r="L507" s="4" t="s">
        <v>8544</v>
      </c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</row>
    <row r="508" spans="1:140" ht="13.8" customHeight="1" x14ac:dyDescent="0.25">
      <c r="A508" s="4" t="s">
        <v>5670</v>
      </c>
      <c r="B508" s="4">
        <v>1814</v>
      </c>
      <c r="C508" s="4" t="s">
        <v>14</v>
      </c>
      <c r="D508" s="4" t="s">
        <v>357</v>
      </c>
      <c r="F508" s="4" t="s">
        <v>8539</v>
      </c>
      <c r="G508" s="4" t="s">
        <v>8540</v>
      </c>
      <c r="H508" s="4" t="s">
        <v>8557</v>
      </c>
      <c r="I508" s="4" t="s">
        <v>8538</v>
      </c>
      <c r="J508" s="4" t="s">
        <v>8545</v>
      </c>
      <c r="K508" s="4" t="s">
        <v>8546</v>
      </c>
      <c r="L508" s="4" t="s">
        <v>8544</v>
      </c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</row>
    <row r="509" spans="1:140" ht="13.8" customHeight="1" x14ac:dyDescent="0.25">
      <c r="A509" s="4" t="s">
        <v>5704</v>
      </c>
      <c r="B509" s="4">
        <v>1607</v>
      </c>
      <c r="C509" s="4" t="s">
        <v>14</v>
      </c>
      <c r="D509" s="4" t="s">
        <v>934</v>
      </c>
      <c r="F509" s="4" t="s">
        <v>8539</v>
      </c>
      <c r="G509" s="4" t="s">
        <v>8540</v>
      </c>
      <c r="H509" s="4" t="s">
        <v>8557</v>
      </c>
      <c r="I509" s="4" t="s">
        <v>8538</v>
      </c>
      <c r="J509" s="4" t="s">
        <v>8544</v>
      </c>
      <c r="K509" s="4" t="s">
        <v>8559</v>
      </c>
      <c r="L509" s="4" t="s">
        <v>8544</v>
      </c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</row>
    <row r="510" spans="1:140" ht="13.8" customHeight="1" x14ac:dyDescent="0.25">
      <c r="A510" s="4" t="s">
        <v>5705</v>
      </c>
      <c r="B510" s="4">
        <v>1813</v>
      </c>
      <c r="C510" s="4" t="s">
        <v>14</v>
      </c>
      <c r="D510" s="4" t="s">
        <v>1621</v>
      </c>
      <c r="F510" s="4" t="s">
        <v>8539</v>
      </c>
      <c r="G510" s="4" t="s">
        <v>8540</v>
      </c>
      <c r="H510" s="4" t="s">
        <v>8557</v>
      </c>
      <c r="I510" s="4" t="s">
        <v>8538</v>
      </c>
      <c r="J510" s="4" t="s">
        <v>8545</v>
      </c>
      <c r="K510" s="4" t="s">
        <v>8546</v>
      </c>
      <c r="L510" s="4" t="s">
        <v>8544</v>
      </c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</row>
  </sheetData>
  <phoneticPr fontId="18" type="noConversion"/>
  <conditionalFormatting sqref="F2:CB510">
    <cfRule type="containsText" dxfId="11" priority="10" operator="containsText" text="AT">
      <formula>NOT(ISERROR(SEARCH("AT",F2)))</formula>
    </cfRule>
    <cfRule type="containsText" dxfId="10" priority="11" operator="containsText" text="AT">
      <formula>NOT(ISERROR(SEARCH("AT",F2)))</formula>
    </cfRule>
    <cfRule type="containsText" dxfId="9" priority="12" operator="containsText" text="AT">
      <formula>NOT(ISERROR(SEARCH("AT",F2)))</formula>
    </cfRule>
  </conditionalFormatting>
  <conditionalFormatting sqref="F2:EJ510">
    <cfRule type="containsText" dxfId="8" priority="1" operator="containsText" text="te ">
      <formula>NOT(ISERROR(SEARCH("te ",F2)))</formula>
    </cfRule>
    <cfRule type="containsText" dxfId="7" priority="3" operator="containsText" text=" TE ">
      <formula>NOT(ISERROR(SEARCH(" TE ",F2)))</formula>
    </cfRule>
    <cfRule type="containsText" dxfId="6" priority="4" operator="containsText" text="KR">
      <formula>NOT(ISERROR(SEARCH("KR",F2)))</formula>
    </cfRule>
    <cfRule type="containsText" dxfId="5" priority="5" operator="containsText" text="DH">
      <formula>NOT(ISERROR(SEARCH("DH",F2)))</formula>
    </cfRule>
    <cfRule type="containsText" dxfId="4" priority="6" operator="containsText" text="pp-acp">
      <formula>NOT(ISERROR(SEARCH("pp-acp",F2)))</formula>
    </cfRule>
    <cfRule type="containsText" dxfId="3" priority="7" operator="containsText" text="HTCA">
      <formula>NOT(ISERROR(SEARCH("HTCA",F2)))</formula>
    </cfRule>
    <cfRule type="containsText" dxfId="2" priority="8" operator="containsText" text="ECH">
      <formula>NOT(ISERROR(SEARCH("ECH",F2)))</formula>
    </cfRule>
    <cfRule type="containsText" dxfId="1" priority="9" operator="containsText" text="KS">
      <formula>NOT(ISERROR(SEARCH("KS",F2)))</formula>
    </cfRule>
  </conditionalFormatting>
  <conditionalFormatting sqref="BX16">
    <cfRule type="containsText" dxfId="0" priority="2" operator="containsText" text="TE ">
      <formula>NOT(ISERROR(SEARCH("TE ",BX16)))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phyto_pks_inf_db_2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鸦言</dc:creator>
  <cp:lastModifiedBy>言 鸦</cp:lastModifiedBy>
  <dcterms:created xsi:type="dcterms:W3CDTF">2021-08-27T01:51:18Z</dcterms:created>
  <dcterms:modified xsi:type="dcterms:W3CDTF">2024-03-13T06:03:58Z</dcterms:modified>
</cp:coreProperties>
</file>