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1AB114A4-160D-412B-A332-36A8E2CF9622}" xr6:coauthVersionLast="36" xr6:coauthVersionMax="47" xr10:uidLastSave="{00000000-0000-0000-0000-000000000000}"/>
  <bookViews>
    <workbookView xWindow="-38500" yWindow="-100" windowWidth="38600" windowHeight="21200" tabRatio="871" xr2:uid="{49118EEB-C014-4003-907D-644E959B6237}"/>
  </bookViews>
  <sheets>
    <sheet name="Challenge" sheetId="20" r:id="rId1"/>
  </sheets>
  <externalReferences>
    <externalReference r:id="rId2"/>
  </externalReferences>
  <definedNames>
    <definedName name="CUT_OFF">Challenge!#REF!</definedName>
    <definedName name="MIN_ORDER">#REF!</definedName>
    <definedName name="MIN_ORDER2">#REF!</definedName>
    <definedName name="Names">[1]SYLLABUS!$L:$L</definedName>
    <definedName name="PASS_GRADE">Challenge!#REF!</definedName>
    <definedName name="PASS_THRESHOLD" localSheetId="0">Challenge!#REF!</definedName>
    <definedName name="PASS_THRESHOLD">#REF!</definedName>
    <definedName name="SIGNUP_PCT">Challenge!#REF!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0" l="1"/>
  <c r="M13" i="20"/>
  <c r="M12" i="20"/>
  <c r="J33" i="20"/>
  <c r="I33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</calcChain>
</file>

<file path=xl/sharedStrings.xml><?xml version="1.0" encoding="utf-8"?>
<sst xmlns="http://schemas.openxmlformats.org/spreadsheetml/2006/main" count="77" uniqueCount="74">
  <si>
    <t>Task 1</t>
  </si>
  <si>
    <t>Task 2</t>
  </si>
  <si>
    <t>Task 3</t>
  </si>
  <si>
    <t>Easy</t>
  </si>
  <si>
    <t>Medium</t>
  </si>
  <si>
    <t>Hard</t>
  </si>
  <si>
    <t>Source Table</t>
  </si>
  <si>
    <t>ID</t>
  </si>
  <si>
    <t>FirstName</t>
  </si>
  <si>
    <t>LastName</t>
  </si>
  <si>
    <t>John</t>
  </si>
  <si>
    <t>Park</t>
  </si>
  <si>
    <t>Alex</t>
  </si>
  <si>
    <t>Great</t>
  </si>
  <si>
    <t>Sebastian</t>
  </si>
  <si>
    <t>Taylor</t>
  </si>
  <si>
    <t>Michael</t>
  </si>
  <si>
    <t>Bay</t>
  </si>
  <si>
    <t>Scott</t>
  </si>
  <si>
    <t>Foster</t>
  </si>
  <si>
    <t>Amy</t>
  </si>
  <si>
    <t>Winehouse</t>
  </si>
  <si>
    <t>Ralph</t>
  </si>
  <si>
    <t>Wiggins</t>
  </si>
  <si>
    <t>Simpson</t>
  </si>
  <si>
    <t>Marge</t>
  </si>
  <si>
    <t>Peter</t>
  </si>
  <si>
    <t>Louise</t>
  </si>
  <si>
    <t>King</t>
  </si>
  <si>
    <t>Megan</t>
  </si>
  <si>
    <t>Botts</t>
  </si>
  <si>
    <t>Cyrus</t>
  </si>
  <si>
    <t>Wong</t>
  </si>
  <si>
    <t>Michelle</t>
  </si>
  <si>
    <t>Chang</t>
  </si>
  <si>
    <t>Zachary</t>
  </si>
  <si>
    <t>Chua</t>
  </si>
  <si>
    <t>Angus</t>
  </si>
  <si>
    <t>Helmsworth</t>
  </si>
  <si>
    <t>Aaron</t>
  </si>
  <si>
    <t>McDowell</t>
  </si>
  <si>
    <t>Carol</t>
  </si>
  <si>
    <t>Kuo</t>
  </si>
  <si>
    <t>Tim</t>
  </si>
  <si>
    <t>James</t>
  </si>
  <si>
    <t>Curry</t>
  </si>
  <si>
    <t>Salary</t>
  </si>
  <si>
    <t>DaysMissed</t>
  </si>
  <si>
    <t>OvertimeHours</t>
  </si>
  <si>
    <t>Hansel</t>
  </si>
  <si>
    <t>Jones</t>
  </si>
  <si>
    <t>Rows of Data</t>
  </si>
  <si>
    <t>Number of Column Headers</t>
  </si>
  <si>
    <t>Non Work Days &gt; 10</t>
  </si>
  <si>
    <t>Business Intelligence &amp; Data Analysis</t>
  </si>
  <si>
    <t>The below tasks require you to analyze the Source Table using Excel Table functionality</t>
  </si>
  <si>
    <t xml:space="preserve"> - Excel Tables</t>
  </si>
  <si>
    <t xml:space="preserve"> - Calculated Columns in Excel Tables</t>
  </si>
  <si>
    <t xml:space="preserve"> - Special Item Specifiers in Excel Tables</t>
  </si>
  <si>
    <t>Source Table Summary</t>
  </si>
  <si>
    <t>Task 4</t>
  </si>
  <si>
    <t>Non Work Days</t>
  </si>
  <si>
    <t xml:space="preserve">Fill in the summary statistics on the Source Table Summary by using Special Item Specifiers </t>
  </si>
  <si>
    <t>Correct Values</t>
  </si>
  <si>
    <t>Vacation Pay</t>
  </si>
  <si>
    <t>`</t>
  </si>
  <si>
    <t>Add a Total Row to display the total number of Non Work Days and Total Vacation Pay</t>
  </si>
  <si>
    <t>DaysVacation</t>
  </si>
  <si>
    <r>
      <t xml:space="preserve">Fill in the values for the </t>
    </r>
    <r>
      <rPr>
        <b/>
        <sz val="10"/>
        <color theme="1"/>
        <rFont val="Open Sans"/>
        <family val="2"/>
      </rPr>
      <t xml:space="preserve">Non Work Days </t>
    </r>
    <r>
      <rPr>
        <sz val="10"/>
        <color theme="1"/>
        <rFont val="Open Sans"/>
        <family val="2"/>
      </rPr>
      <t>column by adding DaysMissed &amp; DaysVacation</t>
    </r>
  </si>
  <si>
    <r>
      <t xml:space="preserve">Fill in the values for the </t>
    </r>
    <r>
      <rPr>
        <b/>
        <sz val="10"/>
        <color theme="1"/>
        <rFont val="Open Sans"/>
        <family val="2"/>
      </rPr>
      <t>Vacation Pay</t>
    </r>
    <r>
      <rPr>
        <sz val="10"/>
        <color theme="1"/>
        <rFont val="Open Sans"/>
        <family val="2"/>
      </rPr>
      <t xml:space="preserve"> column by multipying DaysVacation Days by 0.05% of Salary </t>
    </r>
  </si>
  <si>
    <t>Excel Tables Challenge</t>
  </si>
  <si>
    <t>Check out these lessons from our Fundamentals of Data Analysis in Excel course:</t>
  </si>
  <si>
    <t>Relevant Links &amp; Learning Materials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</si>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</sst>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Open Sans"/>
      <family val="2"/>
    </font>
    <font>
      <b/>
      <sz val="1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sz val="10"/>
      <color theme="3"/>
      <name val="Open Sans"/>
      <family val="2"/>
    </font>
    <font>
      <b/>
      <sz val="10"/>
      <color theme="1"/>
      <name val="Open Sans"/>
      <family val="2"/>
    </font>
    <font>
      <sz val="11"/>
      <color rgb="FF3F3F76"/>
      <name val="Calibri"/>
      <family val="2"/>
      <scheme val="minor"/>
    </font>
    <font>
      <sz val="10"/>
      <color rgb="FF3F3F76"/>
      <name val="Open Sans"/>
      <family val="2"/>
    </font>
    <font>
      <u/>
      <sz val="10"/>
      <color theme="1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-0.499984740745262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A2AF"/>
        <bgColor indexed="64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1" fillId="8" borderId="13" applyNumberFormat="0" applyAlignment="0" applyProtection="0"/>
  </cellStyleXfs>
  <cellXfs count="46">
    <xf numFmtId="0" fontId="0" fillId="0" borderId="0" xfId="0"/>
    <xf numFmtId="0" fontId="2" fillId="4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4" borderId="0" xfId="0" applyFont="1" applyFill="1"/>
    <xf numFmtId="0" fontId="4" fillId="2" borderId="0" xfId="0" quotePrefix="1" applyFont="1" applyFill="1" applyAlignment="1">
      <alignment vertical="center"/>
    </xf>
    <xf numFmtId="0" fontId="4" fillId="2" borderId="0" xfId="0" quotePrefix="1" applyFont="1" applyFill="1" applyAlignment="1">
      <alignment vertical="center" wrapText="1"/>
    </xf>
    <xf numFmtId="0" fontId="6" fillId="6" borderId="0" xfId="0" applyFont="1" applyFill="1"/>
    <xf numFmtId="0" fontId="4" fillId="0" borderId="1" xfId="0" applyFont="1" applyBorder="1" applyAlignment="1">
      <alignment horizontal="left"/>
    </xf>
    <xf numFmtId="0" fontId="5" fillId="3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6" fillId="4" borderId="0" xfId="0" applyFont="1" applyFill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4" borderId="0" xfId="0" applyFont="1" applyFill="1"/>
    <xf numFmtId="0" fontId="6" fillId="5" borderId="2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1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5" xfId="1" applyNumberFormat="1" applyFont="1" applyBorder="1" applyAlignment="1">
      <alignment horizontal="left"/>
    </xf>
    <xf numFmtId="0" fontId="5" fillId="0" borderId="0" xfId="0" applyFont="1"/>
    <xf numFmtId="0" fontId="5" fillId="7" borderId="6" xfId="0" applyFont="1" applyFill="1" applyBorder="1"/>
    <xf numFmtId="0" fontId="5" fillId="7" borderId="7" xfId="0" applyFont="1" applyFill="1" applyBorder="1"/>
    <xf numFmtId="0" fontId="5" fillId="7" borderId="10" xfId="0" applyFont="1" applyFill="1" applyBorder="1"/>
    <xf numFmtId="0" fontId="9" fillId="0" borderId="8" xfId="0" applyFont="1" applyBorder="1"/>
    <xf numFmtId="0" fontId="9" fillId="0" borderId="0" xfId="0" applyFont="1"/>
    <xf numFmtId="0" fontId="9" fillId="0" borderId="11" xfId="0" applyFont="1" applyBorder="1"/>
    <xf numFmtId="0" fontId="9" fillId="0" borderId="9" xfId="0" applyFont="1" applyBorder="1"/>
    <xf numFmtId="0" fontId="9" fillId="0" borderId="12" xfId="0" applyFont="1" applyBorder="1"/>
    <xf numFmtId="1" fontId="4" fillId="0" borderId="5" xfId="1" applyNumberFormat="1" applyFont="1" applyBorder="1" applyAlignment="1">
      <alignment horizontal="left"/>
    </xf>
    <xf numFmtId="1" fontId="4" fillId="0" borderId="1" xfId="1" applyNumberFormat="1" applyFont="1" applyBorder="1" applyAlignment="1">
      <alignment horizontal="left"/>
    </xf>
    <xf numFmtId="1" fontId="4" fillId="0" borderId="4" xfId="1" applyNumberFormat="1" applyFont="1" applyBorder="1" applyAlignment="1">
      <alignment horizontal="left"/>
    </xf>
    <xf numFmtId="2" fontId="12" fillId="2" borderId="13" xfId="3" applyNumberFormat="1" applyFont="1" applyFill="1" applyAlignment="1">
      <alignment horizontal="right"/>
    </xf>
    <xf numFmtId="0" fontId="13" fillId="2" borderId="0" xfId="2" quotePrefix="1" applyFont="1" applyFill="1" applyAlignment="1">
      <alignment vertical="center"/>
    </xf>
    <xf numFmtId="0" fontId="3" fillId="6" borderId="0" xfId="0" applyFont="1" applyFill="1"/>
    <xf numFmtId="0" fontId="5" fillId="6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4" fillId="0" borderId="14" xfId="0" applyFont="1" applyBorder="1" applyAlignment="1">
      <alignment horizontal="left"/>
    </xf>
    <xf numFmtId="2" fontId="4" fillId="0" borderId="14" xfId="0" applyNumberFormat="1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2" fontId="0" fillId="0" borderId="0" xfId="0" applyNumberFormat="1"/>
  </cellXfs>
  <cellStyles count="4">
    <cellStyle name="Comma" xfId="1" builtinId="3"/>
    <cellStyle name="Hyperlink" xfId="2" builtinId="8"/>
    <cellStyle name="Input" xfId="3" builtinId="20"/>
    <cellStyle name="Normal" xfId="0" builtinId="0"/>
  </cellStyles>
  <dxfs count="22"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"/>
        <family val="2"/>
        <scheme val="none"/>
      </font>
      <fill>
        <patternFill patternType="solid">
          <fgColor indexed="64"/>
          <bgColor rgb="FF3271D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271D2"/>
      <color rgb="FFFA611C"/>
      <color rgb="FFFEEBE2"/>
      <color rgb="FF1D6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b_t\Documents\Courses\Excel%20Course\Course%20Syllab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LLABU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B7A68-5CE5-4555-94E7-EA3A7A675ECF}" name="SourceTable" displayName="SourceTable" ref="B12:J33" totalsRowCount="1" headerRowDxfId="21" dataDxfId="19" headerRowBorderDxfId="20" tableBorderDxfId="18" dataCellStyle="Comma">
  <autoFilter ref="B12:J32" xr:uid="{496B7A68-5CE5-4555-94E7-EA3A7A675ECF}"/>
  <tableColumns count="9">
    <tableColumn id="1" xr3:uid="{C80445C8-8A18-4D3D-BBC8-F975DDFB8AF6}" name="ID" totalsRowLabel="Total" dataDxfId="17" totalsRowDxfId="16"/>
    <tableColumn id="2" xr3:uid="{0F10A5F4-B6B8-41E1-B98E-4A36FFF9E861}" name="FirstName" dataDxfId="15" totalsRowDxfId="14"/>
    <tableColumn id="3" xr3:uid="{A5D8C252-CB1B-4DF4-B176-84FECF2FDAF4}" name="LastName" dataDxfId="13" totalsRowDxfId="12"/>
    <tableColumn id="6" xr3:uid="{172884C2-B4F3-4323-98BD-1831E5370F6F}" name="Salary" dataDxfId="11" totalsRowDxfId="10" dataCellStyle="Comma"/>
    <tableColumn id="7" xr3:uid="{CE7CB0B2-F01F-4BBA-8860-E709D22C387D}" name="OvertimeHours" dataDxfId="9" totalsRowDxfId="8" dataCellStyle="Comma"/>
    <tableColumn id="8" xr3:uid="{2D720094-E05A-49FA-AAA1-0781E7E55DE1}" name="DaysMissed" dataDxfId="7" totalsRowDxfId="6" dataCellStyle="Comma"/>
    <tableColumn id="9" xr3:uid="{722D6E87-0352-4AEB-9D7C-54AC9CBD2D13}" name="DaysVacation" dataDxfId="5" totalsRowDxfId="4"/>
    <tableColumn id="10" xr3:uid="{65638118-9312-499D-A01A-63F9FD6731F8}" name="Non Work Days" totalsRowFunction="sum" dataDxfId="3" dataCellStyle="Comma">
      <calculatedColumnFormula>SourceTable[[#This Row],[DaysMissed]]+SourceTable[[#This Row],[DaysVacation]]</calculatedColumnFormula>
    </tableColumn>
    <tableColumn id="11" xr3:uid="{3C87B47E-5AC8-4852-A0E4-DF95D19D3BE1}" name="Vacation Pay" totalsRowFunction="sum" dataDxfId="2" totalsRowDxfId="0" dataCellStyle="Comma">
      <calculatedColumnFormula>SourceTable[[#This Row],[DaysVacation]]*(SourceTable[[#This Row],[Salary]]*0.05)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ctopus">
      <a:dk1>
        <a:srgbClr val="132D7D"/>
      </a:dk1>
      <a:lt1>
        <a:sysClr val="window" lastClr="FFFFFF"/>
      </a:lt1>
      <a:dk2>
        <a:srgbClr val="1D6F9B"/>
      </a:dk2>
      <a:lt2>
        <a:srgbClr val="A6A6A6"/>
      </a:lt2>
      <a:accent1>
        <a:srgbClr val="DDB411"/>
      </a:accent1>
      <a:accent2>
        <a:srgbClr val="FA6624"/>
      </a:accent2>
      <a:accent3>
        <a:srgbClr val="217D47"/>
      </a:accent3>
      <a:accent4>
        <a:srgbClr val="92D050"/>
      </a:accent4>
      <a:accent5>
        <a:srgbClr val="126F9B"/>
      </a:accent5>
      <a:accent6>
        <a:srgbClr val="F2F2F2"/>
      </a:accent6>
      <a:hlink>
        <a:srgbClr val="DDB411"/>
      </a:hlink>
      <a:folHlink>
        <a:srgbClr val="FA662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orporatefinanceinstitute.com/courses/take/excel-data-analysis/22590" TargetMode="External"/><Relationship Id="rId2" Type="http://schemas.openxmlformats.org/officeDocument/2006/relationships/hyperlink" Target="https://learn.corporatefinanceinstitute.com/courses/take/excel-data-analysis/22592" TargetMode="External"/><Relationship Id="rId1" Type="http://schemas.openxmlformats.org/officeDocument/2006/relationships/hyperlink" Target="https://learn.corporatefinanceinstitute.com/courses/take/excel-data-analysis/22594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B982-01F6-4487-82FB-BBB75293A937}">
  <sheetPr codeName="Sheet6">
    <tabColor theme="1" tint="-0.499984740745262"/>
    <outlinePr summaryBelow="0"/>
  </sheetPr>
  <dimension ref="B2:U40"/>
  <sheetViews>
    <sheetView showGridLines="0" tabSelected="1" zoomScale="130" zoomScaleNormal="130" workbookViewId="0">
      <selection activeCell="M14" sqref="M14"/>
    </sheetView>
  </sheetViews>
  <sheetFormatPr defaultColWidth="9.08984375" defaultRowHeight="12.5" outlineLevelRow="1"/>
  <cols>
    <col min="1" max="1" width="2.7265625" style="2" customWidth="1"/>
    <col min="2" max="2" width="11.81640625" style="2" customWidth="1"/>
    <col min="3" max="3" width="12.36328125" style="2" bestFit="1" customWidth="1"/>
    <col min="4" max="4" width="12.08984375" style="2" bestFit="1" customWidth="1"/>
    <col min="5" max="5" width="10.81640625" style="2" bestFit="1" customWidth="1"/>
    <col min="6" max="10" width="18.26953125" style="2" customWidth="1"/>
    <col min="11" max="11" width="3.08984375" style="2" customWidth="1"/>
    <col min="12" max="12" width="27.81640625" style="3" customWidth="1"/>
    <col min="13" max="13" width="11.6328125" style="2" customWidth="1"/>
    <col min="14" max="14" width="2.36328125" style="2" customWidth="1"/>
    <col min="15" max="15" width="17.7265625" style="2" customWidth="1"/>
    <col min="16" max="20" width="9.08984375" style="2"/>
    <col min="21" max="21" width="14.26953125" style="2" customWidth="1"/>
    <col min="22" max="16384" width="9.08984375" style="2"/>
  </cols>
  <sheetData>
    <row r="2" spans="2:21" s="41" customFormat="1" ht="27" customHeight="1">
      <c r="B2" s="38" t="s">
        <v>54</v>
      </c>
      <c r="C2" s="39"/>
      <c r="D2" s="39"/>
      <c r="E2" s="39"/>
      <c r="F2" s="39"/>
      <c r="G2" s="39"/>
      <c r="H2" s="39"/>
      <c r="I2" s="39"/>
      <c r="J2" s="39"/>
      <c r="K2" s="40"/>
      <c r="L2" s="40"/>
    </row>
    <row r="3" spans="2:21">
      <c r="K3" s="3"/>
    </row>
    <row r="4" spans="2:21" ht="18">
      <c r="B4" s="1" t="s">
        <v>70</v>
      </c>
      <c r="C4" s="4"/>
      <c r="D4" s="4"/>
      <c r="E4" s="4"/>
      <c r="F4" s="4"/>
      <c r="G4" s="4"/>
      <c r="H4" s="4"/>
      <c r="I4" s="4"/>
      <c r="J4" s="4"/>
      <c r="K4" s="3"/>
    </row>
    <row r="5" spans="2:21" ht="21" customHeight="1">
      <c r="B5" s="4" t="s">
        <v>55</v>
      </c>
      <c r="C5" s="4"/>
      <c r="D5" s="4"/>
      <c r="E5" s="4"/>
      <c r="F5" s="4"/>
      <c r="G5" s="4"/>
      <c r="H5" s="4"/>
      <c r="I5" s="4"/>
      <c r="J5" s="4"/>
      <c r="K5" s="3"/>
    </row>
    <row r="6" spans="2:21" ht="19.5" customHeight="1" outlineLevel="1">
      <c r="B6" s="5" t="s">
        <v>0</v>
      </c>
      <c r="C6" s="5" t="s">
        <v>3</v>
      </c>
      <c r="D6" s="5" t="s">
        <v>68</v>
      </c>
      <c r="E6" s="5"/>
      <c r="F6" s="5"/>
      <c r="G6" s="5"/>
      <c r="H6" s="5"/>
      <c r="I6" s="5"/>
      <c r="J6" s="5"/>
      <c r="K6" s="3"/>
    </row>
    <row r="7" spans="2:21" ht="19.5" customHeight="1" outlineLevel="1">
      <c r="B7" s="5" t="s">
        <v>1</v>
      </c>
      <c r="C7" s="5" t="s">
        <v>3</v>
      </c>
      <c r="D7" s="5" t="s">
        <v>69</v>
      </c>
      <c r="E7" s="5"/>
      <c r="F7" s="5"/>
      <c r="G7" s="5"/>
      <c r="H7" s="5"/>
      <c r="I7" s="5"/>
      <c r="J7" s="5"/>
      <c r="K7" s="3"/>
    </row>
    <row r="8" spans="2:21" ht="19.5" customHeight="1" outlineLevel="1">
      <c r="B8" s="5" t="s">
        <v>2</v>
      </c>
      <c r="C8" s="5" t="s">
        <v>4</v>
      </c>
      <c r="D8" s="5" t="s">
        <v>66</v>
      </c>
      <c r="E8" s="5"/>
      <c r="F8" s="5"/>
      <c r="G8" s="5"/>
      <c r="H8" s="5"/>
      <c r="I8" s="5"/>
      <c r="J8" s="5"/>
      <c r="K8" s="3"/>
    </row>
    <row r="9" spans="2:21" ht="19.5" customHeight="1" outlineLevel="1">
      <c r="B9" s="5" t="s">
        <v>60</v>
      </c>
      <c r="C9" s="5" t="s">
        <v>5</v>
      </c>
      <c r="D9" s="5" t="s">
        <v>62</v>
      </c>
      <c r="E9" s="6"/>
      <c r="F9" s="6"/>
      <c r="G9" s="6"/>
      <c r="H9" s="6"/>
      <c r="I9" s="6"/>
      <c r="J9" s="6"/>
      <c r="K9" s="3"/>
    </row>
    <row r="10" spans="2:21" ht="19.5" customHeight="1" outlineLevel="1">
      <c r="B10" s="3"/>
      <c r="C10" s="3"/>
      <c r="D10" s="3"/>
      <c r="G10" s="3"/>
      <c r="H10" s="3"/>
      <c r="I10" s="3"/>
      <c r="J10" s="3"/>
      <c r="K10" s="3"/>
    </row>
    <row r="11" spans="2:21" ht="13">
      <c r="B11" s="4" t="s">
        <v>6</v>
      </c>
      <c r="C11" s="16"/>
      <c r="D11" s="16"/>
      <c r="E11" s="14"/>
      <c r="F11" s="14"/>
      <c r="G11" s="14"/>
      <c r="H11" s="14"/>
      <c r="I11" s="14"/>
      <c r="J11" s="14"/>
      <c r="K11" s="7"/>
      <c r="L11" s="25" t="s">
        <v>59</v>
      </c>
      <c r="M11" s="26"/>
      <c r="N11" s="24"/>
      <c r="O11" s="27" t="s">
        <v>63</v>
      </c>
      <c r="P11" s="24"/>
      <c r="Q11" s="24"/>
      <c r="T11" s="24"/>
      <c r="U11" s="24"/>
    </row>
    <row r="12" spans="2:21">
      <c r="B12" s="17" t="s">
        <v>7</v>
      </c>
      <c r="C12" s="15" t="s">
        <v>8</v>
      </c>
      <c r="D12" s="15" t="s">
        <v>9</v>
      </c>
      <c r="E12" s="15" t="s">
        <v>46</v>
      </c>
      <c r="F12" s="15" t="s">
        <v>48</v>
      </c>
      <c r="G12" s="15" t="s">
        <v>47</v>
      </c>
      <c r="H12" s="15" t="s">
        <v>67</v>
      </c>
      <c r="I12" s="15" t="s">
        <v>61</v>
      </c>
      <c r="J12" s="15" t="s">
        <v>64</v>
      </c>
      <c r="L12" s="28" t="s">
        <v>51</v>
      </c>
      <c r="M12" s="36">
        <f>ROWS(SourceTable[#Data])</f>
        <v>20</v>
      </c>
      <c r="N12" s="29"/>
      <c r="O12" s="30">
        <v>20</v>
      </c>
    </row>
    <row r="13" spans="2:21">
      <c r="B13" s="8">
        <v>20123456</v>
      </c>
      <c r="C13" s="8" t="s">
        <v>10</v>
      </c>
      <c r="D13" s="8" t="s">
        <v>11</v>
      </c>
      <c r="E13" s="11">
        <v>44191</v>
      </c>
      <c r="F13" s="11">
        <v>10</v>
      </c>
      <c r="G13" s="11">
        <v>0</v>
      </c>
      <c r="H13" s="11">
        <v>5</v>
      </c>
      <c r="I13" s="23">
        <f>SourceTable[[#This Row],[DaysMissed]]+SourceTable[[#This Row],[DaysVacation]]</f>
        <v>5</v>
      </c>
      <c r="J13" s="33">
        <f>SourceTable[[#This Row],[DaysVacation]]*(SourceTable[[#This Row],[Salary]]*0.05)</f>
        <v>11047.75</v>
      </c>
      <c r="L13" s="28" t="s">
        <v>52</v>
      </c>
      <c r="M13" s="36">
        <f>COLUMNS(SourceTable[#Headers])</f>
        <v>9</v>
      </c>
      <c r="N13" s="29"/>
      <c r="O13" s="30">
        <v>9</v>
      </c>
    </row>
    <row r="14" spans="2:21">
      <c r="B14" s="10">
        <v>20123457</v>
      </c>
      <c r="C14" s="8" t="s">
        <v>12</v>
      </c>
      <c r="D14" s="8" t="s">
        <v>13</v>
      </c>
      <c r="E14" s="11">
        <v>32245</v>
      </c>
      <c r="F14" s="11">
        <v>10</v>
      </c>
      <c r="G14" s="11">
        <v>4</v>
      </c>
      <c r="H14" s="11">
        <v>10</v>
      </c>
      <c r="I14" s="11">
        <f>SourceTable[[#This Row],[DaysMissed]]+SourceTable[[#This Row],[DaysVacation]]</f>
        <v>14</v>
      </c>
      <c r="J14" s="34">
        <f>SourceTable[[#This Row],[DaysVacation]]*(SourceTable[[#This Row],[Salary]]*0.05)</f>
        <v>16122.5</v>
      </c>
      <c r="L14" s="31" t="s">
        <v>53</v>
      </c>
      <c r="M14" s="36">
        <f>COUNTIF(SourceTable[Non Work Days],"&gt;10")</f>
        <v>16</v>
      </c>
      <c r="N14" s="29"/>
      <c r="O14" s="32">
        <v>16</v>
      </c>
    </row>
    <row r="15" spans="2:21">
      <c r="B15" s="8">
        <v>20123458</v>
      </c>
      <c r="C15" s="8" t="s">
        <v>14</v>
      </c>
      <c r="D15" s="8" t="s">
        <v>15</v>
      </c>
      <c r="E15" s="11">
        <v>42679</v>
      </c>
      <c r="F15" s="11">
        <v>3</v>
      </c>
      <c r="G15" s="11">
        <v>6</v>
      </c>
      <c r="H15" s="11">
        <v>7</v>
      </c>
      <c r="I15" s="11">
        <f>SourceTable[[#This Row],[DaysMissed]]+SourceTable[[#This Row],[DaysVacation]]</f>
        <v>13</v>
      </c>
      <c r="J15" s="34">
        <f>SourceTable[[#This Row],[DaysVacation]]*(SourceTable[[#This Row],[Salary]]*0.05)</f>
        <v>14937.650000000001</v>
      </c>
    </row>
    <row r="16" spans="2:21">
      <c r="B16" s="8">
        <v>20123459</v>
      </c>
      <c r="C16" s="8" t="s">
        <v>16</v>
      </c>
      <c r="D16" s="8" t="s">
        <v>17</v>
      </c>
      <c r="E16" s="11">
        <v>46478</v>
      </c>
      <c r="F16" s="11">
        <v>3</v>
      </c>
      <c r="G16" s="11">
        <v>15</v>
      </c>
      <c r="H16" s="11">
        <v>2</v>
      </c>
      <c r="I16" s="11">
        <f>SourceTable[[#This Row],[DaysMissed]]+SourceTable[[#This Row],[DaysVacation]]</f>
        <v>17</v>
      </c>
      <c r="J16" s="34">
        <f>SourceTable[[#This Row],[DaysVacation]]*(SourceTable[[#This Row],[Salary]]*0.05)</f>
        <v>4647.8</v>
      </c>
      <c r="L16" s="2"/>
    </row>
    <row r="17" spans="2:15">
      <c r="B17" s="8">
        <v>20123460</v>
      </c>
      <c r="C17" s="8" t="s">
        <v>18</v>
      </c>
      <c r="D17" s="8" t="s">
        <v>19</v>
      </c>
      <c r="E17" s="11">
        <v>36784</v>
      </c>
      <c r="F17" s="11">
        <v>9</v>
      </c>
      <c r="G17" s="11">
        <v>5</v>
      </c>
      <c r="H17" s="11">
        <v>8</v>
      </c>
      <c r="I17" s="11">
        <f>SourceTable[[#This Row],[DaysMissed]]+SourceTable[[#This Row],[DaysVacation]]</f>
        <v>13</v>
      </c>
      <c r="J17" s="34">
        <f>SourceTable[[#This Row],[DaysVacation]]*(SourceTable[[#This Row],[Salary]]*0.05)</f>
        <v>14713.6</v>
      </c>
      <c r="L17" s="2"/>
    </row>
    <row r="18" spans="2:15">
      <c r="B18" s="8">
        <v>20123461</v>
      </c>
      <c r="C18" s="8" t="s">
        <v>20</v>
      </c>
      <c r="D18" s="8" t="s">
        <v>21</v>
      </c>
      <c r="E18" s="11">
        <v>36537</v>
      </c>
      <c r="F18" s="11">
        <v>6</v>
      </c>
      <c r="G18" s="11">
        <v>10</v>
      </c>
      <c r="H18" s="11">
        <v>3</v>
      </c>
      <c r="I18" s="11">
        <f>SourceTable[[#This Row],[DaysMissed]]+SourceTable[[#This Row],[DaysVacation]]</f>
        <v>13</v>
      </c>
      <c r="J18" s="34">
        <f>SourceTable[[#This Row],[DaysVacation]]*(SourceTable[[#This Row],[Salary]]*0.05)</f>
        <v>5480.55</v>
      </c>
      <c r="L18" s="2"/>
    </row>
    <row r="19" spans="2:15">
      <c r="B19" s="8">
        <v>20123462</v>
      </c>
      <c r="C19" s="8" t="s">
        <v>22</v>
      </c>
      <c r="D19" s="8" t="s">
        <v>23</v>
      </c>
      <c r="E19" s="11">
        <v>40762</v>
      </c>
      <c r="F19" s="11">
        <v>6</v>
      </c>
      <c r="G19" s="11">
        <v>2</v>
      </c>
      <c r="H19" s="11">
        <v>8</v>
      </c>
      <c r="I19" s="11">
        <f>SourceTable[[#This Row],[DaysMissed]]+SourceTable[[#This Row],[DaysVacation]]</f>
        <v>10</v>
      </c>
      <c r="J19" s="34">
        <f>SourceTable[[#This Row],[DaysVacation]]*(SourceTable[[#This Row],[Salary]]*0.05)</f>
        <v>16304.800000000001</v>
      </c>
      <c r="L19" s="2"/>
    </row>
    <row r="20" spans="2:15">
      <c r="B20" s="8">
        <v>20123463</v>
      </c>
      <c r="C20" s="8" t="s">
        <v>49</v>
      </c>
      <c r="D20" s="8" t="s">
        <v>24</v>
      </c>
      <c r="E20" s="11">
        <v>47669</v>
      </c>
      <c r="F20" s="11">
        <v>8</v>
      </c>
      <c r="G20" s="11">
        <v>4</v>
      </c>
      <c r="H20" s="11">
        <v>7</v>
      </c>
      <c r="I20" s="11">
        <f>SourceTable[[#This Row],[DaysMissed]]+SourceTable[[#This Row],[DaysVacation]]</f>
        <v>11</v>
      </c>
      <c r="J20" s="34">
        <f>SourceTable[[#This Row],[DaysVacation]]*(SourceTable[[#This Row],[Salary]]*0.05)</f>
        <v>16684.150000000001</v>
      </c>
      <c r="L20" s="2"/>
    </row>
    <row r="21" spans="2:15">
      <c r="B21" s="8">
        <v>20123464</v>
      </c>
      <c r="C21" s="8" t="s">
        <v>25</v>
      </c>
      <c r="D21" s="8" t="s">
        <v>24</v>
      </c>
      <c r="E21" s="11">
        <v>39429</v>
      </c>
      <c r="F21" s="11">
        <v>5</v>
      </c>
      <c r="G21" s="11">
        <v>10</v>
      </c>
      <c r="H21" s="11">
        <v>3</v>
      </c>
      <c r="I21" s="11">
        <f>SourceTable[[#This Row],[DaysMissed]]+SourceTable[[#This Row],[DaysVacation]]</f>
        <v>13</v>
      </c>
      <c r="J21" s="34">
        <f>SourceTable[[#This Row],[DaysVacation]]*(SourceTable[[#This Row],[Salary]]*0.05)</f>
        <v>5914.35</v>
      </c>
      <c r="L21" s="2"/>
    </row>
    <row r="22" spans="2:15">
      <c r="B22" s="8">
        <v>20123465</v>
      </c>
      <c r="C22" s="8" t="s">
        <v>26</v>
      </c>
      <c r="D22" s="8" t="s">
        <v>50</v>
      </c>
      <c r="E22" s="11">
        <v>31956</v>
      </c>
      <c r="F22" s="11">
        <v>9</v>
      </c>
      <c r="G22" s="11">
        <v>7</v>
      </c>
      <c r="H22" s="11">
        <v>7</v>
      </c>
      <c r="I22" s="11">
        <f>SourceTable[[#This Row],[DaysMissed]]+SourceTable[[#This Row],[DaysVacation]]</f>
        <v>14</v>
      </c>
      <c r="J22" s="34">
        <f>SourceTable[[#This Row],[DaysVacation]]*(SourceTable[[#This Row],[Salary]]*0.05)</f>
        <v>11184.600000000002</v>
      </c>
      <c r="L22" s="2"/>
    </row>
    <row r="23" spans="2:15">
      <c r="B23" s="8">
        <v>20123466</v>
      </c>
      <c r="C23" s="8" t="s">
        <v>27</v>
      </c>
      <c r="D23" s="8" t="s">
        <v>28</v>
      </c>
      <c r="E23" s="11">
        <v>33227</v>
      </c>
      <c r="F23" s="11">
        <v>2</v>
      </c>
      <c r="G23" s="11">
        <v>6</v>
      </c>
      <c r="H23" s="11">
        <v>7</v>
      </c>
      <c r="I23" s="11">
        <f>SourceTable[[#This Row],[DaysMissed]]+SourceTable[[#This Row],[DaysVacation]]</f>
        <v>13</v>
      </c>
      <c r="J23" s="34">
        <f>SourceTable[[#This Row],[DaysVacation]]*(SourceTable[[#This Row],[Salary]]*0.05)</f>
        <v>11629.45</v>
      </c>
      <c r="L23" s="2"/>
    </row>
    <row r="24" spans="2:15">
      <c r="B24" s="10">
        <v>20123467</v>
      </c>
      <c r="C24" s="8" t="s">
        <v>29</v>
      </c>
      <c r="D24" s="8" t="s">
        <v>30</v>
      </c>
      <c r="E24" s="8">
        <v>34751</v>
      </c>
      <c r="F24" s="8">
        <v>5</v>
      </c>
      <c r="G24" s="11">
        <v>25</v>
      </c>
      <c r="H24" s="11">
        <v>1</v>
      </c>
      <c r="I24" s="11">
        <f>SourceTable[[#This Row],[DaysMissed]]+SourceTable[[#This Row],[DaysVacation]]</f>
        <v>26</v>
      </c>
      <c r="J24" s="34">
        <f>SourceTable[[#This Row],[DaysVacation]]*(SourceTable[[#This Row],[Salary]]*0.05)</f>
        <v>1737.5500000000002</v>
      </c>
      <c r="L24" s="2"/>
      <c r="O24" s="2" t="s">
        <v>65</v>
      </c>
    </row>
    <row r="25" spans="2:15">
      <c r="B25" s="8">
        <v>20123468</v>
      </c>
      <c r="C25" s="8" t="s">
        <v>31</v>
      </c>
      <c r="D25" s="8" t="s">
        <v>32</v>
      </c>
      <c r="E25" s="11">
        <v>49298</v>
      </c>
      <c r="F25" s="11">
        <v>0</v>
      </c>
      <c r="G25" s="11">
        <v>20</v>
      </c>
      <c r="H25" s="12">
        <v>0</v>
      </c>
      <c r="I25" s="11">
        <f>SourceTable[[#This Row],[DaysMissed]]+SourceTable[[#This Row],[DaysVacation]]</f>
        <v>20</v>
      </c>
      <c r="J25" s="34">
        <f>SourceTable[[#This Row],[DaysVacation]]*(SourceTable[[#This Row],[Salary]]*0.05)</f>
        <v>0</v>
      </c>
      <c r="L25" s="2"/>
    </row>
    <row r="26" spans="2:15">
      <c r="B26" s="8">
        <v>20123469</v>
      </c>
      <c r="C26" s="8" t="s">
        <v>33</v>
      </c>
      <c r="D26" s="8" t="s">
        <v>34</v>
      </c>
      <c r="E26" s="11">
        <v>35046</v>
      </c>
      <c r="F26" s="11">
        <v>10</v>
      </c>
      <c r="G26" s="11">
        <v>5</v>
      </c>
      <c r="H26" s="12">
        <v>4</v>
      </c>
      <c r="I26" s="11">
        <f>SourceTable[[#This Row],[DaysMissed]]+SourceTable[[#This Row],[DaysVacation]]</f>
        <v>9</v>
      </c>
      <c r="J26" s="34">
        <f>SourceTable[[#This Row],[DaysVacation]]*(SourceTable[[#This Row],[Salary]]*0.05)</f>
        <v>7009.2000000000007</v>
      </c>
      <c r="L26" s="2"/>
    </row>
    <row r="27" spans="2:15">
      <c r="B27" s="8">
        <v>20123470</v>
      </c>
      <c r="C27" s="8" t="s">
        <v>35</v>
      </c>
      <c r="D27" s="8" t="s">
        <v>36</v>
      </c>
      <c r="E27" s="11">
        <v>31210</v>
      </c>
      <c r="F27" s="11">
        <v>8</v>
      </c>
      <c r="G27" s="11">
        <v>10</v>
      </c>
      <c r="H27" s="12">
        <v>0</v>
      </c>
      <c r="I27" s="11">
        <f>SourceTable[[#This Row],[DaysMissed]]+SourceTable[[#This Row],[DaysVacation]]</f>
        <v>10</v>
      </c>
      <c r="J27" s="34">
        <f>SourceTable[[#This Row],[DaysVacation]]*(SourceTable[[#This Row],[Salary]]*0.05)</f>
        <v>0</v>
      </c>
      <c r="L27" s="2"/>
    </row>
    <row r="28" spans="2:15">
      <c r="B28" s="8">
        <v>20123471</v>
      </c>
      <c r="C28" s="8" t="s">
        <v>37</v>
      </c>
      <c r="D28" s="8" t="s">
        <v>38</v>
      </c>
      <c r="E28" s="11">
        <v>47515</v>
      </c>
      <c r="F28" s="11">
        <v>6</v>
      </c>
      <c r="G28" s="11">
        <v>10</v>
      </c>
      <c r="H28" s="12">
        <v>1</v>
      </c>
      <c r="I28" s="11">
        <f>SourceTable[[#This Row],[DaysMissed]]+SourceTable[[#This Row],[DaysVacation]]</f>
        <v>11</v>
      </c>
      <c r="J28" s="34">
        <f>SourceTable[[#This Row],[DaysVacation]]*(SourceTable[[#This Row],[Salary]]*0.05)</f>
        <v>2375.75</v>
      </c>
      <c r="L28" s="2"/>
    </row>
    <row r="29" spans="2:15">
      <c r="B29" s="8">
        <v>20123472</v>
      </c>
      <c r="C29" s="8" t="s">
        <v>39</v>
      </c>
      <c r="D29" s="8" t="s">
        <v>40</v>
      </c>
      <c r="E29" s="11">
        <v>43421</v>
      </c>
      <c r="F29" s="11">
        <v>7</v>
      </c>
      <c r="G29" s="11">
        <v>13</v>
      </c>
      <c r="H29" s="12">
        <v>2</v>
      </c>
      <c r="I29" s="11">
        <f>SourceTable[[#This Row],[DaysMissed]]+SourceTable[[#This Row],[DaysVacation]]</f>
        <v>15</v>
      </c>
      <c r="J29" s="34">
        <f>SourceTable[[#This Row],[DaysVacation]]*(SourceTable[[#This Row],[Salary]]*0.05)</f>
        <v>4342.1000000000004</v>
      </c>
      <c r="L29" s="2"/>
    </row>
    <row r="30" spans="2:15">
      <c r="B30" s="8">
        <v>20123473</v>
      </c>
      <c r="C30" s="8" t="s">
        <v>41</v>
      </c>
      <c r="D30" s="8" t="s">
        <v>42</v>
      </c>
      <c r="E30" s="11">
        <v>43063</v>
      </c>
      <c r="F30" s="11">
        <v>0</v>
      </c>
      <c r="G30" s="11">
        <v>7</v>
      </c>
      <c r="H30" s="12">
        <v>4</v>
      </c>
      <c r="I30" s="11">
        <f>SourceTable[[#This Row],[DaysMissed]]+SourceTable[[#This Row],[DaysVacation]]</f>
        <v>11</v>
      </c>
      <c r="J30" s="34">
        <f>SourceTable[[#This Row],[DaysVacation]]*(SourceTable[[#This Row],[Salary]]*0.05)</f>
        <v>8612.6</v>
      </c>
      <c r="L30" s="2"/>
    </row>
    <row r="31" spans="2:15">
      <c r="B31" s="8">
        <v>20123474</v>
      </c>
      <c r="C31" s="8" t="s">
        <v>43</v>
      </c>
      <c r="D31" s="8" t="s">
        <v>44</v>
      </c>
      <c r="E31" s="11">
        <v>46775</v>
      </c>
      <c r="F31" s="11">
        <v>3</v>
      </c>
      <c r="G31" s="11">
        <v>9</v>
      </c>
      <c r="H31" s="12">
        <v>4</v>
      </c>
      <c r="I31" s="11">
        <f>SourceTable[[#This Row],[DaysMissed]]+SourceTable[[#This Row],[DaysVacation]]</f>
        <v>13</v>
      </c>
      <c r="J31" s="34">
        <f>SourceTable[[#This Row],[DaysVacation]]*(SourceTable[[#This Row],[Salary]]*0.05)</f>
        <v>9355</v>
      </c>
      <c r="L31" s="2"/>
    </row>
    <row r="32" spans="2:15">
      <c r="B32" s="18">
        <v>20123475</v>
      </c>
      <c r="C32" s="18" t="s">
        <v>10</v>
      </c>
      <c r="D32" s="18" t="s">
        <v>45</v>
      </c>
      <c r="E32" s="19">
        <v>40539</v>
      </c>
      <c r="F32" s="19">
        <v>4</v>
      </c>
      <c r="G32" s="19">
        <v>9</v>
      </c>
      <c r="H32" s="20">
        <v>3</v>
      </c>
      <c r="I32" s="19">
        <f>SourceTable[[#This Row],[DaysMissed]]+SourceTable[[#This Row],[DaysVacation]]</f>
        <v>12</v>
      </c>
      <c r="J32" s="35">
        <f>SourceTable[[#This Row],[DaysVacation]]*(SourceTable[[#This Row],[Salary]]*0.05)</f>
        <v>6080.85</v>
      </c>
      <c r="L32" s="2"/>
    </row>
    <row r="33" spans="2:12" ht="14.5">
      <c r="B33" s="42" t="s">
        <v>73</v>
      </c>
      <c r="C33" s="42"/>
      <c r="D33" s="42"/>
      <c r="E33" s="42"/>
      <c r="F33" s="43"/>
      <c r="G33" s="42"/>
      <c r="H33" s="44"/>
      <c r="I33">
        <f>SUBTOTAL(109,SourceTable[Non Work Days])</f>
        <v>263</v>
      </c>
      <c r="J33" s="45">
        <f>SUBTOTAL(109,SourceTable[Vacation Pay])</f>
        <v>168180.25000000006</v>
      </c>
      <c r="L33" s="2"/>
    </row>
    <row r="34" spans="2:12" ht="14.65" customHeight="1">
      <c r="B34" s="10"/>
      <c r="C34" s="10"/>
      <c r="D34" s="10"/>
      <c r="E34" s="21"/>
      <c r="F34" s="21"/>
      <c r="G34" s="21"/>
      <c r="H34" s="22"/>
      <c r="J34" s="13"/>
      <c r="L34" s="2"/>
    </row>
    <row r="35" spans="2:12">
      <c r="L35" s="2"/>
    </row>
    <row r="36" spans="2:12" ht="13">
      <c r="B36" s="9" t="s">
        <v>72</v>
      </c>
      <c r="C36" s="9"/>
      <c r="D36" s="9"/>
      <c r="E36" s="9"/>
      <c r="F36" s="9"/>
      <c r="G36" s="9"/>
      <c r="H36" s="9"/>
      <c r="I36" s="9"/>
      <c r="J36" s="9"/>
      <c r="L36" s="2"/>
    </row>
    <row r="37" spans="2:12" ht="19.5" customHeight="1" outlineLevel="1">
      <c r="B37" s="5" t="s">
        <v>71</v>
      </c>
      <c r="C37" s="5"/>
      <c r="D37" s="5"/>
      <c r="E37" s="5"/>
      <c r="F37" s="5"/>
      <c r="G37" s="5"/>
      <c r="H37" s="5"/>
      <c r="I37" s="5"/>
      <c r="J37" s="5"/>
      <c r="L37" s="2"/>
    </row>
    <row r="38" spans="2:12" ht="19.5" customHeight="1" outlineLevel="1">
      <c r="B38" s="37" t="s">
        <v>56</v>
      </c>
      <c r="C38" s="5"/>
      <c r="D38" s="5"/>
      <c r="E38" s="5"/>
      <c r="F38" s="5"/>
      <c r="G38" s="5"/>
      <c r="H38" s="5"/>
      <c r="I38" s="5"/>
      <c r="J38" s="5"/>
      <c r="L38" s="2"/>
    </row>
    <row r="39" spans="2:12">
      <c r="B39" s="37" t="s">
        <v>57</v>
      </c>
      <c r="C39" s="5"/>
      <c r="D39" s="5"/>
      <c r="E39" s="5"/>
      <c r="F39" s="5"/>
      <c r="G39" s="5"/>
      <c r="H39" s="5"/>
      <c r="I39" s="5"/>
      <c r="J39" s="5"/>
      <c r="K39" s="3"/>
      <c r="L39" s="2"/>
    </row>
    <row r="40" spans="2:12">
      <c r="B40" s="37" t="s">
        <v>58</v>
      </c>
      <c r="C40" s="5"/>
      <c r="D40" s="5"/>
      <c r="E40" s="5"/>
      <c r="F40" s="5"/>
      <c r="G40" s="5"/>
      <c r="H40" s="5"/>
      <c r="I40" s="5"/>
      <c r="J40" s="5"/>
      <c r="K40" s="3"/>
      <c r="L40" s="2"/>
    </row>
  </sheetData>
  <conditionalFormatting sqref="M12:M14">
    <cfRule type="cellIs" dxfId="1" priority="1" operator="equal">
      <formula>$O12</formula>
    </cfRule>
  </conditionalFormatting>
  <hyperlinks>
    <hyperlink ref="B38" r:id="rId1" xr:uid="{03FF1AFE-76FC-491F-B9AF-0B89088937A8}"/>
    <hyperlink ref="B39" r:id="rId2" xr:uid="{8AFD7178-0A91-405B-8FA3-A5C64A2E9B5B}"/>
    <hyperlink ref="B40" r:id="rId3" xr:uid="{CE46910C-67BA-4EB6-9205-23D5EA41FBD1}"/>
  </hyperlinks>
  <pageMargins left="0.7" right="0.7" top="0.75" bottom="0.75" header="0.3" footer="0.3"/>
  <pageSetup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3" ma:contentTypeDescription="Create a new document." ma:contentTypeScope="" ma:versionID="411137667cd87f08b3a2b69b39e7c1dc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4f80a2f3d9dd79a42185418b3bdf2f6b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562297-C01A-4685-9990-E77AC5D3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E342B-5AA6-476A-9277-84B21CDBE6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XUBITING</cp:lastModifiedBy>
  <dcterms:created xsi:type="dcterms:W3CDTF">2019-12-20T19:19:24Z</dcterms:created>
  <dcterms:modified xsi:type="dcterms:W3CDTF">2025-04-14T13:14:06Z</dcterms:modified>
</cp:coreProperties>
</file>