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6. DCF Valuation\Interactive Exercises and Assessment\"/>
    </mc:Choice>
  </mc:AlternateContent>
  <xr:revisionPtr revIDLastSave="0" documentId="13_ncr:1_{CCADB90A-ED2C-4BD9-A648-FC31FECAC126}" xr6:coauthVersionLast="47" xr6:coauthVersionMax="47" xr10:uidLastSave="{00000000-0000-0000-0000-000000000000}"/>
  <bookViews>
    <workbookView xWindow="-120" yWindow="-120" windowWidth="38640" windowHeight="21840" xr2:uid="{21B104DE-37A4-4E05-93D2-CA92F27E1013}"/>
  </bookViews>
  <sheets>
    <sheet name="1-Revenue" sheetId="27" r:id="rId1"/>
    <sheet name="2-UFCF" sheetId="28" r:id="rId2"/>
    <sheet name="3-Perpetuity" sheetId="31" r:id="rId3"/>
    <sheet name="4-WACC" sheetId="33" r:id="rId4"/>
    <sheet name="5-Cost of Equity" sheetId="35" r:id="rId5"/>
    <sheet name="6-Beta" sheetId="37" r:id="rId6"/>
    <sheet name="7-Perpetuity DCF" sheetId="39" r:id="rId7"/>
    <sheet name="8-Terminal DCF" sheetId="41" r:id="rId8"/>
    <sheet name="9-Value per Share" sheetId="42" r:id="rId9"/>
  </sheets>
  <externalReferences>
    <externalReference r:id="rId10"/>
  </externalReferences>
  <definedNames>
    <definedName name="MLNK01b8470c36064dc2921802353cd665cb" hidden="1">'9-Value per Share'!$F$32</definedName>
    <definedName name="MLNK0615deefc50d4410a5094352ed2122fb" hidden="1">'9-Value per Share'!#REF!</definedName>
    <definedName name="MLNK07ab228888664901bb2ee7603173a0b9" hidden="1">'9-Value per Share'!#REF!</definedName>
    <definedName name="MLNK0d39db8bfc8340a38d407eefd198a357" hidden="1">'9-Value per Share'!#REF!</definedName>
    <definedName name="MLNK108373b5c3d64d2aa2754f1cc343c437" hidden="1">#REF!</definedName>
    <definedName name="MLNK124054393e2e48009d8eaccbcc84daee" hidden="1">'9-Value per Share'!#REF!</definedName>
    <definedName name="MLNK135016422cdf46c4bfbc758fd8482108" hidden="1">#REF!</definedName>
    <definedName name="MLNK17e883ed823f4297bcdb4078b32531f3" hidden="1">'9-Value per Share'!#REF!</definedName>
    <definedName name="MLNK2085a8a7672943219bd56f3c0ae95dfe" hidden="1">#REF!</definedName>
    <definedName name="MLNK2204dc3ef76b460ba32654fda4da66ac" hidden="1">'9-Value per Share'!$F$35</definedName>
    <definedName name="MLNK292f0fa7bb6b49a794a53cee02465139" hidden="1">#REF!</definedName>
    <definedName name="MLNK2b9742c4a5ab4360a4c188041ab1433b" hidden="1">'9-Value per Share'!$E$14</definedName>
    <definedName name="MLNK2cf57000507d4723a6e65a3080a24d26" hidden="1">'9-Value per Share'!#REF!</definedName>
    <definedName name="MLNK363da101f8b14274b8cd3804ea8a25f1" hidden="1">'9-Value per Share'!#REF!</definedName>
    <definedName name="MLNK3917cc37e7464e8bb29334ee57b0b551" hidden="1">[1]UFCF!#REF!</definedName>
    <definedName name="MLNK39da5ec7f6674a7fbec62eba85bb6d17" hidden="1">'9-Value per Share'!$1:$1048576</definedName>
    <definedName name="MLNK3a45ce7c813040d8bbe842df4e46386c" hidden="1">'9-Value per Share'!#REF!</definedName>
    <definedName name="MLNK474b668e82c34075b9d825bdc78f24a0" hidden="1">'9-Value per Share'!$B$5:$C$7</definedName>
    <definedName name="MLNK47943b86e69a43a6b9c4b82de9850d80" hidden="1">'9-Value per Share'!#REF!</definedName>
    <definedName name="MLNK4c6227548e794c84a945674aef9a9725" hidden="1">#REF!</definedName>
    <definedName name="MLNK4c671f91388343428032bf511fce22f0" hidden="1">'9-Value per Share'!$B$25:$H$31</definedName>
    <definedName name="MLNK4e608a81ca0f4d8fa46674d5e262d8f3" hidden="1">'9-Value per Share'!#REF!</definedName>
    <definedName name="MLNK562e1567aef745159f26799800efbb84" hidden="1">'9-Value per Share'!$F$30</definedName>
    <definedName name="MLNK58477a341cc34343a130c1f6c8666e0f" hidden="1">'9-Value per Share'!#REF!</definedName>
    <definedName name="MLNK6f5e35decb494aabbcf8aeb037390ec9" hidden="1">'9-Value per Share'!$I$17</definedName>
    <definedName name="MLNK7082cb74f48a47bca5f4998e81b160fa" hidden="1">#REF!</definedName>
    <definedName name="MLNK750475195a1143b7bca48908aac7e329" hidden="1">'9-Value per Share'!$B$12:$I$23</definedName>
    <definedName name="MLNK76332f51d9fd44fba7bf16a5d6585a89" hidden="1">'9-Value per Share'!#REF!</definedName>
    <definedName name="MLNK77d3067a983d4b21a131fbe831388197" hidden="1">#REF!</definedName>
    <definedName name="MLNK7a04d8f7c5f6453f9a2b7ea5552084aa" hidden="1">[1]UFCF!#REF!</definedName>
    <definedName name="MLNK7fb62a0db6014f49a3ff0a6fc447dffa" hidden="1">'9-Value per Share'!#REF!</definedName>
    <definedName name="MLNK80ecf031164e4e90b2a1b06e9360cd27" hidden="1">'9-Value per Share'!$B$5:$I$17</definedName>
    <definedName name="MLNK8239e684a9ee43269928a2d1082a9c6f" hidden="1">'9-Value per Share'!$B$12:$I$37</definedName>
    <definedName name="MLNK853288f6b7364405abf639dea85b7509" hidden="1">#REF!</definedName>
    <definedName name="MLNK88f93eb092754b52969ad1fd63bbad54" hidden="1">'9-Value per Share'!$E$12:$J$17</definedName>
    <definedName name="MLNK89cd2d7839284a98bc23f91343200c22" hidden="1">#REF!</definedName>
    <definedName name="MLNK8ae5c356f44e4b85a3014bc4f3d55536" hidden="1">[1]UFCF!#REF!</definedName>
    <definedName name="MLNK9130acd16f184972855db429091ad434" hidden="1">'9-Value per Share'!#REF!</definedName>
    <definedName name="MLNK9212265757104aa29aa25f1909eb88fa" hidden="1">'9-Value per Share'!$F$40:$G$43</definedName>
    <definedName name="MLNK9691551f22d74af79200c34a69c1b24b" hidden="1">#REF!</definedName>
    <definedName name="MLNK96bf93566d434a64bab20240799a1c2a" hidden="1">'9-Value per Share'!$E$7</definedName>
    <definedName name="MLNK98132ac47f354587bfab6e7c0f4b0525" hidden="1">'9-Value per Share'!$F$23</definedName>
    <definedName name="MLNK993111509eed49f7b2d655094f56c75e" hidden="1">'9-Value per Share'!$B$12:$I$24</definedName>
    <definedName name="MLNK994e914a4b40473d8ff1a5265c40cd17" hidden="1">[1]UFCF!#REF!</definedName>
    <definedName name="MLNK9f08d0177fd147f69473ae2c2d390a45" hidden="1">'9-Value per Share'!#REF!</definedName>
    <definedName name="MLNKa03d88a1795a4e1cbfe22ae592c01fe5" hidden="1">'9-Value per Share'!$F$14</definedName>
    <definedName name="MLNKaaab3446d4334d2280f89dfdb581020f" hidden="1">#REF!</definedName>
    <definedName name="MLNKac67d4648dbc4f3fb9630e16294d31a8" hidden="1">'9-Value per Share'!#REF!</definedName>
    <definedName name="MLNKae61ff50f65040c5b7f4f604605394c6" hidden="1">'9-Value per Share'!$B$32:$H$37</definedName>
    <definedName name="MLNKb7538afbc97647e4a33d299ee04a8fc6" hidden="1">'9-Value per Share'!$E$40:$H$43</definedName>
    <definedName name="MLNKb7a8994bb7de46cc89ba367810e71b82" hidden="1">#REF!</definedName>
    <definedName name="MLNKb800d1e4f7504249a35f6312493aba28" hidden="1">'9-Value per Share'!$F$28</definedName>
    <definedName name="MLNKba647f2ee9654b80b572d0242c36dfd1" hidden="1">'9-Value per Share'!$B$12:$I$17</definedName>
    <definedName name="MLNKba940527d2f740c7b9cf9f2b1acb54a5" hidden="1">'9-Value per Share'!#REF!</definedName>
    <definedName name="MLNKbef3ddd4623443b7b52c82da45ef1785" hidden="1">#REF!</definedName>
    <definedName name="MLNKc142d3a9dc1040a4abfc2c4c0a8aa838" hidden="1">#REF!</definedName>
    <definedName name="MLNKc1cee26884a544ef8d2e599a6ad32052" hidden="1">#REF!</definedName>
    <definedName name="MLNKc38a81f0505644168766beb3ac17d36b" hidden="1">#REF!</definedName>
    <definedName name="MLNKc8ef65daf80545a681568bc5eb4445ae" hidden="1">'9-Value per Share'!#REF!</definedName>
    <definedName name="MLNKcb0acc17b59148ba98c494d8c6cb3f47" hidden="1">#REF!</definedName>
    <definedName name="MLNKd604a60a2c8141ce910ce267e322cf0e" hidden="1">[1]UFCF!#REF!</definedName>
    <definedName name="MLNKe62f8c60eb57464ba2352422ce77d182" hidden="1">[1]Compact!#REF!</definedName>
    <definedName name="MLNKe6c2bd507f8e4cbda4365b5d304caba4" hidden="1">'9-Value per Share'!$E$46:$H$49</definedName>
    <definedName name="MLNKeb7f5d6fb9694d35bbf785d901929946" hidden="1">'9-Value per Share'!$F$25</definedName>
    <definedName name="MLNKf7e309af11614701bca98f1ba9de2a87" hidden="1">#REF!</definedName>
    <definedName name="MLNKfb0a6d65a6ad4b6380351f9d9fe8e51e" hidden="1">'9-Value per Share'!#REF!</definedName>
    <definedName name="MLNKfba1ee9400334dde81d0ea93a1c3c15c" hidden="1">#REF!</definedName>
    <definedName name="MLNKfd3fa795b6e74cecb2fc429a1b4590d6" hidden="1">[1]UFCF!#REF!</definedName>
    <definedName name="MLNKffa0383e84b4459798100266ad4c295e" hidden="1">#REF!</definedName>
    <definedName name="_xlnm.Print_Area" localSheetId="0">'1-Revenue'!$B$3:$O$42,'1-Revenue'!#REF!,'1-Revenue'!#REF!,'1-Revenue'!#REF!,'1-Revenue'!#REF!,'1-Revenue'!#REF!,'1-Revenue'!#REF!,'1-Revenue'!#REF!,'1-Revenue'!#REF!,'1-Revenue'!#REF!,'1-Revenue'!#REF!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42" l="1"/>
  <c r="E15" i="42"/>
  <c r="G20" i="28"/>
  <c r="H20" i="28" s="1"/>
  <c r="I20" i="28" l="1"/>
  <c r="I10" i="41"/>
  <c r="J10" i="41" s="1"/>
  <c r="K10" i="41" s="1"/>
  <c r="L10" i="41" s="1"/>
  <c r="M10" i="41" s="1"/>
  <c r="I9" i="41"/>
  <c r="J9" i="41" s="1"/>
  <c r="K9" i="41" s="1"/>
  <c r="L9" i="41" s="1"/>
  <c r="M9" i="41" s="1"/>
  <c r="G10" i="41"/>
  <c r="J20" i="28" l="1"/>
  <c r="G15" i="42" l="1"/>
  <c r="H15" i="42" s="1"/>
  <c r="I15" i="42" s="1"/>
  <c r="H14" i="42"/>
  <c r="I14" i="42" l="1"/>
  <c r="I5" i="39" l="1"/>
  <c r="J5" i="39" s="1"/>
  <c r="K5" i="39" s="1"/>
  <c r="L5" i="39" s="1"/>
  <c r="M5" i="39" s="1"/>
  <c r="G5" i="39"/>
  <c r="F5" i="31" l="1"/>
  <c r="G5" i="31" s="1"/>
  <c r="H5" i="31" s="1"/>
  <c r="I5" i="31" s="1"/>
  <c r="B32" i="28"/>
  <c r="G5" i="28"/>
  <c r="H5" i="28" l="1"/>
  <c r="I5" i="28" s="1"/>
  <c r="J5" i="28" s="1"/>
  <c r="I33" i="27" l="1"/>
  <c r="J33" i="27" s="1"/>
  <c r="K33" i="27" s="1"/>
  <c r="L33" i="27" s="1"/>
  <c r="M33" i="27" s="1"/>
  <c r="N33" i="27" s="1"/>
  <c r="H32" i="27"/>
  <c r="G32" i="27"/>
  <c r="H18" i="27"/>
  <c r="G18" i="27"/>
  <c r="F18" i="27"/>
  <c r="N17" i="27"/>
  <c r="M17" i="27"/>
  <c r="L17" i="27"/>
  <c r="K17" i="27"/>
  <c r="J17" i="27"/>
  <c r="I17" i="27"/>
  <c r="H14" i="27"/>
  <c r="G14" i="27"/>
  <c r="N8" i="27"/>
  <c r="J5" i="27"/>
  <c r="K5" i="27" s="1"/>
  <c r="L5" i="27" s="1"/>
  <c r="M5" i="27" s="1"/>
  <c r="H5" i="27"/>
  <c r="G5" i="27" s="1"/>
  <c r="F5" i="27" s="1"/>
  <c r="I18" i="27" l="1"/>
  <c r="L8" i="27"/>
  <c r="M8" i="27"/>
  <c r="I8" i="27"/>
  <c r="J8" i="27"/>
  <c r="K8" i="27"/>
  <c r="J18" i="27" l="1"/>
  <c r="K18" i="27" l="1"/>
  <c r="L18" i="27" l="1"/>
  <c r="M18" i="27"/>
  <c r="N18" i="27" l="1"/>
</calcChain>
</file>

<file path=xl/sharedStrings.xml><?xml version="1.0" encoding="utf-8"?>
<sst xmlns="http://schemas.openxmlformats.org/spreadsheetml/2006/main" count="171" uniqueCount="92">
  <si>
    <t>All figures in USD thousands unless stated</t>
  </si>
  <si>
    <t>Discrete Forecast</t>
  </si>
  <si>
    <t>Term</t>
  </si>
  <si>
    <t>Terminal Value</t>
  </si>
  <si>
    <t>UNLEVERED FREE CASH FLOW</t>
  </si>
  <si>
    <t>EBITDA</t>
  </si>
  <si>
    <t>Current Taxes</t>
  </si>
  <si>
    <r>
      <t xml:space="preserve">Capital Expenditure </t>
    </r>
    <r>
      <rPr>
        <vertAlign val="superscript"/>
        <sz val="9"/>
        <rFont val="Open Sans"/>
        <family val="2"/>
      </rPr>
      <t>1</t>
    </r>
  </si>
  <si>
    <t>Cash from Working Capital</t>
  </si>
  <si>
    <t>Unlevered Free Cash Flow</t>
  </si>
  <si>
    <t>Revenue</t>
  </si>
  <si>
    <t>Revenue Growth</t>
  </si>
  <si>
    <t>EBITDA Margin</t>
  </si>
  <si>
    <t>Tax Rate</t>
  </si>
  <si>
    <t>Operating Profit</t>
  </si>
  <si>
    <t>Weighted Average Cost of Capital</t>
  </si>
  <si>
    <t>Capital Structure</t>
  </si>
  <si>
    <t>Current</t>
  </si>
  <si>
    <t>Target</t>
  </si>
  <si>
    <t>Total Debt</t>
  </si>
  <si>
    <t>Market Capitalization</t>
  </si>
  <si>
    <t>Total Capitalization</t>
  </si>
  <si>
    <t>After-tax cost of debt</t>
  </si>
  <si>
    <t>Cost of equity</t>
  </si>
  <si>
    <t>WACC</t>
  </si>
  <si>
    <t>Beta</t>
  </si>
  <si>
    <t>Target Debt-to-Equity</t>
  </si>
  <si>
    <t>Target Tax Rate</t>
  </si>
  <si>
    <t>Relevered Beta</t>
  </si>
  <si>
    <t>Levered Beta</t>
  </si>
  <si>
    <t>Market Risk Premium</t>
  </si>
  <si>
    <t>Cost of Equity</t>
  </si>
  <si>
    <t>Valuation – Perpetuity Growth</t>
  </si>
  <si>
    <t>Terminal</t>
  </si>
  <si>
    <t>Perpetuity Growth Rate</t>
  </si>
  <si>
    <t>Total Cash Flow</t>
  </si>
  <si>
    <t>Discounted Cash Flow (Manual Method)</t>
  </si>
  <si>
    <t>Enterprise Value</t>
  </si>
  <si>
    <t>Terminal Multiple</t>
  </si>
  <si>
    <t>Valuation – Terminal Multiple</t>
  </si>
  <si>
    <t>Enterprise Value (XNPV Method)</t>
  </si>
  <si>
    <t>Country Risk Premium</t>
  </si>
  <si>
    <t>Risk-free Rate</t>
  </si>
  <si>
    <t>Depreciation</t>
  </si>
  <si>
    <t xml:space="preserve"> </t>
  </si>
  <si>
    <t>Revenue Schedule</t>
  </si>
  <si>
    <t>Days in Period</t>
  </si>
  <si>
    <t>Plant Capacity</t>
  </si>
  <si>
    <t>OPERATIONS</t>
  </si>
  <si>
    <t>Sales Volume Growth</t>
  </si>
  <si>
    <t>Sales Volume</t>
  </si>
  <si>
    <t>(Units/Day)</t>
  </si>
  <si>
    <t>Operational Efficiency</t>
  </si>
  <si>
    <t>VOLUME</t>
  </si>
  <si>
    <t>(Units)</t>
  </si>
  <si>
    <t>PRICING</t>
  </si>
  <si>
    <t>Pricing Increases</t>
  </si>
  <si>
    <t>Unit Price</t>
  </si>
  <si>
    <t>(USD/Unit)</t>
  </si>
  <si>
    <t>REVENUE</t>
  </si>
  <si>
    <t>Sales Price</t>
  </si>
  <si>
    <t>Unlevered Beta</t>
  </si>
  <si>
    <t>Average Unlevered Beta</t>
  </si>
  <si>
    <t>All figures in USD thousands</t>
  </si>
  <si>
    <t>Valuation</t>
  </si>
  <si>
    <t>(YY-MM-DD)</t>
  </si>
  <si>
    <t>Fiscal Year End</t>
  </si>
  <si>
    <t>Cash Flow Timing</t>
  </si>
  <si>
    <t>UNADJUSTED CASH FLOW</t>
  </si>
  <si>
    <t>Partial Period Adjustment</t>
  </si>
  <si>
    <t>ADJUSTED CASH FLOW</t>
  </si>
  <si>
    <t>Years for Discounting</t>
  </si>
  <si>
    <t>DISCOUNTED CASH FLOW</t>
  </si>
  <si>
    <t>ENTERPRISE VALUE</t>
  </si>
  <si>
    <t>Manual Method</t>
  </si>
  <si>
    <r>
      <t xml:space="preserve">XNPV Function </t>
    </r>
    <r>
      <rPr>
        <vertAlign val="superscript"/>
        <sz val="10"/>
        <color rgb="FF57595D"/>
        <rFont val="Open Sans"/>
        <family val="2"/>
      </rPr>
      <t>1</t>
    </r>
  </si>
  <si>
    <t>EQUITY VALUE</t>
  </si>
  <si>
    <t>EQUITY VALUE PER SHARE</t>
  </si>
  <si>
    <t>Equity Value</t>
  </si>
  <si>
    <t>Net Debt</t>
  </si>
  <si>
    <t>Shares Outstanding</t>
  </si>
  <si>
    <t>(FD 000)</t>
  </si>
  <si>
    <t>($/sh)</t>
  </si>
  <si>
    <t>INPUTS</t>
  </si>
  <si>
    <t>Terminal Growth</t>
  </si>
  <si>
    <t>DCF Schedule: Equity Value per Share</t>
  </si>
  <si>
    <t>Adjustment</t>
  </si>
  <si>
    <r>
      <t xml:space="preserve">Terminal Value </t>
    </r>
    <r>
      <rPr>
        <vertAlign val="superscript"/>
        <sz val="10"/>
        <color theme="1"/>
        <rFont val="Open Sans"/>
        <family val="2"/>
      </rPr>
      <t>1</t>
    </r>
  </si>
  <si>
    <t xml:space="preserve">We have applied an LTM multiple to the EBITDA at the end of the terminal year to calculate the Terminal Value. </t>
  </si>
  <si>
    <t>Enterprise Value (Manual Method)</t>
  </si>
  <si>
    <t>Capex / Revenue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</si>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</sst>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(* #,##0.00_);_(* \(#,##0.00\);_(* &quot;-&quot;??_);_(@_)"/>
    <numFmt numFmtId="165" formatCode="_(#,##0_);\(#,##0\);_(&quot;–&quot;_);_(@_)"/>
    <numFmt numFmtId="166" formatCode="&quot;Year&quot;\ 0"/>
    <numFmt numFmtId="167" formatCode="_(#,##0.0%_);\(#,##0.0%\);_(&quot;–&quot;_)_%;_(@_)_%"/>
    <numFmt numFmtId="168" formatCode="@\⁽\¹\⁾"/>
    <numFmt numFmtId="169" formatCode="_(#,##0_)_%;\(#,##0\)_%;_(&quot;–&quot;_)_%;_(@_)_%"/>
    <numFmt numFmtId="170" formatCode="0&quot;A&quot;"/>
    <numFmt numFmtId="171" formatCode="yy/mm/dd"/>
    <numFmt numFmtId="172" formatCode="_(#,##0.00%_);\(#,##0.00%\);_(&quot;–&quot;_)_%;_(@_)_%"/>
    <numFmt numFmtId="173" formatCode="_(#,##0.00_);\(#,##0.00\);_(&quot;–&quot;_);_(@_)"/>
    <numFmt numFmtId="174" formatCode="#,##0_);\(#,##0\);\-"/>
    <numFmt numFmtId="175" formatCode="0&quot;F&quot;"/>
    <numFmt numFmtId="176" formatCode="0.0%"/>
    <numFmt numFmtId="177" formatCode="_(0.0\x_);\(0.0\x\);_(&quot;–&quot;_);_(@_)"/>
    <numFmt numFmtId="178" formatCode="_(#,##0.0_);\(#,##0.0\);_(&quot;–&quot;_);_(@_)"/>
    <numFmt numFmtId="179" formatCode="_-* #,##0_-;\(#,##0\)_-;_-* &quot;-&quot;_-;_-@_-"/>
    <numFmt numFmtId="180" formatCode="_-* #,##0.00_-;\(#,##0.00\)_-;_-* &quot;-&quot;_-;_-@_-"/>
    <numFmt numFmtId="181" formatCode="0.0000%"/>
    <numFmt numFmtId="182" formatCode="0&quot;E&quot;"/>
    <numFmt numFmtId="183" formatCode="_(#,##0%_);\(#,##0%\);_(&quot;–&quot;_)_%;_(@_)_%"/>
  </numFmts>
  <fonts count="49"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name val="Arial"/>
      <family val="2"/>
    </font>
    <font>
      <b/>
      <sz val="14"/>
      <color rgb="FF3271D2"/>
      <name val="Open Sans"/>
      <family val="2"/>
    </font>
    <font>
      <b/>
      <sz val="14"/>
      <color rgb="FF0000FF"/>
      <name val="Open Sans"/>
      <family val="2"/>
    </font>
    <font>
      <i/>
      <sz val="9"/>
      <name val="Open Sans"/>
      <family val="2"/>
    </font>
    <font>
      <sz val="14"/>
      <color theme="1"/>
      <name val="Open Sans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rgb="FF3271D2"/>
      <name val="Open Sans"/>
      <family val="2"/>
    </font>
    <font>
      <sz val="11"/>
      <name val="Open Sans"/>
      <family val="2"/>
    </font>
    <font>
      <u/>
      <sz val="10"/>
      <color theme="10"/>
      <name val="Arial"/>
      <family val="2"/>
    </font>
    <font>
      <b/>
      <sz val="16"/>
      <color theme="0"/>
      <name val="Open Sans"/>
      <family val="2"/>
    </font>
    <font>
      <sz val="10"/>
      <name val="Bookman"/>
      <family val="1"/>
    </font>
    <font>
      <b/>
      <sz val="10"/>
      <color rgb="FF57595D"/>
      <name val="Open Sans"/>
      <family val="2"/>
    </font>
    <font>
      <sz val="10"/>
      <color rgb="FF000000"/>
      <name val="Open Sans"/>
      <family val="2"/>
    </font>
    <font>
      <b/>
      <sz val="10"/>
      <color theme="1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vertAlign val="superscript"/>
      <sz val="9"/>
      <name val="Open Sans"/>
      <family val="2"/>
    </font>
    <font>
      <b/>
      <sz val="10"/>
      <color rgb="FF000000"/>
      <name val="Open Sans"/>
      <family val="2"/>
    </font>
    <font>
      <i/>
      <sz val="10"/>
      <color theme="1"/>
      <name val="Open Sans"/>
      <family val="2"/>
    </font>
    <font>
      <i/>
      <sz val="10"/>
      <color rgb="FF3271D2"/>
      <name val="Open Sans"/>
      <family val="2"/>
    </font>
    <font>
      <sz val="11"/>
      <color theme="1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b/>
      <sz val="11"/>
      <color rgb="FFFA621C"/>
      <name val="Open Sans"/>
      <family val="2"/>
    </font>
    <font>
      <b/>
      <i/>
      <sz val="11"/>
      <color rgb="FFFA621C"/>
      <name val="Open Sans"/>
      <family val="2"/>
    </font>
    <font>
      <b/>
      <i/>
      <sz val="10"/>
      <color rgb="FF3271D2"/>
      <name val="Open Sans"/>
      <family val="2"/>
    </font>
    <font>
      <sz val="11"/>
      <color rgb="FFC32838"/>
      <name val="Open Sans"/>
      <family val="2"/>
    </font>
    <font>
      <sz val="14"/>
      <color rgb="FF000000"/>
      <name val="Open Sans"/>
      <family val="2"/>
    </font>
    <font>
      <i/>
      <sz val="8"/>
      <name val="Open Sans"/>
      <family val="2"/>
    </font>
    <font>
      <b/>
      <sz val="10"/>
      <color rgb="FF3271D2"/>
      <name val="Open Sans"/>
      <family val="2"/>
    </font>
    <font>
      <sz val="10"/>
      <color theme="1"/>
      <name val="Open Sans"/>
      <family val="2"/>
    </font>
    <font>
      <b/>
      <sz val="14"/>
      <color rgb="FF57595D"/>
      <name val="Open Sans"/>
      <family val="2"/>
    </font>
    <font>
      <sz val="10"/>
      <color rgb="FF57595D"/>
      <name val="Open Sans"/>
      <family val="2"/>
    </font>
    <font>
      <sz val="14"/>
      <color rgb="FF57595D"/>
      <name val="Open Sans"/>
      <family val="2"/>
    </font>
    <font>
      <i/>
      <sz val="9"/>
      <color rgb="FF57595D"/>
      <name val="Open Sans"/>
      <family val="2"/>
    </font>
    <font>
      <b/>
      <sz val="9"/>
      <color rgb="FF57595D"/>
      <name val="Open Sans"/>
      <family val="2"/>
    </font>
    <font>
      <sz val="8"/>
      <color rgb="FF57595D"/>
      <name val="Open Sans"/>
      <family val="2"/>
    </font>
    <font>
      <sz val="11"/>
      <color rgb="FF57595D"/>
      <name val="Calibri"/>
      <family val="2"/>
      <scheme val="minor"/>
    </font>
    <font>
      <vertAlign val="superscript"/>
      <sz val="10"/>
      <color rgb="FF57595D"/>
      <name val="Open Sans"/>
      <family val="2"/>
    </font>
    <font>
      <sz val="11"/>
      <color rgb="FF57595D"/>
      <name val="Open Sans"/>
      <family val="2"/>
    </font>
    <font>
      <i/>
      <sz val="8"/>
      <color rgb="FF57595D"/>
      <name val="Open Sans"/>
      <family val="2"/>
    </font>
    <font>
      <b/>
      <sz val="9"/>
      <color rgb="FF000000"/>
      <name val="Open Sans"/>
      <family val="2"/>
    </font>
    <font>
      <sz val="8"/>
      <name val="Open Sans"/>
      <family val="2"/>
    </font>
    <font>
      <vertAlign val="superscript"/>
      <sz val="10"/>
      <color theme="1"/>
      <name val="Open Sans"/>
      <family val="2"/>
    </font>
    <font>
      <sz val="9"/>
      <name val="Open Sans"/>
      <family val="2"/>
    </font>
    <font>
      <i/>
      <sz val="10"/>
      <color rgb="FF00000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indexed="64"/>
      </patternFill>
    </fill>
    <fill>
      <patternFill patternType="solid">
        <fgColor rgb="FFD9E5F7"/>
        <bgColor rgb="FF00C8FF"/>
      </patternFill>
    </fill>
    <fill>
      <patternFill patternType="solid">
        <fgColor rgb="FFF2F2F2"/>
        <bgColor rgb="FF000000"/>
      </patternFill>
    </fill>
  </fills>
  <borders count="39">
    <border>
      <left/>
      <right/>
      <top/>
      <bottom/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 style="thin">
        <color rgb="FF3271D2"/>
      </top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medium">
        <color rgb="FF3271D2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3271D2"/>
      </left>
      <right/>
      <top style="thin">
        <color rgb="FF3271D2"/>
      </top>
      <bottom/>
      <diagonal/>
    </border>
    <border>
      <left style="thin">
        <color rgb="FF3271D2"/>
      </left>
      <right style="thin">
        <color rgb="FF3271D2"/>
      </right>
      <top style="thin">
        <color rgb="FF3271D2"/>
      </top>
      <bottom/>
      <diagonal/>
    </border>
    <border>
      <left style="hair">
        <color rgb="FF000000"/>
      </left>
      <right style="thin">
        <color rgb="FF000000"/>
      </right>
      <top style="thin">
        <color rgb="FF3271D2"/>
      </top>
      <bottom/>
      <diagonal/>
    </border>
    <border>
      <left style="thin">
        <color rgb="FF3271D2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medium">
        <color rgb="FF3271D2"/>
      </bottom>
      <diagonal/>
    </border>
    <border>
      <left/>
      <right/>
      <top style="hair">
        <color rgb="FF3271D2"/>
      </top>
      <bottom/>
      <diagonal/>
    </border>
    <border>
      <left/>
      <right/>
      <top style="hair">
        <color rgb="FF57595D"/>
      </top>
      <bottom/>
      <diagonal/>
    </border>
    <border>
      <left style="hair">
        <color rgb="FF57595D"/>
      </left>
      <right/>
      <top style="hair">
        <color rgb="FF57595D"/>
      </top>
      <bottom/>
      <diagonal/>
    </border>
    <border>
      <left style="hair">
        <color rgb="FF57595D"/>
      </left>
      <right/>
      <top/>
      <bottom/>
      <diagonal/>
    </border>
    <border>
      <left style="hair">
        <color rgb="FF57595D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57595D"/>
      </top>
      <bottom/>
      <diagonal/>
    </border>
    <border>
      <left/>
      <right style="hair">
        <color rgb="FF000000"/>
      </right>
      <top style="hair">
        <color rgb="FF57595D"/>
      </top>
      <bottom style="hair">
        <color rgb="FF000000"/>
      </bottom>
      <diagonal/>
    </border>
    <border>
      <left style="thin">
        <color rgb="FF3271D2"/>
      </left>
      <right style="thin">
        <color rgb="FF3271D2"/>
      </right>
      <top/>
      <bottom/>
      <diagonal/>
    </border>
    <border>
      <left/>
      <right style="thin">
        <color rgb="FF3271D2"/>
      </right>
      <top/>
      <bottom style="medium">
        <color rgb="FF3271D2"/>
      </bottom>
      <diagonal/>
    </border>
    <border>
      <left style="thin">
        <color rgb="FF3271D2"/>
      </left>
      <right/>
      <top/>
      <bottom style="medium">
        <color rgb="FF3271D2"/>
      </bottom>
      <diagonal/>
    </border>
  </borders>
  <cellStyleXfs count="12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164" fontId="7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8">
    <xf numFmtId="0" fontId="0" fillId="0" borderId="0" xfId="0"/>
    <xf numFmtId="37" fontId="1" fillId="2" borderId="0" xfId="1" applyNumberFormat="1" applyFont="1" applyFill="1" applyAlignment="1">
      <alignment vertical="center"/>
    </xf>
    <xf numFmtId="37" fontId="4" fillId="0" borderId="0" xfId="1" applyNumberFormat="1" applyFont="1" applyAlignment="1">
      <alignment vertical="center"/>
    </xf>
    <xf numFmtId="37" fontId="1" fillId="0" borderId="0" xfId="1" applyNumberFormat="1" applyFont="1" applyAlignment="1">
      <alignment vertical="center"/>
    </xf>
    <xf numFmtId="0" fontId="5" fillId="0" borderId="0" xfId="0" applyFont="1" applyAlignment="1">
      <alignment horizontal="left" vertical="center" indent="1"/>
    </xf>
    <xf numFmtId="37" fontId="6" fillId="0" borderId="0" xfId="1" applyNumberFormat="1" applyFont="1" applyAlignment="1">
      <alignment vertical="center"/>
    </xf>
    <xf numFmtId="0" fontId="3" fillId="3" borderId="0" xfId="1" applyFont="1" applyFill="1" applyAlignment="1">
      <alignment vertical="center"/>
    </xf>
    <xf numFmtId="0" fontId="10" fillId="4" borderId="0" xfId="1" applyFont="1" applyFill="1"/>
    <xf numFmtId="0" fontId="12" fillId="4" borderId="0" xfId="4" applyFont="1" applyFill="1" applyAlignment="1">
      <alignment horizontal="centerContinuous" vertical="center"/>
    </xf>
    <xf numFmtId="0" fontId="10" fillId="4" borderId="0" xfId="1" applyFont="1" applyFill="1" applyAlignment="1">
      <alignment horizontal="centerContinuous"/>
    </xf>
    <xf numFmtId="165" fontId="0" fillId="0" borderId="0" xfId="0" applyNumberFormat="1"/>
    <xf numFmtId="165" fontId="9" fillId="0" borderId="0" xfId="0" applyNumberFormat="1" applyFont="1"/>
    <xf numFmtId="166" fontId="14" fillId="0" borderId="1" xfId="0" applyNumberFormat="1" applyFont="1" applyBorder="1" applyAlignment="1">
      <alignment horizontal="right"/>
    </xf>
    <xf numFmtId="167" fontId="0" fillId="0" borderId="0" xfId="0" applyNumberFormat="1"/>
    <xf numFmtId="167" fontId="9" fillId="0" borderId="0" xfId="0" applyNumberFormat="1" applyFont="1"/>
    <xf numFmtId="0" fontId="0" fillId="0" borderId="0" xfId="0" applyBorder="1"/>
    <xf numFmtId="168" fontId="0" fillId="0" borderId="0" xfId="0" applyNumberFormat="1"/>
    <xf numFmtId="172" fontId="0" fillId="0" borderId="0" xfId="0" applyNumberFormat="1"/>
    <xf numFmtId="165" fontId="15" fillId="0" borderId="0" xfId="0" applyNumberFormat="1" applyFont="1"/>
    <xf numFmtId="172" fontId="9" fillId="0" borderId="0" xfId="0" applyNumberFormat="1" applyFont="1"/>
    <xf numFmtId="173" fontId="0" fillId="0" borderId="0" xfId="0" applyNumberForma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170" fontId="17" fillId="0" borderId="0" xfId="0" applyNumberFormat="1" applyFont="1" applyAlignment="1">
      <alignment horizontal="right"/>
    </xf>
    <xf numFmtId="174" fontId="15" fillId="0" borderId="0" xfId="0" applyNumberFormat="1" applyFont="1"/>
    <xf numFmtId="0" fontId="18" fillId="0" borderId="0" xfId="0" applyFont="1" applyAlignment="1">
      <alignment horizontal="left" indent="1"/>
    </xf>
    <xf numFmtId="170" fontId="17" fillId="0" borderId="0" xfId="0" applyNumberFormat="1" applyFont="1" applyAlignment="1">
      <alignment horizontal="center"/>
    </xf>
    <xf numFmtId="37" fontId="6" fillId="0" borderId="0" xfId="0" applyNumberFormat="1" applyFont="1" applyAlignment="1">
      <alignment vertical="center"/>
    </xf>
    <xf numFmtId="0" fontId="21" fillId="0" borderId="0" xfId="0" applyFont="1"/>
    <xf numFmtId="167" fontId="22" fillId="0" borderId="0" xfId="0" applyNumberFormat="1" applyFont="1"/>
    <xf numFmtId="0" fontId="23" fillId="0" borderId="0" xfId="0" applyFont="1"/>
    <xf numFmtId="0" fontId="21" fillId="0" borderId="2" xfId="0" applyFont="1" applyBorder="1" applyAlignment="1">
      <alignment vertical="center"/>
    </xf>
    <xf numFmtId="169" fontId="5" fillId="0" borderId="0" xfId="0" applyNumberFormat="1" applyFont="1" applyAlignment="1">
      <alignment vertical="center"/>
    </xf>
    <xf numFmtId="165" fontId="16" fillId="0" borderId="3" xfId="0" applyNumberFormat="1" applyFont="1" applyBorder="1" applyAlignment="1">
      <alignment horizontal="right" vertical="center"/>
    </xf>
    <xf numFmtId="0" fontId="15" fillId="0" borderId="0" xfId="0" applyFont="1" applyAlignment="1">
      <alignment horizontal="left" indent="1"/>
    </xf>
    <xf numFmtId="0" fontId="10" fillId="0" borderId="0" xfId="0" applyFont="1"/>
    <xf numFmtId="165" fontId="9" fillId="0" borderId="0" xfId="0" applyNumberFormat="1" applyFont="1" applyAlignment="1">
      <alignment vertical="center"/>
    </xf>
    <xf numFmtId="167" fontId="9" fillId="0" borderId="0" xfId="0" applyNumberFormat="1" applyFont="1" applyAlignment="1">
      <alignment vertical="center"/>
    </xf>
    <xf numFmtId="165" fontId="9" fillId="0" borderId="5" xfId="0" applyNumberFormat="1" applyFont="1" applyBorder="1" applyAlignment="1">
      <alignment vertical="center"/>
    </xf>
    <xf numFmtId="10" fontId="0" fillId="0" borderId="0" xfId="0" applyNumberFormat="1"/>
    <xf numFmtId="165" fontId="18" fillId="0" borderId="0" xfId="0" applyNumberFormat="1" applyFont="1" applyAlignment="1">
      <alignment horizontal="right"/>
    </xf>
    <xf numFmtId="0" fontId="0" fillId="0" borderId="7" xfId="0" applyBorder="1"/>
    <xf numFmtId="173" fontId="9" fillId="0" borderId="0" xfId="0" applyNumberFormat="1" applyFont="1"/>
    <xf numFmtId="165" fontId="0" fillId="0" borderId="7" xfId="0" applyNumberFormat="1" applyBorder="1"/>
    <xf numFmtId="177" fontId="9" fillId="0" borderId="0" xfId="0" applyNumberFormat="1" applyFont="1"/>
    <xf numFmtId="166" fontId="20" fillId="0" borderId="1" xfId="0" applyNumberFormat="1" applyFont="1" applyBorder="1" applyAlignment="1">
      <alignment horizontal="right"/>
    </xf>
    <xf numFmtId="0" fontId="10" fillId="0" borderId="0" xfId="5" applyFont="1"/>
    <xf numFmtId="0" fontId="10" fillId="4" borderId="0" xfId="5" applyFont="1" applyFill="1"/>
    <xf numFmtId="0" fontId="23" fillId="0" borderId="0" xfId="5" applyFont="1"/>
    <xf numFmtId="179" fontId="23" fillId="0" borderId="0" xfId="6" applyNumberFormat="1" applyFont="1" applyProtection="1">
      <protection locked="0"/>
    </xf>
    <xf numFmtId="179" fontId="26" fillId="0" borderId="0" xfId="6" applyNumberFormat="1" applyFont="1" applyAlignment="1" applyProtection="1">
      <alignment horizontal="center"/>
      <protection locked="0"/>
    </xf>
    <xf numFmtId="179" fontId="26" fillId="0" borderId="0" xfId="6" applyNumberFormat="1" applyFont="1" applyAlignment="1" applyProtection="1">
      <protection locked="0"/>
    </xf>
    <xf numFmtId="179" fontId="27" fillId="0" borderId="0" xfId="6" applyNumberFormat="1" applyFont="1" applyProtection="1">
      <protection locked="0"/>
    </xf>
    <xf numFmtId="180" fontId="27" fillId="0" borderId="0" xfId="6" applyNumberFormat="1" applyFont="1" applyAlignment="1" applyProtection="1">
      <alignment horizontal="center"/>
      <protection locked="0"/>
    </xf>
    <xf numFmtId="0" fontId="24" fillId="0" borderId="0" xfId="5" applyFont="1" applyAlignment="1">
      <alignment horizontal="left"/>
    </xf>
    <xf numFmtId="37" fontId="3" fillId="3" borderId="0" xfId="5" applyNumberFormat="1" applyFont="1" applyFill="1" applyAlignment="1">
      <alignment vertical="center"/>
    </xf>
    <xf numFmtId="37" fontId="1" fillId="3" borderId="0" xfId="5" applyNumberFormat="1" applyFont="1" applyFill="1" applyAlignment="1">
      <alignment vertical="center"/>
    </xf>
    <xf numFmtId="37" fontId="25" fillId="3" borderId="0" xfId="5" applyNumberFormat="1" applyFont="1" applyFill="1" applyAlignment="1">
      <alignment vertical="center"/>
    </xf>
    <xf numFmtId="170" fontId="1" fillId="3" borderId="0" xfId="5" applyNumberFormat="1" applyFont="1" applyFill="1" applyAlignment="1">
      <alignment horizontal="right"/>
    </xf>
    <xf numFmtId="0" fontId="28" fillId="5" borderId="0" xfId="5" applyFont="1" applyFill="1" applyAlignment="1">
      <alignment horizontal="right" vertical="center"/>
    </xf>
    <xf numFmtId="179" fontId="23" fillId="0" borderId="0" xfId="6" applyNumberFormat="1" applyFont="1" applyFill="1" applyProtection="1">
      <protection locked="0"/>
    </xf>
    <xf numFmtId="37" fontId="3" fillId="0" borderId="0" xfId="5" applyNumberFormat="1" applyFont="1" applyAlignment="1">
      <alignment vertical="center"/>
    </xf>
    <xf numFmtId="37" fontId="1" fillId="0" borderId="0" xfId="5" applyNumberFormat="1" applyFont="1" applyAlignment="1">
      <alignment vertical="center"/>
    </xf>
    <xf numFmtId="37" fontId="25" fillId="0" borderId="0" xfId="5" applyNumberFormat="1" applyFont="1" applyAlignment="1">
      <alignment vertical="center"/>
    </xf>
    <xf numFmtId="170" fontId="1" fillId="0" borderId="0" xfId="5" applyNumberFormat="1" applyFont="1" applyAlignment="1">
      <alignment horizontal="right"/>
    </xf>
    <xf numFmtId="0" fontId="28" fillId="0" borderId="0" xfId="5" applyFont="1" applyAlignment="1">
      <alignment horizontal="right" vertical="center"/>
    </xf>
    <xf numFmtId="169" fontId="5" fillId="0" borderId="0" xfId="5" applyNumberFormat="1" applyFont="1" applyAlignment="1">
      <alignment vertical="center"/>
    </xf>
    <xf numFmtId="170" fontId="17" fillId="0" borderId="0" xfId="5" applyNumberFormat="1" applyFont="1" applyAlignment="1">
      <alignment horizontal="right"/>
    </xf>
    <xf numFmtId="170" fontId="17" fillId="0" borderId="3" xfId="5" applyNumberFormat="1" applyFont="1" applyBorder="1" applyAlignment="1">
      <alignment horizontal="right"/>
    </xf>
    <xf numFmtId="175" fontId="17" fillId="0" borderId="1" xfId="5" applyNumberFormat="1" applyFont="1" applyBorder="1" applyAlignment="1">
      <alignment horizontal="right"/>
    </xf>
    <xf numFmtId="175" fontId="17" fillId="0" borderId="0" xfId="5" applyNumberFormat="1" applyFont="1" applyAlignment="1">
      <alignment horizontal="right"/>
    </xf>
    <xf numFmtId="0" fontId="15" fillId="0" borderId="9" xfId="5" applyFont="1" applyBorder="1" applyAlignment="1">
      <alignment horizontal="left"/>
    </xf>
    <xf numFmtId="0" fontId="29" fillId="0" borderId="0" xfId="5" applyFont="1"/>
    <xf numFmtId="0" fontId="18" fillId="0" borderId="0" xfId="5" applyFont="1"/>
    <xf numFmtId="165" fontId="9" fillId="0" borderId="15" xfId="5" applyNumberFormat="1" applyFont="1" applyBorder="1"/>
    <xf numFmtId="165" fontId="9" fillId="0" borderId="16" xfId="5" applyNumberFormat="1" applyFont="1" applyBorder="1"/>
    <xf numFmtId="165" fontId="18" fillId="0" borderId="16" xfId="5" applyNumberFormat="1" applyFont="1" applyBorder="1"/>
    <xf numFmtId="165" fontId="18" fillId="0" borderId="17" xfId="5" applyNumberFormat="1" applyFont="1" applyBorder="1"/>
    <xf numFmtId="37" fontId="6" fillId="0" borderId="0" xfId="5" applyNumberFormat="1" applyFont="1" applyAlignment="1">
      <alignment vertical="center"/>
    </xf>
    <xf numFmtId="0" fontId="15" fillId="0" borderId="11" xfId="5" applyFont="1" applyBorder="1" applyAlignment="1">
      <alignment horizontal="left"/>
    </xf>
    <xf numFmtId="165" fontId="15" fillId="0" borderId="0" xfId="5" applyNumberFormat="1" applyFont="1"/>
    <xf numFmtId="37" fontId="30" fillId="0" borderId="0" xfId="5" applyNumberFormat="1" applyFont="1" applyAlignment="1">
      <alignment vertical="center"/>
    </xf>
    <xf numFmtId="0" fontId="20" fillId="0" borderId="0" xfId="5" applyFont="1" applyAlignment="1">
      <alignment horizontal="left"/>
    </xf>
    <xf numFmtId="0" fontId="15" fillId="0" borderId="0" xfId="5" applyFont="1"/>
    <xf numFmtId="0" fontId="31" fillId="0" borderId="0" xfId="5" applyFont="1" applyAlignment="1">
      <alignment horizontal="center"/>
    </xf>
    <xf numFmtId="178" fontId="9" fillId="0" borderId="0" xfId="5" applyNumberFormat="1" applyFont="1"/>
    <xf numFmtId="174" fontId="15" fillId="0" borderId="0" xfId="5" applyNumberFormat="1" applyFont="1"/>
    <xf numFmtId="0" fontId="15" fillId="0" borderId="0" xfId="5" applyFont="1" applyAlignment="1">
      <alignment horizontal="left"/>
    </xf>
    <xf numFmtId="174" fontId="15" fillId="0" borderId="5" xfId="5" applyNumberFormat="1" applyFont="1" applyBorder="1"/>
    <xf numFmtId="0" fontId="15" fillId="0" borderId="0" xfId="5" applyFont="1" applyAlignment="1">
      <alignment horizontal="left" indent="1"/>
    </xf>
    <xf numFmtId="167" fontId="15" fillId="0" borderId="0" xfId="5" applyNumberFormat="1" applyFont="1"/>
    <xf numFmtId="167" fontId="18" fillId="0" borderId="0" xfId="5" applyNumberFormat="1" applyFont="1"/>
    <xf numFmtId="167" fontId="15" fillId="0" borderId="19" xfId="5" applyNumberFormat="1" applyFont="1" applyBorder="1"/>
    <xf numFmtId="165" fontId="9" fillId="0" borderId="0" xfId="5" applyNumberFormat="1" applyFont="1"/>
    <xf numFmtId="165" fontId="15" fillId="0" borderId="19" xfId="5" applyNumberFormat="1" applyFont="1" applyBorder="1"/>
    <xf numFmtId="165" fontId="15" fillId="0" borderId="19" xfId="5" quotePrefix="1" applyNumberFormat="1" applyFont="1" applyBorder="1" applyAlignment="1">
      <alignment horizontal="right"/>
    </xf>
    <xf numFmtId="167" fontId="15" fillId="0" borderId="7" xfId="5" applyNumberFormat="1" applyFont="1" applyBorder="1"/>
    <xf numFmtId="176" fontId="15" fillId="0" borderId="20" xfId="8" quotePrefix="1" applyNumberFormat="1" applyFont="1" applyFill="1" applyBorder="1" applyAlignment="1">
      <alignment horizontal="right"/>
    </xf>
    <xf numFmtId="0" fontId="23" fillId="0" borderId="5" xfId="5" applyFont="1" applyBorder="1"/>
    <xf numFmtId="37" fontId="1" fillId="0" borderId="5" xfId="5" applyNumberFormat="1" applyFont="1" applyBorder="1" applyAlignment="1">
      <alignment vertical="center"/>
    </xf>
    <xf numFmtId="0" fontId="31" fillId="0" borderId="5" xfId="5" applyFont="1" applyBorder="1" applyAlignment="1">
      <alignment horizontal="center"/>
    </xf>
    <xf numFmtId="170" fontId="17" fillId="0" borderId="5" xfId="5" applyNumberFormat="1" applyFont="1" applyBorder="1" applyAlignment="1">
      <alignment horizontal="right"/>
    </xf>
    <xf numFmtId="165" fontId="15" fillId="0" borderId="5" xfId="5" applyNumberFormat="1" applyFont="1" applyBorder="1"/>
    <xf numFmtId="176" fontId="15" fillId="0" borderId="0" xfId="8" applyNumberFormat="1" applyFont="1" applyFill="1" applyBorder="1"/>
    <xf numFmtId="176" fontId="15" fillId="0" borderId="19" xfId="8" applyNumberFormat="1" applyFont="1" applyFill="1" applyBorder="1" applyAlignment="1"/>
    <xf numFmtId="174" fontId="15" fillId="0" borderId="19" xfId="5" applyNumberFormat="1" applyFont="1" applyBorder="1"/>
    <xf numFmtId="167" fontId="15" fillId="0" borderId="5" xfId="5" applyNumberFormat="1" applyFont="1" applyBorder="1"/>
    <xf numFmtId="173" fontId="9" fillId="0" borderId="0" xfId="5" applyNumberFormat="1" applyFont="1"/>
    <xf numFmtId="173" fontId="18" fillId="0" borderId="0" xfId="5" applyNumberFormat="1" applyFont="1"/>
    <xf numFmtId="173" fontId="15" fillId="0" borderId="18" xfId="5" applyNumberFormat="1" applyFont="1" applyBorder="1"/>
    <xf numFmtId="173" fontId="15" fillId="0" borderId="19" xfId="5" applyNumberFormat="1" applyFont="1" applyBorder="1"/>
    <xf numFmtId="167" fontId="9" fillId="0" borderId="5" xfId="5" applyNumberFormat="1" applyFont="1" applyBorder="1"/>
    <xf numFmtId="167" fontId="9" fillId="0" borderId="0" xfId="5" applyNumberFormat="1" applyFont="1"/>
    <xf numFmtId="167" fontId="9" fillId="0" borderId="18" xfId="5" applyNumberFormat="1" applyFont="1" applyBorder="1"/>
    <xf numFmtId="165" fontId="9" fillId="0" borderId="14" xfId="5" applyNumberFormat="1" applyFont="1" applyBorder="1"/>
    <xf numFmtId="167" fontId="9" fillId="0" borderId="21" xfId="5" applyNumberFormat="1" applyFont="1" applyBorder="1"/>
    <xf numFmtId="174" fontId="15" fillId="0" borderId="0" xfId="5" applyNumberFormat="1" applyFont="1" applyBorder="1"/>
    <xf numFmtId="165" fontId="15" fillId="0" borderId="0" xfId="5" applyNumberFormat="1" applyFont="1" applyBorder="1"/>
    <xf numFmtId="0" fontId="23" fillId="0" borderId="0" xfId="5" applyFont="1" applyBorder="1"/>
    <xf numFmtId="0" fontId="18" fillId="0" borderId="0" xfId="0" applyFont="1"/>
    <xf numFmtId="181" fontId="0" fillId="0" borderId="0" xfId="0" applyNumberFormat="1"/>
    <xf numFmtId="173" fontId="0" fillId="0" borderId="0" xfId="0" applyNumberFormat="1" applyBorder="1"/>
    <xf numFmtId="171" fontId="15" fillId="0" borderId="0" xfId="0" applyNumberFormat="1" applyFont="1" applyBorder="1" applyAlignment="1">
      <alignment horizontal="center"/>
    </xf>
    <xf numFmtId="175" fontId="32" fillId="0" borderId="1" xfId="5" applyNumberFormat="1" applyFont="1" applyBorder="1" applyAlignment="1">
      <alignment horizontal="right"/>
    </xf>
    <xf numFmtId="165" fontId="9" fillId="0" borderId="12" xfId="5" applyNumberFormat="1" applyFont="1" applyBorder="1"/>
    <xf numFmtId="0" fontId="8" fillId="0" borderId="0" xfId="5"/>
    <xf numFmtId="37" fontId="33" fillId="3" borderId="0" xfId="5" applyNumberFormat="1" applyFont="1" applyFill="1" applyAlignment="1">
      <alignment vertical="center"/>
    </xf>
    <xf numFmtId="182" fontId="5" fillId="3" borderId="0" xfId="5" applyNumberFormat="1" applyFont="1" applyFill="1" applyAlignment="1">
      <alignment horizontal="centerContinuous"/>
    </xf>
    <xf numFmtId="182" fontId="17" fillId="3" borderId="0" xfId="5" applyNumberFormat="1" applyFont="1" applyFill="1" applyAlignment="1">
      <alignment horizontal="centerContinuous"/>
    </xf>
    <xf numFmtId="37" fontId="34" fillId="0" borderId="0" xfId="5" applyNumberFormat="1" applyFont="1" applyAlignment="1">
      <alignment vertical="center"/>
    </xf>
    <xf numFmtId="37" fontId="14" fillId="0" borderId="0" xfId="5" applyNumberFormat="1" applyFont="1" applyAlignment="1">
      <alignment vertical="center"/>
    </xf>
    <xf numFmtId="37" fontId="35" fillId="0" borderId="0" xfId="5" applyNumberFormat="1" applyFont="1" applyAlignment="1">
      <alignment vertical="center"/>
    </xf>
    <xf numFmtId="170" fontId="14" fillId="0" borderId="0" xfId="5" applyNumberFormat="1" applyFont="1" applyAlignment="1">
      <alignment horizontal="right"/>
    </xf>
    <xf numFmtId="37" fontId="36" fillId="0" borderId="0" xfId="5" applyNumberFormat="1" applyFont="1" applyAlignment="1">
      <alignment vertical="center"/>
    </xf>
    <xf numFmtId="169" fontId="37" fillId="0" borderId="0" xfId="5" applyNumberFormat="1" applyFont="1" applyAlignment="1">
      <alignment vertical="center"/>
    </xf>
    <xf numFmtId="165" fontId="38" fillId="0" borderId="23" xfId="5" applyNumberFormat="1" applyFont="1" applyBorder="1" applyAlignment="1">
      <alignment horizontal="center"/>
    </xf>
    <xf numFmtId="165" fontId="38" fillId="0" borderId="23" xfId="5" applyNumberFormat="1" applyFont="1" applyBorder="1" applyAlignment="1">
      <alignment horizontal="centerContinuous"/>
    </xf>
    <xf numFmtId="170" fontId="38" fillId="0" borderId="2" xfId="5" applyNumberFormat="1" applyFont="1" applyBorder="1" applyAlignment="1">
      <alignment horizontal="centerContinuous"/>
    </xf>
    <xf numFmtId="165" fontId="38" fillId="0" borderId="24" xfId="5" applyNumberFormat="1" applyFont="1" applyBorder="1" applyAlignment="1">
      <alignment horizontal="center"/>
    </xf>
    <xf numFmtId="0" fontId="39" fillId="0" borderId="23" xfId="5" applyFont="1" applyBorder="1" applyAlignment="1">
      <alignment horizontal="center"/>
    </xf>
    <xf numFmtId="0" fontId="39" fillId="0" borderId="2" xfId="5" applyFont="1" applyBorder="1" applyAlignment="1">
      <alignment horizontal="center"/>
    </xf>
    <xf numFmtId="0" fontId="39" fillId="0" borderId="25" xfId="5" applyFont="1" applyBorder="1" applyAlignment="1">
      <alignment horizontal="center"/>
    </xf>
    <xf numFmtId="165" fontId="38" fillId="0" borderId="0" xfId="5" applyNumberFormat="1" applyFont="1" applyAlignment="1">
      <alignment horizontal="left"/>
    </xf>
    <xf numFmtId="0" fontId="40" fillId="0" borderId="0" xfId="5" applyFont="1"/>
    <xf numFmtId="171" fontId="9" fillId="0" borderId="26" xfId="5" applyNumberFormat="1" applyFont="1" applyBorder="1" applyAlignment="1">
      <alignment horizontal="center"/>
    </xf>
    <xf numFmtId="171" fontId="35" fillId="0" borderId="0" xfId="5" applyNumberFormat="1" applyFont="1" applyAlignment="1">
      <alignment horizontal="center"/>
    </xf>
    <xf numFmtId="171" fontId="35" fillId="0" borderId="27" xfId="5" applyNumberFormat="1" applyFont="1" applyBorder="1" applyAlignment="1">
      <alignment horizontal="center"/>
    </xf>
    <xf numFmtId="171" fontId="35" fillId="0" borderId="26" xfId="5" applyNumberFormat="1" applyFont="1" applyBorder="1" applyAlignment="1">
      <alignment horizontal="center"/>
    </xf>
    <xf numFmtId="171" fontId="35" fillId="0" borderId="3" xfId="5" applyNumberFormat="1" applyFont="1" applyBorder="1" applyAlignment="1">
      <alignment horizontal="center"/>
    </xf>
    <xf numFmtId="171" fontId="35" fillId="0" borderId="28" xfId="5" applyNumberFormat="1" applyFont="1" applyBorder="1" applyAlignment="1">
      <alignment horizontal="center"/>
    </xf>
    <xf numFmtId="170" fontId="14" fillId="0" borderId="6" xfId="5" applyNumberFormat="1" applyFont="1" applyBorder="1" applyAlignment="1">
      <alignment horizontal="right"/>
    </xf>
    <xf numFmtId="0" fontId="35" fillId="0" borderId="0" xfId="5" applyFont="1" applyAlignment="1">
      <alignment horizontal="left"/>
    </xf>
    <xf numFmtId="165" fontId="9" fillId="0" borderId="20" xfId="5" applyNumberFormat="1" applyFont="1" applyBorder="1"/>
    <xf numFmtId="175" fontId="14" fillId="0" borderId="0" xfId="5" applyNumberFormat="1" applyFont="1" applyAlignment="1">
      <alignment horizontal="right"/>
    </xf>
    <xf numFmtId="0" fontId="14" fillId="0" borderId="0" xfId="5" applyFont="1" applyAlignment="1">
      <alignment horizontal="left"/>
    </xf>
    <xf numFmtId="0" fontId="35" fillId="0" borderId="0" xfId="5" applyFont="1" applyAlignment="1">
      <alignment horizontal="left" indent="1"/>
    </xf>
    <xf numFmtId="165" fontId="35" fillId="0" borderId="0" xfId="5" applyNumberFormat="1" applyFont="1" applyAlignment="1">
      <alignment horizontal="right"/>
    </xf>
    <xf numFmtId="174" fontId="35" fillId="0" borderId="0" xfId="5" applyNumberFormat="1" applyFont="1"/>
    <xf numFmtId="165" fontId="9" fillId="0" borderId="0" xfId="5" applyNumberFormat="1" applyFont="1" applyAlignment="1">
      <alignment horizontal="right"/>
    </xf>
    <xf numFmtId="170" fontId="35" fillId="0" borderId="0" xfId="5" applyNumberFormat="1" applyFont="1" applyAlignment="1">
      <alignment horizontal="right"/>
    </xf>
    <xf numFmtId="174" fontId="14" fillId="0" borderId="0" xfId="5" applyNumberFormat="1" applyFont="1"/>
    <xf numFmtId="167" fontId="35" fillId="0" borderId="0" xfId="7" applyNumberFormat="1" applyFont="1" applyFill="1" applyBorder="1" applyAlignment="1">
      <alignment horizontal="right"/>
    </xf>
    <xf numFmtId="0" fontId="42" fillId="0" borderId="0" xfId="5" applyFont="1"/>
    <xf numFmtId="173" fontId="35" fillId="0" borderId="0" xfId="5" applyNumberFormat="1" applyFont="1"/>
    <xf numFmtId="0" fontId="42" fillId="0" borderId="0" xfId="5" applyFont="1" applyAlignment="1">
      <alignment horizontal="center"/>
    </xf>
    <xf numFmtId="0" fontId="35" fillId="0" borderId="9" xfId="5" applyFont="1" applyBorder="1" applyAlignment="1">
      <alignment horizontal="left"/>
    </xf>
    <xf numFmtId="0" fontId="35" fillId="0" borderId="31" xfId="5" applyFont="1" applyBorder="1" applyAlignment="1">
      <alignment horizontal="left"/>
    </xf>
    <xf numFmtId="0" fontId="35" fillId="0" borderId="11" xfId="5" applyFont="1" applyBorder="1" applyAlignment="1">
      <alignment horizontal="left"/>
    </xf>
    <xf numFmtId="0" fontId="35" fillId="0" borderId="32" xfId="5" applyFont="1" applyBorder="1" applyAlignment="1">
      <alignment horizontal="left"/>
    </xf>
    <xf numFmtId="0" fontId="43" fillId="0" borderId="0" xfId="5" quotePrefix="1" applyFont="1" applyAlignment="1">
      <alignment horizontal="right"/>
    </xf>
    <xf numFmtId="167" fontId="9" fillId="0" borderId="12" xfId="8" applyNumberFormat="1" applyFont="1" applyFill="1" applyBorder="1" applyAlignment="1">
      <alignment horizontal="right"/>
    </xf>
    <xf numFmtId="183" fontId="36" fillId="0" borderId="0" xfId="5" applyNumberFormat="1" applyFont="1" applyAlignment="1">
      <alignment vertical="center"/>
    </xf>
    <xf numFmtId="0" fontId="8" fillId="0" borderId="0" xfId="5" applyBorder="1"/>
    <xf numFmtId="0" fontId="42" fillId="0" borderId="0" xfId="5" applyFont="1" applyBorder="1"/>
    <xf numFmtId="0" fontId="8" fillId="0" borderId="7" xfId="5" applyBorder="1"/>
    <xf numFmtId="0" fontId="35" fillId="0" borderId="33" xfId="5" applyFont="1" applyBorder="1" applyAlignment="1">
      <alignment horizontal="left"/>
    </xf>
    <xf numFmtId="0" fontId="8" fillId="0" borderId="5" xfId="5" applyBorder="1"/>
    <xf numFmtId="165" fontId="9" fillId="0" borderId="13" xfId="5" applyNumberFormat="1" applyFont="1" applyBorder="1"/>
    <xf numFmtId="174" fontId="35" fillId="0" borderId="0" xfId="5" applyNumberFormat="1" applyFont="1" applyBorder="1"/>
    <xf numFmtId="37" fontId="35" fillId="0" borderId="0" xfId="5" applyNumberFormat="1" applyFont="1" applyBorder="1" applyAlignment="1">
      <alignment vertical="center"/>
    </xf>
    <xf numFmtId="37" fontId="35" fillId="0" borderId="7" xfId="5" applyNumberFormat="1" applyFont="1" applyBorder="1" applyAlignment="1">
      <alignment vertical="center"/>
    </xf>
    <xf numFmtId="37" fontId="35" fillId="0" borderId="5" xfId="5" applyNumberFormat="1" applyFont="1" applyBorder="1" applyAlignment="1">
      <alignment vertical="center"/>
    </xf>
    <xf numFmtId="0" fontId="35" fillId="0" borderId="10" xfId="5" applyFont="1" applyBorder="1" applyAlignment="1">
      <alignment horizontal="left"/>
    </xf>
    <xf numFmtId="167" fontId="9" fillId="0" borderId="13" xfId="8" applyNumberFormat="1" applyFont="1" applyFill="1" applyBorder="1" applyAlignment="1">
      <alignment horizontal="right"/>
    </xf>
    <xf numFmtId="37" fontId="9" fillId="0" borderId="14" xfId="5" applyNumberFormat="1" applyFont="1" applyBorder="1" applyAlignment="1">
      <alignment vertical="center"/>
    </xf>
    <xf numFmtId="165" fontId="44" fillId="0" borderId="23" xfId="0" applyNumberFormat="1" applyFont="1" applyBorder="1" applyAlignment="1">
      <alignment horizontal="center"/>
    </xf>
    <xf numFmtId="165" fontId="44" fillId="0" borderId="23" xfId="0" applyNumberFormat="1" applyFont="1" applyBorder="1" applyAlignment="1">
      <alignment horizontal="centerContinuous"/>
    </xf>
    <xf numFmtId="170" fontId="44" fillId="0" borderId="2" xfId="0" applyNumberFormat="1" applyFont="1" applyBorder="1" applyAlignment="1">
      <alignment horizontal="centerContinuous"/>
    </xf>
    <xf numFmtId="165" fontId="44" fillId="0" borderId="24" xfId="0" applyNumberFormat="1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5" fillId="0" borderId="24" xfId="0" applyFont="1" applyBorder="1" applyAlignment="1">
      <alignment horizontal="center"/>
    </xf>
    <xf numFmtId="171" fontId="15" fillId="0" borderId="38" xfId="0" applyNumberFormat="1" applyFont="1" applyBorder="1" applyAlignment="1">
      <alignment horizontal="center"/>
    </xf>
    <xf numFmtId="171" fontId="15" fillId="0" borderId="0" xfId="0" applyNumberFormat="1" applyFont="1" applyFill="1" applyAlignment="1">
      <alignment horizontal="center"/>
    </xf>
    <xf numFmtId="171" fontId="15" fillId="0" borderId="36" xfId="0" applyNumberFormat="1" applyFont="1" applyFill="1" applyBorder="1" applyAlignment="1">
      <alignment horizontal="center"/>
    </xf>
    <xf numFmtId="171" fontId="15" fillId="0" borderId="3" xfId="0" applyNumberFormat="1" applyFont="1" applyFill="1" applyBorder="1" applyAlignment="1">
      <alignment horizontal="center"/>
    </xf>
    <xf numFmtId="171" fontId="15" fillId="0" borderId="37" xfId="0" applyNumberFormat="1" applyFont="1" applyFill="1" applyBorder="1" applyAlignment="1">
      <alignment horizontal="center"/>
    </xf>
    <xf numFmtId="165" fontId="44" fillId="0" borderId="0" xfId="0" applyNumberFormat="1" applyFont="1" applyAlignment="1">
      <alignment horizontal="left"/>
    </xf>
    <xf numFmtId="171" fontId="9" fillId="0" borderId="26" xfId="0" applyNumberFormat="1" applyFont="1" applyBorder="1" applyAlignment="1">
      <alignment horizontal="center"/>
    </xf>
    <xf numFmtId="171" fontId="9" fillId="0" borderId="38" xfId="0" applyNumberFormat="1" applyFont="1" applyBorder="1" applyAlignment="1">
      <alignment horizontal="center"/>
    </xf>
    <xf numFmtId="165" fontId="44" fillId="0" borderId="18" xfId="0" applyNumberFormat="1" applyFont="1" applyBorder="1" applyAlignment="1">
      <alignment horizontal="center"/>
    </xf>
    <xf numFmtId="165" fontId="44" fillId="0" borderId="19" xfId="0" applyNumberFormat="1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173" fontId="9" fillId="0" borderId="20" xfId="7" applyNumberFormat="1" applyFont="1" applyFill="1" applyBorder="1" applyAlignment="1">
      <alignment horizontal="center"/>
    </xf>
    <xf numFmtId="171" fontId="9" fillId="0" borderId="0" xfId="0" applyNumberFormat="1" applyFont="1" applyBorder="1" applyAlignment="1">
      <alignment horizontal="center"/>
    </xf>
    <xf numFmtId="171" fontId="15" fillId="0" borderId="0" xfId="0" applyNumberFormat="1" applyFont="1" applyFill="1" applyBorder="1" applyAlignment="1">
      <alignment horizontal="center"/>
    </xf>
    <xf numFmtId="165" fontId="9" fillId="0" borderId="7" xfId="0" applyNumberFormat="1" applyFont="1" applyBorder="1"/>
    <xf numFmtId="165" fontId="9" fillId="0" borderId="5" xfId="0" applyNumberFormat="1" applyFont="1" applyFill="1" applyBorder="1" applyAlignment="1"/>
    <xf numFmtId="165" fontId="9" fillId="0" borderId="5" xfId="0" applyNumberFormat="1" applyFont="1" applyBorder="1" applyAlignment="1"/>
    <xf numFmtId="170" fontId="17" fillId="0" borderId="9" xfId="0" applyNumberFormat="1" applyFont="1" applyBorder="1" applyAlignment="1">
      <alignment horizontal="right"/>
    </xf>
    <xf numFmtId="171" fontId="15" fillId="0" borderId="11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right"/>
    </xf>
    <xf numFmtId="165" fontId="9" fillId="0" borderId="5" xfId="0" applyNumberFormat="1" applyFont="1" applyBorder="1" applyAlignment="1">
      <alignment horizontal="right"/>
    </xf>
    <xf numFmtId="165" fontId="9" fillId="0" borderId="5" xfId="0" applyNumberFormat="1" applyFont="1" applyFill="1" applyBorder="1" applyAlignment="1">
      <alignment horizontal="right"/>
    </xf>
    <xf numFmtId="168" fontId="47" fillId="0" borderId="0" xfId="0" quotePrefix="1" applyNumberFormat="1" applyFont="1" applyAlignment="1">
      <alignment horizontal="right"/>
    </xf>
    <xf numFmtId="165" fontId="9" fillId="0" borderId="5" xfId="0" applyNumberFormat="1" applyFont="1" applyBorder="1"/>
    <xf numFmtId="165" fontId="9" fillId="0" borderId="18" xfId="0" applyNumberFormat="1" applyFont="1" applyFill="1" applyBorder="1" applyAlignment="1">
      <alignment horizontal="right"/>
    </xf>
    <xf numFmtId="165" fontId="9" fillId="0" borderId="21" xfId="0" applyNumberFormat="1" applyFont="1" applyBorder="1" applyAlignment="1"/>
    <xf numFmtId="165" fontId="15" fillId="6" borderId="0" xfId="5" applyNumberFormat="1" applyFont="1" applyFill="1"/>
    <xf numFmtId="165" fontId="15" fillId="6" borderId="19" xfId="5" applyNumberFormat="1" applyFont="1" applyFill="1" applyBorder="1"/>
    <xf numFmtId="165" fontId="15" fillId="6" borderId="0" xfId="5" applyNumberFormat="1" applyFont="1" applyFill="1" applyBorder="1"/>
    <xf numFmtId="165" fontId="15" fillId="6" borderId="18" xfId="5" applyNumberFormat="1" applyFont="1" applyFill="1" applyBorder="1"/>
    <xf numFmtId="165" fontId="15" fillId="6" borderId="5" xfId="5" applyNumberFormat="1" applyFont="1" applyFill="1" applyBorder="1"/>
    <xf numFmtId="165" fontId="15" fillId="6" borderId="21" xfId="5" applyNumberFormat="1" applyFont="1" applyFill="1" applyBorder="1"/>
    <xf numFmtId="165" fontId="15" fillId="6" borderId="7" xfId="5" applyNumberFormat="1" applyFont="1" applyFill="1" applyBorder="1"/>
    <xf numFmtId="173" fontId="15" fillId="6" borderId="0" xfId="5" applyNumberFormat="1" applyFont="1" applyFill="1"/>
    <xf numFmtId="173" fontId="15" fillId="6" borderId="0" xfId="5" applyNumberFormat="1" applyFont="1" applyFill="1" applyBorder="1"/>
    <xf numFmtId="173" fontId="15" fillId="6" borderId="19" xfId="5" applyNumberFormat="1" applyFont="1" applyFill="1" applyBorder="1"/>
    <xf numFmtId="165" fontId="15" fillId="6" borderId="8" xfId="5" applyNumberFormat="1" applyFont="1" applyFill="1" applyBorder="1" applyAlignment="1">
      <alignment vertical="center"/>
    </xf>
    <xf numFmtId="165" fontId="15" fillId="6" borderId="22" xfId="5" applyNumberFormat="1" applyFont="1" applyFill="1" applyBorder="1" applyAlignment="1">
      <alignment vertical="center"/>
    </xf>
    <xf numFmtId="165" fontId="0" fillId="0" borderId="0" xfId="0" applyNumberFormat="1" applyFill="1"/>
    <xf numFmtId="165" fontId="0" fillId="6" borderId="0" xfId="0" applyNumberFormat="1" applyFill="1"/>
    <xf numFmtId="165" fontId="15" fillId="6" borderId="0" xfId="0" applyNumberFormat="1" applyFont="1" applyFill="1"/>
    <xf numFmtId="165" fontId="20" fillId="6" borderId="4" xfId="0" applyNumberFormat="1" applyFont="1" applyFill="1" applyBorder="1"/>
    <xf numFmtId="0" fontId="15" fillId="0" borderId="0" xfId="0" applyNumberFormat="1" applyFont="1" applyFill="1" applyBorder="1" applyAlignment="1">
      <alignment horizontal="left" indent="1"/>
    </xf>
    <xf numFmtId="0" fontId="48" fillId="0" borderId="0" xfId="0" applyNumberFormat="1" applyFont="1" applyFill="1" applyBorder="1" applyAlignment="1">
      <alignment horizontal="left" indent="1"/>
    </xf>
    <xf numFmtId="167" fontId="48" fillId="0" borderId="0" xfId="0" applyNumberFormat="1" applyFont="1"/>
    <xf numFmtId="165" fontId="0" fillId="6" borderId="5" xfId="0" applyNumberFormat="1" applyFill="1" applyBorder="1"/>
    <xf numFmtId="165" fontId="0" fillId="6" borderId="8" xfId="0" applyNumberFormat="1" applyFill="1" applyBorder="1"/>
    <xf numFmtId="0" fontId="0" fillId="0" borderId="0" xfId="0" applyFill="1"/>
    <xf numFmtId="165" fontId="0" fillId="6" borderId="0" xfId="0" applyNumberFormat="1" applyFill="1" applyBorder="1"/>
    <xf numFmtId="165" fontId="9" fillId="0" borderId="0" xfId="0" applyNumberFormat="1" applyFont="1" applyBorder="1"/>
    <xf numFmtId="165" fontId="9" fillId="0" borderId="0" xfId="0" applyNumberFormat="1" applyFont="1" applyFill="1" applyBorder="1"/>
    <xf numFmtId="167" fontId="9" fillId="0" borderId="5" xfId="0" applyNumberFormat="1" applyFont="1" applyBorder="1"/>
    <xf numFmtId="0" fontId="0" fillId="0" borderId="9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167" fontId="9" fillId="0" borderId="12" xfId="0" applyNumberFormat="1" applyFont="1" applyBorder="1"/>
    <xf numFmtId="167" fontId="9" fillId="0" borderId="14" xfId="0" applyNumberFormat="1" applyFont="1" applyBorder="1"/>
    <xf numFmtId="165" fontId="9" fillId="6" borderId="5" xfId="0" applyNumberFormat="1" applyFont="1" applyFill="1" applyBorder="1"/>
    <xf numFmtId="165" fontId="0" fillId="0" borderId="0" xfId="0" applyNumberFormat="1" applyBorder="1"/>
    <xf numFmtId="167" fontId="15" fillId="6" borderId="0" xfId="0" applyNumberFormat="1" applyFont="1" applyFill="1" applyAlignment="1">
      <alignment vertical="center"/>
    </xf>
    <xf numFmtId="167" fontId="15" fillId="6" borderId="5" xfId="0" applyNumberFormat="1" applyFont="1" applyFill="1" applyBorder="1" applyAlignment="1">
      <alignment vertical="center"/>
    </xf>
    <xf numFmtId="165" fontId="15" fillId="6" borderId="0" xfId="0" applyNumberFormat="1" applyFont="1" applyFill="1" applyAlignment="1">
      <alignment vertical="center"/>
    </xf>
    <xf numFmtId="0" fontId="10" fillId="0" borderId="0" xfId="1" applyFont="1" applyFill="1"/>
    <xf numFmtId="37" fontId="1" fillId="0" borderId="0" xfId="1" applyNumberFormat="1" applyFont="1" applyFill="1" applyAlignment="1">
      <alignment vertical="center"/>
    </xf>
    <xf numFmtId="0" fontId="20" fillId="0" borderId="0" xfId="0" applyFont="1" applyBorder="1" applyAlignment="1">
      <alignment horizontal="left"/>
    </xf>
    <xf numFmtId="0" fontId="23" fillId="0" borderId="0" xfId="0" applyFont="1" applyBorder="1"/>
    <xf numFmtId="165" fontId="20" fillId="0" borderId="0" xfId="0" applyNumberFormat="1" applyFont="1" applyBorder="1" applyAlignment="1">
      <alignment horizontal="right"/>
    </xf>
    <xf numFmtId="0" fontId="23" fillId="0" borderId="2" xfId="0" applyFont="1" applyBorder="1"/>
    <xf numFmtId="176" fontId="0" fillId="6" borderId="2" xfId="0" applyNumberFormat="1" applyFill="1" applyBorder="1"/>
    <xf numFmtId="0" fontId="0" fillId="0" borderId="6" xfId="0" applyBorder="1"/>
    <xf numFmtId="172" fontId="0" fillId="6" borderId="0" xfId="0" applyNumberFormat="1" applyFill="1" applyBorder="1"/>
    <xf numFmtId="172" fontId="9" fillId="0" borderId="5" xfId="0" applyNumberFormat="1" applyFont="1" applyBorder="1"/>
    <xf numFmtId="173" fontId="0" fillId="6" borderId="0" xfId="0" applyNumberFormat="1" applyFill="1" applyBorder="1"/>
    <xf numFmtId="0" fontId="12" fillId="0" borderId="0" xfId="4" applyFont="1" applyFill="1" applyAlignment="1">
      <alignment horizontal="centerContinuous" vertical="center"/>
    </xf>
    <xf numFmtId="0" fontId="10" fillId="0" borderId="0" xfId="1" applyFont="1" applyFill="1" applyAlignment="1">
      <alignment horizontal="centerContinuous"/>
    </xf>
    <xf numFmtId="165" fontId="15" fillId="6" borderId="0" xfId="0" applyNumberFormat="1" applyFont="1" applyFill="1" applyAlignment="1">
      <alignment horizontal="right"/>
    </xf>
    <xf numFmtId="0" fontId="0" fillId="0" borderId="26" xfId="0" applyBorder="1"/>
    <xf numFmtId="171" fontId="15" fillId="0" borderId="23" xfId="0" applyNumberFormat="1" applyFont="1" applyBorder="1" applyAlignment="1">
      <alignment horizontal="center"/>
    </xf>
    <xf numFmtId="171" fontId="9" fillId="0" borderId="2" xfId="0" applyNumberFormat="1" applyFont="1" applyBorder="1" applyAlignment="1">
      <alignment horizontal="center"/>
    </xf>
    <xf numFmtId="171" fontId="15" fillId="0" borderId="2" xfId="0" applyNumberFormat="1" applyFont="1" applyBorder="1" applyAlignment="1">
      <alignment horizontal="center"/>
    </xf>
    <xf numFmtId="166" fontId="20" fillId="0" borderId="0" xfId="0" applyNumberFormat="1" applyFont="1" applyBorder="1" applyAlignment="1">
      <alignment horizontal="right"/>
    </xf>
    <xf numFmtId="165" fontId="9" fillId="0" borderId="16" xfId="0" applyNumberFormat="1" applyFont="1" applyBorder="1"/>
    <xf numFmtId="165" fontId="9" fillId="0" borderId="15" xfId="0" applyNumberFormat="1" applyFont="1" applyBorder="1"/>
    <xf numFmtId="165" fontId="15" fillId="6" borderId="5" xfId="0" applyNumberFormat="1" applyFont="1" applyFill="1" applyBorder="1"/>
    <xf numFmtId="165" fontId="9" fillId="0" borderId="5" xfId="0" applyNumberFormat="1" applyFont="1" applyFill="1" applyBorder="1"/>
    <xf numFmtId="165" fontId="15" fillId="6" borderId="5" xfId="0" applyNumberFormat="1" applyFont="1" applyFill="1" applyBorder="1" applyAlignment="1">
      <alignment horizontal="right"/>
    </xf>
    <xf numFmtId="167" fontId="15" fillId="6" borderId="0" xfId="7" applyNumberFormat="1" applyFont="1" applyFill="1" applyBorder="1" applyAlignment="1">
      <alignment horizontal="right"/>
    </xf>
    <xf numFmtId="165" fontId="15" fillId="6" borderId="0" xfId="0" applyNumberFormat="1" applyFont="1" applyFill="1" applyBorder="1" applyAlignment="1">
      <alignment horizontal="right"/>
    </xf>
    <xf numFmtId="173" fontId="15" fillId="6" borderId="0" xfId="0" applyNumberFormat="1" applyFont="1" applyFill="1"/>
    <xf numFmtId="165" fontId="35" fillId="6" borderId="0" xfId="5" applyNumberFormat="1" applyFont="1" applyFill="1" applyAlignment="1">
      <alignment horizontal="right"/>
    </xf>
    <xf numFmtId="165" fontId="35" fillId="6" borderId="29" xfId="5" applyNumberFormat="1" applyFont="1" applyFill="1" applyBorder="1" applyAlignment="1">
      <alignment horizontal="right"/>
    </xf>
    <xf numFmtId="183" fontId="35" fillId="6" borderId="0" xfId="7" applyNumberFormat="1" applyFont="1" applyFill="1" applyBorder="1" applyAlignment="1">
      <alignment horizontal="right"/>
    </xf>
    <xf numFmtId="173" fontId="35" fillId="6" borderId="0" xfId="5" applyNumberFormat="1" applyFont="1" applyFill="1"/>
    <xf numFmtId="165" fontId="35" fillId="6" borderId="0" xfId="5" applyNumberFormat="1" applyFont="1" applyFill="1"/>
    <xf numFmtId="165" fontId="35" fillId="6" borderId="30" xfId="5" applyNumberFormat="1" applyFont="1" applyFill="1" applyBorder="1" applyAlignment="1">
      <alignment horizontal="right"/>
    </xf>
    <xf numFmtId="165" fontId="35" fillId="6" borderId="12" xfId="5" applyNumberFormat="1" applyFont="1" applyFill="1" applyBorder="1"/>
    <xf numFmtId="165" fontId="35" fillId="6" borderId="14" xfId="5" applyNumberFormat="1" applyFont="1" applyFill="1" applyBorder="1"/>
    <xf numFmtId="165" fontId="35" fillId="6" borderId="34" xfId="5" applyNumberFormat="1" applyFont="1" applyFill="1" applyBorder="1"/>
    <xf numFmtId="165" fontId="35" fillId="6" borderId="13" xfId="5" applyNumberFormat="1" applyFont="1" applyFill="1" applyBorder="1"/>
    <xf numFmtId="165" fontId="35" fillId="6" borderId="35" xfId="5" applyNumberFormat="1" applyFont="1" applyFill="1" applyBorder="1"/>
    <xf numFmtId="0" fontId="42" fillId="0" borderId="7" xfId="5" applyFont="1" applyBorder="1"/>
    <xf numFmtId="0" fontId="42" fillId="0" borderId="5" xfId="5" applyFont="1" applyBorder="1"/>
    <xf numFmtId="0" fontId="43" fillId="0" borderId="5" xfId="5" applyFont="1" applyBorder="1" applyAlignment="1">
      <alignment horizontal="right"/>
    </xf>
    <xf numFmtId="173" fontId="35" fillId="6" borderId="14" xfId="5" applyNumberFormat="1" applyFont="1" applyFill="1" applyBorder="1"/>
    <xf numFmtId="165" fontId="9" fillId="0" borderId="17" xfId="0" applyNumberFormat="1" applyFont="1" applyFill="1" applyBorder="1" applyAlignment="1">
      <alignment horizontal="right"/>
    </xf>
  </cellXfs>
  <cellStyles count="12">
    <cellStyle name="Comma 2" xfId="6" xr:uid="{BED376E9-596B-47EC-BD5A-20F2B9D2E38F}"/>
    <cellStyle name="Comma 3" xfId="3" xr:uid="{8FE77B60-648B-4837-BFA2-1E99B356DB75}"/>
    <cellStyle name="Comma 3 2" xfId="7" xr:uid="{22FF3168-F0B2-4A45-A2AA-8D69B7F487B3}"/>
    <cellStyle name="Comma 3 2 2" xfId="10" xr:uid="{103C6FDA-BB87-461E-A36F-7054AE997739}"/>
    <cellStyle name="Hyperlink 2" xfId="4" xr:uid="{A18EB936-50CF-448F-953B-DC8AB6C47DCF}"/>
    <cellStyle name="Normal" xfId="0" builtinId="0"/>
    <cellStyle name="Normal 2" xfId="1" xr:uid="{4DAB6165-867B-4850-A8D9-2746848346FA}"/>
    <cellStyle name="Normal 2 2" xfId="5" xr:uid="{4B98B51E-26D2-450B-94B3-6692501F1A35}"/>
    <cellStyle name="Normal 2 2 2" xfId="9" xr:uid="{42250B7D-2368-4F87-A42B-0B414D944E3A}"/>
    <cellStyle name="Percent 2" xfId="2" xr:uid="{F620C9A6-EA08-49F1-AC81-AADA77C963C4}"/>
    <cellStyle name="Percent 2 2" xfId="8" xr:uid="{DA869501-6E70-4821-8047-E4E9819A0631}"/>
    <cellStyle name="Percent 2 2 2" xfId="11" xr:uid="{C322F47D-48BC-4F0A-B818-5F567E57BA67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57595D"/>
      <color rgb="FF3271D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corporatefinanceinstitute.com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corporatefinanceinstitute.com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corporatefinanceinstitute.com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corporatefinanceinstitute.com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corporatefinanceinstitute.com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corporatefinanceinstitute.com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corporatefinanceinstitute.com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corporatefinanceinstitute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313545</xdr:colOff>
      <xdr:row>0</xdr:row>
      <xdr:rowOff>162683</xdr:rowOff>
    </xdr:from>
    <xdr:to>
      <xdr:col>13</xdr:col>
      <xdr:colOff>552450</xdr:colOff>
      <xdr:row>0</xdr:row>
      <xdr:rowOff>486683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E5511C2-E6B7-417B-8F8C-DC432A5EB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86985" y="162683"/>
          <a:ext cx="1724805" cy="3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189462</xdr:colOff>
      <xdr:row>0</xdr:row>
      <xdr:rowOff>143783</xdr:rowOff>
    </xdr:from>
    <xdr:to>
      <xdr:col>3</xdr:col>
      <xdr:colOff>37915</xdr:colOff>
      <xdr:row>0</xdr:row>
      <xdr:rowOff>510983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71A6537D-8578-4071-BF5B-943946B8D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52402" y="143783"/>
          <a:ext cx="1943953" cy="36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15167</xdr:colOff>
      <xdr:row>0</xdr:row>
      <xdr:rowOff>154580</xdr:rowOff>
    </xdr:from>
    <xdr:to>
      <xdr:col>10</xdr:col>
      <xdr:colOff>464890</xdr:colOff>
      <xdr:row>0</xdr:row>
      <xdr:rowOff>481120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953AF-BF2F-42D2-AE58-F83AE9020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29889" y="154580"/>
          <a:ext cx="1663279" cy="32654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0</xdr:row>
      <xdr:rowOff>133350</xdr:rowOff>
    </xdr:from>
    <xdr:to>
      <xdr:col>2</xdr:col>
      <xdr:colOff>1657</xdr:colOff>
      <xdr:row>0</xdr:row>
      <xdr:rowOff>501820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7C0976-A389-411D-8B5A-84857C8FB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3430" y="133350"/>
          <a:ext cx="2009527" cy="3684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323344</xdr:colOff>
      <xdr:row>0</xdr:row>
      <xdr:rowOff>154580</xdr:rowOff>
    </xdr:from>
    <xdr:to>
      <xdr:col>9</xdr:col>
      <xdr:colOff>548550</xdr:colOff>
      <xdr:row>0</xdr:row>
      <xdr:rowOff>481120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0523C-E4A7-47A7-A843-AA9064D9B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71719" y="154580"/>
          <a:ext cx="1653956" cy="32654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0</xdr:row>
      <xdr:rowOff>133350</xdr:rowOff>
    </xdr:from>
    <xdr:to>
      <xdr:col>2</xdr:col>
      <xdr:colOff>1657</xdr:colOff>
      <xdr:row>0</xdr:row>
      <xdr:rowOff>501820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00FC1C-9C71-40E5-9BEF-B391667AE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3430" y="133350"/>
          <a:ext cx="2009527" cy="3684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14460</xdr:colOff>
      <xdr:row>0</xdr:row>
      <xdr:rowOff>154580</xdr:rowOff>
    </xdr:from>
    <xdr:to>
      <xdr:col>6</xdr:col>
      <xdr:colOff>464184</xdr:colOff>
      <xdr:row>0</xdr:row>
      <xdr:rowOff>481120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6FE8E0-A351-4329-ABCC-AC0F2D2E3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10185" y="154580"/>
          <a:ext cx="1668924" cy="32654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0</xdr:row>
      <xdr:rowOff>133350</xdr:rowOff>
    </xdr:from>
    <xdr:to>
      <xdr:col>2</xdr:col>
      <xdr:colOff>1657</xdr:colOff>
      <xdr:row>0</xdr:row>
      <xdr:rowOff>501820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EFB232-C1F0-46FA-8DA7-7E9D1B69A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3430" y="133350"/>
          <a:ext cx="2009527" cy="3684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591823</xdr:colOff>
      <xdr:row>0</xdr:row>
      <xdr:rowOff>154580</xdr:rowOff>
    </xdr:from>
    <xdr:to>
      <xdr:col>6</xdr:col>
      <xdr:colOff>433414</xdr:colOff>
      <xdr:row>0</xdr:row>
      <xdr:rowOff>481120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93A888-107A-474C-AA30-54F805DCB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74285" y="154580"/>
          <a:ext cx="1665994" cy="32654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0</xdr:row>
      <xdr:rowOff>133350</xdr:rowOff>
    </xdr:from>
    <xdr:to>
      <xdr:col>2</xdr:col>
      <xdr:colOff>1657</xdr:colOff>
      <xdr:row>0</xdr:row>
      <xdr:rowOff>501820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C11784-5186-45E0-A08B-C6131BADF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3430" y="133350"/>
          <a:ext cx="2009527" cy="3684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595485</xdr:colOff>
      <xdr:row>0</xdr:row>
      <xdr:rowOff>154580</xdr:rowOff>
    </xdr:from>
    <xdr:to>
      <xdr:col>6</xdr:col>
      <xdr:colOff>435609</xdr:colOff>
      <xdr:row>0</xdr:row>
      <xdr:rowOff>481120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EADCC8-6DE7-4E10-9FE6-4D28D44B7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81610" y="154580"/>
          <a:ext cx="1668924" cy="32654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0</xdr:row>
      <xdr:rowOff>133350</xdr:rowOff>
    </xdr:from>
    <xdr:to>
      <xdr:col>2</xdr:col>
      <xdr:colOff>1657</xdr:colOff>
      <xdr:row>0</xdr:row>
      <xdr:rowOff>501820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C9091B-5B70-46DA-90D4-8373A98BB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3430" y="133350"/>
          <a:ext cx="2009527" cy="36847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71610</xdr:colOff>
      <xdr:row>0</xdr:row>
      <xdr:rowOff>154580</xdr:rowOff>
    </xdr:from>
    <xdr:to>
      <xdr:col>12</xdr:col>
      <xdr:colOff>487316</xdr:colOff>
      <xdr:row>0</xdr:row>
      <xdr:rowOff>481120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3F89A9-4A9F-49C4-BCAE-48F679B17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739360" y="154580"/>
          <a:ext cx="1729884" cy="32654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0</xdr:row>
      <xdr:rowOff>133350</xdr:rowOff>
    </xdr:from>
    <xdr:to>
      <xdr:col>1</xdr:col>
      <xdr:colOff>1973332</xdr:colOff>
      <xdr:row>0</xdr:row>
      <xdr:rowOff>501820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D907B8-7240-4751-9F2F-103D498C7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3430" y="133350"/>
          <a:ext cx="2009527" cy="3684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71610</xdr:colOff>
      <xdr:row>0</xdr:row>
      <xdr:rowOff>154580</xdr:rowOff>
    </xdr:from>
    <xdr:to>
      <xdr:col>12</xdr:col>
      <xdr:colOff>330834</xdr:colOff>
      <xdr:row>0</xdr:row>
      <xdr:rowOff>481120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41B9A5-4316-4CB6-8D47-6787DAAEE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739360" y="154580"/>
          <a:ext cx="1729884" cy="32654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0</xdr:row>
      <xdr:rowOff>133350</xdr:rowOff>
    </xdr:from>
    <xdr:to>
      <xdr:col>2</xdr:col>
      <xdr:colOff>1657</xdr:colOff>
      <xdr:row>0</xdr:row>
      <xdr:rowOff>501820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40B777-E65E-439D-AB27-8FCD1D6C7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3430" y="133350"/>
          <a:ext cx="2009527" cy="3684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295244</xdr:colOff>
      <xdr:row>0</xdr:row>
      <xdr:rowOff>154580</xdr:rowOff>
    </xdr:from>
    <xdr:to>
      <xdr:col>9</xdr:col>
      <xdr:colOff>542707</xdr:colOff>
      <xdr:row>0</xdr:row>
      <xdr:rowOff>481120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406CF5-9ADB-4378-A7BE-61FAFE881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00983" y="154580"/>
          <a:ext cx="1622376" cy="32654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0</xdr:row>
      <xdr:rowOff>133350</xdr:rowOff>
    </xdr:from>
    <xdr:to>
      <xdr:col>4</xdr:col>
      <xdr:colOff>131197</xdr:colOff>
      <xdr:row>0</xdr:row>
      <xdr:rowOff>501820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E5582-DD87-4870-BC5E-DEFA0BA5B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3430" y="133350"/>
          <a:ext cx="2009527" cy="3684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drives/Courses%20&amp;%20Programs/1%20Financial%20Modeling%20and%20Valuation%20Analyst%20(FMVA)/46.%20DCF%20Valuation/Presentation/DCF%20Valuation%20Sli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ct"/>
      <sheetName val="Drivers"/>
      <sheetName val="UFCF"/>
      <sheetName val="DCF"/>
      <sheetName val="TQM"/>
      <sheetName val="Dashboard"/>
      <sheetName val="Cover"/>
      <sheetName val="Revenue"/>
      <sheetName val="Summary"/>
      <sheetName val="Terminal"/>
      <sheetName val="Model (Templates)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50E9-A8DD-43B8-ACE0-BFA0A56236E8}">
  <sheetPr>
    <pageSetUpPr autoPageBreaks="0"/>
  </sheetPr>
  <dimension ref="A1:O42"/>
  <sheetViews>
    <sheetView showGridLines="0" tabSelected="1" zoomScaleNormal="100" zoomScaleSheetLayoutView="140" workbookViewId="0">
      <pane ySplit="1" topLeftCell="A2" activePane="bottomLeft" state="frozen"/>
      <selection activeCell="A3" sqref="A3"/>
      <selection pane="bottomLeft"/>
    </sheetView>
  </sheetViews>
  <sheetFormatPr defaultColWidth="9.140625" defaultRowHeight="15" customHeight="1"/>
  <cols>
    <col min="1" max="1" width="9.140625" style="48"/>
    <col min="2" max="2" width="17.7109375" style="48" customWidth="1"/>
    <col min="3" max="3" width="11.28515625" style="48" customWidth="1"/>
    <col min="4" max="4" width="15.7109375" style="48" customWidth="1"/>
    <col min="5" max="5" width="1.7109375" style="48" customWidth="1"/>
    <col min="6" max="14" width="10.28515625" style="48" customWidth="1"/>
    <col min="15" max="15" width="1.7109375" style="48" customWidth="1"/>
    <col min="16" max="16384" width="9.140625" style="48"/>
  </cols>
  <sheetData>
    <row r="1" spans="1:15" ht="50.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15" customHeight="1">
      <c r="A2" s="49"/>
      <c r="B2" s="50"/>
      <c r="C2" s="51"/>
      <c r="D2" s="52"/>
      <c r="E2" s="52"/>
      <c r="F2" s="53"/>
      <c r="G2" s="53"/>
      <c r="H2" s="53"/>
      <c r="I2" s="53"/>
      <c r="J2" s="53"/>
      <c r="K2" s="53"/>
      <c r="L2" s="53"/>
      <c r="M2" s="53"/>
      <c r="N2" s="53"/>
      <c r="O2" s="54"/>
    </row>
    <row r="3" spans="1:15" ht="15" customHeight="1">
      <c r="A3" s="49" t="s">
        <v>44</v>
      </c>
      <c r="B3" s="55" t="s">
        <v>45</v>
      </c>
      <c r="C3" s="56"/>
      <c r="D3" s="57"/>
      <c r="E3" s="57"/>
      <c r="F3" s="58"/>
      <c r="G3" s="58"/>
      <c r="H3" s="58"/>
      <c r="I3" s="58"/>
      <c r="J3" s="58"/>
      <c r="K3" s="58"/>
      <c r="L3" s="58"/>
      <c r="M3" s="58"/>
      <c r="N3" s="59"/>
    </row>
    <row r="4" spans="1:15" ht="15" customHeight="1">
      <c r="A4" s="60"/>
      <c r="B4" s="61"/>
      <c r="C4" s="62"/>
      <c r="D4" s="63"/>
      <c r="E4" s="63"/>
      <c r="F4" s="64"/>
      <c r="G4" s="64"/>
      <c r="H4" s="64"/>
      <c r="I4" s="64"/>
      <c r="J4" s="64"/>
      <c r="K4" s="64"/>
      <c r="L4" s="64"/>
      <c r="M4" s="64"/>
      <c r="N4" s="65"/>
    </row>
    <row r="5" spans="1:15" ht="15" customHeight="1" thickBot="1">
      <c r="A5" s="49"/>
      <c r="B5" s="66" t="s">
        <v>0</v>
      </c>
      <c r="C5" s="62"/>
      <c r="D5" s="67"/>
      <c r="E5" s="67"/>
      <c r="F5" s="68">
        <f>G5-1</f>
        <v>2020</v>
      </c>
      <c r="G5" s="68">
        <f>H5-1</f>
        <v>2021</v>
      </c>
      <c r="H5" s="68">
        <f>I5-1</f>
        <v>2022</v>
      </c>
      <c r="I5" s="123">
        <v>2023</v>
      </c>
      <c r="J5" s="69">
        <f>I5+1</f>
        <v>2024</v>
      </c>
      <c r="K5" s="69">
        <f>J5+1</f>
        <v>2025</v>
      </c>
      <c r="L5" s="69">
        <f>K5+1</f>
        <v>2026</v>
      </c>
      <c r="M5" s="69">
        <f>L5+1</f>
        <v>2027</v>
      </c>
      <c r="N5" s="69" t="s">
        <v>2</v>
      </c>
    </row>
    <row r="6" spans="1:15" ht="15" customHeight="1">
      <c r="A6" s="49"/>
      <c r="B6" s="66"/>
      <c r="C6" s="62"/>
      <c r="D6" s="67"/>
      <c r="E6" s="67"/>
      <c r="F6" s="67"/>
      <c r="G6" s="67"/>
      <c r="H6" s="67"/>
      <c r="I6" s="70"/>
      <c r="J6" s="70"/>
      <c r="K6" s="70"/>
      <c r="L6" s="70"/>
      <c r="M6" s="70"/>
      <c r="N6" s="70"/>
    </row>
    <row r="7" spans="1:15" ht="15" customHeight="1">
      <c r="A7" s="49"/>
      <c r="C7" s="62"/>
      <c r="D7" s="67"/>
      <c r="E7" s="67"/>
      <c r="F7" s="67"/>
      <c r="G7" s="67"/>
      <c r="H7" s="67"/>
      <c r="I7" s="70"/>
      <c r="J7" s="70"/>
      <c r="K7" s="70"/>
      <c r="L7" s="70"/>
      <c r="M7" s="70"/>
      <c r="N7" s="70"/>
    </row>
    <row r="8" spans="1:15" s="46" customFormat="1" ht="15" customHeight="1">
      <c r="B8" s="71" t="s">
        <v>46</v>
      </c>
      <c r="C8" s="124">
        <v>365</v>
      </c>
      <c r="D8" s="72"/>
      <c r="E8" s="73"/>
      <c r="F8" s="74">
        <v>365</v>
      </c>
      <c r="G8" s="75">
        <v>365</v>
      </c>
      <c r="H8" s="75">
        <v>365</v>
      </c>
      <c r="I8" s="76">
        <f>$C$8</f>
        <v>365</v>
      </c>
      <c r="J8" s="76">
        <f t="shared" ref="J8:N8" si="0">$C$8</f>
        <v>365</v>
      </c>
      <c r="K8" s="76">
        <f t="shared" si="0"/>
        <v>365</v>
      </c>
      <c r="L8" s="76">
        <f t="shared" si="0"/>
        <v>365</v>
      </c>
      <c r="M8" s="76">
        <f t="shared" si="0"/>
        <v>365</v>
      </c>
      <c r="N8" s="77">
        <f t="shared" si="0"/>
        <v>365</v>
      </c>
    </row>
    <row r="9" spans="1:15" ht="15" customHeight="1">
      <c r="A9" s="78"/>
      <c r="B9" s="79" t="s">
        <v>47</v>
      </c>
      <c r="C9" s="114">
        <v>2000</v>
      </c>
      <c r="D9" s="72"/>
      <c r="E9" s="67"/>
      <c r="F9" s="80"/>
      <c r="G9" s="80"/>
      <c r="H9" s="80"/>
      <c r="I9" s="80"/>
      <c r="J9" s="80"/>
      <c r="K9" s="80"/>
      <c r="L9" s="80"/>
      <c r="M9" s="80"/>
      <c r="N9" s="80"/>
    </row>
    <row r="10" spans="1:15" ht="15" customHeight="1">
      <c r="A10" s="78"/>
      <c r="B10" s="66"/>
      <c r="C10" s="62"/>
      <c r="D10" s="67"/>
      <c r="E10" s="67"/>
      <c r="F10" s="67"/>
      <c r="G10" s="67"/>
      <c r="H10" s="67"/>
      <c r="I10" s="78"/>
      <c r="J10" s="78"/>
      <c r="K10" s="78"/>
      <c r="L10" s="78"/>
      <c r="M10" s="78"/>
      <c r="N10" s="81"/>
    </row>
    <row r="11" spans="1:15" ht="15" customHeight="1">
      <c r="A11" s="78"/>
      <c r="B11" s="66"/>
      <c r="C11" s="62"/>
      <c r="D11" s="67"/>
      <c r="E11" s="67"/>
      <c r="F11" s="67"/>
      <c r="G11" s="67"/>
      <c r="H11" s="67"/>
      <c r="I11" s="78"/>
      <c r="J11" s="78"/>
      <c r="K11" s="78"/>
      <c r="L11" s="78"/>
      <c r="M11" s="78"/>
      <c r="N11" s="81"/>
    </row>
    <row r="12" spans="1:15" s="46" customFormat="1" ht="15" customHeight="1">
      <c r="B12" s="82" t="s">
        <v>48</v>
      </c>
      <c r="C12" s="83"/>
      <c r="D12" s="84"/>
      <c r="E12" s="73"/>
      <c r="F12" s="85"/>
      <c r="G12" s="86"/>
      <c r="H12" s="86"/>
      <c r="I12" s="78"/>
      <c r="J12" s="78"/>
      <c r="K12" s="78"/>
      <c r="L12" s="78"/>
      <c r="M12" s="78"/>
      <c r="N12" s="81"/>
    </row>
    <row r="13" spans="1:15" s="46" customFormat="1" ht="15" customHeight="1">
      <c r="B13" s="87"/>
      <c r="C13" s="83"/>
      <c r="D13" s="84"/>
      <c r="E13" s="73"/>
      <c r="F13" s="86"/>
      <c r="G13" s="86"/>
      <c r="H13" s="86"/>
      <c r="I13" s="86"/>
      <c r="J13" s="86"/>
      <c r="K13" s="86"/>
      <c r="L13" s="86"/>
      <c r="M13" s="86"/>
      <c r="N13" s="88"/>
    </row>
    <row r="14" spans="1:15" ht="15" customHeight="1">
      <c r="A14" s="78"/>
      <c r="B14" s="89" t="s">
        <v>49</v>
      </c>
      <c r="C14" s="62"/>
      <c r="D14" s="67"/>
      <c r="E14" s="67"/>
      <c r="F14" s="67"/>
      <c r="G14" s="90">
        <f>G16/F16-1</f>
        <v>3.6866359447004671E-2</v>
      </c>
      <c r="H14" s="90">
        <f>H16/G16-1</f>
        <v>6.3492063492063489E-2</v>
      </c>
      <c r="I14" s="112">
        <v>0.04</v>
      </c>
      <c r="J14" s="112">
        <v>0.03</v>
      </c>
      <c r="K14" s="112">
        <v>0.03</v>
      </c>
      <c r="L14" s="112">
        <v>0.02</v>
      </c>
      <c r="M14" s="112">
        <v>0.01</v>
      </c>
      <c r="N14" s="113">
        <v>0.01</v>
      </c>
    </row>
    <row r="15" spans="1:15" ht="15" customHeight="1">
      <c r="A15" s="78"/>
      <c r="B15" s="89"/>
      <c r="C15" s="62"/>
      <c r="D15" s="67"/>
      <c r="E15" s="67"/>
      <c r="F15" s="67"/>
      <c r="G15" s="90"/>
      <c r="H15" s="90"/>
      <c r="I15" s="91"/>
      <c r="J15" s="91"/>
      <c r="K15" s="91"/>
      <c r="L15" s="91"/>
      <c r="M15" s="91"/>
      <c r="N15" s="92"/>
    </row>
    <row r="16" spans="1:15" ht="15" customHeight="1">
      <c r="A16" s="78"/>
      <c r="B16" s="89" t="s">
        <v>50</v>
      </c>
      <c r="C16" s="62"/>
      <c r="D16" s="84" t="s">
        <v>51</v>
      </c>
      <c r="E16" s="67"/>
      <c r="F16" s="93">
        <v>1519</v>
      </c>
      <c r="G16" s="93">
        <v>1575</v>
      </c>
      <c r="H16" s="93">
        <v>1675</v>
      </c>
      <c r="I16" s="220"/>
      <c r="J16" s="220"/>
      <c r="K16" s="220"/>
      <c r="L16" s="220"/>
      <c r="M16" s="220"/>
      <c r="N16" s="221"/>
    </row>
    <row r="17" spans="1:15" s="46" customFormat="1" ht="15" customHeight="1">
      <c r="B17" s="89" t="s">
        <v>47</v>
      </c>
      <c r="C17" s="83"/>
      <c r="D17" s="84" t="s">
        <v>51</v>
      </c>
      <c r="E17" s="73"/>
      <c r="F17" s="93">
        <v>2000</v>
      </c>
      <c r="G17" s="93">
        <v>2000</v>
      </c>
      <c r="H17" s="93">
        <v>2000</v>
      </c>
      <c r="I17" s="80">
        <f>$C$9</f>
        <v>2000</v>
      </c>
      <c r="J17" s="80">
        <f t="shared" ref="J17:N17" si="1">$C$9</f>
        <v>2000</v>
      </c>
      <c r="K17" s="80">
        <f t="shared" si="1"/>
        <v>2000</v>
      </c>
      <c r="L17" s="80">
        <f t="shared" si="1"/>
        <v>2000</v>
      </c>
      <c r="M17" s="80">
        <f t="shared" si="1"/>
        <v>2000</v>
      </c>
      <c r="N17" s="95">
        <f t="shared" si="1"/>
        <v>2000</v>
      </c>
    </row>
    <row r="18" spans="1:15" s="46" customFormat="1" ht="15" customHeight="1">
      <c r="B18" s="89" t="s">
        <v>52</v>
      </c>
      <c r="C18" s="62"/>
      <c r="D18" s="67"/>
      <c r="E18" s="67"/>
      <c r="F18" s="96">
        <f>F16/F17</f>
        <v>0.75949999999999995</v>
      </c>
      <c r="G18" s="96">
        <f t="shared" ref="G18:N18" si="2">G16/G17</f>
        <v>0.78749999999999998</v>
      </c>
      <c r="H18" s="96">
        <f t="shared" si="2"/>
        <v>0.83750000000000002</v>
      </c>
      <c r="I18" s="96">
        <f t="shared" si="2"/>
        <v>0</v>
      </c>
      <c r="J18" s="96">
        <f t="shared" si="2"/>
        <v>0</v>
      </c>
      <c r="K18" s="96">
        <f t="shared" si="2"/>
        <v>0</v>
      </c>
      <c r="L18" s="96">
        <f t="shared" si="2"/>
        <v>0</v>
      </c>
      <c r="M18" s="96">
        <f t="shared" si="2"/>
        <v>0</v>
      </c>
      <c r="N18" s="97">
        <f t="shared" si="2"/>
        <v>0</v>
      </c>
    </row>
    <row r="19" spans="1:15" ht="15" customHeight="1">
      <c r="A19" s="78"/>
      <c r="C19" s="62"/>
      <c r="D19" s="84"/>
      <c r="E19" s="67"/>
      <c r="F19" s="80"/>
      <c r="G19" s="80"/>
      <c r="H19" s="80"/>
      <c r="I19" s="80"/>
      <c r="J19" s="80"/>
      <c r="K19" s="80"/>
      <c r="L19" s="80"/>
      <c r="M19" s="80"/>
      <c r="N19" s="80"/>
    </row>
    <row r="20" spans="1:15" ht="15" customHeight="1">
      <c r="A20" s="78"/>
      <c r="B20" s="98"/>
      <c r="C20" s="99"/>
      <c r="D20" s="100"/>
      <c r="E20" s="101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1:15" ht="15" customHeight="1">
      <c r="A21" s="78"/>
      <c r="B21" s="66"/>
      <c r="C21" s="62"/>
      <c r="D21" s="67"/>
      <c r="E21" s="67"/>
      <c r="F21" s="67"/>
      <c r="G21" s="67"/>
      <c r="H21" s="67"/>
      <c r="I21" s="78"/>
      <c r="J21" s="78"/>
      <c r="K21" s="78"/>
      <c r="L21" s="78"/>
      <c r="M21" s="78"/>
      <c r="N21" s="78"/>
    </row>
    <row r="22" spans="1:15" ht="15" customHeight="1">
      <c r="A22" s="78"/>
      <c r="B22" s="66"/>
      <c r="C22" s="62"/>
      <c r="D22" s="67"/>
      <c r="E22" s="67"/>
      <c r="F22" s="67"/>
      <c r="G22" s="67"/>
      <c r="H22" s="67"/>
      <c r="I22" s="78"/>
      <c r="J22" s="78"/>
      <c r="K22" s="78"/>
      <c r="L22" s="78"/>
      <c r="M22" s="78"/>
      <c r="N22" s="78"/>
    </row>
    <row r="23" spans="1:15" s="46" customFormat="1" ht="15" customHeight="1">
      <c r="B23" s="82" t="s">
        <v>53</v>
      </c>
      <c r="C23" s="83"/>
      <c r="D23" s="84"/>
      <c r="E23" s="73"/>
      <c r="F23" s="86"/>
      <c r="G23" s="86"/>
      <c r="H23" s="86"/>
      <c r="I23" s="86"/>
      <c r="J23" s="86"/>
      <c r="K23" s="86"/>
      <c r="L23" s="86"/>
      <c r="M23" s="86"/>
      <c r="N23" s="86"/>
    </row>
    <row r="24" spans="1:15" s="46" customFormat="1" ht="15" customHeight="1">
      <c r="B24" s="87"/>
      <c r="C24" s="83"/>
      <c r="D24" s="84"/>
      <c r="E24" s="73"/>
      <c r="F24" s="86"/>
      <c r="G24" s="86"/>
      <c r="H24" s="86"/>
      <c r="I24" s="86"/>
      <c r="J24" s="86"/>
      <c r="K24" s="86"/>
      <c r="L24" s="86"/>
      <c r="M24" s="86"/>
      <c r="N24" s="116"/>
    </row>
    <row r="25" spans="1:15" ht="15" customHeight="1">
      <c r="A25" s="78"/>
      <c r="B25" s="89" t="s">
        <v>46</v>
      </c>
      <c r="C25" s="62"/>
      <c r="D25" s="67"/>
      <c r="E25" s="67"/>
      <c r="F25" s="220"/>
      <c r="G25" s="220"/>
      <c r="H25" s="220"/>
      <c r="I25" s="220"/>
      <c r="J25" s="220"/>
      <c r="K25" s="220"/>
      <c r="L25" s="220"/>
      <c r="M25" s="222"/>
      <c r="N25" s="223"/>
      <c r="O25" s="118"/>
    </row>
    <row r="26" spans="1:15" ht="15" customHeight="1">
      <c r="A26" s="78"/>
      <c r="B26" s="89" t="s">
        <v>50</v>
      </c>
      <c r="C26" s="62"/>
      <c r="D26" s="84" t="s">
        <v>51</v>
      </c>
      <c r="E26" s="67"/>
      <c r="F26" s="224"/>
      <c r="G26" s="224"/>
      <c r="H26" s="224"/>
      <c r="I26" s="224"/>
      <c r="J26" s="224"/>
      <c r="K26" s="224"/>
      <c r="L26" s="224"/>
      <c r="M26" s="224"/>
      <c r="N26" s="225"/>
      <c r="O26" s="118"/>
    </row>
    <row r="27" spans="1:15" ht="15" customHeight="1">
      <c r="A27" s="78"/>
      <c r="B27" s="89" t="s">
        <v>50</v>
      </c>
      <c r="C27" s="62"/>
      <c r="D27" s="84" t="s">
        <v>54</v>
      </c>
      <c r="E27" s="67"/>
      <c r="F27" s="220"/>
      <c r="G27" s="220"/>
      <c r="H27" s="220"/>
      <c r="I27" s="226"/>
      <c r="J27" s="220"/>
      <c r="K27" s="220"/>
      <c r="L27" s="220"/>
      <c r="M27" s="220"/>
      <c r="N27" s="221"/>
    </row>
    <row r="28" spans="1:15" ht="15" customHeight="1">
      <c r="A28" s="78"/>
      <c r="B28" s="87"/>
      <c r="C28" s="62"/>
      <c r="D28" s="84"/>
      <c r="E28" s="67"/>
      <c r="F28" s="80"/>
      <c r="G28" s="80"/>
      <c r="H28" s="80"/>
      <c r="I28" s="103"/>
      <c r="J28" s="103"/>
      <c r="K28" s="103"/>
      <c r="L28" s="103"/>
      <c r="M28" s="103"/>
      <c r="N28" s="104"/>
    </row>
    <row r="29" spans="1:15" ht="15" customHeight="1">
      <c r="A29" s="78"/>
      <c r="B29" s="87"/>
      <c r="C29" s="62"/>
      <c r="D29" s="84"/>
      <c r="E29" s="67"/>
      <c r="F29" s="80"/>
      <c r="G29" s="80"/>
      <c r="H29" s="80"/>
      <c r="I29" s="103"/>
      <c r="J29" s="103"/>
      <c r="K29" s="103"/>
      <c r="L29" s="103"/>
      <c r="M29" s="103"/>
      <c r="N29" s="104"/>
    </row>
    <row r="30" spans="1:15" s="46" customFormat="1" ht="15" customHeight="1">
      <c r="B30" s="82" t="s">
        <v>55</v>
      </c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0"/>
      <c r="N30" s="94"/>
    </row>
    <row r="31" spans="1:15" s="46" customFormat="1" ht="15" customHeight="1">
      <c r="B31" s="87"/>
      <c r="C31" s="83"/>
      <c r="D31" s="84"/>
      <c r="E31" s="73"/>
      <c r="F31" s="86"/>
      <c r="G31" s="86"/>
      <c r="H31" s="86"/>
      <c r="I31" s="86"/>
      <c r="J31" s="86"/>
      <c r="K31" s="86"/>
      <c r="L31" s="86"/>
      <c r="M31" s="86"/>
      <c r="N31" s="105"/>
    </row>
    <row r="32" spans="1:15" ht="15" customHeight="1">
      <c r="A32" s="78"/>
      <c r="B32" s="89" t="s">
        <v>56</v>
      </c>
      <c r="C32" s="62"/>
      <c r="D32" s="67"/>
      <c r="E32" s="67"/>
      <c r="F32" s="101"/>
      <c r="G32" s="106">
        <f>G33/F33-1</f>
        <v>0.14901256732495516</v>
      </c>
      <c r="H32" s="106">
        <f>H33/G33-1</f>
        <v>9.375E-2</v>
      </c>
      <c r="I32" s="111">
        <v>0.05</v>
      </c>
      <c r="J32" s="111">
        <v>0.04</v>
      </c>
      <c r="K32" s="111">
        <v>0.03</v>
      </c>
      <c r="L32" s="111">
        <v>0.02</v>
      </c>
      <c r="M32" s="111">
        <v>0.01</v>
      </c>
      <c r="N32" s="115">
        <v>5.0000000000000001E-3</v>
      </c>
    </row>
    <row r="33" spans="1:14" ht="15" customHeight="1">
      <c r="A33" s="78"/>
      <c r="B33" s="89" t="s">
        <v>57</v>
      </c>
      <c r="C33" s="62"/>
      <c r="D33" s="84" t="s">
        <v>58</v>
      </c>
      <c r="E33" s="67"/>
      <c r="F33" s="107">
        <v>27.85</v>
      </c>
      <c r="G33" s="107">
        <v>32</v>
      </c>
      <c r="H33" s="107">
        <v>35</v>
      </c>
      <c r="I33" s="108">
        <f>H33*(1+I32)</f>
        <v>36.75</v>
      </c>
      <c r="J33" s="108">
        <f t="shared" ref="J33:N33" si="3">I33*(1+J32)</f>
        <v>38.22</v>
      </c>
      <c r="K33" s="108">
        <f t="shared" si="3"/>
        <v>39.366599999999998</v>
      </c>
      <c r="L33" s="108">
        <f t="shared" si="3"/>
        <v>40.153931999999998</v>
      </c>
      <c r="M33" s="108">
        <f t="shared" si="3"/>
        <v>40.555471319999995</v>
      </c>
      <c r="N33" s="109">
        <f t="shared" si="3"/>
        <v>40.75824867659999</v>
      </c>
    </row>
    <row r="34" spans="1:14" ht="15" customHeight="1">
      <c r="A34" s="78"/>
      <c r="C34" s="62"/>
      <c r="D34" s="84"/>
      <c r="E34" s="67"/>
      <c r="F34" s="107"/>
      <c r="G34" s="107"/>
      <c r="H34" s="107"/>
      <c r="I34" s="108"/>
      <c r="J34" s="108"/>
      <c r="K34" s="108"/>
      <c r="L34" s="108"/>
      <c r="M34" s="108"/>
      <c r="N34" s="110"/>
    </row>
    <row r="35" spans="1:14" ht="15" customHeight="1">
      <c r="A35" s="78"/>
      <c r="C35" s="62"/>
      <c r="D35" s="84"/>
      <c r="E35" s="67"/>
      <c r="F35" s="107"/>
      <c r="G35" s="107"/>
      <c r="H35" s="107"/>
      <c r="I35" s="108"/>
      <c r="J35" s="108"/>
      <c r="K35" s="108"/>
      <c r="L35" s="108"/>
      <c r="M35" s="108"/>
      <c r="N35" s="110"/>
    </row>
    <row r="36" spans="1:14" s="46" customFormat="1" ht="15" customHeight="1">
      <c r="B36" s="82" t="s">
        <v>59</v>
      </c>
      <c r="C36" s="83"/>
      <c r="D36" s="84"/>
      <c r="E36" s="73"/>
      <c r="F36" s="86"/>
      <c r="G36" s="86"/>
      <c r="H36" s="86"/>
      <c r="I36" s="86"/>
      <c r="J36" s="86"/>
      <c r="K36" s="86"/>
      <c r="L36" s="86"/>
      <c r="M36" s="86"/>
      <c r="N36" s="105"/>
    </row>
    <row r="37" spans="1:14" s="46" customFormat="1" ht="15" customHeight="1">
      <c r="B37" s="87"/>
      <c r="C37" s="83"/>
      <c r="D37" s="84"/>
      <c r="E37" s="73"/>
      <c r="F37" s="86"/>
      <c r="G37" s="86"/>
      <c r="H37" s="86"/>
      <c r="I37" s="86"/>
      <c r="J37" s="86"/>
      <c r="K37" s="86"/>
      <c r="L37" s="86"/>
      <c r="M37" s="86"/>
      <c r="N37" s="105"/>
    </row>
    <row r="38" spans="1:14" ht="15" customHeight="1">
      <c r="A38" s="78"/>
      <c r="B38" s="89" t="s">
        <v>50</v>
      </c>
      <c r="C38" s="62"/>
      <c r="D38" s="84" t="s">
        <v>54</v>
      </c>
      <c r="E38" s="67"/>
      <c r="F38" s="220"/>
      <c r="G38" s="220"/>
      <c r="H38" s="220"/>
      <c r="I38" s="220"/>
      <c r="J38" s="220"/>
      <c r="K38" s="220"/>
      <c r="L38" s="220"/>
      <c r="M38" s="220"/>
      <c r="N38" s="221"/>
    </row>
    <row r="39" spans="1:14" ht="15" customHeight="1">
      <c r="A39" s="78"/>
      <c r="B39" s="89" t="s">
        <v>60</v>
      </c>
      <c r="C39" s="62"/>
      <c r="D39" s="84" t="s">
        <v>58</v>
      </c>
      <c r="E39" s="67"/>
      <c r="F39" s="227"/>
      <c r="G39" s="227"/>
      <c r="H39" s="227"/>
      <c r="I39" s="227"/>
      <c r="J39" s="227"/>
      <c r="K39" s="228"/>
      <c r="L39" s="227"/>
      <c r="M39" s="227"/>
      <c r="N39" s="229"/>
    </row>
    <row r="40" spans="1:14" ht="15" customHeight="1" thickBot="1">
      <c r="A40" s="78"/>
      <c r="B40" s="89" t="s">
        <v>10</v>
      </c>
      <c r="C40" s="62"/>
      <c r="D40" s="84"/>
      <c r="E40" s="67"/>
      <c r="F40" s="230"/>
      <c r="G40" s="230"/>
      <c r="H40" s="230"/>
      <c r="I40" s="230"/>
      <c r="J40" s="230"/>
      <c r="K40" s="230"/>
      <c r="L40" s="230"/>
      <c r="M40" s="230"/>
      <c r="N40" s="231"/>
    </row>
    <row r="41" spans="1:14" ht="15" customHeight="1">
      <c r="A41" s="78"/>
      <c r="C41" s="62"/>
      <c r="D41" s="84"/>
      <c r="E41" s="67"/>
      <c r="F41" s="80"/>
      <c r="G41" s="80"/>
      <c r="H41" s="80"/>
      <c r="I41" s="80"/>
      <c r="J41" s="80"/>
      <c r="K41" s="117"/>
      <c r="L41" s="80"/>
      <c r="M41" s="80"/>
      <c r="N41" s="80"/>
    </row>
    <row r="42" spans="1:14" ht="15" customHeight="1">
      <c r="A42" s="78"/>
      <c r="C42" s="62"/>
      <c r="D42" s="84"/>
      <c r="E42" s="67"/>
      <c r="F42" s="80"/>
      <c r="G42" s="80"/>
      <c r="H42" s="80"/>
      <c r="I42" s="80"/>
      <c r="J42" s="80"/>
      <c r="K42" s="80"/>
      <c r="L42" s="80"/>
      <c r="M42" s="80"/>
      <c r="N42" s="80"/>
    </row>
  </sheetData>
  <printOptions horizontalCentered="1"/>
  <pageMargins left="0.11811023622047245" right="0.11811023622047245" top="0.11811023622047245" bottom="0.11811023622047245" header="0.11811023622047245" footer="0.11811023622047245"/>
  <pageSetup scale="88" orientation="landscape" r:id="rId1"/>
  <headerFooter>
    <oddFooter>&amp;L&amp;"Open Sans,Bold"&amp;10&amp;K002060DCF Valuation Modeling&amp;C&amp;"Open Sans,Bold"&amp;10&amp;K002060Page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C6B6-35D8-4CE8-B30D-3E2C3A252893}">
  <dimension ref="B1:K40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29.5703125" customWidth="1"/>
    <col min="3" max="3" width="10.5703125" customWidth="1"/>
  </cols>
  <sheetData>
    <row r="1" spans="2:11" ht="50.1" customHeight="1">
      <c r="B1" s="7"/>
      <c r="C1" s="7"/>
      <c r="D1" s="7"/>
      <c r="E1" s="7"/>
      <c r="F1" s="9"/>
      <c r="G1" s="7"/>
      <c r="H1" s="7"/>
      <c r="I1" s="7"/>
      <c r="J1" s="7"/>
      <c r="K1" s="7"/>
    </row>
    <row r="2" spans="2:11" ht="15" customHeight="1"/>
    <row r="3" spans="2:11" ht="15" customHeight="1">
      <c r="B3" s="6" t="s">
        <v>9</v>
      </c>
      <c r="C3" s="1"/>
      <c r="D3" s="1"/>
      <c r="E3" s="1"/>
      <c r="F3" s="1"/>
      <c r="G3" s="1"/>
      <c r="H3" s="1"/>
      <c r="I3" s="1"/>
      <c r="J3" s="1"/>
      <c r="K3" s="1"/>
    </row>
    <row r="4" spans="2:11" ht="15" customHeight="1">
      <c r="B4" s="2"/>
      <c r="C4" s="3"/>
    </row>
    <row r="5" spans="2:11" ht="15" customHeight="1" thickBot="1">
      <c r="B5" s="4" t="s">
        <v>0</v>
      </c>
      <c r="C5" s="3"/>
      <c r="F5" s="12">
        <v>1</v>
      </c>
      <c r="G5" s="12">
        <f>F5+1</f>
        <v>2</v>
      </c>
      <c r="H5" s="12">
        <f>G5+1</f>
        <v>3</v>
      </c>
      <c r="I5" s="12">
        <f>H5+1</f>
        <v>4</v>
      </c>
      <c r="J5" s="12">
        <f>I5+1</f>
        <v>5</v>
      </c>
    </row>
    <row r="6" spans="2:11" ht="15" customHeight="1">
      <c r="B6" s="5"/>
      <c r="C6" s="5"/>
    </row>
    <row r="7" spans="2:11" ht="15" customHeight="1">
      <c r="B7" s="236" t="s">
        <v>10</v>
      </c>
      <c r="F7" s="11">
        <v>15123</v>
      </c>
      <c r="G7" s="233"/>
      <c r="H7" s="233"/>
      <c r="I7" s="233"/>
      <c r="J7" s="233"/>
    </row>
    <row r="8" spans="2:11" ht="15" customHeight="1">
      <c r="B8" s="237" t="s">
        <v>11</v>
      </c>
      <c r="C8" s="28"/>
      <c r="D8" s="28"/>
      <c r="E8" s="28"/>
      <c r="F8" s="28"/>
      <c r="G8" s="29">
        <v>0.1</v>
      </c>
      <c r="H8" s="29">
        <v>0.08</v>
      </c>
      <c r="I8" s="29">
        <v>0.06</v>
      </c>
      <c r="J8" s="29">
        <v>0.04</v>
      </c>
    </row>
    <row r="9" spans="2:11" ht="15" customHeight="1">
      <c r="B9" s="236"/>
    </row>
    <row r="10" spans="2:11" ht="15" customHeight="1">
      <c r="B10" s="236" t="s">
        <v>5</v>
      </c>
      <c r="F10" s="233"/>
      <c r="G10" s="233"/>
      <c r="H10" s="233"/>
      <c r="I10" s="233"/>
      <c r="J10" s="233"/>
    </row>
    <row r="11" spans="2:11" ht="15" customHeight="1">
      <c r="B11" s="237" t="s">
        <v>12</v>
      </c>
      <c r="C11" s="28"/>
      <c r="D11" s="28"/>
      <c r="E11" s="28"/>
      <c r="F11" s="29">
        <v>0.28000000000000003</v>
      </c>
      <c r="G11" s="29">
        <v>0.28999999999999998</v>
      </c>
      <c r="H11" s="29">
        <v>0.3</v>
      </c>
      <c r="I11" s="29">
        <v>0.31</v>
      </c>
      <c r="J11" s="29">
        <v>0.31</v>
      </c>
    </row>
    <row r="12" spans="2:11" ht="15" customHeight="1">
      <c r="B12" s="236"/>
    </row>
    <row r="13" spans="2:11" ht="15" customHeight="1">
      <c r="B13" s="236" t="s">
        <v>43</v>
      </c>
      <c r="F13" s="11">
        <v>1200</v>
      </c>
      <c r="G13" s="11">
        <v>1250</v>
      </c>
      <c r="H13" s="11">
        <v>1300</v>
      </c>
      <c r="I13" s="11">
        <v>1300</v>
      </c>
      <c r="J13" s="11">
        <v>1350</v>
      </c>
    </row>
    <row r="14" spans="2:11" ht="15" customHeight="1">
      <c r="B14" s="236"/>
    </row>
    <row r="15" spans="2:11" ht="15" customHeight="1">
      <c r="B15" s="236" t="s">
        <v>14</v>
      </c>
      <c r="F15" s="233"/>
      <c r="G15" s="233"/>
      <c r="H15" s="233"/>
      <c r="I15" s="233"/>
      <c r="J15" s="233"/>
    </row>
    <row r="16" spans="2:11" ht="15" customHeight="1">
      <c r="B16" s="236"/>
    </row>
    <row r="17" spans="2:10" ht="15" customHeight="1">
      <c r="B17" s="237" t="s">
        <v>13</v>
      </c>
      <c r="C17" s="28"/>
      <c r="D17" s="28"/>
      <c r="E17" s="28"/>
      <c r="F17" s="29">
        <v>0.2</v>
      </c>
      <c r="G17" s="29">
        <v>0.2</v>
      </c>
      <c r="H17" s="29">
        <v>0.2</v>
      </c>
      <c r="I17" s="29">
        <v>0.2</v>
      </c>
      <c r="J17" s="29">
        <v>0.2</v>
      </c>
    </row>
    <row r="18" spans="2:10" ht="15" customHeight="1">
      <c r="B18" s="237"/>
      <c r="C18" s="28"/>
      <c r="D18" s="28"/>
      <c r="E18" s="28"/>
      <c r="F18" s="29"/>
      <c r="G18" s="29"/>
      <c r="H18" s="29"/>
      <c r="I18" s="29"/>
      <c r="J18" s="29"/>
    </row>
    <row r="19" spans="2:10" ht="15" customHeight="1">
      <c r="B19" s="236" t="s">
        <v>91</v>
      </c>
      <c r="F19" s="233"/>
      <c r="G19" s="233"/>
      <c r="H19" s="233"/>
      <c r="I19" s="233"/>
      <c r="J19" s="233"/>
    </row>
    <row r="20" spans="2:10" ht="15" customHeight="1">
      <c r="B20" s="237" t="s">
        <v>90</v>
      </c>
      <c r="C20" s="28"/>
      <c r="D20" s="28"/>
      <c r="E20" s="28"/>
      <c r="F20" s="14">
        <v>0.09</v>
      </c>
      <c r="G20" s="238">
        <f>F20</f>
        <v>0.09</v>
      </c>
      <c r="H20" s="238">
        <f t="shared" ref="H20:J20" si="0">G20</f>
        <v>0.09</v>
      </c>
      <c r="I20" s="238">
        <f t="shared" si="0"/>
        <v>0.09</v>
      </c>
      <c r="J20" s="238">
        <f t="shared" si="0"/>
        <v>0.09</v>
      </c>
    </row>
    <row r="21" spans="2:10" ht="15" customHeight="1"/>
    <row r="22" spans="2:10" ht="15" customHeight="1"/>
    <row r="23" spans="2:10" ht="15" customHeight="1">
      <c r="B23" s="21" t="s">
        <v>4</v>
      </c>
      <c r="C23" s="22"/>
      <c r="D23" s="23"/>
      <c r="E23" s="24"/>
      <c r="F23" s="24"/>
      <c r="G23" s="24"/>
      <c r="H23" s="24"/>
      <c r="I23" s="24"/>
      <c r="J23" s="24"/>
    </row>
    <row r="24" spans="2:10" ht="15" customHeight="1">
      <c r="B24" s="21"/>
      <c r="C24" s="22"/>
      <c r="D24" s="23"/>
      <c r="E24" s="24"/>
      <c r="F24" s="24"/>
      <c r="G24" s="24"/>
      <c r="H24" s="24"/>
      <c r="I24" s="24"/>
      <c r="J24" s="24"/>
    </row>
    <row r="25" spans="2:10" ht="15" customHeight="1">
      <c r="B25" s="25" t="s">
        <v>5</v>
      </c>
      <c r="C25" s="26"/>
      <c r="D25" s="23"/>
      <c r="E25" s="24"/>
      <c r="F25" s="234"/>
      <c r="G25" s="234"/>
      <c r="H25" s="234"/>
      <c r="I25" s="234"/>
      <c r="J25" s="234"/>
    </row>
    <row r="26" spans="2:10" ht="15" customHeight="1">
      <c r="B26" s="25" t="s">
        <v>6</v>
      </c>
      <c r="C26" s="26"/>
      <c r="D26" s="23"/>
      <c r="E26" s="24"/>
      <c r="F26" s="234"/>
      <c r="G26" s="234"/>
      <c r="H26" s="234"/>
      <c r="I26" s="234"/>
      <c r="J26" s="234"/>
    </row>
    <row r="27" spans="2:10" ht="15" customHeight="1">
      <c r="B27" s="25" t="s">
        <v>7</v>
      </c>
      <c r="C27" s="26"/>
      <c r="E27" s="24"/>
      <c r="F27" s="234"/>
      <c r="G27" s="234"/>
      <c r="H27" s="234"/>
      <c r="I27" s="234"/>
      <c r="J27" s="234"/>
    </row>
    <row r="28" spans="2:10" ht="15" customHeight="1">
      <c r="B28" s="25" t="s">
        <v>8</v>
      </c>
      <c r="C28" s="27"/>
      <c r="D28" s="23"/>
      <c r="E28" s="24"/>
      <c r="F28" s="11">
        <v>341</v>
      </c>
      <c r="G28" s="11">
        <v>-325</v>
      </c>
      <c r="H28" s="11">
        <v>387</v>
      </c>
      <c r="I28" s="11">
        <v>-301</v>
      </c>
      <c r="J28" s="11">
        <v>-390</v>
      </c>
    </row>
    <row r="29" spans="2:10" ht="15" customHeight="1" thickBot="1">
      <c r="B29" s="25" t="s">
        <v>9</v>
      </c>
      <c r="C29" s="26"/>
      <c r="D29" s="23"/>
      <c r="E29" s="24"/>
      <c r="F29" s="235"/>
      <c r="G29" s="235"/>
      <c r="H29" s="235"/>
      <c r="I29" s="235"/>
      <c r="J29" s="235"/>
    </row>
    <row r="30" spans="2:10" ht="15" customHeight="1"/>
    <row r="31" spans="2:10" ht="15" customHeight="1"/>
    <row r="32" spans="2:10" ht="15" customHeight="1">
      <c r="B32" s="16" t="str">
        <f>"Assume "&amp;TEXT(F20,"0.0%")&amp;" of revenue for capex."</f>
        <v>Assume 9.0% of revenue for capex.</v>
      </c>
    </row>
    <row r="33" spans="9:9" ht="15" customHeight="1">
      <c r="I33" s="10"/>
    </row>
    <row r="34" spans="9:9" ht="15" customHeight="1">
      <c r="I34" s="10"/>
    </row>
    <row r="35" spans="9:9" ht="15" customHeight="1"/>
    <row r="36" spans="9:9" ht="15" customHeight="1"/>
    <row r="37" spans="9:9" ht="15" customHeight="1"/>
    <row r="38" spans="9:9" ht="15" customHeight="1"/>
    <row r="39" spans="9:9" ht="15" customHeight="1"/>
    <row r="40" spans="9:9" ht="15" customHeight="1"/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3895-F2EE-443A-919E-1D98F513E34B}">
  <dimension ref="B1:J24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29.5703125" customWidth="1"/>
    <col min="3" max="3" width="10.5703125" customWidth="1"/>
    <col min="5" max="10" width="10.7109375" customWidth="1"/>
  </cols>
  <sheetData>
    <row r="1" spans="2:10" ht="50.1" customHeight="1">
      <c r="B1" s="7"/>
      <c r="C1" s="7"/>
      <c r="D1" s="7"/>
      <c r="E1" s="9"/>
      <c r="F1" s="9"/>
      <c r="G1" s="7"/>
      <c r="H1" s="7"/>
      <c r="I1" s="7"/>
      <c r="J1" s="7"/>
    </row>
    <row r="2" spans="2:10" ht="15" customHeight="1"/>
    <row r="3" spans="2:10" ht="15" customHeight="1">
      <c r="B3" s="6" t="s">
        <v>32</v>
      </c>
      <c r="C3" s="1"/>
      <c r="D3" s="1"/>
      <c r="E3" s="1"/>
      <c r="F3" s="1"/>
      <c r="G3" s="1"/>
      <c r="H3" s="1"/>
      <c r="I3" s="1"/>
      <c r="J3" s="1"/>
    </row>
    <row r="4" spans="2:10" ht="15" customHeight="1">
      <c r="B4" s="2"/>
      <c r="C4" s="3"/>
    </row>
    <row r="5" spans="2:10" ht="15" customHeight="1" thickBot="1">
      <c r="B5" s="4" t="s">
        <v>0</v>
      </c>
      <c r="C5" s="3"/>
      <c r="E5" s="45">
        <v>1</v>
      </c>
      <c r="F5" s="45">
        <f>E5+1</f>
        <v>2</v>
      </c>
      <c r="G5" s="45">
        <f>F5+1</f>
        <v>3</v>
      </c>
      <c r="H5" s="45">
        <f>G5+1</f>
        <v>4</v>
      </c>
      <c r="I5" s="45">
        <f>H5+1</f>
        <v>5</v>
      </c>
      <c r="J5" s="45" t="s">
        <v>2</v>
      </c>
    </row>
    <row r="6" spans="2:10" ht="15" customHeight="1">
      <c r="B6" s="5"/>
      <c r="C6" s="5"/>
    </row>
    <row r="7" spans="2:10" ht="15" customHeight="1">
      <c r="B7" s="25" t="s">
        <v>9</v>
      </c>
      <c r="C7" s="26"/>
      <c r="D7" s="23"/>
      <c r="E7" s="243">
        <v>10101</v>
      </c>
      <c r="F7" s="243">
        <v>12159</v>
      </c>
      <c r="G7" s="243">
        <v>13859</v>
      </c>
      <c r="H7" s="243">
        <v>14602</v>
      </c>
      <c r="I7" s="243">
        <v>15040</v>
      </c>
      <c r="J7" s="244">
        <v>15341</v>
      </c>
    </row>
    <row r="8" spans="2:10" ht="15" customHeight="1">
      <c r="B8" s="203"/>
      <c r="F8" s="13"/>
      <c r="G8" s="13"/>
      <c r="H8" s="13"/>
      <c r="I8" s="13"/>
      <c r="J8" s="13"/>
    </row>
    <row r="9" spans="2:10" ht="15" customHeight="1">
      <c r="B9" s="246" t="s">
        <v>34</v>
      </c>
      <c r="C9" s="248">
        <v>0.02</v>
      </c>
    </row>
    <row r="10" spans="2:10" ht="15" customHeight="1">
      <c r="B10" s="247" t="s">
        <v>24</v>
      </c>
      <c r="C10" s="249">
        <v>0.1</v>
      </c>
    </row>
    <row r="11" spans="2:10" ht="15" customHeight="1">
      <c r="B11" s="203"/>
      <c r="E11" s="15"/>
      <c r="F11" s="15"/>
      <c r="G11" s="15"/>
      <c r="H11" s="15"/>
      <c r="I11" s="15"/>
      <c r="J11" s="15"/>
    </row>
    <row r="12" spans="2:10" ht="15" customHeight="1">
      <c r="B12" s="25" t="s">
        <v>1</v>
      </c>
      <c r="E12" s="242"/>
      <c r="F12" s="242"/>
      <c r="G12" s="242"/>
      <c r="H12" s="242"/>
      <c r="I12" s="242"/>
    </row>
    <row r="13" spans="2:10" ht="15" customHeight="1">
      <c r="B13" s="25" t="s">
        <v>3</v>
      </c>
      <c r="E13" s="250"/>
      <c r="F13" s="250"/>
      <c r="G13" s="250"/>
      <c r="H13" s="250"/>
      <c r="I13" s="239"/>
    </row>
    <row r="14" spans="2:10" ht="15" customHeight="1">
      <c r="B14" s="25" t="s">
        <v>35</v>
      </c>
      <c r="E14" s="239"/>
      <c r="F14" s="239"/>
      <c r="G14" s="239"/>
      <c r="H14" s="239"/>
      <c r="I14" s="239"/>
    </row>
    <row r="15" spans="2:10" ht="15" customHeight="1">
      <c r="B15" s="203"/>
      <c r="E15" s="41"/>
      <c r="F15" s="41"/>
      <c r="G15" s="41"/>
      <c r="H15" s="41"/>
      <c r="I15" s="43"/>
    </row>
    <row r="16" spans="2:10" ht="15" customHeight="1">
      <c r="B16" s="203"/>
      <c r="E16" s="15"/>
      <c r="F16" s="15"/>
      <c r="G16" s="15"/>
      <c r="H16" s="15"/>
      <c r="I16" s="251"/>
    </row>
    <row r="17" spans="2:9" ht="15" customHeight="1" thickBot="1">
      <c r="B17" s="25" t="s">
        <v>36</v>
      </c>
      <c r="E17" s="240"/>
      <c r="F17" s="240"/>
      <c r="G17" s="240"/>
      <c r="H17" s="240"/>
      <c r="I17" s="240"/>
    </row>
    <row r="18" spans="2:9" ht="15" customHeight="1">
      <c r="B18" s="203"/>
    </row>
    <row r="19" spans="2:9" ht="15" customHeight="1">
      <c r="B19" s="203"/>
    </row>
    <row r="20" spans="2:9" ht="15" customHeight="1">
      <c r="B20" s="25" t="s">
        <v>37</v>
      </c>
      <c r="C20" s="242"/>
      <c r="E20" s="10"/>
      <c r="F20" s="10"/>
      <c r="G20" s="10"/>
      <c r="H20" s="10"/>
      <c r="I20" s="10"/>
    </row>
    <row r="21" spans="2:9" ht="15" customHeight="1">
      <c r="I21" s="10"/>
    </row>
    <row r="22" spans="2:9" ht="15" customHeight="1"/>
    <row r="23" spans="2:9" ht="15" customHeight="1"/>
    <row r="24" spans="2:9" ht="15" customHeight="1"/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AE12-188F-427F-92D3-775E9B94D015}">
  <dimension ref="B1:I22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29.5703125" customWidth="1"/>
    <col min="3" max="3" width="10.5703125" customWidth="1"/>
    <col min="8" max="9" width="9.140625" style="241"/>
  </cols>
  <sheetData>
    <row r="1" spans="2:9" ht="50.1" customHeight="1">
      <c r="B1" s="7"/>
      <c r="C1" s="7"/>
      <c r="D1" s="7"/>
      <c r="E1" s="7"/>
      <c r="F1" s="8"/>
      <c r="G1" s="7"/>
      <c r="H1" s="255"/>
      <c r="I1" s="255"/>
    </row>
    <row r="2" spans="2:9" ht="15" customHeight="1"/>
    <row r="3" spans="2:9" ht="15" customHeight="1">
      <c r="B3" s="6" t="s">
        <v>15</v>
      </c>
      <c r="C3" s="1"/>
      <c r="D3" s="1"/>
      <c r="E3" s="1"/>
      <c r="F3" s="1"/>
      <c r="G3" s="1"/>
      <c r="H3" s="256"/>
      <c r="I3" s="256"/>
    </row>
    <row r="4" spans="2:9" ht="15" customHeight="1">
      <c r="B4" s="2"/>
      <c r="C4" s="3"/>
    </row>
    <row r="5" spans="2:9" ht="15" customHeight="1">
      <c r="B5" s="4"/>
      <c r="C5" s="3"/>
    </row>
    <row r="6" spans="2:9" ht="15" customHeight="1">
      <c r="B6" s="257" t="s">
        <v>16</v>
      </c>
      <c r="C6" s="258"/>
      <c r="D6" s="258"/>
      <c r="E6" s="259"/>
      <c r="F6" s="259"/>
    </row>
    <row r="7" spans="2:9" ht="15" customHeight="1">
      <c r="B7" s="260"/>
      <c r="C7" s="31"/>
      <c r="D7" s="31"/>
      <c r="E7" s="31"/>
      <c r="F7" s="31"/>
    </row>
    <row r="8" spans="2:9" ht="15" customHeight="1" thickBot="1">
      <c r="B8" s="32"/>
      <c r="C8" s="30"/>
      <c r="D8" s="30"/>
      <c r="E8" s="33" t="s">
        <v>17</v>
      </c>
      <c r="F8" s="33" t="s">
        <v>18</v>
      </c>
      <c r="H8" s="232"/>
    </row>
    <row r="9" spans="2:9" ht="15" customHeight="1">
      <c r="B9" s="34" t="s">
        <v>19</v>
      </c>
      <c r="C9" s="35"/>
      <c r="D9" s="36">
        <v>45000</v>
      </c>
      <c r="E9" s="252"/>
      <c r="F9" s="37">
        <v>0.3</v>
      </c>
      <c r="H9" s="232"/>
    </row>
    <row r="10" spans="2:9" ht="15" customHeight="1">
      <c r="B10" s="34" t="s">
        <v>20</v>
      </c>
      <c r="C10" s="30"/>
      <c r="D10" s="38">
        <v>86029</v>
      </c>
      <c r="E10" s="253"/>
      <c r="F10" s="253"/>
      <c r="H10" s="232"/>
    </row>
    <row r="11" spans="2:9" ht="15" customHeight="1">
      <c r="B11" s="34" t="s">
        <v>21</v>
      </c>
      <c r="C11" s="30"/>
      <c r="D11" s="254"/>
      <c r="E11" s="252"/>
      <c r="F11" s="252"/>
    </row>
    <row r="12" spans="2:9" ht="15" customHeight="1"/>
    <row r="13" spans="2:9" ht="15" customHeight="1">
      <c r="B13" s="34" t="s">
        <v>22</v>
      </c>
      <c r="C13" s="19">
        <v>5.5E-2</v>
      </c>
    </row>
    <row r="14" spans="2:9" ht="15" customHeight="1">
      <c r="B14" s="34" t="s">
        <v>23</v>
      </c>
      <c r="C14" s="19">
        <v>9.2999999999999999E-2</v>
      </c>
    </row>
    <row r="15" spans="2:9" ht="15" customHeight="1">
      <c r="C15" s="15"/>
    </row>
    <row r="16" spans="2:9" ht="15" customHeight="1" thickBot="1">
      <c r="B16" s="34" t="s">
        <v>24</v>
      </c>
      <c r="C16" s="261"/>
    </row>
    <row r="17" spans="3:3" ht="15" customHeight="1">
      <c r="C17" s="262"/>
    </row>
    <row r="18" spans="3:3" ht="15" customHeight="1">
      <c r="C18" s="17"/>
    </row>
    <row r="19" spans="3:3" ht="15" customHeight="1">
      <c r="C19" s="39"/>
    </row>
    <row r="20" spans="3:3" ht="15" customHeight="1"/>
    <row r="21" spans="3:3" ht="15" customHeight="1"/>
    <row r="22" spans="3:3" ht="15" customHeight="1"/>
  </sheetData>
  <conditionalFormatting sqref="C7:F7">
    <cfRule type="containsText" dxfId="1" priority="1" operator="containsText" text="OK">
      <formula>NOT(ISERROR(SEARCH("OK",C7)))</formula>
    </cfRule>
    <cfRule type="containsText" dxfId="0" priority="2" operator="containsText" text="ERROR">
      <formula>NOT(ISERROR(SEARCH("ERROR",C7)))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4E5C-533E-4BB3-AE6B-EC75598D6281}">
  <dimension ref="B1:H16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29.5703125" customWidth="1"/>
    <col min="3" max="3" width="10.5703125" customWidth="1"/>
    <col min="8" max="8" width="9.140625" style="241"/>
  </cols>
  <sheetData>
    <row r="1" spans="2:8" ht="50.1" customHeight="1">
      <c r="B1" s="7"/>
      <c r="C1" s="7"/>
      <c r="D1" s="7"/>
      <c r="E1" s="7"/>
      <c r="F1" s="7"/>
      <c r="G1" s="7"/>
      <c r="H1" s="255"/>
    </row>
    <row r="2" spans="2:8" ht="15" customHeight="1"/>
    <row r="3" spans="2:8" ht="15" customHeight="1">
      <c r="B3" s="6" t="s">
        <v>31</v>
      </c>
      <c r="C3" s="1"/>
      <c r="D3" s="1"/>
      <c r="E3" s="1"/>
      <c r="F3" s="1"/>
      <c r="G3" s="1"/>
    </row>
    <row r="4" spans="2:8" ht="15" customHeight="1">
      <c r="B4" s="2"/>
      <c r="C4" s="3"/>
    </row>
    <row r="5" spans="2:8" ht="15" customHeight="1">
      <c r="B5" s="4"/>
      <c r="C5" s="3"/>
    </row>
    <row r="6" spans="2:8" ht="15" customHeight="1">
      <c r="B6" t="s">
        <v>61</v>
      </c>
      <c r="C6" s="42">
        <v>1.1000000000000001</v>
      </c>
    </row>
    <row r="7" spans="2:8" ht="15" customHeight="1">
      <c r="B7" t="s">
        <v>29</v>
      </c>
      <c r="C7" s="42">
        <v>1.4</v>
      </c>
    </row>
    <row r="8" spans="2:8" ht="15" customHeight="1">
      <c r="B8" t="s">
        <v>42</v>
      </c>
      <c r="C8" s="19">
        <v>4.4999999999999998E-2</v>
      </c>
    </row>
    <row r="9" spans="2:8" ht="15" customHeight="1">
      <c r="B9" t="s">
        <v>30</v>
      </c>
      <c r="C9" s="19">
        <v>5.2999999999999999E-2</v>
      </c>
    </row>
    <row r="10" spans="2:8" ht="15" customHeight="1">
      <c r="B10" t="s">
        <v>41</v>
      </c>
      <c r="C10" s="264">
        <v>3.5000000000000003E-2</v>
      </c>
    </row>
    <row r="11" spans="2:8" ht="15" customHeight="1">
      <c r="B11" t="s">
        <v>31</v>
      </c>
      <c r="C11" s="263"/>
      <c r="D11" s="120"/>
    </row>
    <row r="12" spans="2:8" ht="15" customHeight="1"/>
    <row r="13" spans="2:8" ht="15" customHeight="1">
      <c r="C13" s="39"/>
    </row>
    <row r="14" spans="2:8" ht="15" customHeight="1"/>
    <row r="15" spans="2:8" ht="15" customHeight="1"/>
    <row r="16" spans="2:8" ht="15" customHeight="1"/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54E5-3AC0-4030-8232-0320C2320B2F}">
  <dimension ref="B1:N14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29.5703125" customWidth="1"/>
    <col min="3" max="3" width="10.5703125" customWidth="1"/>
  </cols>
  <sheetData>
    <row r="1" spans="2:14" ht="50.1" customHeight="1">
      <c r="B1" s="7"/>
      <c r="C1" s="7"/>
      <c r="D1" s="7"/>
      <c r="E1" s="7"/>
      <c r="F1" s="8"/>
      <c r="G1" s="8"/>
      <c r="H1" s="266"/>
      <c r="I1" s="267"/>
      <c r="J1" s="267"/>
      <c r="K1" s="255"/>
      <c r="L1" s="255"/>
      <c r="M1" s="255"/>
      <c r="N1" s="255"/>
    </row>
    <row r="2" spans="2:14" ht="15" customHeight="1">
      <c r="H2" s="241"/>
      <c r="I2" s="241"/>
      <c r="J2" s="241"/>
      <c r="K2" s="241"/>
      <c r="L2" s="241"/>
      <c r="M2" s="241"/>
      <c r="N2" s="241"/>
    </row>
    <row r="3" spans="2:14" ht="15" customHeight="1">
      <c r="B3" s="6" t="s">
        <v>25</v>
      </c>
      <c r="C3" s="1"/>
      <c r="D3" s="1"/>
      <c r="E3" s="1"/>
      <c r="F3" s="1"/>
      <c r="G3" s="1"/>
    </row>
    <row r="4" spans="2:14" ht="15" customHeight="1">
      <c r="B4" s="2"/>
      <c r="C4" s="3"/>
    </row>
    <row r="5" spans="2:14" ht="15" customHeight="1">
      <c r="B5" s="4"/>
      <c r="C5" s="3"/>
    </row>
    <row r="6" spans="2:14" ht="15" customHeight="1">
      <c r="B6" t="s">
        <v>62</v>
      </c>
      <c r="C6" s="42">
        <v>0.92</v>
      </c>
      <c r="F6" s="40"/>
      <c r="G6" s="40"/>
      <c r="I6" s="15"/>
      <c r="J6" s="15"/>
      <c r="K6" s="121"/>
      <c r="L6" s="15"/>
    </row>
    <row r="7" spans="2:14" ht="15" customHeight="1">
      <c r="B7" t="s">
        <v>26</v>
      </c>
      <c r="C7" s="14">
        <v>0.45</v>
      </c>
      <c r="F7" s="40"/>
      <c r="G7" s="40"/>
    </row>
    <row r="8" spans="2:14" ht="15" customHeight="1">
      <c r="B8" t="s">
        <v>27</v>
      </c>
      <c r="C8" s="245">
        <v>0.35</v>
      </c>
      <c r="F8" s="40"/>
      <c r="G8" s="40"/>
    </row>
    <row r="9" spans="2:14" ht="15" customHeight="1">
      <c r="B9" t="s">
        <v>28</v>
      </c>
      <c r="C9" s="265"/>
      <c r="D9" s="20"/>
    </row>
    <row r="10" spans="2:14" ht="15" customHeight="1"/>
    <row r="11" spans="2:14" ht="15" customHeight="1"/>
    <row r="12" spans="2:14" ht="15" customHeight="1"/>
    <row r="13" spans="2:14" ht="15" customHeight="1"/>
    <row r="14" spans="2:14" ht="15" customHeight="1"/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3024-7983-4BD6-806B-85CAAE3C7C25}">
  <dimension ref="B1:N23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30.5703125" bestFit="1" customWidth="1"/>
    <col min="3" max="3" width="10.5703125" customWidth="1"/>
    <col min="12" max="12" width="9.42578125" bestFit="1" customWidth="1"/>
    <col min="13" max="13" width="8.85546875" customWidth="1"/>
  </cols>
  <sheetData>
    <row r="1" spans="2:14" ht="50.1" customHeight="1">
      <c r="B1" s="7"/>
      <c r="C1" s="7"/>
      <c r="D1" s="7"/>
      <c r="E1" s="8"/>
      <c r="F1" s="8"/>
      <c r="G1" s="8"/>
      <c r="H1" s="9"/>
      <c r="I1" s="9"/>
      <c r="J1" s="7"/>
      <c r="K1" s="7"/>
      <c r="L1" s="7"/>
      <c r="M1" s="7"/>
    </row>
    <row r="2" spans="2:14" ht="15" customHeight="1"/>
    <row r="3" spans="2:14" ht="15" customHeight="1">
      <c r="B3" s="6" t="s">
        <v>32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4" ht="15" customHeight="1">
      <c r="B4" s="2"/>
      <c r="C4" s="3"/>
      <c r="G4" s="15"/>
      <c r="H4" s="15"/>
      <c r="I4" s="15"/>
      <c r="J4" s="15"/>
      <c r="K4" s="15"/>
      <c r="L4" s="15"/>
      <c r="M4" s="15"/>
    </row>
    <row r="5" spans="2:14" ht="15" customHeight="1" thickBot="1">
      <c r="B5" s="4" t="s">
        <v>0</v>
      </c>
      <c r="C5" s="3"/>
      <c r="E5" s="197" t="s">
        <v>67</v>
      </c>
      <c r="F5" s="15"/>
      <c r="G5" s="270">
        <f>EOMONTH(H5,-12)</f>
        <v>44742</v>
      </c>
      <c r="H5" s="271">
        <v>45107</v>
      </c>
      <c r="I5" s="272">
        <f>EOMONTH(H5,12)</f>
        <v>45473</v>
      </c>
      <c r="J5" s="272">
        <f t="shared" ref="J5:M5" si="0">EOMONTH(I5,12)</f>
        <v>45838</v>
      </c>
      <c r="K5" s="272">
        <f t="shared" si="0"/>
        <v>46203</v>
      </c>
      <c r="L5" s="272">
        <f t="shared" si="0"/>
        <v>46568</v>
      </c>
      <c r="M5" s="270">
        <f t="shared" si="0"/>
        <v>46934</v>
      </c>
      <c r="N5" s="269"/>
    </row>
    <row r="6" spans="2:14" ht="15" customHeight="1">
      <c r="B6" s="5"/>
      <c r="C6" s="5"/>
      <c r="G6" s="262"/>
      <c r="H6" s="262"/>
      <c r="I6" s="262"/>
      <c r="J6" s="262"/>
      <c r="K6" s="262"/>
      <c r="L6" s="262"/>
      <c r="M6" s="262"/>
    </row>
    <row r="7" spans="2:14" ht="15" customHeight="1">
      <c r="B7" s="246" t="s">
        <v>34</v>
      </c>
      <c r="C7" s="248">
        <v>0.03</v>
      </c>
      <c r="M7" s="15"/>
    </row>
    <row r="8" spans="2:14" ht="15" customHeight="1">
      <c r="B8" s="247" t="s">
        <v>24</v>
      </c>
      <c r="C8" s="249">
        <v>8.7499999999999994E-2</v>
      </c>
      <c r="M8" s="273"/>
    </row>
    <row r="9" spans="2:14" ht="15" customHeight="1">
      <c r="B9" s="203"/>
      <c r="M9" s="15"/>
    </row>
    <row r="10" spans="2:14" ht="15" customHeight="1">
      <c r="B10" s="25" t="s">
        <v>9</v>
      </c>
      <c r="C10" s="26"/>
      <c r="D10" s="23"/>
      <c r="E10" s="23"/>
      <c r="F10" s="23"/>
      <c r="G10" s="23"/>
      <c r="H10" s="275">
        <v>42595</v>
      </c>
      <c r="I10" s="274">
        <v>45044</v>
      </c>
      <c r="J10" s="274">
        <v>47071</v>
      </c>
      <c r="K10" s="274">
        <v>48954</v>
      </c>
      <c r="L10" s="274">
        <v>50912</v>
      </c>
      <c r="M10" s="297">
        <v>52439</v>
      </c>
    </row>
    <row r="11" spans="2:14" ht="15" customHeight="1">
      <c r="B11" s="203"/>
      <c r="I11" s="13"/>
      <c r="J11" s="13"/>
      <c r="K11" s="13"/>
      <c r="L11" s="13"/>
      <c r="M11" s="13"/>
    </row>
    <row r="12" spans="2:14" ht="15" customHeight="1">
      <c r="B12" s="25" t="s">
        <v>1</v>
      </c>
      <c r="G12" s="243">
        <v>0</v>
      </c>
      <c r="H12" s="242"/>
      <c r="I12" s="242"/>
      <c r="J12" s="242"/>
      <c r="K12" s="242"/>
      <c r="L12" s="242"/>
      <c r="M12" s="15"/>
    </row>
    <row r="13" spans="2:14" ht="15" customHeight="1">
      <c r="B13" s="25" t="s">
        <v>3</v>
      </c>
      <c r="G13" s="277">
        <v>0</v>
      </c>
      <c r="H13" s="277">
        <v>0</v>
      </c>
      <c r="I13" s="277">
        <v>0</v>
      </c>
      <c r="J13" s="277">
        <v>0</v>
      </c>
      <c r="K13" s="277">
        <v>0</v>
      </c>
      <c r="L13" s="276"/>
      <c r="M13" s="15"/>
    </row>
    <row r="14" spans="2:14" ht="15" customHeight="1">
      <c r="B14" s="25" t="s">
        <v>35</v>
      </c>
      <c r="G14" s="243">
        <v>0</v>
      </c>
      <c r="H14" s="242"/>
      <c r="I14" s="242"/>
      <c r="J14" s="242"/>
      <c r="K14" s="242"/>
      <c r="L14" s="242"/>
      <c r="M14" s="15"/>
    </row>
    <row r="15" spans="2:14" ht="15" customHeight="1">
      <c r="B15" s="203"/>
      <c r="L15" s="10"/>
    </row>
    <row r="16" spans="2:14" ht="15" customHeight="1">
      <c r="B16" s="25" t="s">
        <v>40</v>
      </c>
      <c r="C16" s="242"/>
      <c r="G16" s="11"/>
      <c r="H16" s="18"/>
      <c r="I16" s="18"/>
      <c r="J16" s="18"/>
      <c r="K16" s="18"/>
      <c r="L16" s="18"/>
      <c r="M16" s="18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0920-D353-4C9F-BE45-ACA9EC45176E}">
  <dimension ref="B1:M41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29.5703125" customWidth="1"/>
    <col min="3" max="3" width="10.5703125" customWidth="1"/>
    <col min="5" max="5" width="12.28515625" bestFit="1" customWidth="1"/>
    <col min="7" max="13" width="10.42578125" customWidth="1"/>
  </cols>
  <sheetData>
    <row r="1" spans="2:13" ht="50.1" customHeight="1">
      <c r="B1" s="7"/>
      <c r="C1" s="7"/>
      <c r="D1" s="7"/>
      <c r="E1" s="8"/>
      <c r="F1" s="8"/>
      <c r="G1" s="8"/>
      <c r="H1" s="9"/>
      <c r="I1" s="9"/>
      <c r="J1" s="7"/>
      <c r="K1" s="7"/>
      <c r="L1" s="7"/>
      <c r="M1" s="7"/>
    </row>
    <row r="2" spans="2:13" ht="15" customHeight="1"/>
    <row r="3" spans="2:13" ht="15" customHeight="1">
      <c r="B3" s="6" t="s">
        <v>39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customHeight="1">
      <c r="B4" s="2"/>
      <c r="C4" s="3"/>
    </row>
    <row r="5" spans="2:13" ht="15" customHeight="1">
      <c r="B5" s="4" t="s">
        <v>0</v>
      </c>
      <c r="C5" s="3"/>
    </row>
    <row r="6" spans="2:13" ht="15" customHeight="1">
      <c r="B6" s="5"/>
      <c r="C6" s="5"/>
    </row>
    <row r="7" spans="2:13" ht="15" customHeight="1">
      <c r="G7" s="185" t="s">
        <v>64</v>
      </c>
      <c r="H7" s="186" t="s">
        <v>1</v>
      </c>
      <c r="I7" s="187"/>
      <c r="J7" s="187"/>
      <c r="K7" s="187"/>
      <c r="L7" s="187"/>
      <c r="M7" s="188" t="s">
        <v>2</v>
      </c>
    </row>
    <row r="8" spans="2:13" ht="15" customHeight="1">
      <c r="B8" t="s">
        <v>38</v>
      </c>
      <c r="C8" s="44">
        <v>10</v>
      </c>
      <c r="G8" s="189" t="s">
        <v>65</v>
      </c>
      <c r="H8" s="189" t="s">
        <v>65</v>
      </c>
      <c r="I8" s="190" t="s">
        <v>65</v>
      </c>
      <c r="J8" s="190" t="s">
        <v>65</v>
      </c>
      <c r="K8" s="190" t="s">
        <v>65</v>
      </c>
      <c r="L8" s="190" t="s">
        <v>65</v>
      </c>
      <c r="M8" s="191" t="s">
        <v>65</v>
      </c>
    </row>
    <row r="9" spans="2:13" ht="15" customHeight="1">
      <c r="B9" t="s">
        <v>24</v>
      </c>
      <c r="C9" s="14">
        <v>0.112</v>
      </c>
      <c r="E9" s="197" t="s">
        <v>66</v>
      </c>
      <c r="G9" s="198">
        <v>45016</v>
      </c>
      <c r="H9" s="198">
        <v>45291</v>
      </c>
      <c r="I9" s="193">
        <f>EDATE(H9,12)</f>
        <v>45657</v>
      </c>
      <c r="J9" s="193">
        <f t="shared" ref="J9:M9" si="0">EDATE(I9,12)</f>
        <v>46022</v>
      </c>
      <c r="K9" s="193">
        <f t="shared" si="0"/>
        <v>46387</v>
      </c>
      <c r="L9" s="193">
        <f t="shared" si="0"/>
        <v>46752</v>
      </c>
      <c r="M9" s="194">
        <f t="shared" si="0"/>
        <v>47118</v>
      </c>
    </row>
    <row r="10" spans="2:13" ht="15" customHeight="1" thickBot="1">
      <c r="E10" s="197" t="s">
        <v>67</v>
      </c>
      <c r="G10" s="192">
        <f>G9</f>
        <v>45016</v>
      </c>
      <c r="H10" s="199">
        <v>45107</v>
      </c>
      <c r="I10" s="195">
        <f t="shared" ref="I10:M10" si="1">EDATE(H10,12)</f>
        <v>45473</v>
      </c>
      <c r="J10" s="195">
        <f t="shared" si="1"/>
        <v>45838</v>
      </c>
      <c r="K10" s="195">
        <f t="shared" si="1"/>
        <v>46203</v>
      </c>
      <c r="L10" s="196">
        <f t="shared" si="1"/>
        <v>46568</v>
      </c>
      <c r="M10" s="196">
        <f t="shared" si="1"/>
        <v>46934</v>
      </c>
    </row>
    <row r="11" spans="2:13" ht="15" customHeight="1">
      <c r="E11" s="197"/>
      <c r="G11" s="122"/>
      <c r="H11" s="206"/>
      <c r="I11" s="207"/>
      <c r="J11" s="207"/>
      <c r="K11" s="207"/>
      <c r="L11" s="207"/>
      <c r="M11" s="207"/>
    </row>
    <row r="12" spans="2:13" ht="15" customHeight="1">
      <c r="B12" s="119" t="s">
        <v>9</v>
      </c>
      <c r="C12" s="26"/>
      <c r="D12" s="23"/>
      <c r="E12" s="23"/>
      <c r="F12" s="23"/>
      <c r="G12" s="211"/>
      <c r="H12" s="208">
        <v>42595</v>
      </c>
      <c r="I12" s="208">
        <v>45044</v>
      </c>
      <c r="J12" s="208">
        <v>47071</v>
      </c>
      <c r="K12" s="208">
        <v>48954</v>
      </c>
      <c r="L12" s="208">
        <v>50912</v>
      </c>
      <c r="M12" s="218">
        <v>51930</v>
      </c>
    </row>
    <row r="13" spans="2:13" ht="15" customHeight="1">
      <c r="B13" t="s">
        <v>5</v>
      </c>
      <c r="G13" s="212"/>
      <c r="H13" s="209"/>
      <c r="I13" s="210"/>
      <c r="J13" s="210"/>
      <c r="K13" s="210"/>
      <c r="L13" s="210"/>
      <c r="M13" s="219">
        <v>77825</v>
      </c>
    </row>
    <row r="14" spans="2:13" ht="15" customHeight="1">
      <c r="I14" s="13"/>
      <c r="J14" s="13"/>
      <c r="K14" s="13"/>
      <c r="L14" s="13"/>
      <c r="M14" s="13"/>
    </row>
    <row r="15" spans="2:13" ht="15" customHeight="1">
      <c r="B15" s="202" t="s">
        <v>68</v>
      </c>
      <c r="I15" s="13"/>
      <c r="J15" s="13"/>
      <c r="K15" s="13"/>
      <c r="L15" s="13"/>
      <c r="M15" s="13"/>
    </row>
    <row r="16" spans="2:13" ht="15" customHeight="1">
      <c r="B16" s="203" t="s">
        <v>1</v>
      </c>
      <c r="E16" s="200" t="s">
        <v>33</v>
      </c>
      <c r="G16" s="213">
        <v>0</v>
      </c>
      <c r="H16" s="268"/>
      <c r="I16" s="268"/>
      <c r="J16" s="268"/>
      <c r="K16" s="268"/>
      <c r="L16" s="268"/>
      <c r="M16" s="268"/>
    </row>
    <row r="17" spans="2:13" ht="15" customHeight="1">
      <c r="B17" s="204" t="s">
        <v>87</v>
      </c>
      <c r="E17" s="201" t="s">
        <v>86</v>
      </c>
      <c r="G17" s="214">
        <v>0</v>
      </c>
      <c r="H17" s="215">
        <v>0</v>
      </c>
      <c r="I17" s="215">
        <v>0</v>
      </c>
      <c r="J17" s="215">
        <v>0</v>
      </c>
      <c r="K17" s="215">
        <v>0</v>
      </c>
      <c r="L17" s="215">
        <v>0</v>
      </c>
      <c r="M17" s="278"/>
    </row>
    <row r="18" spans="2:13" ht="15" customHeight="1">
      <c r="B18" s="203" t="s">
        <v>35</v>
      </c>
      <c r="E18" s="205">
        <v>0.5</v>
      </c>
      <c r="G18" s="268"/>
      <c r="H18" s="268"/>
      <c r="I18" s="268"/>
      <c r="J18" s="268"/>
      <c r="K18" s="268"/>
      <c r="L18" s="268"/>
      <c r="M18" s="268"/>
    </row>
    <row r="19" spans="2:13" ht="15" customHeight="1">
      <c r="I19" s="13"/>
      <c r="J19" s="13"/>
      <c r="K19" s="13"/>
      <c r="L19" s="13"/>
      <c r="M19" s="13"/>
    </row>
    <row r="20" spans="2:13" ht="15" customHeight="1">
      <c r="B20" s="21" t="s">
        <v>70</v>
      </c>
      <c r="I20" s="13"/>
      <c r="J20" s="13"/>
      <c r="K20" s="13"/>
      <c r="L20" s="13"/>
      <c r="M20" s="13"/>
    </row>
    <row r="21" spans="2:13" ht="15" customHeight="1">
      <c r="B21" s="25" t="s">
        <v>69</v>
      </c>
      <c r="G21" s="213">
        <v>0</v>
      </c>
      <c r="H21" s="279"/>
      <c r="I21" s="279"/>
      <c r="J21" s="279"/>
      <c r="K21" s="279"/>
      <c r="L21" s="279"/>
      <c r="M21" s="279"/>
    </row>
    <row r="22" spans="2:13" ht="15" customHeight="1">
      <c r="B22" s="25"/>
      <c r="G22" s="213"/>
      <c r="H22" s="10"/>
      <c r="I22" s="10"/>
      <c r="J22" s="10"/>
      <c r="K22" s="10"/>
      <c r="L22" s="10"/>
    </row>
    <row r="23" spans="2:13" ht="15" customHeight="1">
      <c r="B23" s="34" t="s">
        <v>1</v>
      </c>
      <c r="G23" s="213">
        <v>0</v>
      </c>
      <c r="H23" s="233"/>
      <c r="I23" s="233"/>
      <c r="J23" s="233"/>
      <c r="K23" s="233"/>
      <c r="L23" s="233"/>
      <c r="M23" s="233"/>
    </row>
    <row r="24" spans="2:13" ht="15" customHeight="1">
      <c r="B24" s="34" t="s">
        <v>3</v>
      </c>
      <c r="G24" s="214">
        <v>0</v>
      </c>
      <c r="H24" s="239"/>
      <c r="I24" s="239"/>
      <c r="J24" s="239"/>
      <c r="K24" s="239"/>
      <c r="L24" s="239"/>
      <c r="M24" s="239"/>
    </row>
    <row r="25" spans="2:13" ht="15" customHeight="1">
      <c r="B25" s="34" t="s">
        <v>35</v>
      </c>
      <c r="G25" s="268"/>
      <c r="H25" s="280"/>
      <c r="I25" s="280"/>
      <c r="J25" s="280"/>
      <c r="K25" s="280"/>
      <c r="L25" s="280"/>
      <c r="M25" s="280"/>
    </row>
    <row r="26" spans="2:13" ht="15" customHeight="1">
      <c r="B26" s="25"/>
    </row>
    <row r="27" spans="2:13" ht="15" customHeight="1">
      <c r="B27" s="21" t="s">
        <v>72</v>
      </c>
    </row>
    <row r="28" spans="2:13" ht="15" customHeight="1">
      <c r="B28" s="25" t="s">
        <v>71</v>
      </c>
      <c r="G28" s="42">
        <v>0</v>
      </c>
      <c r="H28" s="281"/>
      <c r="I28" s="281"/>
      <c r="J28" s="281"/>
      <c r="K28" s="281"/>
      <c r="L28" s="281"/>
      <c r="M28" s="281"/>
    </row>
    <row r="29" spans="2:13" ht="15" customHeight="1">
      <c r="B29" s="25"/>
      <c r="G29" s="42"/>
    </row>
    <row r="30" spans="2:13" ht="15" customHeight="1">
      <c r="B30" s="34" t="s">
        <v>1</v>
      </c>
      <c r="G30" s="11">
        <v>0</v>
      </c>
      <c r="H30" s="233"/>
      <c r="I30" s="233"/>
      <c r="J30" s="233"/>
      <c r="K30" s="233"/>
      <c r="L30" s="233"/>
      <c r="M30" s="233"/>
    </row>
    <row r="31" spans="2:13" ht="15" customHeight="1">
      <c r="B31" s="34" t="s">
        <v>3</v>
      </c>
      <c r="G31" s="217">
        <v>0</v>
      </c>
      <c r="H31" s="239"/>
      <c r="I31" s="239"/>
      <c r="J31" s="239"/>
      <c r="K31" s="239"/>
      <c r="L31" s="239"/>
      <c r="M31" s="239"/>
    </row>
    <row r="32" spans="2:13" ht="15" customHeight="1">
      <c r="B32" s="34" t="s">
        <v>35</v>
      </c>
      <c r="G32" s="268"/>
      <c r="H32" s="280"/>
      <c r="I32" s="280"/>
      <c r="J32" s="280"/>
      <c r="K32" s="280"/>
      <c r="L32" s="280"/>
      <c r="M32" s="280"/>
    </row>
    <row r="33" spans="2:13" ht="15" customHeight="1"/>
    <row r="34" spans="2:13" ht="15" customHeight="1">
      <c r="B34" s="34" t="s">
        <v>89</v>
      </c>
      <c r="D34" s="242"/>
    </row>
    <row r="35" spans="2:13" ht="15" customHeight="1"/>
    <row r="36" spans="2:13" ht="15" customHeight="1"/>
    <row r="37" spans="2:13" ht="15" customHeight="1">
      <c r="M37" s="216" t="s">
        <v>88</v>
      </c>
    </row>
    <row r="38" spans="2:13" ht="15" customHeight="1"/>
    <row r="39" spans="2:13" ht="15" customHeight="1"/>
    <row r="40" spans="2:13" ht="15" customHeight="1"/>
    <row r="41" spans="2:13" ht="15" customHeight="1"/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7AEA-BF04-4402-B724-2092C0A1F0AD}">
  <dimension ref="A1:J56"/>
  <sheetViews>
    <sheetView showGridLines="0"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8.85546875" style="125" customWidth="1"/>
    <col min="2" max="2" width="15.42578125" style="125" bestFit="1" customWidth="1"/>
    <col min="3" max="3" width="10.7109375" style="125" customWidth="1"/>
    <col min="4" max="4" width="1.7109375" style="125" customWidth="1"/>
    <col min="5" max="10" width="10.28515625" style="125" customWidth="1"/>
    <col min="11" max="16384" width="8.85546875" style="125"/>
  </cols>
  <sheetData>
    <row r="1" spans="2:10" ht="50.1" customHeight="1">
      <c r="B1" s="7"/>
      <c r="C1" s="7"/>
      <c r="D1" s="7"/>
      <c r="E1" s="7"/>
      <c r="F1" s="8"/>
      <c r="G1" s="8"/>
      <c r="H1" s="8"/>
      <c r="I1" s="9"/>
      <c r="J1" s="9"/>
    </row>
    <row r="2" spans="2:10" ht="15" customHeight="1"/>
    <row r="3" spans="2:10" ht="15" customHeight="1">
      <c r="B3" s="55" t="s">
        <v>85</v>
      </c>
      <c r="C3" s="56"/>
      <c r="D3" s="126"/>
      <c r="E3" s="58"/>
      <c r="F3" s="127"/>
      <c r="G3" s="128"/>
      <c r="H3" s="128"/>
      <c r="I3" s="128"/>
      <c r="J3" s="128"/>
    </row>
    <row r="4" spans="2:10" ht="15" customHeight="1">
      <c r="B4" s="129"/>
      <c r="C4" s="130"/>
      <c r="D4" s="131"/>
      <c r="E4" s="132"/>
      <c r="F4" s="132"/>
      <c r="G4" s="132"/>
      <c r="H4" s="132"/>
      <c r="I4" s="132"/>
    </row>
    <row r="5" spans="2:10" ht="15" customHeight="1">
      <c r="B5" s="154" t="s">
        <v>83</v>
      </c>
      <c r="C5" s="130"/>
      <c r="D5" s="131"/>
      <c r="E5" s="133"/>
      <c r="F5" s="133"/>
      <c r="G5" s="133"/>
      <c r="H5" s="133"/>
      <c r="I5" s="133"/>
    </row>
    <row r="6" spans="2:10" ht="15" customHeight="1">
      <c r="B6" s="165" t="s">
        <v>84</v>
      </c>
      <c r="C6" s="174"/>
      <c r="D6" s="180"/>
      <c r="E6" s="170">
        <v>0.02</v>
      </c>
      <c r="F6" s="133"/>
      <c r="G6" s="133"/>
      <c r="H6" s="133"/>
      <c r="I6" s="133"/>
    </row>
    <row r="7" spans="2:10" ht="15" customHeight="1">
      <c r="B7" s="182" t="s">
        <v>24</v>
      </c>
      <c r="D7" s="131"/>
      <c r="E7" s="183">
        <v>0.13460877133547999</v>
      </c>
      <c r="F7" s="133"/>
      <c r="G7" s="133"/>
      <c r="H7" s="133"/>
      <c r="I7" s="133"/>
    </row>
    <row r="8" spans="2:10" ht="15" customHeight="1">
      <c r="B8" s="182" t="s">
        <v>79</v>
      </c>
      <c r="C8" s="169" t="s">
        <v>81</v>
      </c>
      <c r="D8" s="179"/>
      <c r="E8" s="177">
        <v>25600</v>
      </c>
      <c r="F8" s="133"/>
      <c r="G8" s="133"/>
      <c r="H8" s="133"/>
      <c r="I8" s="133"/>
    </row>
    <row r="9" spans="2:10" ht="15" customHeight="1">
      <c r="B9" s="167" t="s">
        <v>80</v>
      </c>
      <c r="C9" s="176"/>
      <c r="D9" s="181"/>
      <c r="E9" s="184">
        <v>15250</v>
      </c>
      <c r="F9" s="133"/>
      <c r="G9" s="133"/>
      <c r="H9" s="133"/>
      <c r="I9" s="133"/>
    </row>
    <row r="10" spans="2:10" ht="15" customHeight="1">
      <c r="C10" s="130"/>
      <c r="D10" s="131"/>
      <c r="E10" s="133"/>
      <c r="F10" s="133"/>
      <c r="G10" s="133"/>
      <c r="H10" s="133"/>
      <c r="I10" s="133"/>
    </row>
    <row r="11" spans="2:10" ht="15" customHeight="1">
      <c r="C11" s="130"/>
      <c r="D11" s="131"/>
      <c r="E11" s="133"/>
      <c r="F11" s="133"/>
      <c r="G11" s="133"/>
      <c r="H11" s="133"/>
      <c r="I11" s="133"/>
    </row>
    <row r="12" spans="2:10" ht="15" customHeight="1">
      <c r="B12" s="134" t="s">
        <v>63</v>
      </c>
      <c r="C12" s="133"/>
      <c r="D12" s="132"/>
      <c r="E12" s="135" t="s">
        <v>64</v>
      </c>
      <c r="F12" s="136" t="s">
        <v>1</v>
      </c>
      <c r="G12" s="137"/>
      <c r="H12" s="137"/>
      <c r="I12" s="138" t="s">
        <v>2</v>
      </c>
    </row>
    <row r="13" spans="2:10" ht="15" customHeight="1">
      <c r="B13" s="133"/>
      <c r="C13" s="133"/>
      <c r="D13" s="132"/>
      <c r="E13" s="139" t="s">
        <v>65</v>
      </c>
      <c r="F13" s="139" t="s">
        <v>65</v>
      </c>
      <c r="G13" s="140" t="s">
        <v>65</v>
      </c>
      <c r="H13" s="140" t="s">
        <v>65</v>
      </c>
      <c r="I13" s="141" t="s">
        <v>65</v>
      </c>
    </row>
    <row r="14" spans="2:10" ht="15" customHeight="1">
      <c r="B14" s="142" t="s">
        <v>66</v>
      </c>
      <c r="C14" s="143"/>
      <c r="D14" s="132"/>
      <c r="E14" s="144">
        <v>44927</v>
      </c>
      <c r="F14" s="144">
        <v>45107</v>
      </c>
      <c r="G14" s="145">
        <f>EDATE(F14,12)</f>
        <v>45473</v>
      </c>
      <c r="H14" s="145">
        <f t="shared" ref="H14:I15" si="0">EDATE(G14,12)</f>
        <v>45838</v>
      </c>
      <c r="I14" s="146">
        <f t="shared" si="0"/>
        <v>46203</v>
      </c>
    </row>
    <row r="15" spans="2:10" ht="15" customHeight="1" thickBot="1">
      <c r="B15" s="142" t="s">
        <v>67</v>
      </c>
      <c r="C15" s="143"/>
      <c r="D15" s="131"/>
      <c r="E15" s="147">
        <f>E14</f>
        <v>44927</v>
      </c>
      <c r="F15" s="144">
        <v>45017</v>
      </c>
      <c r="G15" s="145">
        <f>EDATE(F15,12)</f>
        <v>45383</v>
      </c>
      <c r="H15" s="148">
        <f t="shared" si="0"/>
        <v>45748</v>
      </c>
      <c r="I15" s="149">
        <f t="shared" si="0"/>
        <v>46113</v>
      </c>
    </row>
    <row r="16" spans="2:10" ht="15" customHeight="1">
      <c r="B16" s="129"/>
      <c r="C16" s="130"/>
      <c r="D16" s="131"/>
      <c r="E16" s="150"/>
      <c r="F16" s="150"/>
      <c r="G16" s="150"/>
      <c r="H16" s="150"/>
      <c r="I16" s="132"/>
    </row>
    <row r="17" spans="2:9" ht="15" customHeight="1">
      <c r="B17" s="151" t="s">
        <v>9</v>
      </c>
      <c r="C17" s="133"/>
      <c r="D17" s="132"/>
      <c r="E17" s="74">
        <v>0</v>
      </c>
      <c r="F17" s="75">
        <v>26200</v>
      </c>
      <c r="G17" s="75">
        <v>28800</v>
      </c>
      <c r="H17" s="75">
        <v>30250</v>
      </c>
      <c r="I17" s="152">
        <v>30855</v>
      </c>
    </row>
    <row r="18" spans="2:9" ht="15" customHeight="1">
      <c r="B18" s="133"/>
      <c r="C18" s="133"/>
      <c r="D18" s="133"/>
      <c r="E18" s="133"/>
      <c r="F18" s="133"/>
      <c r="G18" s="171"/>
      <c r="H18" s="171"/>
      <c r="I18" s="171"/>
    </row>
    <row r="19" spans="2:9" ht="15" customHeight="1">
      <c r="B19" s="134"/>
      <c r="C19" s="133"/>
      <c r="D19" s="132"/>
      <c r="E19" s="132"/>
      <c r="F19" s="153"/>
      <c r="G19" s="133"/>
      <c r="H19" s="133"/>
      <c r="I19" s="133"/>
    </row>
    <row r="20" spans="2:9" ht="15" customHeight="1">
      <c r="B20" s="154" t="s">
        <v>68</v>
      </c>
      <c r="C20" s="133"/>
      <c r="D20" s="132"/>
      <c r="E20" s="132"/>
      <c r="F20" s="153"/>
      <c r="G20" s="153"/>
      <c r="H20" s="153"/>
      <c r="I20" s="153"/>
    </row>
    <row r="21" spans="2:9" ht="15" customHeight="1">
      <c r="B21" s="155" t="s">
        <v>1</v>
      </c>
      <c r="C21" s="133"/>
      <c r="D21" s="132"/>
      <c r="E21" s="282"/>
      <c r="F21" s="282"/>
      <c r="G21" s="282"/>
      <c r="H21" s="282"/>
      <c r="I21" s="156"/>
    </row>
    <row r="22" spans="2:9" ht="15" customHeight="1">
      <c r="B22" s="155" t="s">
        <v>3</v>
      </c>
      <c r="C22" s="133"/>
      <c r="D22" s="132"/>
      <c r="E22" s="158">
        <v>0</v>
      </c>
      <c r="F22" s="158">
        <v>0</v>
      </c>
      <c r="G22" s="158">
        <v>0</v>
      </c>
      <c r="H22" s="282"/>
      <c r="I22" s="158"/>
    </row>
    <row r="23" spans="2:9" ht="15" customHeight="1">
      <c r="B23" s="155" t="s">
        <v>35</v>
      </c>
      <c r="C23" s="133"/>
      <c r="D23" s="159"/>
      <c r="E23" s="283"/>
      <c r="F23" s="283"/>
      <c r="G23" s="283"/>
      <c r="H23" s="283"/>
      <c r="I23" s="156"/>
    </row>
    <row r="24" spans="2:9" ht="15" customHeight="1">
      <c r="B24" s="154"/>
      <c r="C24" s="133"/>
      <c r="D24" s="132"/>
      <c r="E24" s="160"/>
      <c r="F24" s="160"/>
      <c r="G24" s="160"/>
      <c r="H24" s="160"/>
      <c r="I24" s="160"/>
    </row>
    <row r="25" spans="2:9" ht="15" customHeight="1">
      <c r="B25" s="155" t="s">
        <v>69</v>
      </c>
      <c r="C25" s="133"/>
      <c r="D25" s="132"/>
      <c r="E25" s="158">
        <v>0</v>
      </c>
      <c r="F25" s="284"/>
      <c r="G25" s="284"/>
      <c r="H25" s="284"/>
      <c r="I25" s="161"/>
    </row>
    <row r="26" spans="2:9" ht="15" customHeight="1">
      <c r="B26" s="155"/>
      <c r="C26" s="133"/>
      <c r="D26" s="132"/>
      <c r="E26" s="156"/>
      <c r="F26" s="161"/>
      <c r="G26" s="161"/>
      <c r="H26" s="161"/>
      <c r="I26" s="161"/>
    </row>
    <row r="27" spans="2:9" ht="15" customHeight="1">
      <c r="B27" s="154" t="s">
        <v>70</v>
      </c>
      <c r="C27" s="133"/>
      <c r="D27" s="132"/>
      <c r="E27" s="132"/>
      <c r="F27" s="153"/>
      <c r="G27" s="153"/>
      <c r="H27" s="153"/>
      <c r="I27" s="153"/>
    </row>
    <row r="28" spans="2:9" ht="15" customHeight="1">
      <c r="B28" s="155" t="s">
        <v>1</v>
      </c>
      <c r="C28" s="133"/>
      <c r="D28" s="132"/>
      <c r="E28" s="282"/>
      <c r="F28" s="282"/>
      <c r="G28" s="282"/>
      <c r="H28" s="282"/>
      <c r="I28" s="156"/>
    </row>
    <row r="29" spans="2:9" ht="15" customHeight="1">
      <c r="B29" s="155" t="s">
        <v>3</v>
      </c>
      <c r="C29" s="133"/>
      <c r="D29" s="132"/>
      <c r="E29" s="282"/>
      <c r="F29" s="282"/>
      <c r="G29" s="282"/>
      <c r="H29" s="282"/>
      <c r="I29" s="156"/>
    </row>
    <row r="30" spans="2:9" ht="15" customHeight="1">
      <c r="B30" s="155" t="s">
        <v>35</v>
      </c>
      <c r="C30" s="133"/>
      <c r="D30" s="159"/>
      <c r="E30" s="283"/>
      <c r="F30" s="283"/>
      <c r="G30" s="283"/>
      <c r="H30" s="283"/>
      <c r="I30" s="156"/>
    </row>
    <row r="31" spans="2:9" ht="15" customHeight="1">
      <c r="B31" s="155"/>
      <c r="C31" s="133"/>
      <c r="D31" s="132"/>
      <c r="E31" s="156"/>
      <c r="F31" s="161"/>
      <c r="G31" s="161"/>
      <c r="H31" s="161"/>
      <c r="I31" s="161"/>
    </row>
    <row r="32" spans="2:9" ht="15" customHeight="1">
      <c r="B32" s="155" t="s">
        <v>71</v>
      </c>
      <c r="C32" s="162"/>
      <c r="D32" s="132"/>
      <c r="E32" s="107">
        <v>0</v>
      </c>
      <c r="F32" s="285"/>
      <c r="G32" s="285"/>
      <c r="H32" s="285"/>
      <c r="I32" s="163"/>
    </row>
    <row r="33" spans="2:9" ht="15" customHeight="1">
      <c r="B33" s="155"/>
      <c r="C33" s="133"/>
      <c r="D33" s="132"/>
      <c r="E33" s="156"/>
      <c r="F33" s="161"/>
      <c r="G33" s="161"/>
      <c r="H33" s="161"/>
      <c r="I33" s="161"/>
    </row>
    <row r="34" spans="2:9" ht="15" customHeight="1">
      <c r="B34" s="154" t="s">
        <v>72</v>
      </c>
      <c r="C34" s="133"/>
      <c r="D34" s="132"/>
      <c r="E34" s="132"/>
      <c r="F34" s="153"/>
      <c r="G34" s="153"/>
      <c r="H34" s="153"/>
      <c r="I34" s="153"/>
    </row>
    <row r="35" spans="2:9" ht="15" customHeight="1">
      <c r="B35" s="155" t="s">
        <v>1</v>
      </c>
      <c r="C35" s="133"/>
      <c r="D35" s="132"/>
      <c r="E35" s="286"/>
      <c r="F35" s="282"/>
      <c r="G35" s="282"/>
      <c r="H35" s="282"/>
      <c r="I35" s="156"/>
    </row>
    <row r="36" spans="2:9" ht="15" customHeight="1">
      <c r="B36" s="155" t="s">
        <v>3</v>
      </c>
      <c r="C36" s="133"/>
      <c r="D36" s="132"/>
      <c r="E36" s="282"/>
      <c r="F36" s="282"/>
      <c r="G36" s="282"/>
      <c r="H36" s="282"/>
      <c r="I36" s="156"/>
    </row>
    <row r="37" spans="2:9" ht="15" customHeight="1">
      <c r="B37" s="155" t="s">
        <v>35</v>
      </c>
      <c r="C37" s="133"/>
      <c r="D37" s="159"/>
      <c r="E37" s="287"/>
      <c r="F37" s="287"/>
      <c r="G37" s="287"/>
      <c r="H37" s="287"/>
      <c r="I37" s="156"/>
    </row>
    <row r="38" spans="2:9" ht="15" customHeight="1">
      <c r="B38" s="155"/>
      <c r="C38" s="133"/>
      <c r="D38" s="132"/>
      <c r="E38" s="156"/>
      <c r="F38" s="161"/>
      <c r="G38" s="161"/>
      <c r="H38" s="161"/>
      <c r="I38" s="161"/>
    </row>
    <row r="39" spans="2:9" ht="15" customHeight="1">
      <c r="B39" s="162"/>
      <c r="C39" s="162"/>
      <c r="D39" s="162"/>
      <c r="E39" s="162"/>
      <c r="F39" s="143"/>
      <c r="G39" s="143"/>
      <c r="H39" s="143"/>
      <c r="I39" s="143"/>
    </row>
    <row r="40" spans="2:9" ht="15" customHeight="1">
      <c r="B40" s="154" t="s">
        <v>73</v>
      </c>
      <c r="C40" s="164"/>
      <c r="D40" s="162"/>
      <c r="E40"/>
      <c r="F40" s="154" t="s">
        <v>76</v>
      </c>
      <c r="G40" s="173"/>
      <c r="H40" s="15"/>
      <c r="I40" s="172"/>
    </row>
    <row r="41" spans="2:9" ht="15" customHeight="1">
      <c r="B41" s="165" t="s">
        <v>74</v>
      </c>
      <c r="C41" s="288"/>
      <c r="D41" s="162"/>
      <c r="E41"/>
      <c r="F41" s="166" t="s">
        <v>37</v>
      </c>
      <c r="G41" s="174"/>
      <c r="H41" s="290"/>
      <c r="I41" s="172"/>
    </row>
    <row r="42" spans="2:9" ht="15" customHeight="1">
      <c r="B42" s="167" t="s">
        <v>75</v>
      </c>
      <c r="C42" s="289"/>
      <c r="D42" s="162"/>
      <c r="E42"/>
      <c r="F42" s="168" t="s">
        <v>79</v>
      </c>
      <c r="H42" s="291"/>
      <c r="I42" s="172"/>
    </row>
    <row r="43" spans="2:9" ht="15" customHeight="1">
      <c r="D43" s="162"/>
      <c r="E43"/>
      <c r="F43" s="175" t="s">
        <v>78</v>
      </c>
      <c r="G43" s="176"/>
      <c r="H43" s="292"/>
      <c r="I43" s="172"/>
    </row>
    <row r="44" spans="2:9" ht="15" customHeight="1">
      <c r="B44" s="162"/>
      <c r="C44" s="162"/>
      <c r="D44" s="162"/>
      <c r="E44"/>
      <c r="F44" s="15"/>
      <c r="G44" s="15"/>
      <c r="H44" s="15"/>
    </row>
    <row r="45" spans="2:9" ht="15" customHeight="1">
      <c r="B45" s="162"/>
      <c r="C45" s="162"/>
      <c r="D45" s="162"/>
      <c r="E45" s="162"/>
      <c r="F45" s="162"/>
      <c r="G45" s="162"/>
      <c r="H45" s="162"/>
    </row>
    <row r="46" spans="2:9" ht="15" customHeight="1">
      <c r="B46" s="172"/>
      <c r="C46" s="172"/>
      <c r="D46" s="162"/>
      <c r="E46" s="154" t="s">
        <v>77</v>
      </c>
      <c r="F46" s="157"/>
      <c r="G46" s="162"/>
      <c r="H46" s="162"/>
    </row>
    <row r="47" spans="2:9" ht="15" customHeight="1">
      <c r="B47" s="172"/>
      <c r="C47" s="172"/>
      <c r="D47" s="173"/>
      <c r="E47" s="165" t="s">
        <v>78</v>
      </c>
      <c r="F47" s="293"/>
      <c r="G47" s="293"/>
      <c r="H47" s="288"/>
      <c r="I47" s="172"/>
    </row>
    <row r="48" spans="2:9" ht="15" customHeight="1">
      <c r="B48" s="172"/>
      <c r="C48" s="172"/>
      <c r="D48" s="173"/>
      <c r="E48" s="182" t="s">
        <v>80</v>
      </c>
      <c r="F48" s="162"/>
      <c r="G48" s="169" t="s">
        <v>81</v>
      </c>
      <c r="H48" s="289"/>
      <c r="I48" s="172"/>
    </row>
    <row r="49" spans="1:9" ht="15" customHeight="1">
      <c r="B49" s="172"/>
      <c r="C49" s="172"/>
      <c r="D49" s="173"/>
      <c r="E49" s="167" t="s">
        <v>78</v>
      </c>
      <c r="F49" s="294"/>
      <c r="G49" s="295" t="s">
        <v>82</v>
      </c>
      <c r="H49" s="296"/>
      <c r="I49" s="172"/>
    </row>
    <row r="50" spans="1:9" ht="15" customHeight="1">
      <c r="B50" s="173"/>
      <c r="C50" s="178"/>
      <c r="D50" s="162"/>
      <c r="E50" s="173"/>
      <c r="F50" s="173"/>
      <c r="G50" s="173"/>
      <c r="H50" s="173"/>
      <c r="I50" s="162"/>
    </row>
    <row r="51" spans="1:9" ht="15" customHeight="1">
      <c r="A51" s="172"/>
      <c r="B51" s="173"/>
      <c r="C51" s="178"/>
      <c r="D51" s="173"/>
      <c r="E51" s="173"/>
      <c r="F51" s="173"/>
      <c r="G51" s="173"/>
      <c r="H51" s="173"/>
      <c r="I51" s="173"/>
    </row>
    <row r="52" spans="1:9" ht="15" customHeight="1">
      <c r="H52" s="143"/>
      <c r="I52" s="143"/>
    </row>
    <row r="53" spans="1:9" ht="15" customHeight="1">
      <c r="H53" s="143"/>
      <c r="I53" s="143"/>
    </row>
    <row r="54" spans="1:9" ht="15" customHeight="1">
      <c r="B54" s="143"/>
      <c r="C54" s="143"/>
      <c r="D54" s="143"/>
      <c r="E54" s="143"/>
      <c r="F54" s="143"/>
      <c r="G54" s="143"/>
      <c r="H54" s="143"/>
      <c r="I54" s="143"/>
    </row>
    <row r="55" spans="1:9" ht="15" customHeight="1">
      <c r="D55" s="143"/>
      <c r="H55" s="143"/>
      <c r="I55" s="143"/>
    </row>
    <row r="56" spans="1:9" ht="15" customHeight="1">
      <c r="D56" s="143"/>
      <c r="H56" s="143"/>
      <c r="I56" s="1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1-Revenue</vt:lpstr>
      <vt:lpstr>2-UFCF</vt:lpstr>
      <vt:lpstr>3-Perpetuity</vt:lpstr>
      <vt:lpstr>4-WACC</vt:lpstr>
      <vt:lpstr>5-Cost of Equity</vt:lpstr>
      <vt:lpstr>6-Beta</vt:lpstr>
      <vt:lpstr>7-Perpetuity DCF</vt:lpstr>
      <vt:lpstr>8-Terminal DCF</vt:lpstr>
      <vt:lpstr>9-Value per Share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Duncan McKeen</cp:lastModifiedBy>
  <cp:revision/>
  <dcterms:created xsi:type="dcterms:W3CDTF">1899-12-30T05:00:00Z</dcterms:created>
  <dcterms:modified xsi:type="dcterms:W3CDTF">2022-10-25T18:18:36Z</dcterms:modified>
  <cp:category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(2)5uWNwTE/oo3XDid91jsi2g8xE5KcVvwXsvHdwyBKwGHPvEJEYlVsj2U8I+dIrO9jVEQalw14
uOoNaGhzMG5nfgAcLcJowTJ8VtRJKK9SVVGEVZwR9aEEw5JVqIYCJpXPkvWTGqOOh8G1af0y
RnpLCiDdYYJeQZb4w+WBCBBQkRW6yrL3D3P87sv8IUVo6ao00cbURH1tW45YziFs1FM/c+qz
RawvlOG+zbhWc9Weli</vt:lpwstr>
  </property>
  <property fmtid="{D5CDD505-2E9C-101B-9397-08002B2CF9AE}" pid="3" name="_2015_ms_pID_7253431">
    <vt:lpwstr>0PrDFDYMMC5aC9f9TJEEhgp6cp4Ko0R1cCM1e2qdqADBdfTkxcDQho
pVnWK+VspAC9mLJ/KFc6JieJXbeyL8CFlrWpqkuUj3q4KjPQbwysoLNScqiD4BGz5tcO1/ED
1IeQJzivJ5Nqg9jqEQhvH0/4lF3P5Wf+z2dIABsocI/kb/Z0YHdlP0dnPsx/SJYOI1s=</vt:lpwstr>
  </property>
</Properties>
</file>