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0730" windowHeight="11760" activeTab="1"/>
  </bookViews>
  <sheets>
    <sheet name="Sheet1" sheetId="1" r:id="rId1"/>
    <sheet name="Sheet2" sheetId="2" r:id="rId2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/>
  <c r="D7"/>
  <c r="D8"/>
  <c r="D9"/>
  <c r="D10"/>
  <c r="D11"/>
  <c r="D12"/>
  <c r="D13"/>
  <c r="D14"/>
  <c r="D15"/>
  <c r="D16"/>
  <c r="D17"/>
  <c r="D18"/>
  <c r="D19"/>
  <c r="D25"/>
  <c r="D26"/>
  <c r="D27"/>
  <c r="D28"/>
  <c r="D29"/>
  <c r="D30"/>
  <c r="D32"/>
  <c r="E6"/>
  <c r="E7"/>
  <c r="E8"/>
  <c r="E9"/>
  <c r="E10"/>
  <c r="E11"/>
  <c r="E12"/>
  <c r="E13"/>
  <c r="E15"/>
  <c r="E16"/>
  <c r="E17"/>
  <c r="E18"/>
  <c r="E19"/>
  <c r="E25"/>
  <c r="E26"/>
  <c r="E27"/>
  <c r="E28"/>
  <c r="E29"/>
  <c r="E30"/>
  <c r="E32"/>
  <c r="F6"/>
  <c r="F7"/>
  <c r="F8"/>
  <c r="F9"/>
  <c r="F10"/>
  <c r="F11"/>
  <c r="F12"/>
  <c r="F13"/>
  <c r="F15"/>
  <c r="F16"/>
  <c r="F17"/>
  <c r="F18"/>
  <c r="F19"/>
  <c r="F25"/>
  <c r="F26"/>
  <c r="F27"/>
  <c r="F28"/>
  <c r="F29"/>
  <c r="F30"/>
  <c r="F32"/>
  <c r="G6"/>
  <c r="G7"/>
  <c r="G8"/>
  <c r="G9"/>
  <c r="G10"/>
  <c r="G11"/>
  <c r="G12"/>
  <c r="G13"/>
  <c r="G15"/>
  <c r="G16"/>
  <c r="G17"/>
  <c r="G18"/>
  <c r="G19"/>
  <c r="G25"/>
  <c r="G26"/>
  <c r="G27"/>
  <c r="G28"/>
  <c r="G29"/>
  <c r="G30"/>
  <c r="G32"/>
  <c r="H6"/>
  <c r="H7"/>
  <c r="H8"/>
  <c r="H9"/>
  <c r="H10"/>
  <c r="H11"/>
  <c r="H12"/>
  <c r="H13"/>
  <c r="H15"/>
  <c r="H16"/>
  <c r="H17"/>
  <c r="H18"/>
  <c r="H19"/>
  <c r="H25"/>
  <c r="H26"/>
  <c r="H27"/>
  <c r="H28"/>
  <c r="H29"/>
  <c r="H30"/>
  <c r="H32"/>
  <c r="I6"/>
  <c r="I7"/>
  <c r="I8"/>
  <c r="I9"/>
  <c r="I10"/>
  <c r="I11"/>
  <c r="I12"/>
  <c r="I13"/>
  <c r="I14"/>
  <c r="I15"/>
  <c r="I16"/>
  <c r="I17"/>
  <c r="I18"/>
  <c r="I19"/>
  <c r="I25"/>
  <c r="I26"/>
  <c r="I27"/>
  <c r="I28"/>
  <c r="I29"/>
  <c r="I30"/>
  <c r="I32"/>
  <c r="J6"/>
  <c r="J7"/>
  <c r="J8"/>
  <c r="J9"/>
  <c r="J10"/>
  <c r="J11"/>
  <c r="J12"/>
  <c r="J13"/>
  <c r="J15"/>
  <c r="J16"/>
  <c r="J17"/>
  <c r="J18"/>
  <c r="J19"/>
  <c r="J25"/>
  <c r="J26"/>
  <c r="J27"/>
  <c r="J28"/>
  <c r="J29"/>
  <c r="J30"/>
  <c r="J32"/>
  <c r="K6"/>
  <c r="K7"/>
  <c r="K8"/>
  <c r="K9"/>
  <c r="K10"/>
  <c r="K11"/>
  <c r="K12"/>
  <c r="K13"/>
  <c r="K15"/>
  <c r="K16"/>
  <c r="K17"/>
  <c r="K18"/>
  <c r="K19"/>
  <c r="K25"/>
  <c r="K26"/>
  <c r="K27"/>
  <c r="K28"/>
  <c r="K29"/>
  <c r="K30"/>
  <c r="K32"/>
  <c r="L6"/>
  <c r="L7"/>
  <c r="L8"/>
  <c r="L9"/>
  <c r="L10"/>
  <c r="L11"/>
  <c r="L12"/>
  <c r="L13"/>
  <c r="L15"/>
  <c r="L16"/>
  <c r="L17"/>
  <c r="L18"/>
  <c r="L19"/>
  <c r="L25"/>
  <c r="L26"/>
  <c r="L27"/>
  <c r="L28"/>
  <c r="L29"/>
  <c r="L30"/>
  <c r="L32"/>
  <c r="M6"/>
  <c r="M7"/>
  <c r="M8"/>
  <c r="M9"/>
  <c r="M10"/>
  <c r="M11"/>
  <c r="M12"/>
  <c r="M13"/>
  <c r="M15"/>
  <c r="M16"/>
  <c r="M17"/>
  <c r="M18"/>
  <c r="M19"/>
  <c r="M25"/>
  <c r="M26"/>
  <c r="M27"/>
  <c r="M28"/>
  <c r="M29"/>
  <c r="M30"/>
  <c r="M32"/>
  <c r="N32" l="1"/>
  <c r="M5"/>
  <c r="M24"/>
  <c r="L5"/>
  <c r="L24"/>
  <c r="K5"/>
  <c r="K24"/>
  <c r="J5"/>
  <c r="J24"/>
  <c r="I5"/>
  <c r="I24"/>
  <c r="H5"/>
  <c r="O11" i="1"/>
  <c r="P11"/>
  <c r="Q11"/>
  <c r="R11"/>
  <c r="S11"/>
  <c r="V18"/>
  <c r="V17"/>
  <c r="V16"/>
  <c r="V15"/>
  <c r="V14"/>
  <c r="V13"/>
  <c r="K11"/>
  <c r="N11"/>
  <c r="L11"/>
  <c r="M11"/>
  <c r="T11"/>
  <c r="V12"/>
  <c r="V11"/>
  <c r="V10"/>
  <c r="V9"/>
  <c r="H24" i="2"/>
  <c r="G5"/>
  <c r="G24"/>
  <c r="F5"/>
  <c r="F24"/>
  <c r="E5"/>
  <c r="E24"/>
  <c r="D5"/>
  <c r="D24"/>
</calcChain>
</file>

<file path=xl/sharedStrings.xml><?xml version="1.0" encoding="utf-8"?>
<sst xmlns="http://schemas.openxmlformats.org/spreadsheetml/2006/main" count="133" uniqueCount="126">
  <si>
    <t>Student Contact Hours Calculation Sheet</t>
  </si>
  <si>
    <t>Symbol</t>
  </si>
  <si>
    <t>Description</t>
  </si>
  <si>
    <t xml:space="preserve">m </t>
  </si>
  <si>
    <t>AF</t>
  </si>
  <si>
    <t>n</t>
  </si>
  <si>
    <t>Number of students following course</t>
  </si>
  <si>
    <t>t</t>
  </si>
  <si>
    <t>Number of tutorials/ assignments for course</t>
  </si>
  <si>
    <t>a</t>
  </si>
  <si>
    <t>Conducting practical classes/ clinical/ fieldwork/ field visits (actual number hrs/ year)</t>
  </si>
  <si>
    <t>b</t>
  </si>
  <si>
    <t>Preparation of  practical classes/ clinical/ fieldwork/ field visits (actual number hrs/ year)</t>
  </si>
  <si>
    <t>g</t>
  </si>
  <si>
    <t>f</t>
  </si>
  <si>
    <t>Number of reports in the course to be evaluated</t>
  </si>
  <si>
    <t>p</t>
  </si>
  <si>
    <t>Number of projects (individual or group)</t>
  </si>
  <si>
    <t>q</t>
  </si>
  <si>
    <t>Number of reports evaluated</t>
  </si>
  <si>
    <r>
      <t>n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</t>
    </r>
  </si>
  <si>
    <t>Number of students examined</t>
  </si>
  <si>
    <t>y</t>
  </si>
  <si>
    <t>Number of students assigned for training</t>
  </si>
  <si>
    <r>
      <t>n</t>
    </r>
    <r>
      <rPr>
        <vertAlign val="subscript"/>
        <sz val="11"/>
        <color theme="1"/>
        <rFont val="Calibri"/>
        <family val="2"/>
        <scheme val="minor"/>
      </rPr>
      <t>v</t>
    </r>
  </si>
  <si>
    <t>Number of industries/ institutes visited</t>
  </si>
  <si>
    <t>r</t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</si>
  <si>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1 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</si>
  <si>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2 – number of hours required for preparation to conduct one hour lecture/ tutorial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</si>
  <si>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</si>
  <si>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 3 – time required for setting an examination paper for 1 credit course</t>
    </r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</si>
  <si>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</si>
  <si>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r>
      <t>K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= 0.25 – time required for translation and/ or moderation of question paper of a 1 credit course</t>
    </r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</si>
  <si>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</si>
  <si>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3 – time for setting a practical/ clinical/ fieldwork examination</t>
    </r>
  </si>
  <si>
    <r>
      <t>k</t>
    </r>
    <r>
      <rPr>
        <vertAlign val="subscript"/>
        <sz val="11"/>
        <color theme="1"/>
        <rFont val="Calibri"/>
        <family val="2"/>
        <scheme val="minor"/>
      </rPr>
      <t>5</t>
    </r>
  </si>
  <si>
    <r>
      <t>k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= 0.25 time required to grade a practical/ clinical/ fieldwork report</t>
    </r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</si>
  <si>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6 </t>
    </r>
  </si>
  <si>
    <r>
      <t>k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 1-time spent weekly on supervision per project</t>
    </r>
  </si>
  <si>
    <r>
      <t>k</t>
    </r>
    <r>
      <rPr>
        <vertAlign val="subscript"/>
        <sz val="11"/>
        <color theme="1"/>
        <rFont val="Calibri"/>
        <family val="2"/>
        <scheme val="minor"/>
      </rPr>
      <t>7</t>
    </r>
  </si>
  <si>
    <r>
      <t>k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= 5 – Time required to correct and evaluate a project report</t>
    </r>
  </si>
  <si>
    <r>
      <t>k</t>
    </r>
    <r>
      <rPr>
        <vertAlign val="subscript"/>
        <sz val="11"/>
        <color theme="1"/>
        <rFont val="Calibri"/>
        <family val="2"/>
        <scheme val="minor"/>
      </rPr>
      <t>8</t>
    </r>
  </si>
  <si>
    <t>Average time spent for one student</t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</si>
  <si>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9 </t>
    </r>
  </si>
  <si>
    <t>Average time per visit</t>
  </si>
  <si>
    <r>
      <t>k</t>
    </r>
    <r>
      <rPr>
        <vertAlign val="subscript"/>
        <sz val="11"/>
        <color theme="1"/>
        <rFont val="Calibri"/>
        <family val="2"/>
        <scheme val="minor"/>
      </rPr>
      <t>10</t>
    </r>
  </si>
  <si>
    <t>k10 = 3 hrs – Time spent for activity</t>
  </si>
  <si>
    <r>
      <t>k</t>
    </r>
    <r>
      <rPr>
        <vertAlign val="subscript"/>
        <sz val="11"/>
        <color theme="1"/>
        <rFont val="Calibri"/>
        <family val="2"/>
        <scheme val="minor"/>
      </rPr>
      <t>11</t>
    </r>
  </si>
  <si>
    <r>
      <t>k</t>
    </r>
    <r>
      <rPr>
        <vertAlign val="subscript"/>
        <sz val="11"/>
        <color rgb="FF000000"/>
        <rFont val="Calibri"/>
        <family val="2"/>
        <scheme val="minor"/>
      </rPr>
      <t>11</t>
    </r>
    <r>
      <rPr>
        <sz val="11"/>
        <color rgb="FF000000"/>
        <rFont val="Calibri"/>
        <family val="2"/>
        <scheme val="minor"/>
      </rPr>
      <t xml:space="preserve"> = 0.25 Time spent for a student</t>
    </r>
  </si>
  <si>
    <r>
      <t>k</t>
    </r>
    <r>
      <rPr>
        <vertAlign val="subscript"/>
        <sz val="11"/>
        <color theme="1"/>
        <rFont val="Calibri"/>
        <family val="2"/>
        <scheme val="minor"/>
      </rPr>
      <t>12</t>
    </r>
  </si>
  <si>
    <t>0.3 hr – Time spent per student</t>
  </si>
  <si>
    <t>Number of credits or equivalent parts thereof</t>
  </si>
  <si>
    <t>Number of offerings of the same course by the same teacher</t>
  </si>
  <si>
    <t>Course Code 5</t>
  </si>
  <si>
    <t>Course Code</t>
  </si>
  <si>
    <t>Course Name</t>
  </si>
  <si>
    <t xml:space="preserve">K Values </t>
  </si>
  <si>
    <t>Value</t>
  </si>
  <si>
    <t>Conducting lectures/ tutorials/ small group discussions</t>
  </si>
  <si>
    <t>Preparation of lectures/ tutorials/ small group discussions</t>
  </si>
  <si>
    <t>Setting examination papers (including mid-semester exams)</t>
  </si>
  <si>
    <t>Translation and/ or moderation of examination papers</t>
  </si>
  <si>
    <t>Marking examination answer scripts</t>
  </si>
  <si>
    <t>Evaluation of tutorial/ assignments</t>
  </si>
  <si>
    <t>Conducting practical classes/ clinical/ fieldwork/ field visits</t>
  </si>
  <si>
    <t>Preparation of  practical classes/ clinical/ fieldwork/ field visits</t>
  </si>
  <si>
    <t>Setting a practical/ clinical/ fieldwork examination</t>
  </si>
  <si>
    <t>Evaluation of practical/ clinical/ fieldwork reports</t>
  </si>
  <si>
    <t>Supervision of undergraduate research</t>
  </si>
  <si>
    <t>Evaluation of undergraduate project/ research reports (as supervisor and/ or examiner)</t>
  </si>
  <si>
    <t>Student presentations on training and/ or Viva voce examination</t>
  </si>
  <si>
    <t>Prior preparation for assigning students for training (liaising with industry and related documentary work)</t>
  </si>
  <si>
    <t>Supervision of Trainees (including attending to problems etc.)</t>
  </si>
  <si>
    <t>Correction and evaluation of industrial/ institute training report</t>
  </si>
  <si>
    <t>Final evaluation of training</t>
  </si>
  <si>
    <t>Number of Hours</t>
  </si>
  <si>
    <t>Teaching/ Learning/ Assessment Activity</t>
  </si>
  <si>
    <t>Formula</t>
  </si>
  <si>
    <t>Industrial Training Activity</t>
  </si>
  <si>
    <t xml:space="preserve">Student contact hours for different categories of teaching/ learning/ assessment activities </t>
  </si>
  <si>
    <t>15 x m x C X AF</t>
  </si>
  <si>
    <r>
      <t>15 x 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x C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</si>
  <si>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 C</t>
    </r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</si>
  <si>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x C</t>
    </r>
  </si>
  <si>
    <t>n x t/6</t>
  </si>
  <si>
    <t>actual number hrs/ year</t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</si>
  <si>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x g</t>
    </r>
  </si>
  <si>
    <r>
      <t>k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x n x f</t>
    </r>
  </si>
  <si>
    <r>
      <t>15 x p x k</t>
    </r>
    <r>
      <rPr>
        <vertAlign val="subscript"/>
        <sz val="11"/>
        <color theme="1"/>
        <rFont val="Calibri"/>
        <family val="2"/>
        <scheme val="minor"/>
      </rPr>
      <t>6</t>
    </r>
  </si>
  <si>
    <r>
      <t>q x k</t>
    </r>
    <r>
      <rPr>
        <vertAlign val="subscript"/>
        <sz val="11"/>
        <color theme="1"/>
        <rFont val="Calibri"/>
        <family val="2"/>
        <scheme val="minor"/>
      </rPr>
      <t>7</t>
    </r>
  </si>
  <si>
    <r>
      <t>n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x k</t>
    </r>
    <r>
      <rPr>
        <vertAlign val="subscript"/>
        <sz val="11"/>
        <color theme="1"/>
        <rFont val="Calibri"/>
        <family val="2"/>
        <scheme val="minor"/>
      </rPr>
      <t>11</t>
    </r>
  </si>
  <si>
    <r>
      <t>n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x K</t>
    </r>
    <r>
      <rPr>
        <vertAlign val="subscript"/>
        <sz val="11"/>
        <color theme="1"/>
        <rFont val="Calibri"/>
        <family val="2"/>
        <scheme val="minor"/>
      </rPr>
      <t>9</t>
    </r>
  </si>
  <si>
    <r>
      <t>r x k</t>
    </r>
    <r>
      <rPr>
        <vertAlign val="subscript"/>
        <sz val="11"/>
        <color theme="1"/>
        <rFont val="Calibri"/>
        <family val="2"/>
        <scheme val="minor"/>
      </rPr>
      <t>10</t>
    </r>
  </si>
  <si>
    <t>C</t>
  </si>
  <si>
    <t>Number of groups (if all groups are given the same examination, then g =1)</t>
  </si>
  <si>
    <t>Number of reports corrected and marked</t>
  </si>
  <si>
    <r>
      <t>y x k</t>
    </r>
    <r>
      <rPr>
        <vertAlign val="subscript"/>
        <sz val="11"/>
        <color theme="1"/>
        <rFont val="Calibri"/>
        <family val="2"/>
        <scheme val="minor"/>
      </rPr>
      <t>8</t>
    </r>
  </si>
  <si>
    <t xml:space="preserve">Total Hours </t>
  </si>
  <si>
    <t xml:space="preserve">Grand Total </t>
  </si>
  <si>
    <t xml:space="preserve">Class Size </t>
  </si>
  <si>
    <t>AF ( hrs)</t>
  </si>
  <si>
    <t>&lt;25</t>
  </si>
  <si>
    <t>26-49</t>
  </si>
  <si>
    <t>50-74</t>
  </si>
  <si>
    <t>75-100</t>
  </si>
  <si>
    <t>100-200</t>
  </si>
  <si>
    <t>200-300</t>
  </si>
  <si>
    <t>&gt; 300</t>
  </si>
  <si>
    <t>Adjustment Factor (This filed will auto calculate based on number of students)</t>
  </si>
  <si>
    <t>Number of trainee students examined in presentation and viva</t>
  </si>
  <si>
    <r>
      <t>n</t>
    </r>
    <r>
      <rPr>
        <vertAlign val="subscript"/>
        <sz val="11"/>
        <color theme="1"/>
        <rFont val="Calibri"/>
        <family val="2"/>
        <scheme val="minor"/>
      </rPr>
      <t xml:space="preserve">t </t>
    </r>
  </si>
  <si>
    <t>n x C</t>
  </si>
  <si>
    <t>Student contact hours for different categories of Industrial Training activities</t>
  </si>
  <si>
    <r>
      <t>n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x k</t>
    </r>
    <r>
      <rPr>
        <vertAlign val="subscript"/>
        <sz val="11"/>
        <color theme="1"/>
        <rFont val="Calibri"/>
        <family val="2"/>
        <scheme val="minor"/>
      </rPr>
      <t>11</t>
    </r>
  </si>
  <si>
    <r>
      <t>y x k</t>
    </r>
    <r>
      <rPr>
        <vertAlign val="subscript"/>
        <sz val="11"/>
        <color theme="1"/>
        <rFont val="Calibri"/>
        <family val="2"/>
        <scheme val="minor"/>
      </rPr>
      <t>12</t>
    </r>
  </si>
  <si>
    <t>Industrial Training Activities</t>
  </si>
  <si>
    <t>This sheet will calculate total number of student contact hours for a lecturer.  You need to sumbit all the courses you are responsible for in a given semester and also need to fill the relevent values for each field based on the course requirements. (Please use a new copy of this sheet for each semester. You need to fill all the cells in Ash colour)</t>
  </si>
  <si>
    <t>Course Code 1</t>
  </si>
  <si>
    <t>Course Code 2</t>
  </si>
  <si>
    <t>Course Code 3</t>
  </si>
  <si>
    <t>Course Code 4</t>
  </si>
  <si>
    <t>Course Code 6</t>
  </si>
  <si>
    <t>Course Code 7</t>
  </si>
  <si>
    <t>Course Code 8</t>
  </si>
  <si>
    <t>Course Code 9</t>
  </si>
  <si>
    <t>Course Code 10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</si>
</sst>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thin">
        <color auto="1"/>
      </bottom>
      <diagonal/>
    </border>
    <border>
      <left/>
      <right/>
      <top style="medium">
        <color rgb="FF000000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vertical="top" wrapText="1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/>
    <xf numFmtId="0" fontId="1" fillId="9" borderId="1" xfId="0" applyFont="1" applyFill="1" applyBorder="1"/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Protection="1"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4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Protection="1"/>
    <xf numFmtId="0" fontId="0" fillId="0" borderId="0" xfId="0" applyProtection="1"/>
    <xf numFmtId="0" fontId="0" fillId="4" borderId="1" xfId="0" applyFont="1" applyFill="1" applyBorder="1" applyAlignment="1" applyProtection="1">
      <alignment wrapText="1"/>
    </xf>
    <xf numFmtId="0" fontId="0" fillId="5" borderId="1" xfId="0" applyFont="1" applyFill="1" applyBorder="1" applyAlignment="1" applyProtection="1">
      <alignment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0" xfId="0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top" wrapText="1" shrinkToFi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5" tint="-0.249977111117893"/>
  </sheetPr>
  <dimension ref="A1:X62"/>
  <sheetViews>
    <sheetView zoomScale="87" zoomScaleNormal="87" zoomScalePageLayoutView="87" workbookViewId="0">
      <selection activeCell="U11" sqref="U11"/>
    </sheetView>
  </sheetViews>
  <sheetFormatPr defaultColWidth="8.7109375" defaultRowHeight="15"/>
  <cols>
    <col min="1" max="21" width="8.7109375" style="20"/>
    <col min="22" max="22" width="13.85546875" style="20" customWidth="1"/>
    <col min="23" max="23" width="21.7109375" style="20" customWidth="1"/>
    <col min="24" max="16384" width="8.7109375" style="20"/>
  </cols>
  <sheetData>
    <row r="1" spans="1:24" ht="14.45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4" ht="14.4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4" ht="14.45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1:24" ht="14.45" customHeight="1">
      <c r="A4" s="74" t="s">
        <v>116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X4" s="46"/>
    </row>
    <row r="5" spans="1:24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4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</row>
    <row r="8" spans="1:24" s="22" customFormat="1" ht="30">
      <c r="A8" s="21" t="s">
        <v>1</v>
      </c>
      <c r="B8" s="75" t="s">
        <v>2</v>
      </c>
      <c r="C8" s="75"/>
      <c r="D8" s="75"/>
      <c r="E8" s="75"/>
      <c r="F8" s="75"/>
      <c r="G8" s="75"/>
      <c r="H8" s="75"/>
      <c r="I8" s="75"/>
      <c r="J8" s="75"/>
      <c r="K8" s="2" t="s">
        <v>117</v>
      </c>
      <c r="L8" s="3" t="s">
        <v>118</v>
      </c>
      <c r="M8" s="4" t="s">
        <v>119</v>
      </c>
      <c r="N8" s="5" t="s">
        <v>120</v>
      </c>
      <c r="O8" s="6" t="s">
        <v>53</v>
      </c>
      <c r="P8" s="2" t="s">
        <v>121</v>
      </c>
      <c r="Q8" s="3" t="s">
        <v>122</v>
      </c>
      <c r="R8" s="4" t="s">
        <v>123</v>
      </c>
      <c r="S8" s="5" t="s">
        <v>124</v>
      </c>
      <c r="T8" s="6" t="s">
        <v>125</v>
      </c>
      <c r="V8" s="23" t="s">
        <v>54</v>
      </c>
      <c r="W8" s="23" t="s">
        <v>55</v>
      </c>
    </row>
    <row r="9" spans="1:24">
      <c r="A9" s="24" t="s">
        <v>3</v>
      </c>
      <c r="B9" s="61" t="s">
        <v>52</v>
      </c>
      <c r="C9" s="62"/>
      <c r="D9" s="62"/>
      <c r="E9" s="62"/>
      <c r="F9" s="62"/>
      <c r="G9" s="62"/>
      <c r="H9" s="62"/>
      <c r="I9" s="62"/>
      <c r="J9" s="63"/>
      <c r="K9" s="25"/>
      <c r="L9" s="25"/>
      <c r="M9" s="25"/>
      <c r="N9" s="25"/>
      <c r="O9" s="25"/>
      <c r="P9" s="25"/>
      <c r="Q9" s="25"/>
      <c r="R9" s="25"/>
      <c r="S9" s="25"/>
      <c r="T9" s="25"/>
      <c r="V9" s="47" t="str">
        <f>K8</f>
        <v>Course Code 1</v>
      </c>
      <c r="W9" s="26"/>
    </row>
    <row r="10" spans="1:24">
      <c r="A10" s="24" t="s">
        <v>93</v>
      </c>
      <c r="B10" s="58" t="s">
        <v>51</v>
      </c>
      <c r="C10" s="59"/>
      <c r="D10" s="59"/>
      <c r="E10" s="59"/>
      <c r="F10" s="59"/>
      <c r="G10" s="59"/>
      <c r="H10" s="59"/>
      <c r="I10" s="59"/>
      <c r="J10" s="60"/>
      <c r="K10" s="25"/>
      <c r="L10" s="25"/>
      <c r="M10" s="25"/>
      <c r="N10" s="25"/>
      <c r="O10" s="25"/>
      <c r="P10" s="25"/>
      <c r="Q10" s="25"/>
      <c r="R10" s="25"/>
      <c r="S10" s="25"/>
      <c r="T10" s="25"/>
      <c r="V10" s="48" t="str">
        <f>L8</f>
        <v>Course Code 2</v>
      </c>
      <c r="W10" s="26"/>
    </row>
    <row r="11" spans="1:24">
      <c r="A11" s="24" t="s">
        <v>4</v>
      </c>
      <c r="B11" s="58" t="s">
        <v>108</v>
      </c>
      <c r="C11" s="59"/>
      <c r="D11" s="59"/>
      <c r="E11" s="59"/>
      <c r="F11" s="59"/>
      <c r="G11" s="59"/>
      <c r="H11" s="59"/>
      <c r="I11" s="59"/>
      <c r="J11" s="60"/>
      <c r="K11" s="45">
        <f>IF(K12=0,0,IF(K12&lt;=25,1,IF(K12&lt;=49,1.1,IF(K12&lt;=74,1.2,IF(K12&lt;=100,1.3,IF(K12&lt;=200,1.4,IF(K12&lt;=300,1.5,1.6)))))))</f>
        <v>0</v>
      </c>
      <c r="L11" s="45">
        <f t="shared" ref="L11" si="0">IF(L12=0,0,IF(L12&lt;=25,1,IF(L12&lt;=49,1.1,IF(L12&lt;=74,1.2,IF(L12&lt;=100,1.3,IF(L12&lt;=200,1.4,IF(L12&lt;=300,1.5,1.6)))))))</f>
        <v>0</v>
      </c>
      <c r="M11" s="45">
        <f t="shared" ref="M11" si="1">IF(M12=0,0,IF(M12&lt;=25,1,IF(M12&lt;=49,1.1,IF(M12&lt;=74,1.2,IF(M12&lt;=100,1.3,IF(M12&lt;=200,1.4,IF(M12&lt;=300,1.5,1.6)))))))</f>
        <v>0</v>
      </c>
      <c r="N11" s="45">
        <f t="shared" ref="N11:S11" si="2">IF(N12=0,0,IF(N12&lt;=25,1,IF(N12&lt;=49,1.1,IF(N12&lt;=74,1.2,IF(N12&lt;=100,1.3,IF(N12&lt;=200,1.4,IF(N12&lt;=300,1.5,1.6)))))))</f>
        <v>0</v>
      </c>
      <c r="O11" s="45">
        <f t="shared" si="2"/>
        <v>0</v>
      </c>
      <c r="P11" s="45">
        <f t="shared" si="2"/>
        <v>0</v>
      </c>
      <c r="Q11" s="45">
        <f t="shared" si="2"/>
        <v>0</v>
      </c>
      <c r="R11" s="45">
        <f t="shared" si="2"/>
        <v>0</v>
      </c>
      <c r="S11" s="45">
        <f t="shared" si="2"/>
        <v>0</v>
      </c>
      <c r="T11" s="45">
        <f t="shared" ref="T11" si="3">IF(T12=0,0,IF(T12&lt;=25,1,IF(T12&lt;=49,1.1,IF(T12&lt;=74,1.2,IF(T12&lt;=100,1.3,IF(T12&lt;=200,1.4,IF(T12&lt;=300,1.5,1.6)))))))</f>
        <v>0</v>
      </c>
      <c r="V11" s="49" t="str">
        <f>M8</f>
        <v>Course Code 3</v>
      </c>
      <c r="W11" s="26"/>
    </row>
    <row r="12" spans="1:24">
      <c r="A12" s="24" t="s">
        <v>5</v>
      </c>
      <c r="B12" s="64" t="s">
        <v>6</v>
      </c>
      <c r="C12" s="65"/>
      <c r="D12" s="65"/>
      <c r="E12" s="65"/>
      <c r="F12" s="65"/>
      <c r="G12" s="65"/>
      <c r="H12" s="65"/>
      <c r="I12" s="65"/>
      <c r="J12" s="66"/>
      <c r="K12" s="25"/>
      <c r="L12" s="25"/>
      <c r="M12" s="25"/>
      <c r="N12" s="25"/>
      <c r="O12" s="25"/>
      <c r="P12" s="25"/>
      <c r="Q12" s="25"/>
      <c r="R12" s="25"/>
      <c r="S12" s="25"/>
      <c r="T12" s="25"/>
      <c r="V12" s="51" t="str">
        <f>N8</f>
        <v>Course Code 4</v>
      </c>
      <c r="W12" s="26"/>
    </row>
    <row r="13" spans="1:24">
      <c r="A13" s="24" t="s">
        <v>7</v>
      </c>
      <c r="B13" s="58" t="s">
        <v>8</v>
      </c>
      <c r="C13" s="59"/>
      <c r="D13" s="59"/>
      <c r="E13" s="59"/>
      <c r="F13" s="59"/>
      <c r="G13" s="59"/>
      <c r="H13" s="59"/>
      <c r="I13" s="59"/>
      <c r="J13" s="60"/>
      <c r="K13" s="25"/>
      <c r="L13" s="25"/>
      <c r="M13" s="25"/>
      <c r="N13" s="25"/>
      <c r="O13" s="25"/>
      <c r="P13" s="25"/>
      <c r="Q13" s="25"/>
      <c r="R13" s="25"/>
      <c r="S13" s="25"/>
      <c r="T13" s="25"/>
      <c r="V13" s="52" t="str">
        <f>O8</f>
        <v>Course Code 5</v>
      </c>
      <c r="W13" s="26"/>
    </row>
    <row r="14" spans="1:24">
      <c r="A14" s="24" t="s">
        <v>9</v>
      </c>
      <c r="B14" s="61" t="s">
        <v>10</v>
      </c>
      <c r="C14" s="62"/>
      <c r="D14" s="62"/>
      <c r="E14" s="62"/>
      <c r="F14" s="62"/>
      <c r="G14" s="62"/>
      <c r="H14" s="62"/>
      <c r="I14" s="62"/>
      <c r="J14" s="63"/>
      <c r="K14" s="25"/>
      <c r="L14" s="25"/>
      <c r="M14" s="25"/>
      <c r="N14" s="25"/>
      <c r="O14" s="25"/>
      <c r="P14" s="25"/>
      <c r="Q14" s="25"/>
      <c r="R14" s="25"/>
      <c r="S14" s="25"/>
      <c r="T14" s="25"/>
      <c r="V14" s="50" t="str">
        <f>P8</f>
        <v>Course Code 6</v>
      </c>
      <c r="W14" s="27"/>
    </row>
    <row r="15" spans="1:24">
      <c r="A15" s="24" t="s">
        <v>11</v>
      </c>
      <c r="B15" s="61" t="s">
        <v>12</v>
      </c>
      <c r="C15" s="62"/>
      <c r="D15" s="62"/>
      <c r="E15" s="62"/>
      <c r="F15" s="62"/>
      <c r="G15" s="62"/>
      <c r="H15" s="62"/>
      <c r="I15" s="62"/>
      <c r="J15" s="63"/>
      <c r="K15" s="25"/>
      <c r="L15" s="25"/>
      <c r="M15" s="25"/>
      <c r="N15" s="25"/>
      <c r="O15" s="25"/>
      <c r="P15" s="25"/>
      <c r="Q15" s="25"/>
      <c r="R15" s="25"/>
      <c r="S15" s="25"/>
      <c r="T15" s="25"/>
      <c r="V15" s="53" t="str">
        <f>Q8</f>
        <v>Course Code 7</v>
      </c>
      <c r="W15" s="27"/>
    </row>
    <row r="16" spans="1:24">
      <c r="A16" s="24" t="s">
        <v>13</v>
      </c>
      <c r="B16" s="58" t="s">
        <v>94</v>
      </c>
      <c r="C16" s="59"/>
      <c r="D16" s="59"/>
      <c r="E16" s="59"/>
      <c r="F16" s="59"/>
      <c r="G16" s="59"/>
      <c r="H16" s="59"/>
      <c r="I16" s="59"/>
      <c r="J16" s="60"/>
      <c r="K16" s="25"/>
      <c r="L16" s="25"/>
      <c r="M16" s="25"/>
      <c r="N16" s="25"/>
      <c r="O16" s="25"/>
      <c r="P16" s="25"/>
      <c r="Q16" s="25"/>
      <c r="R16" s="25"/>
      <c r="S16" s="25"/>
      <c r="T16" s="25"/>
      <c r="V16" s="49" t="str">
        <f>R8</f>
        <v>Course Code 8</v>
      </c>
      <c r="W16" s="27"/>
    </row>
    <row r="17" spans="1:23">
      <c r="A17" s="24" t="s">
        <v>14</v>
      </c>
      <c r="B17" s="58" t="s">
        <v>15</v>
      </c>
      <c r="C17" s="59"/>
      <c r="D17" s="59"/>
      <c r="E17" s="59"/>
      <c r="F17" s="59"/>
      <c r="G17" s="59"/>
      <c r="H17" s="59"/>
      <c r="I17" s="59"/>
      <c r="J17" s="60"/>
      <c r="K17" s="25"/>
      <c r="L17" s="25"/>
      <c r="M17" s="25"/>
      <c r="N17" s="25"/>
      <c r="O17" s="25"/>
      <c r="P17" s="25"/>
      <c r="Q17" s="25"/>
      <c r="R17" s="25"/>
      <c r="S17" s="25"/>
      <c r="T17" s="25"/>
      <c r="V17" s="51" t="str">
        <f>S8</f>
        <v>Course Code 9</v>
      </c>
      <c r="W17" s="27"/>
    </row>
    <row r="18" spans="1:23" ht="30">
      <c r="A18" s="24" t="s">
        <v>16</v>
      </c>
      <c r="B18" s="58" t="s">
        <v>17</v>
      </c>
      <c r="C18" s="59"/>
      <c r="D18" s="59"/>
      <c r="E18" s="59"/>
      <c r="F18" s="59"/>
      <c r="G18" s="59"/>
      <c r="H18" s="59"/>
      <c r="I18" s="59"/>
      <c r="J18" s="60"/>
      <c r="K18" s="25"/>
      <c r="L18" s="25"/>
      <c r="M18" s="25"/>
      <c r="N18" s="25"/>
      <c r="O18" s="25"/>
      <c r="P18" s="25"/>
      <c r="Q18" s="25"/>
      <c r="R18" s="25"/>
      <c r="S18" s="25"/>
      <c r="T18" s="25"/>
      <c r="V18" s="52" t="str">
        <f>T8</f>
        <v>Course Code 10</v>
      </c>
      <c r="W18" s="27"/>
    </row>
    <row r="19" spans="1:23">
      <c r="A19" s="24" t="s">
        <v>18</v>
      </c>
      <c r="B19" s="58" t="s">
        <v>19</v>
      </c>
      <c r="C19" s="59"/>
      <c r="D19" s="59"/>
      <c r="E19" s="59"/>
      <c r="F19" s="59"/>
      <c r="G19" s="59"/>
      <c r="H19" s="59"/>
      <c r="I19" s="59"/>
      <c r="J19" s="60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3" ht="18">
      <c r="A20" s="24" t="s">
        <v>20</v>
      </c>
      <c r="B20" s="61" t="s">
        <v>21</v>
      </c>
      <c r="C20" s="62"/>
      <c r="D20" s="62"/>
      <c r="E20" s="62"/>
      <c r="F20" s="62"/>
      <c r="G20" s="62"/>
      <c r="H20" s="62"/>
      <c r="I20" s="62"/>
      <c r="J20" s="63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3">
      <c r="A21" s="24"/>
      <c r="B21" s="70" t="s">
        <v>115</v>
      </c>
      <c r="C21" s="71"/>
      <c r="D21" s="71"/>
      <c r="E21" s="71"/>
      <c r="F21" s="71"/>
      <c r="G21" s="71"/>
      <c r="H21" s="71"/>
      <c r="I21" s="71"/>
      <c r="J21" s="72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 spans="1:23">
      <c r="A22" s="24" t="s">
        <v>22</v>
      </c>
      <c r="B22" s="58" t="s">
        <v>23</v>
      </c>
      <c r="C22" s="59"/>
      <c r="D22" s="59"/>
      <c r="E22" s="59"/>
      <c r="F22" s="59"/>
      <c r="G22" s="59"/>
      <c r="H22" s="59"/>
      <c r="I22" s="59"/>
      <c r="J22" s="60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3" ht="18">
      <c r="A23" s="24" t="s">
        <v>24</v>
      </c>
      <c r="B23" s="61" t="s">
        <v>25</v>
      </c>
      <c r="C23" s="62"/>
      <c r="D23" s="62"/>
      <c r="E23" s="62"/>
      <c r="F23" s="62"/>
      <c r="G23" s="62"/>
      <c r="H23" s="62"/>
      <c r="I23" s="62"/>
      <c r="J23" s="63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23">
      <c r="A24" s="24" t="s">
        <v>26</v>
      </c>
      <c r="B24" s="64" t="s">
        <v>95</v>
      </c>
      <c r="C24" s="65"/>
      <c r="D24" s="65"/>
      <c r="E24" s="65"/>
      <c r="F24" s="65"/>
      <c r="G24" s="65"/>
      <c r="H24" s="65"/>
      <c r="I24" s="65"/>
      <c r="J24" s="66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3" ht="18">
      <c r="A25" s="24" t="s">
        <v>110</v>
      </c>
      <c r="B25" s="61" t="s">
        <v>109</v>
      </c>
      <c r="C25" s="62"/>
      <c r="D25" s="62"/>
      <c r="E25" s="62"/>
      <c r="F25" s="62"/>
      <c r="G25" s="62"/>
      <c r="H25" s="62"/>
      <c r="I25" s="62"/>
      <c r="J25" s="63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8" spans="1:23" ht="19.5" thickBot="1">
      <c r="A28" s="68" t="s">
        <v>56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3" s="33" customFormat="1" ht="15.75" thickBo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V29" s="28" t="s">
        <v>99</v>
      </c>
      <c r="W29" s="29" t="s">
        <v>100</v>
      </c>
    </row>
    <row r="30" spans="1:23" s="37" customFormat="1" ht="16.5" thickBot="1">
      <c r="A30" s="34" t="s">
        <v>1</v>
      </c>
      <c r="B30" s="69" t="s">
        <v>2</v>
      </c>
      <c r="C30" s="69"/>
      <c r="D30" s="69"/>
      <c r="E30" s="69"/>
      <c r="F30" s="69"/>
      <c r="G30" s="69"/>
      <c r="H30" s="69"/>
      <c r="I30" s="69"/>
      <c r="J30" s="69"/>
      <c r="K30" s="69"/>
      <c r="L30" s="35" t="s">
        <v>57</v>
      </c>
      <c r="M30" s="36"/>
      <c r="N30" s="36"/>
      <c r="Q30" s="36"/>
      <c r="R30" s="36"/>
      <c r="S30" s="36"/>
      <c r="T30" s="36"/>
      <c r="V30" s="30" t="s">
        <v>101</v>
      </c>
      <c r="W30" s="31">
        <v>1</v>
      </c>
    </row>
    <row r="31" spans="1:23" ht="18.75" thickBot="1">
      <c r="A31" s="38" t="s">
        <v>27</v>
      </c>
      <c r="B31" s="54" t="s">
        <v>28</v>
      </c>
      <c r="C31" s="54"/>
      <c r="D31" s="54"/>
      <c r="E31" s="54"/>
      <c r="F31" s="54"/>
      <c r="G31" s="54"/>
      <c r="H31" s="54"/>
      <c r="I31" s="54"/>
      <c r="J31" s="54"/>
      <c r="K31" s="54"/>
      <c r="L31" s="39">
        <v>2</v>
      </c>
      <c r="V31" s="30" t="s">
        <v>102</v>
      </c>
      <c r="W31" s="31">
        <v>1.1000000000000001</v>
      </c>
    </row>
    <row r="32" spans="1:23" ht="18.75" thickBot="1">
      <c r="A32" s="38" t="s">
        <v>29</v>
      </c>
      <c r="B32" s="54" t="s">
        <v>30</v>
      </c>
      <c r="C32" s="54"/>
      <c r="D32" s="54"/>
      <c r="E32" s="54"/>
      <c r="F32" s="54"/>
      <c r="G32" s="54"/>
      <c r="H32" s="54"/>
      <c r="I32" s="54"/>
      <c r="J32" s="54"/>
      <c r="K32" s="54"/>
      <c r="L32" s="39">
        <v>3</v>
      </c>
      <c r="V32" s="30" t="s">
        <v>103</v>
      </c>
      <c r="W32" s="31">
        <v>1.2</v>
      </c>
    </row>
    <row r="33" spans="1:23" ht="18.75" thickBot="1">
      <c r="A33" s="38" t="s">
        <v>31</v>
      </c>
      <c r="B33" s="67" t="s">
        <v>32</v>
      </c>
      <c r="C33" s="67"/>
      <c r="D33" s="67"/>
      <c r="E33" s="67"/>
      <c r="F33" s="67"/>
      <c r="G33" s="67"/>
      <c r="H33" s="67"/>
      <c r="I33" s="67"/>
      <c r="J33" s="67"/>
      <c r="K33" s="67"/>
      <c r="L33" s="39">
        <v>0.25</v>
      </c>
      <c r="V33" s="30" t="s">
        <v>104</v>
      </c>
      <c r="W33" s="31">
        <v>1.3</v>
      </c>
    </row>
    <row r="34" spans="1:23" ht="18.75" thickBot="1">
      <c r="A34" s="38" t="s">
        <v>33</v>
      </c>
      <c r="B34" s="57" t="s">
        <v>34</v>
      </c>
      <c r="C34" s="57"/>
      <c r="D34" s="57"/>
      <c r="E34" s="57"/>
      <c r="F34" s="57"/>
      <c r="G34" s="57"/>
      <c r="H34" s="57"/>
      <c r="I34" s="57"/>
      <c r="J34" s="57"/>
      <c r="K34" s="57"/>
      <c r="L34" s="39">
        <v>3</v>
      </c>
      <c r="V34" s="30" t="s">
        <v>105</v>
      </c>
      <c r="W34" s="31">
        <v>1.4</v>
      </c>
    </row>
    <row r="35" spans="1:23" ht="18.75" thickBot="1">
      <c r="A35" s="38" t="s">
        <v>35</v>
      </c>
      <c r="B35" s="57" t="s">
        <v>36</v>
      </c>
      <c r="C35" s="57"/>
      <c r="D35" s="57"/>
      <c r="E35" s="57"/>
      <c r="F35" s="57"/>
      <c r="G35" s="57"/>
      <c r="H35" s="57"/>
      <c r="I35" s="57"/>
      <c r="J35" s="57"/>
      <c r="K35" s="57"/>
      <c r="L35" s="39">
        <v>0.25</v>
      </c>
      <c r="V35" s="30" t="s">
        <v>106</v>
      </c>
      <c r="W35" s="31">
        <v>1.5</v>
      </c>
    </row>
    <row r="36" spans="1:23" ht="18.75" thickBot="1">
      <c r="A36" s="38" t="s">
        <v>37</v>
      </c>
      <c r="B36" s="54" t="s">
        <v>38</v>
      </c>
      <c r="C36" s="54"/>
      <c r="D36" s="54"/>
      <c r="E36" s="54"/>
      <c r="F36" s="54"/>
      <c r="G36" s="54"/>
      <c r="H36" s="54"/>
      <c r="I36" s="54"/>
      <c r="J36" s="54"/>
      <c r="K36" s="54"/>
      <c r="L36" s="39">
        <v>1</v>
      </c>
      <c r="V36" s="30" t="s">
        <v>107</v>
      </c>
      <c r="W36" s="31">
        <v>1.6</v>
      </c>
    </row>
    <row r="37" spans="1:23" ht="18">
      <c r="A37" s="38" t="s">
        <v>39</v>
      </c>
      <c r="B37" s="57" t="s">
        <v>40</v>
      </c>
      <c r="C37" s="57"/>
      <c r="D37" s="57"/>
      <c r="E37" s="57"/>
      <c r="F37" s="57"/>
      <c r="G37" s="57"/>
      <c r="H37" s="57"/>
      <c r="I37" s="57"/>
      <c r="J37" s="57"/>
      <c r="K37" s="57"/>
      <c r="L37" s="39">
        <v>5</v>
      </c>
    </row>
    <row r="38" spans="1:23" ht="18">
      <c r="A38" s="38" t="s">
        <v>41</v>
      </c>
      <c r="B38" s="54" t="s">
        <v>42</v>
      </c>
      <c r="C38" s="54"/>
      <c r="D38" s="54"/>
      <c r="E38" s="54"/>
      <c r="F38" s="54"/>
      <c r="G38" s="54"/>
      <c r="H38" s="54"/>
      <c r="I38" s="54"/>
      <c r="J38" s="54"/>
      <c r="K38" s="54"/>
      <c r="L38" s="40">
        <v>0</v>
      </c>
      <c r="M38" s="41"/>
      <c r="N38" s="41"/>
      <c r="O38" s="41"/>
      <c r="P38" s="41"/>
      <c r="Q38" s="41"/>
      <c r="R38" s="41"/>
      <c r="S38" s="41"/>
      <c r="T38" s="41"/>
    </row>
    <row r="39" spans="1:23" ht="18">
      <c r="A39" s="38" t="s">
        <v>43</v>
      </c>
      <c r="B39" s="54" t="s">
        <v>44</v>
      </c>
      <c r="C39" s="54"/>
      <c r="D39" s="54"/>
      <c r="E39" s="54"/>
      <c r="F39" s="54"/>
      <c r="G39" s="54"/>
      <c r="H39" s="54"/>
      <c r="I39" s="54"/>
      <c r="J39" s="54"/>
      <c r="K39" s="54"/>
      <c r="L39" s="40"/>
      <c r="M39" s="41"/>
      <c r="N39" s="41"/>
      <c r="O39" s="41"/>
      <c r="P39" s="41"/>
      <c r="Q39" s="41"/>
      <c r="R39" s="41"/>
      <c r="S39" s="41"/>
      <c r="T39" s="41"/>
    </row>
    <row r="40" spans="1:23" ht="18">
      <c r="A40" s="38" t="s">
        <v>45</v>
      </c>
      <c r="B40" s="54" t="s">
        <v>46</v>
      </c>
      <c r="C40" s="54"/>
      <c r="D40" s="54"/>
      <c r="E40" s="54"/>
      <c r="F40" s="54"/>
      <c r="G40" s="54"/>
      <c r="H40" s="54"/>
      <c r="I40" s="54"/>
      <c r="J40" s="54"/>
      <c r="K40" s="54"/>
      <c r="L40" s="39">
        <v>3</v>
      </c>
    </row>
    <row r="41" spans="1:23" ht="18">
      <c r="A41" s="38" t="s">
        <v>47</v>
      </c>
      <c r="B41" s="55" t="s">
        <v>48</v>
      </c>
      <c r="C41" s="55"/>
      <c r="D41" s="55"/>
      <c r="E41" s="55"/>
      <c r="F41" s="55"/>
      <c r="G41" s="55"/>
      <c r="H41" s="55"/>
      <c r="I41" s="55"/>
      <c r="J41" s="55"/>
      <c r="K41" s="55"/>
      <c r="L41" s="39">
        <v>0.25</v>
      </c>
    </row>
    <row r="42" spans="1:23" ht="18">
      <c r="A42" s="42" t="s">
        <v>49</v>
      </c>
      <c r="B42" s="56" t="s">
        <v>50</v>
      </c>
      <c r="C42" s="56"/>
      <c r="D42" s="56"/>
      <c r="E42" s="56"/>
      <c r="F42" s="56"/>
      <c r="G42" s="56"/>
      <c r="H42" s="56"/>
      <c r="I42" s="56"/>
      <c r="J42" s="56"/>
      <c r="K42" s="56"/>
      <c r="L42" s="43">
        <v>0.3</v>
      </c>
    </row>
    <row r="45" spans="1:23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</row>
    <row r="46" spans="1:2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</row>
    <row r="47" spans="1:23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</row>
    <row r="48" spans="1:23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</row>
    <row r="49" spans="1:1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</row>
    <row r="50" spans="1:13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</row>
    <row r="51" spans="1:13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</row>
    <row r="52" spans="1:13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</row>
    <row r="53" spans="1:1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</row>
    <row r="54" spans="1:13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</row>
    <row r="55" spans="1:13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spans="1:1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</row>
    <row r="57" spans="1:13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</row>
    <row r="58" spans="1:1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spans="1:1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</row>
    <row r="60" spans="1:1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</row>
    <row r="61" spans="1:1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</row>
    <row r="62" spans="1:1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</row>
  </sheetData>
  <sheetProtection sheet="1" objects="1" scenarios="1" selectLockedCells="1"/>
  <mergeCells count="34">
    <mergeCell ref="A1:T3"/>
    <mergeCell ref="A4:T6"/>
    <mergeCell ref="B18:J18"/>
    <mergeCell ref="B8:J8"/>
    <mergeCell ref="B9:J9"/>
    <mergeCell ref="B11:J11"/>
    <mergeCell ref="B12:J12"/>
    <mergeCell ref="B10:J10"/>
    <mergeCell ref="B13:J13"/>
    <mergeCell ref="B14:J14"/>
    <mergeCell ref="B15:J15"/>
    <mergeCell ref="B16:J16"/>
    <mergeCell ref="B17:J17"/>
    <mergeCell ref="B34:K34"/>
    <mergeCell ref="B19:J19"/>
    <mergeCell ref="B20:J20"/>
    <mergeCell ref="B22:J22"/>
    <mergeCell ref="B23:J23"/>
    <mergeCell ref="B24:J24"/>
    <mergeCell ref="B25:J25"/>
    <mergeCell ref="B33:K33"/>
    <mergeCell ref="A28:T28"/>
    <mergeCell ref="B30:K30"/>
    <mergeCell ref="B31:K31"/>
    <mergeCell ref="B32:K32"/>
    <mergeCell ref="B21:J21"/>
    <mergeCell ref="B40:K40"/>
    <mergeCell ref="B41:K41"/>
    <mergeCell ref="B42:K42"/>
    <mergeCell ref="B35:K35"/>
    <mergeCell ref="B36:K36"/>
    <mergeCell ref="B37:K37"/>
    <mergeCell ref="B38:K38"/>
    <mergeCell ref="B39:K39"/>
  </mergeCells>
  <conditionalFormatting sqref="K9:T25">
    <cfRule type="cellIs" dxfId="7" priority="8" operator="equal">
      <formula>0</formula>
    </cfRule>
  </conditionalFormatting>
  <conditionalFormatting sqref="L9:T9 K9:K25 K11:L11 L11:T12">
    <cfRule type="cellIs" dxfId="6" priority="7" operator="notEqual">
      <formula>0</formula>
    </cfRule>
  </conditionalFormatting>
  <conditionalFormatting sqref="L9:L25 K11:L11">
    <cfRule type="cellIs" dxfId="5" priority="6" operator="notEqual">
      <formula>0</formula>
    </cfRule>
  </conditionalFormatting>
  <conditionalFormatting sqref="M9:M25 K11:L11 N11:T11">
    <cfRule type="cellIs" dxfId="4" priority="5" operator="notEqual">
      <formula>0</formula>
    </cfRule>
  </conditionalFormatting>
  <conditionalFormatting sqref="N9:S25">
    <cfRule type="cellIs" dxfId="3" priority="4" operator="notEqual">
      <formula>0</formula>
    </cfRule>
  </conditionalFormatting>
  <conditionalFormatting sqref="T9:T25">
    <cfRule type="cellIs" dxfId="2" priority="3" operator="notEqual">
      <formula>0</formula>
    </cfRule>
  </conditionalFormatting>
  <conditionalFormatting sqref="L38:L39">
    <cfRule type="cellIs" dxfId="1" priority="2" operator="equal">
      <formula>0</formula>
    </cfRule>
  </conditionalFormatting>
  <conditionalFormatting sqref="T9:T25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32"/>
  <sheetViews>
    <sheetView tabSelected="1" zoomScale="90" zoomScaleNormal="90" zoomScalePageLayoutView="90" workbookViewId="0">
      <selection activeCell="D19" sqref="D19"/>
    </sheetView>
  </sheetViews>
  <sheetFormatPr defaultColWidth="8.85546875" defaultRowHeight="15"/>
  <cols>
    <col min="2" max="2" width="43.85546875" customWidth="1"/>
    <col min="3" max="3" width="17.42578125" customWidth="1"/>
    <col min="5" max="5" width="8.85546875" customWidth="1"/>
  </cols>
  <sheetData>
    <row r="2" spans="1:13" ht="14.45" customHeight="1">
      <c r="B2" s="8" t="s">
        <v>79</v>
      </c>
    </row>
    <row r="3" spans="1:13" ht="14.45" customHeight="1" thickBot="1">
      <c r="B3" s="8"/>
    </row>
    <row r="4" spans="1:13" ht="30" customHeight="1">
      <c r="B4" s="80" t="s">
        <v>76</v>
      </c>
      <c r="C4" s="82" t="s">
        <v>77</v>
      </c>
      <c r="D4" s="88" t="s">
        <v>75</v>
      </c>
      <c r="E4" s="89"/>
      <c r="F4" s="89"/>
      <c r="G4" s="89"/>
      <c r="H4" s="89"/>
      <c r="I4" s="89"/>
      <c r="J4" s="89"/>
      <c r="K4" s="89"/>
      <c r="L4" s="89"/>
      <c r="M4" s="90"/>
    </row>
    <row r="5" spans="1:13" ht="38.1" customHeight="1" thickBot="1">
      <c r="B5" s="81"/>
      <c r="C5" s="83"/>
      <c r="D5" s="2" t="str">
        <f>Sheet1!K8</f>
        <v>Course Code 1</v>
      </c>
      <c r="E5" s="3" t="str">
        <f>Sheet1!L8</f>
        <v>Course Code 2</v>
      </c>
      <c r="F5" s="4" t="str">
        <f>Sheet1!M8</f>
        <v>Course Code 3</v>
      </c>
      <c r="G5" s="5" t="str">
        <f>Sheet1!N8</f>
        <v>Course Code 4</v>
      </c>
      <c r="H5" s="6" t="str">
        <f>Sheet1!O8</f>
        <v>Course Code 5</v>
      </c>
      <c r="I5" s="2" t="str">
        <f>Sheet1!P8</f>
        <v>Course Code 6</v>
      </c>
      <c r="J5" s="3" t="str">
        <f>Sheet1!Q8</f>
        <v>Course Code 7</v>
      </c>
      <c r="K5" s="4" t="str">
        <f>Sheet1!R8</f>
        <v>Course Code 8</v>
      </c>
      <c r="L5" s="5" t="str">
        <f>Sheet1!S8</f>
        <v>Course Code 9</v>
      </c>
      <c r="M5" s="6" t="str">
        <f>Sheet1!T8</f>
        <v>Course Code 10</v>
      </c>
    </row>
    <row r="6" spans="1:13" ht="30.75" thickBot="1">
      <c r="A6">
        <v>1</v>
      </c>
      <c r="B6" s="11" t="s">
        <v>58</v>
      </c>
      <c r="C6" s="7" t="s">
        <v>80</v>
      </c>
      <c r="D6" s="12">
        <f>15*Sheet1!K9*Sheet1!K10*Sheet1!K11</f>
        <v>0</v>
      </c>
      <c r="E6" s="12">
        <f>15*Sheet1!L9*Sheet1!L10*Sheet1!L11</f>
        <v>0</v>
      </c>
      <c r="F6" s="12">
        <f>15*Sheet1!M9*Sheet1!M10*Sheet1!M11</f>
        <v>0</v>
      </c>
      <c r="G6" s="12">
        <f>15*Sheet1!N9*Sheet1!N10*Sheet1!N11</f>
        <v>0</v>
      </c>
      <c r="H6" s="12">
        <f>15*Sheet1!O9*Sheet1!O10*Sheet1!O11</f>
        <v>0</v>
      </c>
      <c r="I6" s="12">
        <f>15*Sheet1!P9*Sheet1!P10*Sheet1!P11</f>
        <v>0</v>
      </c>
      <c r="J6" s="12">
        <f>15*Sheet1!Q9*Sheet1!Q10*Sheet1!Q11</f>
        <v>0</v>
      </c>
      <c r="K6" s="12">
        <f>15*Sheet1!R9*Sheet1!R10*Sheet1!R11</f>
        <v>0</v>
      </c>
      <c r="L6" s="12">
        <f>15*Sheet1!S9*Sheet1!S10*Sheet1!S11</f>
        <v>0</v>
      </c>
      <c r="M6" s="12">
        <f>15*Sheet1!T9*Sheet1!T10*Sheet1!T11</f>
        <v>0</v>
      </c>
    </row>
    <row r="7" spans="1:13" ht="30.75" thickBot="1">
      <c r="A7">
        <v>2</v>
      </c>
      <c r="B7" s="11" t="s">
        <v>59</v>
      </c>
      <c r="C7" s="7" t="s">
        <v>81</v>
      </c>
      <c r="D7" s="12">
        <f>15*Sheet1!L31*Sheet1!K10</f>
        <v>0</v>
      </c>
      <c r="E7" s="12">
        <f>15*Sheet1!L31*Sheet1!L10</f>
        <v>0</v>
      </c>
      <c r="F7" s="12">
        <f>15*Sheet1!L31*Sheet1!M10</f>
        <v>0</v>
      </c>
      <c r="G7" s="12">
        <f>15*Sheet1!L31*Sheet1!N10</f>
        <v>0</v>
      </c>
      <c r="H7" s="12">
        <f>15*Sheet1!M31*Sheet1!O10</f>
        <v>0</v>
      </c>
      <c r="I7" s="12">
        <f>15*Sheet1!Q31*Sheet1!P10</f>
        <v>0</v>
      </c>
      <c r="J7" s="12">
        <f>15*Sheet1!Q31*Sheet1!Q10</f>
        <v>0</v>
      </c>
      <c r="K7" s="12">
        <f>15*Sheet1!Q31*Sheet1!R10</f>
        <v>0</v>
      </c>
      <c r="L7" s="12">
        <f>15*Sheet1!Q31*Sheet1!S10</f>
        <v>0</v>
      </c>
      <c r="M7" s="12">
        <f>15*Sheet1!R31*Sheet1!T10</f>
        <v>0</v>
      </c>
    </row>
    <row r="8" spans="1:13" ht="30.75" thickBot="1">
      <c r="A8">
        <v>3</v>
      </c>
      <c r="B8" s="11" t="s">
        <v>60</v>
      </c>
      <c r="C8" s="7" t="s">
        <v>82</v>
      </c>
      <c r="D8" s="12">
        <f>Sheet1!L32*Sheet1!K10</f>
        <v>0</v>
      </c>
      <c r="E8" s="12">
        <f>Sheet1!L32*Sheet1!L10</f>
        <v>0</v>
      </c>
      <c r="F8" s="12">
        <f>Sheet1!L32*Sheet1!M10</f>
        <v>0</v>
      </c>
      <c r="G8" s="12">
        <f>Sheet1!L32*Sheet1!N10</f>
        <v>0</v>
      </c>
      <c r="H8" s="12">
        <f>Sheet1!M32*Sheet1!O10</f>
        <v>0</v>
      </c>
      <c r="I8" s="12">
        <f>Sheet1!Q32*Sheet1!P10</f>
        <v>0</v>
      </c>
      <c r="J8" s="12">
        <f>Sheet1!Q32*Sheet1!Q10</f>
        <v>0</v>
      </c>
      <c r="K8" s="12">
        <f>Sheet1!Q32*Sheet1!R10</f>
        <v>0</v>
      </c>
      <c r="L8" s="12">
        <f>Sheet1!Q32*Sheet1!S10</f>
        <v>0</v>
      </c>
      <c r="M8" s="12">
        <f>Sheet1!R32*Sheet1!T10</f>
        <v>0</v>
      </c>
    </row>
    <row r="9" spans="1:13" ht="35.1" customHeight="1" thickBot="1">
      <c r="A9">
        <v>4</v>
      </c>
      <c r="B9" s="11" t="s">
        <v>61</v>
      </c>
      <c r="C9" s="7" t="s">
        <v>83</v>
      </c>
      <c r="D9" s="12">
        <f>Sheet1!L33*Sheet1!K10</f>
        <v>0</v>
      </c>
      <c r="E9" s="12">
        <f>Sheet1!L33*Sheet1!L10</f>
        <v>0</v>
      </c>
      <c r="F9" s="12">
        <f>Sheet1!L33*Sheet1!M10</f>
        <v>0</v>
      </c>
      <c r="G9" s="12">
        <f>Sheet1!L33*Sheet1!N10</f>
        <v>0</v>
      </c>
      <c r="H9" s="12">
        <f>Sheet1!M33*Sheet1!O10</f>
        <v>0</v>
      </c>
      <c r="I9" s="12">
        <f>Sheet1!Q33*Sheet1!P10</f>
        <v>0</v>
      </c>
      <c r="J9" s="12">
        <f>Sheet1!Q33*Sheet1!Q10</f>
        <v>0</v>
      </c>
      <c r="K9" s="12">
        <f>Sheet1!Q33*Sheet1!R10</f>
        <v>0</v>
      </c>
      <c r="L9" s="12">
        <f>Sheet1!Q33*Sheet1!S10</f>
        <v>0</v>
      </c>
      <c r="M9" s="12">
        <f>Sheet1!R33*Sheet1!T10</f>
        <v>0</v>
      </c>
    </row>
    <row r="10" spans="1:13" ht="31.5" customHeight="1" thickBot="1">
      <c r="A10">
        <v>5</v>
      </c>
      <c r="B10" s="11" t="s">
        <v>62</v>
      </c>
      <c r="C10" s="14" t="s">
        <v>111</v>
      </c>
      <c r="D10" s="12">
        <f>Sheet1!K12*(Sheet1!K10/3)</f>
        <v>0</v>
      </c>
      <c r="E10" s="12">
        <f>Sheet1!L12*(Sheet1!L10/3)</f>
        <v>0</v>
      </c>
      <c r="F10" s="12">
        <f>Sheet1!M12*(Sheet1!M10/3)</f>
        <v>0</v>
      </c>
      <c r="G10" s="12">
        <f>Sheet1!N12*(Sheet1!N10/3)</f>
        <v>0</v>
      </c>
      <c r="H10" s="12">
        <f>Sheet1!O12*(Sheet1!O10/3)</f>
        <v>0</v>
      </c>
      <c r="I10" s="12">
        <f>Sheet1!P12*(Sheet1!P10/3)</f>
        <v>0</v>
      </c>
      <c r="J10" s="12">
        <f>Sheet1!Q12*(Sheet1!Q10/3)</f>
        <v>0</v>
      </c>
      <c r="K10" s="12">
        <f>Sheet1!R12*(Sheet1!R10/3)</f>
        <v>0</v>
      </c>
      <c r="L10" s="12">
        <f>Sheet1!S12*(Sheet1!S10/3)</f>
        <v>0</v>
      </c>
      <c r="M10" s="12">
        <f>Sheet1!T12*(Sheet1!T10/3)</f>
        <v>0</v>
      </c>
    </row>
    <row r="11" spans="1:13" ht="15.75" thickBot="1">
      <c r="A11">
        <v>6</v>
      </c>
      <c r="B11" s="11" t="s">
        <v>63</v>
      </c>
      <c r="C11" s="7" t="s">
        <v>84</v>
      </c>
      <c r="D11" s="12">
        <f>Sheet1!K12*(Sheet1!K13/6)</f>
        <v>0</v>
      </c>
      <c r="E11" s="12">
        <f>Sheet1!L12*(Sheet1!L13/6)</f>
        <v>0</v>
      </c>
      <c r="F11" s="12">
        <f>Sheet1!M12*(Sheet1!M13/6)</f>
        <v>0</v>
      </c>
      <c r="G11" s="12">
        <f>Sheet1!N12*(Sheet1!N13/6)</f>
        <v>0</v>
      </c>
      <c r="H11" s="12">
        <f>Sheet1!O12*(Sheet1!O13/6)</f>
        <v>0</v>
      </c>
      <c r="I11" s="12">
        <f>Sheet1!P12*(Sheet1!P13/6)</f>
        <v>0</v>
      </c>
      <c r="J11" s="12">
        <f>Sheet1!Q12*(Sheet1!Q13/6)</f>
        <v>0</v>
      </c>
      <c r="K11" s="12">
        <f>Sheet1!R12*(Sheet1!R13/6)</f>
        <v>0</v>
      </c>
      <c r="L11" s="12">
        <f>Sheet1!S12*(Sheet1!S13/6)</f>
        <v>0</v>
      </c>
      <c r="M11" s="12">
        <f>Sheet1!T12*(Sheet1!T13/6)</f>
        <v>0</v>
      </c>
    </row>
    <row r="12" spans="1:13" ht="30.75" thickBot="1">
      <c r="A12">
        <v>7</v>
      </c>
      <c r="B12" s="11" t="s">
        <v>64</v>
      </c>
      <c r="C12" s="7" t="s">
        <v>85</v>
      </c>
      <c r="D12" s="12">
        <f>Sheet1!K14</f>
        <v>0</v>
      </c>
      <c r="E12" s="12">
        <f>Sheet1!L14</f>
        <v>0</v>
      </c>
      <c r="F12" s="12">
        <f>Sheet1!M14</f>
        <v>0</v>
      </c>
      <c r="G12" s="12">
        <f>Sheet1!N14</f>
        <v>0</v>
      </c>
      <c r="H12" s="12">
        <f>Sheet1!O14</f>
        <v>0</v>
      </c>
      <c r="I12" s="12">
        <f>Sheet1!P14</f>
        <v>0</v>
      </c>
      <c r="J12" s="12">
        <f>Sheet1!Q14</f>
        <v>0</v>
      </c>
      <c r="K12" s="12">
        <f>Sheet1!R14</f>
        <v>0</v>
      </c>
      <c r="L12" s="12">
        <f>Sheet1!S14</f>
        <v>0</v>
      </c>
      <c r="M12" s="12">
        <f>Sheet1!T14</f>
        <v>0</v>
      </c>
    </row>
    <row r="13" spans="1:13" ht="30.75" thickBot="1">
      <c r="A13">
        <v>8</v>
      </c>
      <c r="B13" s="11" t="s">
        <v>65</v>
      </c>
      <c r="C13" s="7" t="s">
        <v>85</v>
      </c>
      <c r="D13" s="12">
        <f>Sheet1!K15</f>
        <v>0</v>
      </c>
      <c r="E13" s="12">
        <f>Sheet1!L15</f>
        <v>0</v>
      </c>
      <c r="F13" s="12">
        <f>Sheet1!M15</f>
        <v>0</v>
      </c>
      <c r="G13" s="12">
        <f>Sheet1!N15</f>
        <v>0</v>
      </c>
      <c r="H13" s="12">
        <f>Sheet1!O15</f>
        <v>0</v>
      </c>
      <c r="I13" s="12">
        <f>Sheet1!P15</f>
        <v>0</v>
      </c>
      <c r="J13" s="12">
        <f>Sheet1!Q15</f>
        <v>0</v>
      </c>
      <c r="K13" s="12">
        <f>Sheet1!R15</f>
        <v>0</v>
      </c>
      <c r="L13" s="12">
        <f>Sheet1!S15</f>
        <v>0</v>
      </c>
      <c r="M13" s="12">
        <f>Sheet1!T15</f>
        <v>0</v>
      </c>
    </row>
    <row r="14" spans="1:13" ht="30.75" thickBot="1">
      <c r="A14">
        <v>9</v>
      </c>
      <c r="B14" s="11" t="s">
        <v>66</v>
      </c>
      <c r="C14" s="7" t="s">
        <v>86</v>
      </c>
      <c r="D14" s="12">
        <f>Sheet1!$L34*Sheet1!K16</f>
        <v>0</v>
      </c>
      <c r="E14" s="15"/>
      <c r="F14" s="15"/>
      <c r="G14" s="15"/>
      <c r="H14" s="15"/>
      <c r="I14" s="12">
        <f>Sheet1!$L34*Sheet1!P16</f>
        <v>0</v>
      </c>
      <c r="J14" s="15"/>
      <c r="K14" s="15"/>
      <c r="L14" s="15"/>
      <c r="M14" s="15"/>
    </row>
    <row r="15" spans="1:13" ht="30.75" thickBot="1">
      <c r="A15">
        <v>10</v>
      </c>
      <c r="B15" s="11" t="s">
        <v>67</v>
      </c>
      <c r="C15" s="7" t="s">
        <v>87</v>
      </c>
      <c r="D15" s="12">
        <f>Sheet1!L35*Sheet1!K12*Sheet1!K17</f>
        <v>0</v>
      </c>
      <c r="E15" s="12">
        <f>Sheet1!L35*Sheet1!L12*Sheet1!L17</f>
        <v>0</v>
      </c>
      <c r="F15" s="12">
        <f>Sheet1!L35*Sheet1!M12*Sheet1!M17</f>
        <v>0</v>
      </c>
      <c r="G15" s="12">
        <f>Sheet1!L35*Sheet1!N12*Sheet1!N17</f>
        <v>0</v>
      </c>
      <c r="H15" s="12">
        <f>Sheet1!M35*Sheet1!O12*Sheet1!O17</f>
        <v>0</v>
      </c>
      <c r="I15" s="12">
        <f>Sheet1!Q35*Sheet1!P12*Sheet1!P17</f>
        <v>0</v>
      </c>
      <c r="J15" s="12">
        <f>Sheet1!Q35*Sheet1!Q12*Sheet1!Q17</f>
        <v>0</v>
      </c>
      <c r="K15" s="12">
        <f>Sheet1!Q35*Sheet1!R12*Sheet1!R17</f>
        <v>0</v>
      </c>
      <c r="L15" s="12">
        <f>Sheet1!Q35*Sheet1!S12*Sheet1!S17</f>
        <v>0</v>
      </c>
      <c r="M15" s="12">
        <f>Sheet1!R35*Sheet1!T12*Sheet1!T17</f>
        <v>0</v>
      </c>
    </row>
    <row r="16" spans="1:13" ht="18.75" thickBot="1">
      <c r="A16">
        <v>11</v>
      </c>
      <c r="B16" s="11" t="s">
        <v>68</v>
      </c>
      <c r="C16" s="7" t="s">
        <v>88</v>
      </c>
      <c r="D16" s="12">
        <f>15*Sheet1!K18*Sheet1!$L$36</f>
        <v>0</v>
      </c>
      <c r="E16" s="12">
        <f>15*Sheet1!L18*Sheet1!$L$36</f>
        <v>0</v>
      </c>
      <c r="F16" s="12">
        <f>15*Sheet1!M18*Sheet1!$L$36</f>
        <v>0</v>
      </c>
      <c r="G16" s="12">
        <f>15*Sheet1!N18*Sheet1!$L$36</f>
        <v>0</v>
      </c>
      <c r="H16" s="12">
        <f>15*Sheet1!O18*Sheet1!$L$36</f>
        <v>0</v>
      </c>
      <c r="I16" s="12">
        <f>15*Sheet1!P18*Sheet1!$L$36</f>
        <v>0</v>
      </c>
      <c r="J16" s="12">
        <f>15*Sheet1!Q18*Sheet1!$L$36</f>
        <v>0</v>
      </c>
      <c r="K16" s="12">
        <f>15*Sheet1!R18*Sheet1!$L$36</f>
        <v>0</v>
      </c>
      <c r="L16" s="12">
        <f>15*Sheet1!S18*Sheet1!$L$36</f>
        <v>0</v>
      </c>
      <c r="M16" s="12">
        <f>15*Sheet1!T18*Sheet1!$L$36</f>
        <v>0</v>
      </c>
    </row>
    <row r="17" spans="1:14" ht="30.75" thickBot="1">
      <c r="A17">
        <v>12</v>
      </c>
      <c r="B17" s="11" t="s">
        <v>69</v>
      </c>
      <c r="C17" s="7" t="s">
        <v>89</v>
      </c>
      <c r="D17" s="12">
        <f>Sheet1!K19*Sheet1!$L$37</f>
        <v>0</v>
      </c>
      <c r="E17" s="12">
        <f>Sheet1!L19*Sheet1!$L$37</f>
        <v>0</v>
      </c>
      <c r="F17" s="12">
        <f>Sheet1!M19*Sheet1!$L$37</f>
        <v>0</v>
      </c>
      <c r="G17" s="12">
        <f>Sheet1!N19*Sheet1!$L$37</f>
        <v>0</v>
      </c>
      <c r="H17" s="12">
        <f>Sheet1!O19*Sheet1!$L$37</f>
        <v>0</v>
      </c>
      <c r="I17" s="12">
        <f>Sheet1!P19*Sheet1!$L$37</f>
        <v>0</v>
      </c>
      <c r="J17" s="12">
        <f>Sheet1!Q19*Sheet1!$L$37</f>
        <v>0</v>
      </c>
      <c r="K17" s="12">
        <f>Sheet1!R19*Sheet1!$L$37</f>
        <v>0</v>
      </c>
      <c r="L17" s="12">
        <f>Sheet1!S19*Sheet1!$L$37</f>
        <v>0</v>
      </c>
      <c r="M17" s="12">
        <f>Sheet1!T19*Sheet1!$L$37</f>
        <v>0</v>
      </c>
    </row>
    <row r="18" spans="1:14" ht="30.75" thickBot="1">
      <c r="A18">
        <v>13</v>
      </c>
      <c r="B18" s="7" t="s">
        <v>70</v>
      </c>
      <c r="C18" s="7" t="s">
        <v>90</v>
      </c>
      <c r="D18" s="13">
        <f>Sheet1!K25*Sheet1!$L$41</f>
        <v>0</v>
      </c>
      <c r="E18" s="13">
        <f>Sheet1!L25*Sheet1!$L$41</f>
        <v>0</v>
      </c>
      <c r="F18" s="13">
        <f>Sheet1!M25*Sheet1!$L$41</f>
        <v>0</v>
      </c>
      <c r="G18" s="13">
        <f>Sheet1!N25*Sheet1!$L$41</f>
        <v>0</v>
      </c>
      <c r="H18" s="13">
        <f>Sheet1!O25*Sheet1!$L$41</f>
        <v>0</v>
      </c>
      <c r="I18" s="13">
        <f>Sheet1!P25*Sheet1!$L$41</f>
        <v>0</v>
      </c>
      <c r="J18" s="13">
        <f>Sheet1!Q25*Sheet1!$L$41</f>
        <v>0</v>
      </c>
      <c r="K18" s="13">
        <f>Sheet1!R25*Sheet1!$L$41</f>
        <v>0</v>
      </c>
      <c r="L18" s="13">
        <f>Sheet1!S25*Sheet1!$L$41</f>
        <v>0</v>
      </c>
      <c r="M18" s="13">
        <f>Sheet1!T25*Sheet1!$L$41</f>
        <v>0</v>
      </c>
    </row>
    <row r="19" spans="1:14" ht="33" customHeight="1" thickBot="1">
      <c r="B19" s="76" t="s">
        <v>97</v>
      </c>
      <c r="C19" s="77"/>
      <c r="D19" s="18">
        <f>SUM(D6:D18)</f>
        <v>0</v>
      </c>
      <c r="E19" s="18">
        <f t="shared" ref="E19:G19" si="0">SUM(E6:E18)</f>
        <v>0</v>
      </c>
      <c r="F19" s="18">
        <f t="shared" si="0"/>
        <v>0</v>
      </c>
      <c r="G19" s="18">
        <f t="shared" si="0"/>
        <v>0</v>
      </c>
      <c r="H19" s="18">
        <f t="shared" ref="H19" si="1">SUM(H6:H18)</f>
        <v>0</v>
      </c>
      <c r="I19" s="18">
        <f>SUM(I6:I18)</f>
        <v>0</v>
      </c>
      <c r="J19" s="18">
        <f t="shared" ref="J19:M19" si="2">SUM(J6:J18)</f>
        <v>0</v>
      </c>
      <c r="K19" s="18">
        <f t="shared" si="2"/>
        <v>0</v>
      </c>
      <c r="L19" s="18">
        <f t="shared" si="2"/>
        <v>0</v>
      </c>
      <c r="M19" s="18">
        <f t="shared" si="2"/>
        <v>0</v>
      </c>
    </row>
    <row r="20" spans="1:14">
      <c r="B20" s="1"/>
      <c r="C20" s="1"/>
    </row>
    <row r="21" spans="1:14" ht="24.6" customHeight="1">
      <c r="B21" s="10" t="s">
        <v>112</v>
      </c>
      <c r="C21" s="1"/>
    </row>
    <row r="22" spans="1:14" ht="16.5" customHeight="1" thickBot="1">
      <c r="B22" s="10"/>
      <c r="C22" s="1"/>
    </row>
    <row r="23" spans="1:14" s="9" customFormat="1" ht="24.6" customHeight="1">
      <c r="B23" s="84" t="s">
        <v>78</v>
      </c>
      <c r="C23" s="86" t="s">
        <v>77</v>
      </c>
      <c r="D23" s="91" t="s">
        <v>75</v>
      </c>
      <c r="E23" s="92"/>
      <c r="F23" s="92"/>
      <c r="G23" s="92"/>
      <c r="H23" s="92"/>
      <c r="I23" s="92"/>
      <c r="J23" s="92"/>
      <c r="K23" s="92"/>
      <c r="L23" s="92"/>
      <c r="M23" s="93"/>
    </row>
    <row r="24" spans="1:14" s="9" customFormat="1" ht="30.75" thickBot="1">
      <c r="B24" s="85"/>
      <c r="C24" s="87"/>
      <c r="D24" s="2" t="str">
        <f t="shared" ref="D24:M24" si="3">D5</f>
        <v>Course Code 1</v>
      </c>
      <c r="E24" s="3" t="str">
        <f t="shared" si="3"/>
        <v>Course Code 2</v>
      </c>
      <c r="F24" s="4" t="str">
        <f t="shared" si="3"/>
        <v>Course Code 3</v>
      </c>
      <c r="G24" s="5" t="str">
        <f t="shared" si="3"/>
        <v>Course Code 4</v>
      </c>
      <c r="H24" s="6" t="str">
        <f t="shared" si="3"/>
        <v>Course Code 5</v>
      </c>
      <c r="I24" s="2" t="str">
        <f t="shared" si="3"/>
        <v>Course Code 6</v>
      </c>
      <c r="J24" s="3" t="str">
        <f t="shared" si="3"/>
        <v>Course Code 7</v>
      </c>
      <c r="K24" s="4" t="str">
        <f t="shared" si="3"/>
        <v>Course Code 8</v>
      </c>
      <c r="L24" s="5" t="str">
        <f t="shared" si="3"/>
        <v>Course Code 9</v>
      </c>
      <c r="M24" s="6" t="str">
        <f t="shared" si="3"/>
        <v>Course Code 10</v>
      </c>
    </row>
    <row r="25" spans="1:14" ht="45.75" thickBot="1">
      <c r="B25" s="11" t="s">
        <v>71</v>
      </c>
      <c r="C25" s="7" t="s">
        <v>96</v>
      </c>
      <c r="D25" s="17">
        <f>Sheet1!K22*Sheet1!$L$38</f>
        <v>0</v>
      </c>
      <c r="E25" s="17">
        <f>Sheet1!L22*Sheet1!$L$38</f>
        <v>0</v>
      </c>
      <c r="F25" s="17">
        <f>Sheet1!M22*Sheet1!$L$38</f>
        <v>0</v>
      </c>
      <c r="G25" s="17">
        <f>Sheet1!N22*Sheet1!$L$38</f>
        <v>0</v>
      </c>
      <c r="H25" s="17">
        <f>Sheet1!T22*Sheet1!$L$38</f>
        <v>0</v>
      </c>
      <c r="I25" s="17">
        <f>Sheet1!P22*Sheet1!$L$38</f>
        <v>0</v>
      </c>
      <c r="J25" s="17">
        <f>Sheet1!Q22*Sheet1!$L$38</f>
        <v>0</v>
      </c>
      <c r="K25" s="17">
        <f>Sheet1!R22*Sheet1!$L$38</f>
        <v>0</v>
      </c>
      <c r="L25" s="17">
        <f>Sheet1!S22*Sheet1!$L$38</f>
        <v>0</v>
      </c>
      <c r="M25" s="17">
        <f>Sheet1!Y22*Sheet1!$L$38</f>
        <v>0</v>
      </c>
    </row>
    <row r="26" spans="1:14" ht="30.75" thickBot="1">
      <c r="B26" s="11" t="s">
        <v>72</v>
      </c>
      <c r="C26" s="7" t="s">
        <v>91</v>
      </c>
      <c r="D26" s="15">
        <f>Sheet1!K23*Sheet1!$L$39</f>
        <v>0</v>
      </c>
      <c r="E26" s="15">
        <f>Sheet1!L23*Sheet1!$L$39</f>
        <v>0</v>
      </c>
      <c r="F26" s="15">
        <f>Sheet1!M23*Sheet1!$L$39</f>
        <v>0</v>
      </c>
      <c r="G26" s="15">
        <f>Sheet1!N23*Sheet1!$L$39</f>
        <v>0</v>
      </c>
      <c r="H26" s="15">
        <f>Sheet1!T23*Sheet1!$L$39</f>
        <v>0</v>
      </c>
      <c r="I26" s="15">
        <f>Sheet1!P23*Sheet1!$L$39</f>
        <v>0</v>
      </c>
      <c r="J26" s="15">
        <f>Sheet1!Q23*Sheet1!$L$39</f>
        <v>0</v>
      </c>
      <c r="K26" s="15">
        <f>Sheet1!R23*Sheet1!$L$39</f>
        <v>0</v>
      </c>
      <c r="L26" s="15">
        <f>Sheet1!S23*Sheet1!$L$39</f>
        <v>0</v>
      </c>
      <c r="M26" s="15">
        <f>Sheet1!Y23*Sheet1!$L$39</f>
        <v>0</v>
      </c>
    </row>
    <row r="27" spans="1:14" ht="30.75" thickBot="1">
      <c r="B27" s="11" t="s">
        <v>73</v>
      </c>
      <c r="C27" s="7" t="s">
        <v>92</v>
      </c>
      <c r="D27" s="15">
        <f>Sheet1!K24*Sheet1!$L$40</f>
        <v>0</v>
      </c>
      <c r="E27" s="15">
        <f>Sheet1!L24*Sheet1!$L$40</f>
        <v>0</v>
      </c>
      <c r="F27" s="15">
        <f>Sheet1!M24*Sheet1!$L$40</f>
        <v>0</v>
      </c>
      <c r="G27" s="15">
        <f>Sheet1!N24*Sheet1!$L$40</f>
        <v>0</v>
      </c>
      <c r="H27" s="15">
        <f>Sheet1!T24*Sheet1!$L$40</f>
        <v>0</v>
      </c>
      <c r="I27" s="15">
        <f>Sheet1!P24*Sheet1!$L$40</f>
        <v>0</v>
      </c>
      <c r="J27" s="15">
        <f>Sheet1!Q24*Sheet1!$L$40</f>
        <v>0</v>
      </c>
      <c r="K27" s="15">
        <f>Sheet1!R24*Sheet1!$L$40</f>
        <v>0</v>
      </c>
      <c r="L27" s="15">
        <f>Sheet1!S24*Sheet1!$L$40</f>
        <v>0</v>
      </c>
      <c r="M27" s="15">
        <f>Sheet1!Y24*Sheet1!$L$40</f>
        <v>0</v>
      </c>
    </row>
    <row r="28" spans="1:14" ht="30.75" thickBot="1">
      <c r="B28" s="11" t="s">
        <v>70</v>
      </c>
      <c r="C28" s="7" t="s">
        <v>113</v>
      </c>
      <c r="D28" s="15">
        <f>Sheet1!K25*Sheet1!$L$41</f>
        <v>0</v>
      </c>
      <c r="E28" s="15">
        <f>Sheet1!L25*Sheet1!$L$41</f>
        <v>0</v>
      </c>
      <c r="F28" s="15">
        <f>Sheet1!M25*Sheet1!$L$41</f>
        <v>0</v>
      </c>
      <c r="G28" s="15">
        <f>Sheet1!N25*Sheet1!$L$41</f>
        <v>0</v>
      </c>
      <c r="H28" s="15">
        <f>Sheet1!T25*Sheet1!$L$41</f>
        <v>0</v>
      </c>
      <c r="I28" s="15">
        <f>Sheet1!P25*Sheet1!$L$41</f>
        <v>0</v>
      </c>
      <c r="J28" s="15">
        <f>Sheet1!Q25*Sheet1!$L$41</f>
        <v>0</v>
      </c>
      <c r="K28" s="15">
        <f>Sheet1!R25*Sheet1!$L$41</f>
        <v>0</v>
      </c>
      <c r="L28" s="15">
        <f>Sheet1!S25*Sheet1!$L$41</f>
        <v>0</v>
      </c>
      <c r="M28" s="15">
        <f>Sheet1!Y25*Sheet1!$L$41</f>
        <v>0</v>
      </c>
    </row>
    <row r="29" spans="1:14" ht="18.75" thickBot="1">
      <c r="B29" s="7" t="s">
        <v>74</v>
      </c>
      <c r="C29" s="7" t="s">
        <v>114</v>
      </c>
      <c r="D29" s="16">
        <f>Sheet1!K21*Sheet1!$L$42</f>
        <v>0</v>
      </c>
      <c r="E29" s="16">
        <f>Sheet1!L21*Sheet1!$L$42</f>
        <v>0</v>
      </c>
      <c r="F29" s="16">
        <f>Sheet1!M21*Sheet1!$L$42</f>
        <v>0</v>
      </c>
      <c r="G29" s="16">
        <f>Sheet1!N21*Sheet1!$L$42</f>
        <v>0</v>
      </c>
      <c r="H29" s="16">
        <f>Sheet1!T21*Sheet1!$L$42</f>
        <v>0</v>
      </c>
      <c r="I29" s="16">
        <f>Sheet1!P21*Sheet1!$L$42</f>
        <v>0</v>
      </c>
      <c r="J29" s="16">
        <f>Sheet1!Q21*Sheet1!$L$42</f>
        <v>0</v>
      </c>
      <c r="K29" s="16">
        <f>Sheet1!R21*Sheet1!$L$42</f>
        <v>0</v>
      </c>
      <c r="L29" s="16">
        <f>Sheet1!S21*Sheet1!$L$42</f>
        <v>0</v>
      </c>
      <c r="M29" s="16">
        <f>Sheet1!Y21*Sheet1!$L$42</f>
        <v>0</v>
      </c>
    </row>
    <row r="30" spans="1:14" ht="30" customHeight="1" thickBot="1">
      <c r="B30" s="76" t="s">
        <v>97</v>
      </c>
      <c r="C30" s="77"/>
      <c r="D30" s="18">
        <f>SUM(D25:D29)</f>
        <v>0</v>
      </c>
      <c r="E30" s="18">
        <f t="shared" ref="E30:H30" si="4">SUM(E25:E29)</f>
        <v>0</v>
      </c>
      <c r="F30" s="18">
        <f t="shared" si="4"/>
        <v>0</v>
      </c>
      <c r="G30" s="18">
        <f t="shared" si="4"/>
        <v>0</v>
      </c>
      <c r="H30" s="18">
        <f t="shared" si="4"/>
        <v>0</v>
      </c>
      <c r="I30" s="18">
        <f>SUM(I25:I29)</f>
        <v>0</v>
      </c>
      <c r="J30" s="18">
        <f t="shared" ref="J30:M30" si="5">SUM(J25:J29)</f>
        <v>0</v>
      </c>
      <c r="K30" s="18">
        <f t="shared" si="5"/>
        <v>0</v>
      </c>
      <c r="L30" s="18">
        <f t="shared" si="5"/>
        <v>0</v>
      </c>
      <c r="M30" s="18">
        <f t="shared" si="5"/>
        <v>0</v>
      </c>
    </row>
    <row r="32" spans="1:14" ht="26.45" customHeight="1">
      <c r="B32" s="78" t="s">
        <v>98</v>
      </c>
      <c r="C32" s="79"/>
      <c r="D32" s="19">
        <f>SUM(D19+D30)</f>
        <v>0</v>
      </c>
      <c r="E32" s="19">
        <f t="shared" ref="E32:M32" si="6">SUM(E19+E30)</f>
        <v>0</v>
      </c>
      <c r="F32" s="19">
        <f t="shared" si="6"/>
        <v>0</v>
      </c>
      <c r="G32" s="19">
        <f t="shared" si="6"/>
        <v>0</v>
      </c>
      <c r="H32" s="19">
        <f t="shared" si="6"/>
        <v>0</v>
      </c>
      <c r="I32" s="19">
        <f>SUM(I19+I30)</f>
        <v>0</v>
      </c>
      <c r="J32" s="19">
        <f t="shared" si="6"/>
        <v>0</v>
      </c>
      <c r="K32" s="19">
        <f t="shared" si="6"/>
        <v>0</v>
      </c>
      <c r="L32" s="19">
        <f t="shared" si="6"/>
        <v>0</v>
      </c>
      <c r="M32" s="19">
        <f t="shared" si="6"/>
        <v>0</v>
      </c>
      <c r="N32" s="19">
        <f>SUM(D32:M32)</f>
        <v>0</v>
      </c>
    </row>
  </sheetData>
  <sheetProtection sheet="1" objects="1" scenarios="1" selectLockedCells="1" selectUnlockedCells="1"/>
  <mergeCells count="9">
    <mergeCell ref="D4:M4"/>
    <mergeCell ref="D23:M23"/>
    <mergeCell ref="B30:C30"/>
    <mergeCell ref="B32:C32"/>
    <mergeCell ref="B4:B5"/>
    <mergeCell ref="C4:C5"/>
    <mergeCell ref="B23:B24"/>
    <mergeCell ref="C23:C24"/>
    <mergeCell ref="B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Yohani.ysr</dc:creator>
  <cp:lastModifiedBy>nadeesha</cp:lastModifiedBy>
  <dcterms:created xsi:type="dcterms:W3CDTF">2016-08-10T20:03:21Z</dcterms:created>
  <dcterms:modified xsi:type="dcterms:W3CDTF">2017-06-09T06:31:15Z</dcterms:modified>
</cp:coreProperties>
</file>