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630" tabRatio="247" firstSheet="2" activeTab="2"/>
  </bookViews>
  <sheets>
    <sheet name="Summery " sheetId="19" r:id="rId1"/>
    <sheet name="Aero City 170.75" sheetId="3" r:id="rId2"/>
    <sheet name=" Admin City 74.15" sheetId="4" r:id="rId3"/>
    <sheet name="Tech City 17.50" sheetId="6" r:id="rId4"/>
    <sheet name="Transport 317.60" sheetId="7" r:id="rId5"/>
    <sheet name="sukitha new 400" sheetId="14" r:id="rId6"/>
    <sheet name="policy page" sheetId="12" r:id="rId7"/>
    <sheet name="maritime City 220" sheetId="18" r:id="rId8"/>
  </sheets>
  <definedNames>
    <definedName name="_xlnm.Print_Titles" localSheetId="7">'maritime City 220'!$1:$4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H19" i="4"/>
  <c r="G19" i="4"/>
  <c r="F19" i="4"/>
  <c r="C19" i="4"/>
  <c r="C20" i="3" l="1"/>
  <c r="I13" i="19"/>
  <c r="C16" i="18" l="1"/>
  <c r="F16" i="18"/>
  <c r="G16" i="18"/>
  <c r="H16" i="18"/>
  <c r="I16" i="18"/>
  <c r="C35" i="18"/>
  <c r="C36" i="18" s="1"/>
  <c r="F35" i="18"/>
  <c r="G35" i="18"/>
  <c r="G36" i="18" s="1"/>
  <c r="H35" i="18"/>
  <c r="I35" i="18"/>
  <c r="I36" i="18" s="1"/>
  <c r="F36" i="18"/>
  <c r="H36" i="18"/>
  <c r="C55" i="18"/>
  <c r="F55" i="18"/>
  <c r="G55" i="18"/>
  <c r="H55" i="18"/>
  <c r="I55" i="18"/>
  <c r="C61" i="18"/>
  <c r="F61" i="18"/>
  <c r="G61" i="18"/>
  <c r="H61" i="18"/>
  <c r="I61" i="18"/>
  <c r="C66" i="18"/>
  <c r="F66" i="18"/>
  <c r="G66" i="18"/>
  <c r="H66" i="18"/>
  <c r="I66" i="18"/>
  <c r="C72" i="18"/>
  <c r="F72" i="18"/>
  <c r="G72" i="18"/>
  <c r="H72" i="18"/>
  <c r="I72" i="18"/>
  <c r="C78" i="18"/>
  <c r="F78" i="18"/>
  <c r="G78" i="18"/>
  <c r="H78" i="18"/>
  <c r="I78" i="18"/>
  <c r="C84" i="18"/>
  <c r="F84" i="18"/>
  <c r="H84" i="18"/>
  <c r="I84" i="18"/>
  <c r="F85" i="18" l="1"/>
  <c r="G85" i="18"/>
  <c r="H85" i="18"/>
  <c r="I85" i="18"/>
  <c r="C85" i="18"/>
  <c r="H13" i="14"/>
  <c r="G13" i="14"/>
  <c r="F13" i="14"/>
  <c r="C13" i="14"/>
  <c r="I19" i="7" l="1"/>
  <c r="H19" i="7"/>
  <c r="G19" i="7"/>
  <c r="C19" i="7"/>
  <c r="F18" i="7"/>
  <c r="F19" i="7" s="1"/>
  <c r="I16" i="7"/>
  <c r="G16" i="7"/>
  <c r="F16" i="7"/>
  <c r="H14" i="7"/>
  <c r="H16" i="7" s="1"/>
  <c r="C14" i="7"/>
  <c r="C16" i="7" s="1"/>
  <c r="I11" i="7"/>
  <c r="H11" i="7"/>
  <c r="G11" i="7"/>
  <c r="F11" i="7"/>
  <c r="C11" i="7"/>
  <c r="C20" i="7" l="1"/>
  <c r="F20" i="7"/>
  <c r="I20" i="7"/>
  <c r="G20" i="7"/>
  <c r="H20" i="7"/>
  <c r="C11" i="6" l="1"/>
  <c r="I10" i="6"/>
  <c r="H10" i="6"/>
  <c r="H11" i="6" s="1"/>
  <c r="G10" i="6"/>
  <c r="F10" i="6"/>
  <c r="I9" i="6"/>
  <c r="H9" i="6"/>
  <c r="G9" i="6"/>
  <c r="F9" i="6"/>
  <c r="I8" i="6"/>
  <c r="H8" i="6"/>
  <c r="G8" i="6"/>
  <c r="F8" i="6"/>
  <c r="I11" i="6" l="1"/>
  <c r="F11" i="6"/>
  <c r="G11" i="6"/>
  <c r="I29" i="3"/>
  <c r="I30" i="3" s="1"/>
  <c r="H29" i="3"/>
  <c r="G29" i="3"/>
  <c r="F29" i="3"/>
  <c r="C29" i="3"/>
  <c r="C28" i="3"/>
  <c r="C27" i="3"/>
  <c r="I25" i="3"/>
  <c r="H25" i="3"/>
  <c r="H30" i="3" s="1"/>
  <c r="G25" i="3"/>
  <c r="F25" i="3"/>
  <c r="C25" i="3"/>
  <c r="I17" i="3"/>
  <c r="H17" i="3"/>
  <c r="G17" i="3"/>
  <c r="C16" i="3"/>
  <c r="C17" i="3" s="1"/>
  <c r="C15" i="3"/>
  <c r="I12" i="3"/>
  <c r="H12" i="3"/>
  <c r="G12" i="3"/>
  <c r="F12" i="3"/>
  <c r="C11" i="3"/>
  <c r="C10" i="3"/>
  <c r="C12" i="3" s="1"/>
  <c r="F30" i="3" l="1"/>
  <c r="G30" i="3"/>
  <c r="C30" i="3"/>
</calcChain>
</file>

<file path=xl/sharedStrings.xml><?xml version="1.0" encoding="utf-8"?>
<sst xmlns="http://schemas.openxmlformats.org/spreadsheetml/2006/main" count="793" uniqueCount="287">
  <si>
    <t xml:space="preserve">Ministry of Megapolis and Western Development </t>
  </si>
  <si>
    <t>ACTION PLAN - 2018</t>
  </si>
  <si>
    <t>#</t>
  </si>
  <si>
    <t>Proposed Activity</t>
  </si>
  <si>
    <t>Date of Commencement</t>
  </si>
  <si>
    <t>Date of Completion</t>
  </si>
  <si>
    <t>Implementing Agency</t>
  </si>
  <si>
    <t>Responsible by</t>
  </si>
  <si>
    <t>Remarks</t>
  </si>
  <si>
    <t>Q1</t>
  </si>
  <si>
    <t>Q2</t>
  </si>
  <si>
    <t>Q3</t>
  </si>
  <si>
    <t>Q4</t>
  </si>
  <si>
    <t>-</t>
  </si>
  <si>
    <t>Total</t>
  </si>
  <si>
    <t>Grand Total</t>
  </si>
  <si>
    <t>Sub Total</t>
  </si>
  <si>
    <t xml:space="preserve">Sub Total </t>
  </si>
  <si>
    <t>Ministry of Megapolis  and Western Development</t>
  </si>
  <si>
    <t xml:space="preserve">Proposed Activity </t>
  </si>
  <si>
    <t>Allocation               (Rs. Mn)</t>
  </si>
  <si>
    <t>2018 Financial Targets (Rs.Mn)</t>
  </si>
  <si>
    <t>2018 Physical Targets (%)</t>
  </si>
  <si>
    <t>Output or Indicator</t>
  </si>
  <si>
    <t>Responsible By</t>
  </si>
  <si>
    <t>Contact No.</t>
  </si>
  <si>
    <t>BIA Gate Way Project at Katunayake</t>
  </si>
  <si>
    <t>Land clearance</t>
  </si>
  <si>
    <t>Deed document</t>
  </si>
  <si>
    <t>Urban Development Authority (UDA)</t>
  </si>
  <si>
    <t>Aero city Development Project  (ADP)</t>
  </si>
  <si>
    <t>0715885050, 0770485114, 0714409968, 0775361475</t>
  </si>
  <si>
    <t>Market value of land is Rs. 640Mn. Fund request for Q2 Rs. 110Mn. and Q3 Rs. 50Mn .(25% of the land value) (Lands acquisition is in  progress)</t>
  </si>
  <si>
    <t>Technical Studies/assessments/relevant documents</t>
  </si>
  <si>
    <t>Surveying Plan, Relevant Tec, Report</t>
  </si>
  <si>
    <t>UDA/ADP</t>
  </si>
  <si>
    <t>ADP</t>
  </si>
  <si>
    <t>Subject to land clearance</t>
  </si>
  <si>
    <t>Design development and project consultancy</t>
  </si>
  <si>
    <t xml:space="preserve">Contract Documents and Drawings </t>
  </si>
  <si>
    <t>Logistics and Business Park Project - Ekala</t>
  </si>
  <si>
    <t>Land Acquisitions and compensation</t>
  </si>
  <si>
    <t>2017 March</t>
  </si>
  <si>
    <t>2018 December</t>
  </si>
  <si>
    <t>Deed document, consent letter</t>
  </si>
  <si>
    <t>0779387974, 0714409968, 0775361475</t>
  </si>
  <si>
    <t>Land value is Rs. 2600Mn. and it is subjected to co-occurrence of Ministry of Finance &amp; Mass Media ( Sri Lanka Broadcasting Corporation). Funds requirements for Q2 is Rs. 650Mn.(25% of land value). Q4; Rs. 1300Mn (50% of land value). Balance payment carried to 2019</t>
  </si>
  <si>
    <t>Technical studies/assessments/relevant documents</t>
  </si>
  <si>
    <t>2018 March</t>
  </si>
  <si>
    <t>2018 Sep.</t>
  </si>
  <si>
    <t>Traffic Impact Assessment, drainage plan reports, survey plan, EIA Report and relevant documents</t>
  </si>
  <si>
    <t xml:space="preserve">Subjected to land clearance, consent and compensation </t>
  </si>
  <si>
    <t>Detailed project design and implementation                                                   (Construction and management)</t>
  </si>
  <si>
    <t>2018 Sep</t>
  </si>
  <si>
    <t>2019 Sep</t>
  </si>
  <si>
    <t>Value addition cluster, SME cluster, museum and public park, city hotel, convention center, mega mall, innovation center, parking facilities etc.…</t>
  </si>
  <si>
    <t>Target project activity period is subjected to land clearance. Rs. 320Mn is required in 2018. Balance payment of Rs. 963Mn. Will be expected in 2019</t>
  </si>
  <si>
    <t xml:space="preserve"> Sub Total </t>
  </si>
  <si>
    <t>Airport Business City Project At Katana</t>
  </si>
  <si>
    <t>Development of Preliminary Master Plan</t>
  </si>
  <si>
    <t>Master Planning Report</t>
  </si>
  <si>
    <t>UDA</t>
  </si>
  <si>
    <t>ADP/UDA</t>
  </si>
  <si>
    <t>0778558034, 0714409968, 0775361475</t>
  </si>
  <si>
    <t>Detailing Infrastructure Plans / Socio-Economic Plan</t>
  </si>
  <si>
    <t>Detail plans for gazette and implementation</t>
  </si>
  <si>
    <t>Stakeholder consultation</t>
  </si>
  <si>
    <t>Detail plans with implementing agencies contribution</t>
  </si>
  <si>
    <t xml:space="preserve">Planning approvals and gazette as a main implementing arm </t>
  </si>
  <si>
    <t>31/05/2019</t>
  </si>
  <si>
    <t>Need to follow UDA gazette shedule</t>
  </si>
  <si>
    <t>Marketing and Documentations</t>
  </si>
  <si>
    <t>Marketing documents, 3D architectural visuals, graphic designs, media publications</t>
  </si>
  <si>
    <t>Start first phase planning and detail designs</t>
  </si>
  <si>
    <t>_</t>
  </si>
  <si>
    <t>Structural Engineer designs for road improvements, fiber optic installation consultation, capacity improvement of Local Authority</t>
  </si>
  <si>
    <t>RDA, UDA, LA</t>
  </si>
  <si>
    <t>Aero city Master Plan Preparation/Finalization</t>
  </si>
  <si>
    <t>Conducting stakeholder meetings, surveys and field visits, public hearings</t>
  </si>
  <si>
    <t>2018 January</t>
  </si>
  <si>
    <t xml:space="preserve">Survey reports </t>
  </si>
  <si>
    <t>Consultancy services technical evaluation, detailed master plan preparation and analytical works</t>
  </si>
  <si>
    <t>Relevant technical reports</t>
  </si>
  <si>
    <t>Allocation (Rs. Mn) 2018</t>
  </si>
  <si>
    <t>Date of Commen.t</t>
  </si>
  <si>
    <t>Date of Compl.n</t>
  </si>
  <si>
    <t>Financial Targets 2018 (Rs.Mn)</t>
  </si>
  <si>
    <t>Physical Targets 2018 (%)</t>
  </si>
  <si>
    <t xml:space="preserve">Output or Indicator </t>
  </si>
  <si>
    <r>
      <t xml:space="preserve">Proposed High Rise Mixed Development (Sethsiripaya - Stage IV) at Denzil Kobbekaduwa Mawatha, Battaramulla </t>
    </r>
    <r>
      <rPr>
        <sz val="10.5"/>
        <color indexed="8"/>
        <rFont val="Times New Roman"/>
        <family val="1"/>
      </rPr>
      <t>(PPP Project)</t>
    </r>
  </si>
  <si>
    <t xml:space="preserve">Western Region Administrative Cities Development Project </t>
  </si>
  <si>
    <t xml:space="preserve">Project Director  </t>
  </si>
  <si>
    <r>
      <t>Proposed High Rise Mixed Development at Junction of Kaduwela Road, Battaramulla (Integrating to Proposed Multi Modal Transport Light Rail Transit (LRT) Station at Junction)</t>
    </r>
    <r>
      <rPr>
        <b/>
        <sz val="10.5"/>
        <color indexed="8"/>
        <rFont val="Times New Roman"/>
        <family val="1"/>
      </rPr>
      <t xml:space="preserve"> </t>
    </r>
    <r>
      <rPr>
        <sz val="10.5"/>
        <color indexed="8"/>
        <rFont val="Times New Roman"/>
        <family val="1"/>
      </rPr>
      <t>(PPP Project)</t>
    </r>
  </si>
  <si>
    <r>
      <t xml:space="preserve">Soft and hard landscaping improvements for existing routes and upcoming road networks in Administrative City Limit </t>
    </r>
    <r>
      <rPr>
        <sz val="10.5"/>
        <color indexed="8"/>
        <rFont val="Times New Roman"/>
        <family val="1"/>
      </rPr>
      <t>(Consolidated Fund)</t>
    </r>
  </si>
  <si>
    <t xml:space="preserve">• Identification of landscaping development in Administrative City of Sri Jayawardanapura
• Complete landscape designs for existing routes and upcoming routes and entertainment activities
• Transform pleasing environment for Administrative City                           </t>
  </si>
  <si>
    <r>
      <t xml:space="preserve">Administrative City a Smart City in 2020 </t>
    </r>
    <r>
      <rPr>
        <sz val="10.5"/>
        <color indexed="8"/>
        <rFont val="Times New Roman"/>
        <family val="1"/>
      </rPr>
      <t>(PPP Project)</t>
    </r>
  </si>
  <si>
    <r>
      <t xml:space="preserve">A solar energy proposal for the Administrative City: generate 10MW solar electricity power using roof surfaces and premises of government building at administrative capital – Sri Jayewardenepura, Kotte </t>
    </r>
    <r>
      <rPr>
        <sz val="10.5"/>
        <color indexed="8"/>
        <rFont val="Times New Roman"/>
        <family val="1"/>
      </rPr>
      <t>(PPP Project)</t>
    </r>
  </si>
  <si>
    <r>
      <t xml:space="preserve">New road development connecting Battaramulla Junction and Polduwa Road, proposed bus terminals and facilitate LRT line in the center-median  Construction of connecting road of Battaramulla junction and Polduwa Road </t>
    </r>
    <r>
      <rPr>
        <sz val="10.5"/>
        <color indexed="8"/>
        <rFont val="Times New Roman"/>
        <family val="1"/>
      </rPr>
      <t>(Consolidated Fund)</t>
    </r>
  </si>
  <si>
    <r>
      <t xml:space="preserve">Offices for parliamentary related activities, constitutional commissions, foreign missions and related amenities at land originally allocated for the Prime Minister’s Office and residence </t>
    </r>
    <r>
      <rPr>
        <b/>
        <sz val="10.5"/>
        <color indexed="8"/>
        <rFont val="Times New Roman"/>
        <family val="1"/>
      </rPr>
      <t xml:space="preserve">   </t>
    </r>
    <r>
      <rPr>
        <sz val="10.5"/>
        <color indexed="8"/>
        <rFont val="Times New Roman"/>
        <family val="1"/>
      </rPr>
      <t>(Consolidated Fund)</t>
    </r>
  </si>
  <si>
    <t>Allocation (Rs Mn)</t>
  </si>
  <si>
    <t>Output Indicator</t>
  </si>
  <si>
    <t>Responsible By.</t>
  </si>
  <si>
    <t>Contact</t>
  </si>
  <si>
    <t xml:space="preserve">No.of projects completed </t>
  </si>
  <si>
    <t>District Secretaries (Colombo /Gampaha /Kalutara)</t>
  </si>
  <si>
    <t>Additional Secretary (Megapolis)</t>
  </si>
  <si>
    <t xml:space="preserve">Total </t>
  </si>
  <si>
    <t>Ministry of Megapolis and Western Development</t>
  </si>
  <si>
    <t>Date of Commenc.t</t>
  </si>
  <si>
    <t>Financial Targets (Rs.)</t>
  </si>
  <si>
    <t>Physical Targets (%)</t>
  </si>
  <si>
    <t>Output - 2018</t>
  </si>
  <si>
    <t xml:space="preserve">Responsible by </t>
  </si>
  <si>
    <t>Contact Tel. No.</t>
  </si>
  <si>
    <t>Market Positioning</t>
  </si>
  <si>
    <t>Jan.2018</t>
  </si>
  <si>
    <t>Dec.2018</t>
  </si>
  <si>
    <t>02 TV programmes/ providing 500no. Brochurs/ providing promotional materials</t>
  </si>
  <si>
    <t>Tech City Development Project</t>
  </si>
  <si>
    <t>Project Director (TCDP)</t>
  </si>
  <si>
    <t>011 2870566</t>
  </si>
  <si>
    <t>Budget allocation will be from capital cost</t>
  </si>
  <si>
    <t>Consultancy</t>
  </si>
  <si>
    <t>05 environmental studies for roads/ services of the feasibility study</t>
  </si>
  <si>
    <t xml:space="preserve">Preliminary activities </t>
  </si>
  <si>
    <t>Soil investigation - 02 bridges/ publish consultancy - 05/ publish contracts - 02 survey roads - 16km</t>
  </si>
  <si>
    <t>No.</t>
  </si>
  <si>
    <t>Allocation(Rs.) Mn.</t>
  </si>
  <si>
    <t>Financial Targets 2018 (Rs.) Mn.</t>
  </si>
  <si>
    <t>Introducing of Rapid Transist System</t>
  </si>
  <si>
    <t>Project Director, TDP,Ministry of Megapolis and Western Development</t>
  </si>
  <si>
    <t>0112870751</t>
  </si>
  <si>
    <t>Project has been commenced</t>
  </si>
  <si>
    <t xml:space="preserve">Pre Feasibility and Feasibility Study of LRT line1,line2,line3,line5,line6,line7 </t>
  </si>
  <si>
    <t>Feasibility Study Report and  RFP Document for implementation of the project mentioned in 1.1 on PPP basis.</t>
  </si>
  <si>
    <t>Transport Development Project</t>
  </si>
  <si>
    <t>Inland Water Based Passenger Transport System (IW1 &amp; IW 2)</t>
  </si>
  <si>
    <t>Project Director, TDP,MMWD</t>
  </si>
  <si>
    <t>0777482069</t>
  </si>
  <si>
    <t>RFP will be submitted by the Shortlisted bilder . Estimated Cost is Rs. 125 mn</t>
  </si>
  <si>
    <t>IW 1- Battaramulla - Wallawatta Route (PPP)</t>
  </si>
  <si>
    <t>Opening up of a ferry based passenger transportation system from Wellawattha to  Battaramulla on PPP basis.</t>
  </si>
  <si>
    <t>TDP      /Sri Lanka Land Reclamation and Devolopment corperationLRDC</t>
  </si>
  <si>
    <t>2.1.1</t>
  </si>
  <si>
    <t>Construction of three Jetties at Open University near 176 route, Havelock City and Battaramulla behind Sethsiripaya</t>
  </si>
  <si>
    <t>Completion of 3 jetties at Wellawattha, Open University, Battharamulla and 3 other locations  to  facilitate ferry  service using GOSL funds.</t>
  </si>
  <si>
    <t>TDP      /SLRDC</t>
  </si>
  <si>
    <t>IW 2 - Fort to Union Place along Berei Lake</t>
  </si>
  <si>
    <t>PPP</t>
  </si>
  <si>
    <t>Opening up of a ferry based passenger transportation system in the Berea  Lake aiming  passenger transportation as well as recreational services.</t>
  </si>
  <si>
    <t xml:space="preserve">Facilitating Services </t>
  </si>
  <si>
    <t>Consultancy services for the flexi hours pilot project in Battaramulla administrative city</t>
  </si>
  <si>
    <t>Introduce "Flexi-Hours" in Battharamulla area and later expand it to other suitable areas of the  Country.</t>
  </si>
  <si>
    <t>TDP</t>
  </si>
  <si>
    <t>Project Diretor, TDP,MMWD</t>
  </si>
  <si>
    <t>Project has been commence</t>
  </si>
  <si>
    <t>Policy :</t>
  </si>
  <si>
    <t xml:space="preserve">Establishing  large  urban cities to facilitate the improvement of investment climate to attract business, industries, Foreign Direct Investment  by  Assuring sustainable city development </t>
  </si>
  <si>
    <t xml:space="preserve">Strategies : </t>
  </si>
  <si>
    <t>Key Performance Indicators (KPIs)</t>
  </si>
  <si>
    <t xml:space="preserve">* Developing Colombo City and the Western Region as a Megapolis centering Colombo  City  as the main hub </t>
  </si>
  <si>
    <t>* Potential urban cities to be developed as Mega Cities interlinking with emerging and the economic flow of the prime commercial  hub (Western Region)</t>
  </si>
  <si>
    <t>* Increasing the average speed of vehicles or reduction of travel time of passengers with in Western Region</t>
  </si>
  <si>
    <t xml:space="preserve">Implementation of Megapolis Development project and Land Acquisition </t>
  </si>
  <si>
    <t>Auxiliary Infrastructure Elements as Pre-requisite for Megapolis Development and Upgrading of Socio-Economic-Cultural Ecosystem in Western Region (Sukitha Purawara)</t>
  </si>
  <si>
    <t>With Sihilal Dahana projects</t>
  </si>
  <si>
    <t>Fund released for bills in hand</t>
  </si>
  <si>
    <t>Approval for continuation projects</t>
  </si>
  <si>
    <t>Funds releasing for continuation projects</t>
  </si>
  <si>
    <t>Allocation for the Project (Rs. Mn)</t>
  </si>
  <si>
    <t>Financial Targets for 2018     (Rs. Mn)</t>
  </si>
  <si>
    <t>Physical Targets for 2018 (%)</t>
  </si>
  <si>
    <t xml:space="preserve">Output </t>
  </si>
  <si>
    <t>Contact Tel. Nos</t>
  </si>
  <si>
    <t>Project-Development of recreational beach from Colpetty to Dehiwala canal outlet</t>
  </si>
  <si>
    <t>Project Initiation</t>
  </si>
  <si>
    <t>Project identification</t>
  </si>
  <si>
    <t>Ministry of Megapolis and Western Development (Maritime City Development Project)</t>
  </si>
  <si>
    <t>Project Director</t>
  </si>
  <si>
    <t>0716886564</t>
  </si>
  <si>
    <t xml:space="preserve">Completed </t>
  </si>
  <si>
    <t>Project Approval</t>
  </si>
  <si>
    <t>Completed- Cabinet memo for awarding feasibility study to NARA</t>
  </si>
  <si>
    <t>Feasibility Study(including EIA) and supplementry EIA</t>
  </si>
  <si>
    <t>Approved report</t>
  </si>
  <si>
    <t>In progress. The actual date of completion will be 28/02/2019. If required, supplementary EIA will be conducted and will be completed by 31/08/2019. 80% of total task is considered for 2018.</t>
  </si>
  <si>
    <t>Project Procurement (EoI and RfP) Process</t>
  </si>
  <si>
    <t xml:space="preserve">In progress. </t>
  </si>
  <si>
    <t>Commencement of Construction</t>
  </si>
  <si>
    <t>Project deliverables</t>
  </si>
  <si>
    <t>Yet to be started.The actual date of commencement will be 01/03/2019 and completion will be 31/08/2021.</t>
  </si>
  <si>
    <t>Relocation of Housing, Restaurants &amp; Government Institutions(including temporarary relocation)</t>
  </si>
  <si>
    <t>Commencement of works of GOSL scope is to be started before the private partner (Investor) commence construction. 30% of total task is considered for 2018. The actual date of completion will be 20/03/2020</t>
  </si>
  <si>
    <t>Design and Construction of recreational beach area from Colpetty to Dehiwala (By Investor)</t>
  </si>
  <si>
    <t>Design and constructions of perched beach inclusive of marine structures (breakwater and revetments) from Colpetty to Dehiwala – approx. 100 ha (including creation of a safe bathing area in the proximity of Bambalapitiya)</t>
  </si>
  <si>
    <t>MM &amp; WD (MCDP)</t>
  </si>
  <si>
    <t>Landscaping the existing Land /beach stretch along with the perched beach.[inclusive root bowling of trees, street lighting ,water supply, drainage/sewage  system</t>
  </si>
  <si>
    <t>Connection &amp; extension of 14 drainage outlets including Wellawatta canal outlet &amp; Dehiwala canal outlet towards sea</t>
  </si>
  <si>
    <t>Preparation and leveling of land area for development</t>
  </si>
  <si>
    <t>Construction of car park, wash room complex each near Colpetty ,Bambalapitiya &amp; Wellawatta railway stations</t>
  </si>
  <si>
    <t>Building of a walking path</t>
  </si>
  <si>
    <t>Construction of beach boutiques along the walking path [inclusive concrete chairs &amp; garbage collection system / bins etc.]</t>
  </si>
  <si>
    <t>Construction of separation wall to isolate third/fourth rail track &amp; beach area</t>
  </si>
  <si>
    <t>Building of a pier incorporating the ship model</t>
  </si>
  <si>
    <t>Extended pier to be created near Colpetty towards sea (to facilitate safe small boat anchorage and launching of boat service for the intended wreck diving sites)</t>
  </si>
  <si>
    <t>Small boat service between Wellawatta to Colpetty and Wellawatta to Nawala could be commenced with the participation of fishermen in area</t>
  </si>
  <si>
    <t>Amusement park establishment</t>
  </si>
  <si>
    <t>Aquarium  establishment</t>
  </si>
  <si>
    <t xml:space="preserve"> establishment of Turtle park</t>
  </si>
  <si>
    <t xml:space="preserve">Procurement  and consultancy services  </t>
  </si>
  <si>
    <t>Total Investor Commitment</t>
  </si>
  <si>
    <t>Contingencies 10% for Investor</t>
  </si>
  <si>
    <t>Project: Port related logistic development at Bloemendhal</t>
  </si>
  <si>
    <t>MMWD (WRMCDP)</t>
  </si>
  <si>
    <t>Completed</t>
  </si>
  <si>
    <t xml:space="preserve">Project Development </t>
  </si>
  <si>
    <t>By the SLPA/ WRMCDP</t>
  </si>
  <si>
    <t>In progress</t>
  </si>
  <si>
    <t>Project Approval (by the Cabinet)</t>
  </si>
  <si>
    <t>Approved project</t>
  </si>
  <si>
    <t>Preparation and submission of joint cabinet paper</t>
  </si>
  <si>
    <t>Approval for joint cabinet paper</t>
  </si>
  <si>
    <t>Project Procurement Process-phase I</t>
  </si>
  <si>
    <t>Selected Investor</t>
  </si>
  <si>
    <t>In progress. 50% of total task is considered for 2018</t>
  </si>
  <si>
    <t>Preparation of RFP document and Notice for the project</t>
  </si>
  <si>
    <t>Publish RFP Notice, receive proposals, proposal evaluation and recommend the successful bidder</t>
  </si>
  <si>
    <t>Contract negotiation &amp; Award of Contract to the successful investor</t>
  </si>
  <si>
    <t>Consultancies, surveys, engineering investigations, Feasibility &amp; EIA studies etc., and preparation of related reports and other documentation</t>
  </si>
  <si>
    <t>Development and Implementation of Public Recreation Enhancement Strategy and implementation of Logistic promotions / related programs at Bloemendhal &amp; the logistic community</t>
  </si>
  <si>
    <t>Public / Logistic Awareness Programs for various groups and production of materials (Audio/Video and printed media material and Media publication)</t>
  </si>
  <si>
    <t>Local &amp; Foreign Training and Capacity Building on Logistic parks &amp; Logistic related subjects</t>
  </si>
  <si>
    <t>Yet to be started.10% of total task is considered for 2018. The actual date of completion will be 31/12/2020.</t>
  </si>
  <si>
    <t>Monitoring</t>
  </si>
  <si>
    <t>Progress meetings</t>
  </si>
  <si>
    <t>Relocation of Housing, and Government Institutions</t>
  </si>
  <si>
    <t>Construction commencement</t>
  </si>
  <si>
    <t>20% relocations are already done by UDA by now. SLPA shall settle the cost to UDA for the relocation.The actual date of completion will be 30/04/2020.</t>
  </si>
  <si>
    <t>Project: ECT- East Container Terminal Development</t>
  </si>
  <si>
    <t>Additional deep draft berthing facilities for Colombo Port</t>
  </si>
  <si>
    <t xml:space="preserve">On progress. </t>
  </si>
  <si>
    <t>Feasibility Studies</t>
  </si>
  <si>
    <t>Procurement Process</t>
  </si>
  <si>
    <t>On progress. 75% of total task is considered for 2018. The actual date of completion will be 01/03/2019.</t>
  </si>
  <si>
    <t>Project: Logistic Corridor Development</t>
  </si>
  <si>
    <t>Infrastructure for Logistic</t>
  </si>
  <si>
    <t>Yet to be started.</t>
  </si>
  <si>
    <t>Detail Design and Master Plan</t>
  </si>
  <si>
    <t>Yet to be started.80% of total task considered for 2018. The actual date of completion will be 31/01/2019.</t>
  </si>
  <si>
    <t>Project: Passenger Ship Terminal Development at Bandaranayke Quay (BQ)</t>
  </si>
  <si>
    <t>Berthing facilities for Passenger Ships</t>
  </si>
  <si>
    <t>Yet to be started. 10% of total task is considered for 2018. The actual date of completion will be 01/07/2019.</t>
  </si>
  <si>
    <t>Project: Logistic Park Welisara</t>
  </si>
  <si>
    <t>Logistic infrastructure development</t>
  </si>
  <si>
    <t>Relocation</t>
  </si>
  <si>
    <t>Yet to be started. Actual date of commencement will be 01/01/2019 and completion will be 31/12/2019</t>
  </si>
  <si>
    <t>Project: Yacht Marina Development in Dikowita</t>
  </si>
  <si>
    <t>Berthing facilities for Yachts</t>
  </si>
  <si>
    <t>Procurement (RfP)</t>
  </si>
  <si>
    <t>Yet to be started. The actual date of completion will be 31/03/2019.</t>
  </si>
  <si>
    <t xml:space="preserve">Project: Expenditure Proposal 143 - Development and Creating Modern Sustainable Urban Hub (170.75Mn) - Aero City Development Project </t>
  </si>
  <si>
    <t xml:space="preserve">Aero City Development Project </t>
  </si>
  <si>
    <t>Allocation - 2018 (Rs.Mn)</t>
  </si>
  <si>
    <t>Project : Expenditure Proposal 143 - Development and Creating Modern Sustainable Urban Hub (Rs.17.50Mn) - Western Region Tech City Development Project</t>
  </si>
  <si>
    <t>Project :Expenditure Proposal 143 - Development and Creating Modern Sustainable Urban Hub - (Rs. 317.60Mn)  -  Western Region Transport city Development Project</t>
  </si>
  <si>
    <t>Expenditure Proposal 143 - Development and Creating Modern Sustainable Urban Hub  (Rs.220 Mn) - Maritime City Development Project</t>
  </si>
  <si>
    <t>Western Region Transport city Development Project</t>
  </si>
  <si>
    <t>Sukitha Purawara</t>
  </si>
  <si>
    <t>Maritime City Development Project</t>
  </si>
  <si>
    <t>Western Region Administrative Cities Development Project</t>
  </si>
  <si>
    <t>Expenditure Proposal 143 - Development and Creating Modern Sustainable Urban Hub (Rs. 400Mn) - Sukitha Purawara and Sihilal Dahana</t>
  </si>
  <si>
    <t>Implementation of Megapolis Development project and Land Acquisition (Rs. 1200Mn.)</t>
  </si>
  <si>
    <t xml:space="preserve"> </t>
  </si>
  <si>
    <t>Project: Implementation of Megapolis Development Project and Land Acquisition  (Rs.74.15Mn) - Western Region Administrative Cities Development Project (Expenditure Proposal 143)</t>
  </si>
  <si>
    <t>Construction of  G+39  Storied building at proposed location with total floor area of 68,000m2. Out of it 28350m2 office area will be allocated for government office relocation program</t>
  </si>
  <si>
    <t>Construction of 40+ storied building with minimum of 10,445 m2 floor are and integrating Multi Model Transport Center at Battaramulla Junction  Provide minimum of 10445m2 floor area for government office relocation</t>
  </si>
  <si>
    <r>
      <t xml:space="preserve">Proposed Multi Model Transport Hub (MMTH) at Pettah </t>
    </r>
    <r>
      <rPr>
        <sz val="10.5"/>
        <color indexed="8"/>
        <rFont val="Times New Roman"/>
        <family val="1"/>
      </rPr>
      <t>(PPP Project) - Fea</t>
    </r>
  </si>
  <si>
    <t>Feasibility study to centralize the Colombo MMTH hub of railways, buses, and other modes of transportation (including LRT) to a single place and integrating Commercial activities by creating the MMTH and identify potencial commercial, residencial and industiral activities in CDB of Pettah.</t>
  </si>
  <si>
    <t>NPD approval has not given.Hence Budget was Transferred to road project</t>
  </si>
  <si>
    <t xml:space="preserve">To bring systematic changes and development processes into the administrative city, which will ensure that the inhabitants of the City become a part of socio-economic development of the country while maintaining high levels in quality of life. </t>
  </si>
  <si>
    <t xml:space="preserve">Intended to generate and supply of sustainable (green) energy (Minimum of 5 MW) to national electricity grid utilizing existing building roof tops and open spaces of government premises in the Administrative City </t>
  </si>
  <si>
    <t xml:space="preserve"> Connecting Battaramulla Junction and Polduwa Road  &amp;rearrange effective traffic arrangement.</t>
  </si>
  <si>
    <t>This will be by fulfilled the building requirement of Parliamentary affairs and office requirements of Administrative City</t>
  </si>
  <si>
    <t>Proposed CHINA – SRI LANKA MUSEUM at KOTTE RAMPART</t>
  </si>
  <si>
    <t>To Create a network of governments, community, business and cultural organisations that will bring cultural understanding between countries and communities through cultural exchange</t>
  </si>
  <si>
    <t>Construction of proposed 108 Housing Units at Palanwatta - Pannipitiya for Veteran Artists in Sri Lanka</t>
  </si>
  <si>
    <t>108 houses for Veteran Artists in Sri Lanka of UDA Land at Palanwatta , Pannipitiya. The other purpose of this housing scheme is to reach the Colombo city as fast as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</si>
</sst>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[$-409]d\-mmm\-yy;@"/>
    <numFmt numFmtId="165" formatCode="0.0"/>
    <numFmt numFmtId="166" formatCode="d/mm/yyyy;@"/>
    <numFmt numFmtId="167" formatCode="#,##0.0"/>
    <numFmt numFmtId="168" formatCode="[$-409]d\-mmm\-yyyy;@"/>
    <numFmt numFmtId="169" formatCode="_(* #,##0.0_);_(* \(#,##0.0\);_(* &quot;-&quot;?_);_(@_)"/>
    <numFmt numFmtId="170" formatCode="_(* #,##0_);_(* \(#,##0\);_(* &quot;-&quot;??_);_(@_)"/>
    <numFmt numFmtId="171" formatCode="_(* #,##0_);_(* \(#,##0\);_(* &quot;-&quot;?_);_(@_)"/>
    <numFmt numFmtId="172" formatCode="_(* #,##0.0_);_(* \(#,##0.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0.5"/>
      <name val="Times New Roman"/>
      <family val="1"/>
    </font>
    <font>
      <b/>
      <sz val="10.5"/>
      <name val="Times New Roman"/>
      <family val="1"/>
    </font>
    <font>
      <sz val="10.5"/>
      <color theme="1"/>
      <name val="Calibri"/>
      <family val="2"/>
      <scheme val="minor"/>
    </font>
    <font>
      <sz val="10.5"/>
      <color indexed="8"/>
      <name val="Times New Roman"/>
      <family val="1"/>
    </font>
    <font>
      <b/>
      <sz val="10.5"/>
      <color indexed="8"/>
      <name val="Times New Roman"/>
      <family val="1"/>
    </font>
    <font>
      <sz val="16"/>
      <color theme="1"/>
      <name val="Calibri"/>
      <family val="2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0.5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0.5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0.5"/>
      <color rgb="FF00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3"/>
      <color theme="1"/>
      <name val="Times New Roman"/>
      <family val="1"/>
    </font>
    <font>
      <sz val="10.5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17">
    <xf numFmtId="0" fontId="0" fillId="0" borderId="0" xfId="0"/>
    <xf numFmtId="0" fontId="2" fillId="0" borderId="0" xfId="0" applyFont="1"/>
    <xf numFmtId="0" fontId="4" fillId="0" borderId="0" xfId="0" applyFont="1"/>
    <xf numFmtId="0" fontId="7" fillId="0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9" fontId="7" fillId="2" borderId="4" xfId="0" applyNumberFormat="1" applyFont="1" applyFill="1" applyBorder="1" applyAlignment="1">
      <alignment horizontal="center" vertical="center" wrapText="1"/>
    </xf>
    <xf numFmtId="9" fontId="7" fillId="2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left" vertical="center" wrapText="1"/>
    </xf>
    <xf numFmtId="4" fontId="7" fillId="0" borderId="13" xfId="0" applyNumberFormat="1" applyFont="1" applyFill="1" applyBorder="1" applyAlignment="1">
      <alignment horizontal="right" vertical="center"/>
    </xf>
    <xf numFmtId="15" fontId="7" fillId="2" borderId="13" xfId="0" applyNumberFormat="1" applyFont="1" applyFill="1" applyBorder="1" applyAlignment="1">
      <alignment horizontal="center" vertical="center" wrapText="1"/>
    </xf>
    <xf numFmtId="4" fontId="7" fillId="0" borderId="13" xfId="0" applyNumberFormat="1" applyFont="1" applyFill="1" applyBorder="1" applyAlignment="1">
      <alignment horizontal="right" vertical="center" wrapText="1"/>
    </xf>
    <xf numFmtId="9" fontId="7" fillId="0" borderId="13" xfId="0" applyNumberFormat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4" fontId="7" fillId="0" borderId="14" xfId="0" applyNumberFormat="1" applyFont="1" applyFill="1" applyBorder="1" applyAlignment="1">
      <alignment horizontal="right" vertical="center"/>
    </xf>
    <xf numFmtId="15" fontId="7" fillId="2" borderId="14" xfId="0" applyNumberFormat="1" applyFont="1" applyFill="1" applyBorder="1" applyAlignment="1">
      <alignment horizontal="center" vertical="center" wrapText="1"/>
    </xf>
    <xf numFmtId="4" fontId="7" fillId="0" borderId="14" xfId="0" applyNumberFormat="1" applyFont="1" applyFill="1" applyBorder="1" applyAlignment="1">
      <alignment horizontal="right" vertical="center" wrapText="1"/>
    </xf>
    <xf numFmtId="4" fontId="7" fillId="0" borderId="14" xfId="1" applyNumberFormat="1" applyFont="1" applyFill="1" applyBorder="1" applyAlignment="1">
      <alignment horizontal="right" vertical="center" wrapText="1"/>
    </xf>
    <xf numFmtId="9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vertical="center" wrapText="1"/>
    </xf>
    <xf numFmtId="9" fontId="7" fillId="0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vertical="center"/>
    </xf>
    <xf numFmtId="0" fontId="2" fillId="2" borderId="0" xfId="0" applyFont="1" applyFill="1"/>
    <xf numFmtId="0" fontId="2" fillId="7" borderId="0" xfId="0" applyFont="1" applyFill="1"/>
    <xf numFmtId="4" fontId="6" fillId="3" borderId="4" xfId="0" applyNumberFormat="1" applyFont="1" applyFill="1" applyBorder="1" applyAlignment="1">
      <alignment horizontal="right" vertical="center"/>
    </xf>
    <xf numFmtId="4" fontId="6" fillId="3" borderId="4" xfId="0" applyNumberFormat="1" applyFont="1" applyFill="1" applyBorder="1" applyAlignment="1">
      <alignment horizontal="right" vertical="center" wrapText="1"/>
    </xf>
    <xf numFmtId="0" fontId="7" fillId="0" borderId="13" xfId="0" applyFont="1" applyBorder="1" applyAlignment="1">
      <alignment horizontal="center" vertical="center"/>
    </xf>
    <xf numFmtId="4" fontId="6" fillId="0" borderId="13" xfId="1" applyNumberFormat="1" applyFont="1" applyFill="1" applyBorder="1" applyAlignment="1">
      <alignment horizontal="right" vertical="center" wrapText="1"/>
    </xf>
    <xf numFmtId="14" fontId="7" fillId="2" borderId="13" xfId="0" applyNumberFormat="1" applyFont="1" applyFill="1" applyBorder="1" applyAlignment="1">
      <alignment horizontal="center" vertical="center" wrapText="1"/>
    </xf>
    <xf numFmtId="9" fontId="7" fillId="2" borderId="13" xfId="1" applyNumberFormat="1" applyFont="1" applyFill="1" applyBorder="1" applyAlignment="1">
      <alignment horizontal="center" vertical="center"/>
    </xf>
    <xf numFmtId="9" fontId="7" fillId="2" borderId="13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center" wrapText="1"/>
    </xf>
    <xf numFmtId="0" fontId="7" fillId="0" borderId="14" xfId="0" applyFont="1" applyBorder="1" applyAlignment="1">
      <alignment horizontal="center" vertical="center"/>
    </xf>
    <xf numFmtId="4" fontId="7" fillId="2" borderId="14" xfId="1" applyNumberFormat="1" applyFont="1" applyFill="1" applyBorder="1" applyAlignment="1">
      <alignment horizontal="right" vertical="center" wrapText="1"/>
    </xf>
    <xf numFmtId="14" fontId="7" fillId="2" borderId="14" xfId="0" applyNumberFormat="1" applyFont="1" applyFill="1" applyBorder="1" applyAlignment="1">
      <alignment horizontal="center" vertical="center" wrapText="1"/>
    </xf>
    <xf numFmtId="4" fontId="6" fillId="0" borderId="14" xfId="1" applyNumberFormat="1" applyFont="1" applyFill="1" applyBorder="1" applyAlignment="1">
      <alignment horizontal="right" vertical="center" wrapText="1"/>
    </xf>
    <xf numFmtId="4" fontId="7" fillId="2" borderId="14" xfId="0" applyNumberFormat="1" applyFont="1" applyFill="1" applyBorder="1" applyAlignment="1">
      <alignment horizontal="right" vertical="center" wrapText="1"/>
    </xf>
    <xf numFmtId="9" fontId="7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left" vertical="center" wrapText="1"/>
    </xf>
    <xf numFmtId="4" fontId="7" fillId="2" borderId="16" xfId="1" applyNumberFormat="1" applyFont="1" applyFill="1" applyBorder="1" applyAlignment="1">
      <alignment horizontal="right" vertical="center" wrapText="1"/>
    </xf>
    <xf numFmtId="14" fontId="7" fillId="2" borderId="16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horizontal="center" vertical="center" wrapText="1"/>
    </xf>
    <xf numFmtId="4" fontId="6" fillId="0" borderId="16" xfId="1" applyNumberFormat="1" applyFont="1" applyFill="1" applyBorder="1" applyAlignment="1">
      <alignment horizontal="right" vertical="center" wrapText="1"/>
    </xf>
    <xf numFmtId="9" fontId="7" fillId="2" borderId="16" xfId="0" applyNumberFormat="1" applyFont="1" applyFill="1" applyBorder="1" applyAlignment="1">
      <alignment horizontal="center" vertical="center"/>
    </xf>
    <xf numFmtId="9" fontId="7" fillId="0" borderId="16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vertical="center" wrapText="1"/>
    </xf>
    <xf numFmtId="4" fontId="6" fillId="3" borderId="4" xfId="1" applyNumberFormat="1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vertical="center"/>
    </xf>
    <xf numFmtId="0" fontId="6" fillId="3" borderId="4" xfId="0" applyFont="1" applyFill="1" applyBorder="1"/>
    <xf numFmtId="166" fontId="7" fillId="0" borderId="13" xfId="0" applyNumberFormat="1" applyFont="1" applyFill="1" applyBorder="1" applyAlignment="1">
      <alignment horizontal="center" vertical="center" wrapText="1"/>
    </xf>
    <xf numFmtId="9" fontId="7" fillId="0" borderId="13" xfId="2" applyFont="1" applyFill="1" applyBorder="1" applyAlignment="1">
      <alignment horizontal="center" vertical="center" wrapText="1"/>
    </xf>
    <xf numFmtId="9" fontId="7" fillId="2" borderId="13" xfId="2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vertical="top"/>
    </xf>
    <xf numFmtId="166" fontId="7" fillId="2" borderId="14" xfId="0" applyNumberFormat="1" applyFont="1" applyFill="1" applyBorder="1" applyAlignment="1">
      <alignment horizontal="center" vertical="center" wrapText="1"/>
    </xf>
    <xf numFmtId="9" fontId="7" fillId="2" borderId="14" xfId="2" applyFont="1" applyFill="1" applyBorder="1" applyAlignment="1">
      <alignment horizontal="center" vertical="center" wrapText="1"/>
    </xf>
    <xf numFmtId="9" fontId="7" fillId="0" borderId="14" xfId="2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vertical="top" wrapText="1"/>
    </xf>
    <xf numFmtId="0" fontId="7" fillId="2" borderId="16" xfId="0" applyFont="1" applyFill="1" applyBorder="1" applyAlignment="1">
      <alignment horizontal="center" vertical="center" wrapText="1"/>
    </xf>
    <xf numFmtId="4" fontId="7" fillId="0" borderId="16" xfId="0" applyNumberFormat="1" applyFont="1" applyFill="1" applyBorder="1" applyAlignment="1">
      <alignment horizontal="right" vertical="center" wrapText="1"/>
    </xf>
    <xf numFmtId="4" fontId="10" fillId="2" borderId="16" xfId="0" applyNumberFormat="1" applyFont="1" applyFill="1" applyBorder="1" applyAlignment="1">
      <alignment horizontal="right" vertical="center" wrapText="1"/>
    </xf>
    <xf numFmtId="4" fontId="7" fillId="2" borderId="16" xfId="0" applyNumberFormat="1" applyFont="1" applyFill="1" applyBorder="1" applyAlignment="1">
      <alignment horizontal="right" vertical="center" wrapText="1"/>
    </xf>
    <xf numFmtId="9" fontId="7" fillId="2" borderId="16" xfId="2" applyFont="1" applyFill="1" applyBorder="1" applyAlignment="1">
      <alignment horizontal="center" vertical="center" wrapText="1"/>
    </xf>
    <xf numFmtId="9" fontId="7" fillId="0" borderId="16" xfId="2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vertical="top" wrapText="1"/>
    </xf>
    <xf numFmtId="0" fontId="7" fillId="2" borderId="4" xfId="0" applyFont="1" applyFill="1" applyBorder="1" applyAlignment="1">
      <alignment horizontal="center" vertical="center"/>
    </xf>
    <xf numFmtId="4" fontId="7" fillId="2" borderId="4" xfId="1" applyNumberFormat="1" applyFont="1" applyFill="1" applyBorder="1" applyAlignment="1">
      <alignment horizontal="right" vertical="center" wrapText="1"/>
    </xf>
    <xf numFmtId="14" fontId="7" fillId="2" borderId="4" xfId="0" applyNumberFormat="1" applyFont="1" applyFill="1" applyBorder="1" applyAlignment="1">
      <alignment horizontal="center" vertical="center" wrapText="1"/>
    </xf>
    <xf numFmtId="9" fontId="7" fillId="2" borderId="4" xfId="1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14" fontId="6" fillId="3" borderId="9" xfId="0" applyNumberFormat="1" applyFont="1" applyFill="1" applyBorder="1" applyAlignment="1">
      <alignment vertical="center" wrapText="1"/>
    </xf>
    <xf numFmtId="14" fontId="6" fillId="3" borderId="8" xfId="0" applyNumberFormat="1" applyFont="1" applyFill="1" applyBorder="1" applyAlignment="1">
      <alignment vertical="center" wrapText="1"/>
    </xf>
    <xf numFmtId="9" fontId="6" fillId="3" borderId="9" xfId="0" applyNumberFormat="1" applyFont="1" applyFill="1" applyBorder="1" applyAlignment="1">
      <alignment vertical="center"/>
    </xf>
    <xf numFmtId="9" fontId="6" fillId="3" borderId="12" xfId="0" applyNumberFormat="1" applyFont="1" applyFill="1" applyBorder="1" applyAlignment="1">
      <alignment vertical="center"/>
    </xf>
    <xf numFmtId="9" fontId="6" fillId="3" borderId="8" xfId="0" applyNumberFormat="1" applyFont="1" applyFill="1" applyBorder="1" applyAlignment="1">
      <alignment vertical="center"/>
    </xf>
    <xf numFmtId="4" fontId="6" fillId="5" borderId="4" xfId="1" applyNumberFormat="1" applyFont="1" applyFill="1" applyBorder="1" applyAlignment="1">
      <alignment horizontal="right" vertical="center" wrapText="1"/>
    </xf>
    <xf numFmtId="14" fontId="6" fillId="5" borderId="5" xfId="0" applyNumberFormat="1" applyFont="1" applyFill="1" applyBorder="1" applyAlignment="1">
      <alignment vertical="center" wrapText="1"/>
    </xf>
    <xf numFmtId="14" fontId="6" fillId="5" borderId="6" xfId="0" applyNumberFormat="1" applyFont="1" applyFill="1" applyBorder="1" applyAlignment="1">
      <alignment vertical="center" wrapText="1"/>
    </xf>
    <xf numFmtId="9" fontId="6" fillId="5" borderId="5" xfId="0" applyNumberFormat="1" applyFont="1" applyFill="1" applyBorder="1" applyAlignment="1">
      <alignment vertical="center"/>
    </xf>
    <xf numFmtId="9" fontId="6" fillId="5" borderId="7" xfId="0" applyNumberFormat="1" applyFont="1" applyFill="1" applyBorder="1" applyAlignment="1">
      <alignment vertical="center"/>
    </xf>
    <xf numFmtId="9" fontId="6" fillId="5" borderId="6" xfId="0" applyNumberFormat="1" applyFont="1" applyFill="1" applyBorder="1" applyAlignment="1">
      <alignment vertical="center"/>
    </xf>
    <xf numFmtId="0" fontId="2" fillId="0" borderId="12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3" fillId="0" borderId="0" xfId="0" applyFont="1"/>
    <xf numFmtId="0" fontId="7" fillId="0" borderId="4" xfId="0" applyFont="1" applyBorder="1" applyAlignment="1">
      <alignment horizontal="center" vertical="center" wrapText="1"/>
    </xf>
    <xf numFmtId="167" fontId="7" fillId="0" borderId="6" xfId="0" applyNumberFormat="1" applyFont="1" applyBorder="1" applyAlignment="1">
      <alignment horizontal="right" vertical="center" wrapText="1"/>
    </xf>
    <xf numFmtId="165" fontId="7" fillId="0" borderId="4" xfId="0" applyNumberFormat="1" applyFont="1" applyFill="1" applyBorder="1" applyAlignment="1">
      <alignment horizontal="right" vertical="center"/>
    </xf>
    <xf numFmtId="9" fontId="7" fillId="0" borderId="6" xfId="0" applyNumberFormat="1" applyFont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right" vertical="center" wrapText="1"/>
    </xf>
    <xf numFmtId="165" fontId="7" fillId="0" borderId="6" xfId="0" applyNumberFormat="1" applyFont="1" applyBorder="1" applyAlignment="1">
      <alignment horizontal="right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43" fontId="2" fillId="0" borderId="0" xfId="0" applyNumberFormat="1" applyFont="1"/>
    <xf numFmtId="0" fontId="7" fillId="0" borderId="1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right"/>
    </xf>
    <xf numFmtId="0" fontId="15" fillId="0" borderId="0" xfId="0" applyFont="1" applyFill="1" applyAlignment="1">
      <alignment wrapText="1"/>
    </xf>
    <xf numFmtId="43" fontId="15" fillId="0" borderId="0" xfId="1" applyFont="1" applyFill="1"/>
    <xf numFmtId="43" fontId="15" fillId="0" borderId="0" xfId="1" applyFont="1"/>
    <xf numFmtId="0" fontId="15" fillId="0" borderId="0" xfId="0" applyFont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right"/>
    </xf>
    <xf numFmtId="43" fontId="2" fillId="0" borderId="0" xfId="1" applyFont="1" applyFill="1"/>
    <xf numFmtId="0" fontId="14" fillId="0" borderId="0" xfId="0" applyFont="1"/>
    <xf numFmtId="0" fontId="14" fillId="0" borderId="0" xfId="0" applyFont="1" applyFill="1"/>
    <xf numFmtId="0" fontId="10" fillId="0" borderId="0" xfId="0" applyFont="1"/>
    <xf numFmtId="0" fontId="10" fillId="0" borderId="0" xfId="0" applyFont="1" applyAlignment="1">
      <alignment vertical="center"/>
    </xf>
    <xf numFmtId="2" fontId="7" fillId="2" borderId="4" xfId="0" applyNumberFormat="1" applyFont="1" applyFill="1" applyBorder="1" applyAlignment="1">
      <alignment horizontal="right" vertical="center"/>
    </xf>
    <xf numFmtId="17" fontId="7" fillId="2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2" fontId="7" fillId="2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right" vertical="center"/>
    </xf>
    <xf numFmtId="43" fontId="6" fillId="3" borderId="4" xfId="1" applyFont="1" applyFill="1" applyBorder="1" applyAlignment="1">
      <alignment horizontal="right" vertical="center"/>
    </xf>
    <xf numFmtId="9" fontId="7" fillId="3" borderId="4" xfId="0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right" vertical="center"/>
    </xf>
    <xf numFmtId="9" fontId="7" fillId="5" borderId="4" xfId="0" applyNumberFormat="1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2" fontId="0" fillId="0" borderId="0" xfId="0" applyNumberFormat="1"/>
    <xf numFmtId="9" fontId="7" fillId="2" borderId="13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17" fillId="0" borderId="0" xfId="0" applyFont="1"/>
    <xf numFmtId="0" fontId="5" fillId="0" borderId="0" xfId="0" applyFont="1" applyAlignment="1"/>
    <xf numFmtId="4" fontId="6" fillId="5" borderId="4" xfId="0" applyNumberFormat="1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67" fontId="6" fillId="6" borderId="6" xfId="0" applyNumberFormat="1" applyFont="1" applyFill="1" applyBorder="1" applyAlignment="1">
      <alignment vertical="top" wrapText="1"/>
    </xf>
    <xf numFmtId="165" fontId="6" fillId="6" borderId="4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3" fontId="7" fillId="0" borderId="4" xfId="1" applyFont="1" applyFill="1" applyBorder="1" applyAlignment="1">
      <alignment horizontal="right" vertical="center" wrapText="1"/>
    </xf>
    <xf numFmtId="164" fontId="7" fillId="0" borderId="4" xfId="0" applyNumberFormat="1" applyFont="1" applyFill="1" applyBorder="1" applyAlignment="1">
      <alignment horizontal="center" vertical="center"/>
    </xf>
    <xf numFmtId="169" fontId="7" fillId="0" borderId="4" xfId="0" applyNumberFormat="1" applyFont="1" applyFill="1" applyBorder="1" applyAlignment="1">
      <alignment vertical="center"/>
    </xf>
    <xf numFmtId="169" fontId="7" fillId="0" borderId="4" xfId="0" applyNumberFormat="1" applyFont="1" applyFill="1" applyBorder="1" applyAlignment="1">
      <alignment horizontal="center" vertical="center"/>
    </xf>
    <xf numFmtId="9" fontId="7" fillId="0" borderId="4" xfId="0" applyNumberFormat="1" applyFont="1" applyFill="1" applyBorder="1" applyAlignment="1">
      <alignment horizontal="center" vertical="center"/>
    </xf>
    <xf numFmtId="170" fontId="7" fillId="0" borderId="4" xfId="1" applyNumberFormat="1" applyFont="1" applyFill="1" applyBorder="1" applyAlignment="1">
      <alignment horizontal="right" vertical="center" wrapText="1"/>
    </xf>
    <xf numFmtId="171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vertical="center" wrapText="1"/>
    </xf>
    <xf numFmtId="169" fontId="7" fillId="0" borderId="4" xfId="1" applyNumberFormat="1" applyFont="1" applyFill="1" applyBorder="1" applyAlignment="1">
      <alignment horizontal="right" vertical="center" wrapText="1"/>
    </xf>
    <xf numFmtId="0" fontId="19" fillId="2" borderId="4" xfId="0" applyFont="1" applyFill="1" applyBorder="1" applyAlignment="1">
      <alignment vertical="center" wrapText="1"/>
    </xf>
    <xf numFmtId="43" fontId="7" fillId="0" borderId="4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170" fontId="7" fillId="0" borderId="4" xfId="0" applyNumberFormat="1" applyFont="1" applyFill="1" applyBorder="1" applyAlignment="1">
      <alignment horizontal="right" vertical="center" wrapText="1"/>
    </xf>
    <xf numFmtId="169" fontId="7" fillId="0" borderId="4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9" fillId="6" borderId="4" xfId="3" applyFont="1" applyFill="1" applyBorder="1" applyAlignment="1">
      <alignment vertical="center" wrapText="1"/>
    </xf>
    <xf numFmtId="170" fontId="6" fillId="6" borderId="4" xfId="0" applyNumberFormat="1" applyFont="1" applyFill="1" applyBorder="1" applyAlignment="1">
      <alignment horizontal="right" vertical="center" wrapText="1"/>
    </xf>
    <xf numFmtId="169" fontId="6" fillId="6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9" fillId="2" borderId="4" xfId="3" applyFont="1" applyFill="1" applyBorder="1" applyAlignment="1">
      <alignment vertical="center" wrapText="1"/>
    </xf>
    <xf numFmtId="172" fontId="9" fillId="2" borderId="4" xfId="3" applyNumberFormat="1" applyFont="1" applyFill="1" applyBorder="1" applyAlignment="1">
      <alignment horizontal="center" vertical="center" wrapText="1"/>
    </xf>
    <xf numFmtId="172" fontId="9" fillId="2" borderId="4" xfId="3" applyNumberFormat="1" applyFont="1" applyFill="1" applyBorder="1" applyAlignment="1">
      <alignment horizontal="right" vertical="center" wrapText="1"/>
    </xf>
    <xf numFmtId="0" fontId="7" fillId="2" borderId="4" xfId="0" applyFont="1" applyFill="1" applyBorder="1"/>
    <xf numFmtId="172" fontId="7" fillId="2" borderId="4" xfId="0" applyNumberFormat="1" applyFont="1" applyFill="1" applyBorder="1" applyAlignment="1">
      <alignment horizontal="center" vertical="center" wrapText="1"/>
    </xf>
    <xf numFmtId="172" fontId="7" fillId="2" borderId="4" xfId="0" applyNumberFormat="1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center" vertical="center"/>
    </xf>
    <xf numFmtId="0" fontId="9" fillId="4" borderId="4" xfId="3" applyFont="1" applyFill="1" applyBorder="1" applyAlignment="1">
      <alignment vertical="center" wrapText="1"/>
    </xf>
    <xf numFmtId="172" fontId="8" fillId="4" borderId="4" xfId="3" applyNumberFormat="1" applyFont="1" applyFill="1" applyBorder="1" applyAlignment="1">
      <alignment horizontal="center" vertical="center" wrapText="1"/>
    </xf>
    <xf numFmtId="172" fontId="7" fillId="4" borderId="4" xfId="0" applyNumberFormat="1" applyFont="1" applyFill="1" applyBorder="1" applyAlignment="1">
      <alignment horizontal="right"/>
    </xf>
    <xf numFmtId="172" fontId="7" fillId="4" borderId="4" xfId="0" applyNumberFormat="1" applyFont="1" applyFill="1" applyBorder="1" applyAlignment="1">
      <alignment horizontal="right" vertical="center" wrapText="1"/>
    </xf>
    <xf numFmtId="9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/>
    <xf numFmtId="0" fontId="7" fillId="9" borderId="4" xfId="0" applyFont="1" applyFill="1" applyBorder="1" applyAlignment="1">
      <alignment horizontal="center" vertical="center"/>
    </xf>
    <xf numFmtId="0" fontId="9" fillId="9" borderId="4" xfId="3" applyFont="1" applyFill="1" applyBorder="1" applyAlignment="1">
      <alignment vertical="center" wrapText="1"/>
    </xf>
    <xf numFmtId="172" fontId="8" fillId="9" borderId="4" xfId="3" applyNumberFormat="1" applyFont="1" applyFill="1" applyBorder="1" applyAlignment="1">
      <alignment horizontal="center" vertical="center" wrapText="1"/>
    </xf>
    <xf numFmtId="172" fontId="8" fillId="9" borderId="4" xfId="3" applyNumberFormat="1" applyFont="1" applyFill="1" applyBorder="1" applyAlignment="1">
      <alignment horizontal="right" vertical="center" wrapText="1"/>
    </xf>
    <xf numFmtId="9" fontId="7" fillId="9" borderId="4" xfId="0" applyNumberFormat="1" applyFont="1" applyFill="1" applyBorder="1" applyAlignment="1">
      <alignment horizontal="center" vertical="center"/>
    </xf>
    <xf numFmtId="0" fontId="7" fillId="9" borderId="4" xfId="0" applyFont="1" applyFill="1" applyBorder="1"/>
    <xf numFmtId="0" fontId="7" fillId="10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right" vertical="center" wrapText="1"/>
    </xf>
    <xf numFmtId="172" fontId="7" fillId="0" borderId="4" xfId="0" applyNumberFormat="1" applyFont="1" applyFill="1" applyBorder="1" applyAlignment="1">
      <alignment horizontal="center" vertical="center" wrapText="1"/>
    </xf>
    <xf numFmtId="9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172" fontId="7" fillId="0" borderId="4" xfId="0" applyNumberFormat="1" applyFont="1" applyFill="1" applyBorder="1" applyAlignment="1">
      <alignment horizontal="center" vertical="center"/>
    </xf>
    <xf numFmtId="170" fontId="7" fillId="0" borderId="4" xfId="0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vertical="center" wrapText="1"/>
    </xf>
    <xf numFmtId="0" fontId="7" fillId="11" borderId="4" xfId="0" applyFont="1" applyFill="1" applyBorder="1" applyAlignment="1">
      <alignment horizontal="left" vertical="center" wrapText="1"/>
    </xf>
    <xf numFmtId="9" fontId="7" fillId="0" borderId="4" xfId="1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NumberFormat="1" applyFont="1" applyFill="1" applyBorder="1" applyAlignment="1">
      <alignment horizontal="right" vertical="center" wrapText="1"/>
    </xf>
    <xf numFmtId="172" fontId="6" fillId="6" borderId="4" xfId="0" applyNumberFormat="1" applyFont="1" applyFill="1" applyBorder="1" applyAlignment="1">
      <alignment horizontal="right" vertical="center" wrapText="1"/>
    </xf>
    <xf numFmtId="0" fontId="7" fillId="12" borderId="4" xfId="0" applyFont="1" applyFill="1" applyBorder="1" applyAlignment="1">
      <alignment horizontal="center" vertical="center"/>
    </xf>
    <xf numFmtId="43" fontId="7" fillId="11" borderId="4" xfId="1" applyFont="1" applyFill="1" applyBorder="1" applyAlignment="1">
      <alignment vertical="center" wrapText="1"/>
    </xf>
    <xf numFmtId="43" fontId="7" fillId="11" borderId="4" xfId="1" applyFont="1" applyFill="1" applyBorder="1"/>
    <xf numFmtId="164" fontId="7" fillId="11" borderId="4" xfId="0" applyNumberFormat="1" applyFont="1" applyFill="1" applyBorder="1" applyAlignment="1">
      <alignment horizontal="center" vertical="center"/>
    </xf>
    <xf numFmtId="9" fontId="7" fillId="11" borderId="4" xfId="0" applyNumberFormat="1" applyFont="1" applyFill="1" applyBorder="1" applyAlignment="1">
      <alignment horizontal="center" vertical="center"/>
    </xf>
    <xf numFmtId="9" fontId="7" fillId="11" borderId="4" xfId="0" quotePrefix="1" applyNumberFormat="1" applyFont="1" applyFill="1" applyBorder="1" applyAlignment="1">
      <alignment horizontal="center" vertical="center"/>
    </xf>
    <xf numFmtId="169" fontId="7" fillId="11" borderId="4" xfId="1" applyNumberFormat="1" applyFont="1" applyFill="1" applyBorder="1" applyAlignment="1">
      <alignment horizontal="right" vertical="center" wrapText="1"/>
    </xf>
    <xf numFmtId="43" fontId="6" fillId="11" borderId="4" xfId="0" applyNumberFormat="1" applyFont="1" applyFill="1" applyBorder="1" applyAlignment="1">
      <alignment horizontal="right"/>
    </xf>
    <xf numFmtId="0" fontId="7" fillId="3" borderId="4" xfId="0" applyFont="1" applyFill="1" applyBorder="1"/>
    <xf numFmtId="43" fontId="6" fillId="11" borderId="4" xfId="1" applyFont="1" applyFill="1" applyBorder="1"/>
    <xf numFmtId="43" fontId="7" fillId="0" borderId="4" xfId="1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/>
    </xf>
    <xf numFmtId="9" fontId="7" fillId="0" borderId="4" xfId="0" quotePrefix="1" applyNumberFormat="1" applyFont="1" applyFill="1" applyBorder="1" applyAlignment="1">
      <alignment horizontal="center" vertical="center"/>
    </xf>
    <xf numFmtId="43" fontId="6" fillId="6" borderId="4" xfId="1" applyFont="1" applyFill="1" applyBorder="1" applyAlignment="1">
      <alignment vertical="center" wrapText="1"/>
    </xf>
    <xf numFmtId="169" fontId="6" fillId="6" borderId="4" xfId="0" applyNumberFormat="1" applyFont="1" applyFill="1" applyBorder="1" applyAlignment="1">
      <alignment vertical="center"/>
    </xf>
    <xf numFmtId="169" fontId="6" fillId="6" borderId="4" xfId="0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/>
    </xf>
    <xf numFmtId="169" fontId="7" fillId="11" borderId="4" xfId="1" applyNumberFormat="1" applyFont="1" applyFill="1" applyBorder="1" applyAlignment="1">
      <alignment vertical="center" wrapText="1"/>
    </xf>
    <xf numFmtId="0" fontId="21" fillId="3" borderId="4" xfId="0" applyFont="1" applyFill="1" applyBorder="1" applyAlignment="1">
      <alignment vertical="center" wrapText="1"/>
    </xf>
    <xf numFmtId="169" fontId="6" fillId="11" borderId="4" xfId="1" applyNumberFormat="1" applyFont="1" applyFill="1" applyBorder="1" applyAlignment="1">
      <alignment vertical="center" wrapText="1"/>
    </xf>
    <xf numFmtId="164" fontId="7" fillId="3" borderId="4" xfId="0" applyNumberFormat="1" applyFont="1" applyFill="1" applyBorder="1" applyAlignment="1">
      <alignment horizontal="center" vertical="center"/>
    </xf>
    <xf numFmtId="43" fontId="6" fillId="11" borderId="4" xfId="1" applyFont="1" applyFill="1" applyBorder="1" applyAlignment="1">
      <alignment horizontal="center"/>
    </xf>
    <xf numFmtId="43" fontId="7" fillId="6" borderId="4" xfId="1" applyFont="1" applyFill="1" applyBorder="1" applyAlignment="1">
      <alignment horizontal="center"/>
    </xf>
    <xf numFmtId="43" fontId="7" fillId="0" borderId="4" xfId="1" applyFont="1" applyFill="1" applyBorder="1"/>
    <xf numFmtId="169" fontId="7" fillId="0" borderId="4" xfId="1" applyNumberFormat="1" applyFont="1" applyFill="1" applyBorder="1" applyAlignment="1">
      <alignment vertical="center" wrapText="1"/>
    </xf>
    <xf numFmtId="43" fontId="7" fillId="0" borderId="4" xfId="1" applyFont="1" applyFill="1" applyBorder="1" applyAlignment="1">
      <alignment vertical="center"/>
    </xf>
    <xf numFmtId="0" fontId="21" fillId="6" borderId="4" xfId="0" applyFont="1" applyFill="1" applyBorder="1" applyAlignment="1">
      <alignment vertical="center" wrapText="1"/>
    </xf>
    <xf numFmtId="169" fontId="6" fillId="6" borderId="4" xfId="1" applyNumberFormat="1" applyFont="1" applyFill="1" applyBorder="1" applyAlignment="1">
      <alignment vertical="center" wrapText="1"/>
    </xf>
    <xf numFmtId="43" fontId="6" fillId="6" borderId="4" xfId="1" applyFont="1" applyFill="1" applyBorder="1" applyAlignment="1"/>
    <xf numFmtId="169" fontId="6" fillId="6" borderId="4" xfId="0" applyNumberFormat="1" applyFont="1" applyFill="1" applyBorder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2" fillId="0" borderId="6" xfId="0" applyFont="1" applyBorder="1"/>
    <xf numFmtId="0" fontId="2" fillId="0" borderId="0" xfId="0" applyFont="1" applyBorder="1"/>
    <xf numFmtId="0" fontId="22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9" fontId="22" fillId="2" borderId="0" xfId="0" applyNumberFormat="1" applyFont="1" applyFill="1" applyBorder="1"/>
    <xf numFmtId="0" fontId="22" fillId="2" borderId="0" xfId="0" applyFont="1" applyFill="1" applyBorder="1"/>
    <xf numFmtId="164" fontId="25" fillId="0" borderId="0" xfId="0" applyNumberFormat="1" applyFont="1" applyFill="1" applyBorder="1" applyAlignment="1">
      <alignment horizontal="center" vertical="center"/>
    </xf>
    <xf numFmtId="43" fontId="22" fillId="2" borderId="0" xfId="1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" fillId="0" borderId="18" xfId="0" applyFont="1" applyBorder="1"/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9" fontId="7" fillId="2" borderId="0" xfId="0" applyNumberFormat="1" applyFont="1" applyFill="1" applyBorder="1"/>
    <xf numFmtId="0" fontId="7" fillId="2" borderId="0" xfId="0" applyFont="1" applyFill="1" applyBorder="1"/>
    <xf numFmtId="16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2" fillId="9" borderId="4" xfId="0" applyFont="1" applyFill="1" applyBorder="1"/>
    <xf numFmtId="0" fontId="2" fillId="9" borderId="0" xfId="0" applyFont="1" applyFill="1" applyBorder="1"/>
    <xf numFmtId="0" fontId="2" fillId="4" borderId="4" xfId="0" applyFont="1" applyFill="1" applyBorder="1"/>
    <xf numFmtId="0" fontId="2" fillId="4" borderId="0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4" xfId="0" applyFont="1" applyFill="1" applyBorder="1"/>
    <xf numFmtId="0" fontId="7" fillId="0" borderId="0" xfId="0" applyFont="1" applyFill="1" applyBorder="1"/>
    <xf numFmtId="0" fontId="5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3" fontId="8" fillId="0" borderId="13" xfId="1" applyFont="1" applyBorder="1" applyAlignment="1">
      <alignment horizontal="right" vertical="center"/>
    </xf>
    <xf numFmtId="43" fontId="7" fillId="0" borderId="13" xfId="1" applyFont="1" applyBorder="1" applyAlignment="1">
      <alignment horizontal="right" vertical="center" wrapText="1"/>
    </xf>
    <xf numFmtId="9" fontId="7" fillId="0" borderId="13" xfId="2" applyFont="1" applyBorder="1" applyAlignment="1">
      <alignment horizontal="center" vertical="center"/>
    </xf>
    <xf numFmtId="43" fontId="8" fillId="0" borderId="14" xfId="1" applyFont="1" applyBorder="1" applyAlignment="1">
      <alignment horizontal="right" vertical="center"/>
    </xf>
    <xf numFmtId="43" fontId="7" fillId="0" borderId="14" xfId="1" applyFont="1" applyBorder="1" applyAlignment="1">
      <alignment horizontal="right" vertical="center" wrapText="1"/>
    </xf>
    <xf numFmtId="9" fontId="7" fillId="0" borderId="14" xfId="2" applyFont="1" applyBorder="1" applyAlignment="1">
      <alignment horizontal="center" vertical="center"/>
    </xf>
    <xf numFmtId="43" fontId="8" fillId="0" borderId="15" xfId="1" applyFont="1" applyBorder="1" applyAlignment="1">
      <alignment horizontal="right" vertical="center"/>
    </xf>
    <xf numFmtId="43" fontId="7" fillId="0" borderId="15" xfId="1" applyFont="1" applyBorder="1" applyAlignment="1">
      <alignment horizontal="right" vertical="center" wrapText="1"/>
    </xf>
    <xf numFmtId="9" fontId="7" fillId="0" borderId="15" xfId="2" applyFont="1" applyBorder="1" applyAlignment="1">
      <alignment horizontal="center" vertical="center"/>
    </xf>
    <xf numFmtId="43" fontId="9" fillId="5" borderId="4" xfId="1" applyFont="1" applyFill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27" fillId="2" borderId="0" xfId="0" applyFont="1" applyFill="1"/>
    <xf numFmtId="0" fontId="22" fillId="2" borderId="0" xfId="0" applyFont="1" applyFill="1"/>
    <xf numFmtId="0" fontId="25" fillId="2" borderId="0" xfId="0" applyFont="1" applyFill="1" applyBorder="1" applyAlignment="1">
      <alignment horizontal="left" vertical="center" wrapText="1"/>
    </xf>
    <xf numFmtId="0" fontId="25" fillId="2" borderId="11" xfId="0" applyFont="1" applyFill="1" applyBorder="1" applyAlignment="1">
      <alignment horizontal="left" vertical="center" wrapText="1"/>
    </xf>
    <xf numFmtId="0" fontId="7" fillId="2" borderId="0" xfId="0" applyFont="1" applyFill="1"/>
    <xf numFmtId="0" fontId="6" fillId="5" borderId="1" xfId="0" applyFont="1" applyFill="1" applyBorder="1" applyAlignment="1">
      <alignment horizontal="center" vertical="center" wrapText="1"/>
    </xf>
    <xf numFmtId="167" fontId="7" fillId="2" borderId="13" xfId="0" applyNumberFormat="1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right" vertical="center" wrapText="1"/>
    </xf>
    <xf numFmtId="167" fontId="7" fillId="2" borderId="14" xfId="0" applyNumberFormat="1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right" vertical="center" wrapText="1"/>
    </xf>
    <xf numFmtId="0" fontId="28" fillId="2" borderId="14" xfId="0" applyFont="1" applyFill="1" applyBorder="1" applyAlignment="1">
      <alignment horizontal="center" vertical="center" wrapText="1"/>
    </xf>
    <xf numFmtId="43" fontId="7" fillId="2" borderId="14" xfId="1" applyFont="1" applyFill="1" applyBorder="1" applyAlignment="1">
      <alignment vertical="center" wrapText="1"/>
    </xf>
    <xf numFmtId="43" fontId="7" fillId="2" borderId="14" xfId="1" applyFont="1" applyFill="1" applyBorder="1" applyAlignment="1">
      <alignment horizontal="right" vertical="center" wrapText="1"/>
    </xf>
    <xf numFmtId="43" fontId="8" fillId="2" borderId="14" xfId="1" applyFont="1" applyFill="1" applyBorder="1" applyAlignment="1">
      <alignment horizontal="right" vertical="center" wrapText="1"/>
    </xf>
    <xf numFmtId="9" fontId="8" fillId="2" borderId="14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vertical="center" wrapText="1"/>
    </xf>
    <xf numFmtId="3" fontId="7" fillId="2" borderId="14" xfId="0" applyNumberFormat="1" applyFont="1" applyFill="1" applyBorder="1" applyAlignment="1">
      <alignment horizontal="center" vertical="center" wrapText="1"/>
    </xf>
    <xf numFmtId="167" fontId="7" fillId="2" borderId="16" xfId="0" applyNumberFormat="1" applyFont="1" applyFill="1" applyBorder="1" applyAlignment="1">
      <alignment horizontal="left" vertical="center" wrapText="1"/>
    </xf>
    <xf numFmtId="3" fontId="7" fillId="2" borderId="16" xfId="0" applyNumberFormat="1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right" vertical="center" wrapText="1"/>
    </xf>
    <xf numFmtId="4" fontId="6" fillId="5" borderId="4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9" fontId="6" fillId="5" borderId="7" xfId="0" applyNumberFormat="1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 vertical="center"/>
    </xf>
    <xf numFmtId="4" fontId="7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2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" fontId="6" fillId="3" borderId="5" xfId="0" applyNumberFormat="1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4" fontId="6" fillId="3" borderId="6" xfId="0" applyNumberFormat="1" applyFont="1" applyFill="1" applyBorder="1" applyAlignment="1">
      <alignment horizontal="center" wrapText="1"/>
    </xf>
    <xf numFmtId="167" fontId="6" fillId="3" borderId="5" xfId="0" applyNumberFormat="1" applyFont="1" applyFill="1" applyBorder="1" applyAlignment="1">
      <alignment horizontal="center" vertical="center" wrapText="1"/>
    </xf>
    <xf numFmtId="167" fontId="6" fillId="3" borderId="7" xfId="0" applyNumberFormat="1" applyFont="1" applyFill="1" applyBorder="1" applyAlignment="1">
      <alignment horizontal="center" vertical="center" wrapText="1"/>
    </xf>
    <xf numFmtId="167" fontId="6" fillId="3" borderId="6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4" fontId="6" fillId="5" borderId="5" xfId="0" applyNumberFormat="1" applyFont="1" applyFill="1" applyBorder="1" applyAlignment="1">
      <alignment horizontal="center" vertical="center" wrapText="1"/>
    </xf>
    <xf numFmtId="4" fontId="6" fillId="5" borderId="6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3" fontId="7" fillId="2" borderId="19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/>
    </xf>
    <xf numFmtId="0" fontId="25" fillId="2" borderId="0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43" fontId="9" fillId="5" borderId="5" xfId="1" applyFont="1" applyFill="1" applyBorder="1" applyAlignment="1">
      <alignment horizontal="center"/>
    </xf>
    <xf numFmtId="43" fontId="9" fillId="5" borderId="6" xfId="1" applyFont="1" applyFill="1" applyBorder="1" applyAlignment="1">
      <alignment horizontal="center"/>
    </xf>
    <xf numFmtId="43" fontId="9" fillId="5" borderId="5" xfId="1" applyFont="1" applyFill="1" applyBorder="1" applyAlignment="1">
      <alignment horizontal="center" vertical="center"/>
    </xf>
    <xf numFmtId="43" fontId="9" fillId="5" borderId="7" xfId="1" applyFont="1" applyFill="1" applyBorder="1" applyAlignment="1">
      <alignment horizontal="center" vertical="center"/>
    </xf>
    <xf numFmtId="43" fontId="9" fillId="5" borderId="6" xfId="1" applyFont="1" applyFill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/>
    </xf>
    <xf numFmtId="168" fontId="7" fillId="0" borderId="2" xfId="0" applyNumberFormat="1" applyFont="1" applyBorder="1" applyAlignment="1">
      <alignment horizontal="center" vertical="center"/>
    </xf>
    <xf numFmtId="168" fontId="7" fillId="0" borderId="3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/>
    </xf>
    <xf numFmtId="43" fontId="9" fillId="3" borderId="1" xfId="1" applyFont="1" applyFill="1" applyBorder="1" applyAlignment="1">
      <alignment horizontal="center" vertical="center" wrapText="1"/>
    </xf>
    <xf numFmtId="43" fontId="9" fillId="3" borderId="3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2" fontId="6" fillId="2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vertical="center" wrapText="1"/>
    </xf>
    <xf numFmtId="2" fontId="7" fillId="2" borderId="4" xfId="0" applyNumberFormat="1" applyFont="1" applyFill="1" applyBorder="1" applyAlignment="1">
      <alignment horizontal="center" vertical="center"/>
    </xf>
    <xf numFmtId="9" fontId="7" fillId="3" borderId="5" xfId="0" applyNumberFormat="1" applyFont="1" applyFill="1" applyBorder="1" applyAlignment="1">
      <alignment horizontal="center" vertical="center"/>
    </xf>
    <xf numFmtId="9" fontId="7" fillId="3" borderId="7" xfId="0" applyNumberFormat="1" applyFont="1" applyFill="1" applyBorder="1" applyAlignment="1">
      <alignment horizontal="center" vertical="center"/>
    </xf>
    <xf numFmtId="9" fontId="7" fillId="3" borderId="6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6" fillId="6" borderId="4" xfId="0" applyFont="1" applyFill="1" applyBorder="1" applyAlignment="1">
      <alignment horizontal="center" vertical="center" textRotation="90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center" vertical="top" wrapText="1"/>
    </xf>
    <xf numFmtId="165" fontId="6" fillId="6" borderId="5" xfId="0" applyNumberFormat="1" applyFont="1" applyFill="1" applyBorder="1" applyAlignment="1">
      <alignment horizontal="center" vertical="center"/>
    </xf>
    <xf numFmtId="165" fontId="6" fillId="6" borderId="7" xfId="0" applyNumberFormat="1" applyFont="1" applyFill="1" applyBorder="1" applyAlignment="1">
      <alignment horizontal="center" vertical="center"/>
    </xf>
    <xf numFmtId="165" fontId="6" fillId="6" borderId="6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7" fillId="2" borderId="2" xfId="0" applyNumberFormat="1" applyFont="1" applyFill="1" applyBorder="1" applyAlignment="1">
      <alignment horizontal="center" vertical="center" wrapText="1"/>
    </xf>
    <xf numFmtId="168" fontId="7" fillId="2" borderId="3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164" fontId="7" fillId="0" borderId="4" xfId="0" applyNumberFormat="1" applyFont="1" applyFill="1" applyBorder="1" applyAlignment="1">
      <alignment horizontal="center" vertical="center"/>
    </xf>
    <xf numFmtId="164" fontId="7" fillId="11" borderId="1" xfId="0" applyNumberFormat="1" applyFont="1" applyFill="1" applyBorder="1" applyAlignment="1">
      <alignment horizontal="center" vertical="center"/>
    </xf>
    <xf numFmtId="164" fontId="7" fillId="1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9" fontId="7" fillId="11" borderId="1" xfId="0" quotePrefix="1" applyNumberFormat="1" applyFont="1" applyFill="1" applyBorder="1" applyAlignment="1">
      <alignment horizontal="center" vertical="center"/>
    </xf>
    <xf numFmtId="9" fontId="7" fillId="11" borderId="3" xfId="0" quotePrefix="1" applyNumberFormat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17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 wrapText="1"/>
    </xf>
    <xf numFmtId="9" fontId="7" fillId="0" borderId="4" xfId="0" applyNumberFormat="1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left" vertical="center"/>
    </xf>
    <xf numFmtId="0" fontId="7" fillId="12" borderId="7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7" fillId="10" borderId="4" xfId="0" applyFont="1" applyFill="1" applyBorder="1" applyAlignment="1">
      <alignment horizontal="left" vertical="center"/>
    </xf>
    <xf numFmtId="9" fontId="7" fillId="0" borderId="4" xfId="0" quotePrefix="1" applyNumberFormat="1" applyFont="1" applyFill="1" applyBorder="1" applyAlignment="1">
      <alignment horizontal="center" vertical="center"/>
    </xf>
    <xf numFmtId="9" fontId="7" fillId="6" borderId="5" xfId="0" applyNumberFormat="1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9" fontId="7" fillId="6" borderId="6" xfId="0" applyNumberFormat="1" applyFont="1" applyFill="1" applyBorder="1" applyAlignment="1">
      <alignment horizontal="center" vertical="center"/>
    </xf>
    <xf numFmtId="164" fontId="7" fillId="6" borderId="5" xfId="0" applyNumberFormat="1" applyFont="1" applyFill="1" applyBorder="1" applyAlignment="1">
      <alignment horizontal="center" vertical="center"/>
    </xf>
    <xf numFmtId="164" fontId="7" fillId="6" borderId="6" xfId="0" applyNumberFormat="1" applyFont="1" applyFill="1" applyBorder="1" applyAlignment="1">
      <alignment horizontal="center" vertical="center"/>
    </xf>
    <xf numFmtId="9" fontId="7" fillId="6" borderId="5" xfId="0" quotePrefix="1" applyNumberFormat="1" applyFont="1" applyFill="1" applyBorder="1" applyAlignment="1">
      <alignment horizontal="center" vertical="center"/>
    </xf>
    <xf numFmtId="9" fontId="7" fillId="6" borderId="7" xfId="0" quotePrefix="1" applyNumberFormat="1" applyFont="1" applyFill="1" applyBorder="1" applyAlignment="1">
      <alignment horizontal="center" vertical="center"/>
    </xf>
    <xf numFmtId="9" fontId="7" fillId="6" borderId="6" xfId="0" quotePrefix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6" fillId="8" borderId="5" xfId="0" applyFont="1" applyFill="1" applyBorder="1" applyAlignment="1">
      <alignment horizontal="left" vertical="center" wrapText="1"/>
    </xf>
    <xf numFmtId="0" fontId="6" fillId="8" borderId="7" xfId="0" applyFont="1" applyFill="1" applyBorder="1" applyAlignment="1">
      <alignment horizontal="left" vertical="center" wrapText="1"/>
    </xf>
    <xf numFmtId="0" fontId="6" fillId="8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72" fontId="8" fillId="6" borderId="4" xfId="3" applyNumberFormat="1" applyFont="1" applyFill="1" applyBorder="1" applyAlignment="1">
      <alignment horizontal="center" vertical="center" wrapText="1"/>
    </xf>
    <xf numFmtId="9" fontId="7" fillId="3" borderId="5" xfId="0" quotePrefix="1" applyNumberFormat="1" applyFont="1" applyFill="1" applyBorder="1" applyAlignment="1">
      <alignment horizontal="center" vertical="center"/>
    </xf>
    <xf numFmtId="9" fontId="7" fillId="3" borderId="7" xfId="0" quotePrefix="1" applyNumberFormat="1" applyFont="1" applyFill="1" applyBorder="1" applyAlignment="1">
      <alignment horizontal="center" vertical="center"/>
    </xf>
    <xf numFmtId="9" fontId="7" fillId="3" borderId="6" xfId="0" quotePrefix="1" applyNumberFormat="1" applyFont="1" applyFill="1" applyBorder="1" applyAlignment="1">
      <alignment horizontal="center" vertical="center"/>
    </xf>
    <xf numFmtId="9" fontId="7" fillId="6" borderId="4" xfId="0" quotePrefix="1" applyNumberFormat="1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72" fontId="7" fillId="6" borderId="5" xfId="0" applyNumberFormat="1" applyFont="1" applyFill="1" applyBorder="1" applyAlignment="1">
      <alignment horizontal="center"/>
    </xf>
    <xf numFmtId="172" fontId="7" fillId="6" borderId="6" xfId="0" applyNumberFormat="1" applyFont="1" applyFill="1" applyBorder="1" applyAlignment="1">
      <alignment horizontal="center"/>
    </xf>
    <xf numFmtId="9" fontId="7" fillId="11" borderId="1" xfId="0" applyNumberFormat="1" applyFont="1" applyFill="1" applyBorder="1" applyAlignment="1">
      <alignment horizontal="center" vertical="center"/>
    </xf>
    <xf numFmtId="9" fontId="7" fillId="11" borderId="3" xfId="0" applyNumberFormat="1" applyFont="1" applyFill="1" applyBorder="1" applyAlignment="1">
      <alignment horizontal="center" vertical="center"/>
    </xf>
    <xf numFmtId="1" fontId="7" fillId="6" borderId="4" xfId="0" applyNumberFormat="1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13"/>
  <sheetViews>
    <sheetView workbookViewId="0">
      <selection activeCell="A29" sqref="A29"/>
    </sheetView>
  </sheetViews>
  <sheetFormatPr defaultRowHeight="13.5" x14ac:dyDescent="0.2"/>
  <cols>
    <col min="1" max="1" width="38.42578125" style="93" customWidth="1"/>
    <col min="2" max="2" width="4.28515625" style="93" customWidth="1"/>
    <col min="3" max="7" width="9.140625" style="93"/>
    <col min="8" max="8" width="21.28515625" style="93" customWidth="1"/>
    <col min="9" max="10" width="13.85546875" style="93" customWidth="1"/>
    <col min="11" max="16384" width="9.140625" style="93"/>
  </cols>
  <sheetData>
    <row r="1" spans="2:9" ht="6" customHeight="1" x14ac:dyDescent="0.2">
      <c r="B1" s="339"/>
      <c r="C1" s="339"/>
      <c r="D1" s="339"/>
      <c r="E1" s="339"/>
      <c r="F1" s="339"/>
      <c r="G1" s="339"/>
      <c r="H1" s="339"/>
      <c r="I1" s="339"/>
    </row>
    <row r="2" spans="2:9" ht="20.25" customHeight="1" x14ac:dyDescent="0.2">
      <c r="B2" s="338" t="s">
        <v>18</v>
      </c>
      <c r="C2" s="338"/>
      <c r="D2" s="338"/>
      <c r="E2" s="338"/>
      <c r="F2" s="338"/>
      <c r="G2" s="338"/>
      <c r="H2" s="338"/>
      <c r="I2" s="338"/>
    </row>
    <row r="3" spans="2:9" ht="20.25" customHeight="1" x14ac:dyDescent="0.2">
      <c r="B3" s="338" t="s">
        <v>1</v>
      </c>
      <c r="C3" s="338"/>
      <c r="D3" s="338"/>
      <c r="E3" s="338"/>
      <c r="F3" s="338"/>
      <c r="G3" s="338"/>
      <c r="H3" s="338"/>
      <c r="I3" s="338"/>
    </row>
    <row r="4" spans="2:9" ht="20.25" customHeight="1" x14ac:dyDescent="0.2">
      <c r="B4" s="338" t="s">
        <v>271</v>
      </c>
      <c r="C4" s="338"/>
      <c r="D4" s="338"/>
      <c r="E4" s="338"/>
      <c r="F4" s="338"/>
      <c r="G4" s="338"/>
      <c r="H4" s="338"/>
      <c r="I4" s="338"/>
    </row>
    <row r="5" spans="2:9" ht="20.25" x14ac:dyDescent="0.2">
      <c r="B5" s="298"/>
      <c r="C5" s="298"/>
      <c r="D5" s="298"/>
      <c r="E5" s="298"/>
      <c r="F5" s="298"/>
      <c r="G5" s="298"/>
      <c r="H5" s="298"/>
      <c r="I5" s="298"/>
    </row>
    <row r="6" spans="2:9" ht="17.25" customHeight="1" x14ac:dyDescent="0.2">
      <c r="B6" s="297">
        <v>1</v>
      </c>
      <c r="C6" s="343" t="s">
        <v>271</v>
      </c>
      <c r="D6" s="344"/>
      <c r="E6" s="344"/>
      <c r="F6" s="344"/>
      <c r="G6" s="344"/>
      <c r="H6" s="344"/>
      <c r="I6" s="345"/>
    </row>
    <row r="7" spans="2:9" ht="17.25" customHeight="1" x14ac:dyDescent="0.2">
      <c r="B7" s="165">
        <v>1.1000000000000001</v>
      </c>
      <c r="C7" s="340" t="s">
        <v>261</v>
      </c>
      <c r="D7" s="341"/>
      <c r="E7" s="341"/>
      <c r="F7" s="341"/>
      <c r="G7" s="341"/>
      <c r="H7" s="342"/>
      <c r="I7" s="296">
        <v>170.75</v>
      </c>
    </row>
    <row r="8" spans="2:9" ht="17.25" customHeight="1" x14ac:dyDescent="0.2">
      <c r="B8" s="165">
        <v>1.2</v>
      </c>
      <c r="C8" s="340" t="s">
        <v>269</v>
      </c>
      <c r="D8" s="341"/>
      <c r="E8" s="341"/>
      <c r="F8" s="341"/>
      <c r="G8" s="341"/>
      <c r="H8" s="342"/>
      <c r="I8" s="296">
        <v>74.150000000000006</v>
      </c>
    </row>
    <row r="9" spans="2:9" ht="17.25" customHeight="1" x14ac:dyDescent="0.2">
      <c r="B9" s="165">
        <v>1.3</v>
      </c>
      <c r="C9" s="340" t="s">
        <v>118</v>
      </c>
      <c r="D9" s="341"/>
      <c r="E9" s="341"/>
      <c r="F9" s="341"/>
      <c r="G9" s="341"/>
      <c r="H9" s="342"/>
      <c r="I9" s="296">
        <v>17.5</v>
      </c>
    </row>
    <row r="10" spans="2:9" ht="17.25" customHeight="1" x14ac:dyDescent="0.2">
      <c r="B10" s="165">
        <v>1.4</v>
      </c>
      <c r="C10" s="340" t="s">
        <v>266</v>
      </c>
      <c r="D10" s="341"/>
      <c r="E10" s="341"/>
      <c r="F10" s="341"/>
      <c r="G10" s="341"/>
      <c r="H10" s="342"/>
      <c r="I10" s="296">
        <v>317.60000000000002</v>
      </c>
    </row>
    <row r="11" spans="2:9" ht="17.25" customHeight="1" x14ac:dyDescent="0.2">
      <c r="B11" s="165">
        <v>1.5</v>
      </c>
      <c r="C11" s="340" t="s">
        <v>267</v>
      </c>
      <c r="D11" s="341"/>
      <c r="E11" s="341"/>
      <c r="F11" s="341"/>
      <c r="G11" s="341"/>
      <c r="H11" s="342"/>
      <c r="I11" s="296">
        <v>400</v>
      </c>
    </row>
    <row r="12" spans="2:9" ht="17.25" customHeight="1" x14ac:dyDescent="0.2">
      <c r="B12" s="165">
        <v>1.6</v>
      </c>
      <c r="C12" s="340" t="s">
        <v>268</v>
      </c>
      <c r="D12" s="341"/>
      <c r="E12" s="341"/>
      <c r="F12" s="341"/>
      <c r="G12" s="341"/>
      <c r="H12" s="342"/>
      <c r="I12" s="296">
        <v>220</v>
      </c>
    </row>
    <row r="13" spans="2:9" ht="17.25" customHeight="1" x14ac:dyDescent="0.2">
      <c r="B13" s="346" t="s">
        <v>14</v>
      </c>
      <c r="C13" s="347"/>
      <c r="D13" s="347"/>
      <c r="E13" s="347"/>
      <c r="F13" s="347"/>
      <c r="G13" s="347"/>
      <c r="H13" s="348"/>
      <c r="I13" s="295">
        <f>SUM(I7:I12)</f>
        <v>1200</v>
      </c>
    </row>
  </sheetData>
  <mergeCells count="12">
    <mergeCell ref="C9:H9"/>
    <mergeCell ref="C10:H10"/>
    <mergeCell ref="C11:H11"/>
    <mergeCell ref="C12:H12"/>
    <mergeCell ref="B13:H13"/>
    <mergeCell ref="B4:I4"/>
    <mergeCell ref="B1:I1"/>
    <mergeCell ref="C7:H7"/>
    <mergeCell ref="C8:H8"/>
    <mergeCell ref="C6:I6"/>
    <mergeCell ref="B2:I2"/>
    <mergeCell ref="B3:I3"/>
  </mergeCells>
  <pageMargins left="0.7" right="0.2" top="0.2" bottom="0.3" header="0.2" footer="0.2"/>
  <pageSetup paperSize="5" orientation="landscape" r:id="rId1"/>
  <headerFooter>
    <oddFooter>&amp;R37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34"/>
  <sheetViews>
    <sheetView topLeftCell="A10" workbookViewId="0">
      <selection activeCell="E36" sqref="E36"/>
    </sheetView>
  </sheetViews>
  <sheetFormatPr defaultRowHeight="15" x14ac:dyDescent="0.25"/>
  <cols>
    <col min="1" max="1" width="2.7109375" style="1" customWidth="1"/>
    <col min="2" max="2" width="41.85546875" style="97" customWidth="1"/>
    <col min="3" max="3" width="10" style="1" customWidth="1"/>
    <col min="4" max="4" width="10.42578125" style="97" customWidth="1"/>
    <col min="5" max="5" width="11.5703125" style="1" customWidth="1"/>
    <col min="6" max="9" width="7.140625" style="1" customWidth="1"/>
    <col min="10" max="10" width="6.28515625" style="1" customWidth="1"/>
    <col min="11" max="12" width="6" style="1" customWidth="1"/>
    <col min="13" max="13" width="5.85546875" style="1" customWidth="1"/>
    <col min="14" max="14" width="36.5703125" style="1" customWidth="1"/>
    <col min="15" max="15" width="15.7109375" style="1" customWidth="1"/>
    <col min="16" max="16" width="15.140625" style="1" customWidth="1"/>
    <col min="17" max="17" width="14.5703125" style="1" customWidth="1"/>
    <col min="18" max="18" width="45.7109375" style="1" customWidth="1"/>
    <col min="19" max="16384" width="9.140625" style="1"/>
  </cols>
  <sheetData>
    <row r="1" spans="1:26" ht="20.25" customHeight="1" x14ac:dyDescent="0.25">
      <c r="A1" s="350" t="s">
        <v>18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</row>
    <row r="2" spans="1:26" ht="20.25" x14ac:dyDescent="0.25">
      <c r="A2" s="350" t="s">
        <v>1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</row>
    <row r="3" spans="1:26" ht="15.75" customHeight="1" x14ac:dyDescent="0.25">
      <c r="A3" s="349" t="s">
        <v>163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</row>
    <row r="4" spans="1:26" ht="15.75" customHeight="1" x14ac:dyDescent="0.25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</row>
    <row r="5" spans="1:26" ht="18.75" x14ac:dyDescent="0.25">
      <c r="A5" s="378" t="s">
        <v>260</v>
      </c>
      <c r="B5" s="378"/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</row>
    <row r="6" spans="1:26" ht="30" customHeight="1" x14ac:dyDescent="0.25">
      <c r="A6" s="377" t="s">
        <v>2</v>
      </c>
      <c r="B6" s="377" t="s">
        <v>19</v>
      </c>
      <c r="C6" s="377" t="s">
        <v>20</v>
      </c>
      <c r="D6" s="377" t="s">
        <v>4</v>
      </c>
      <c r="E6" s="377" t="s">
        <v>5</v>
      </c>
      <c r="F6" s="377" t="s">
        <v>21</v>
      </c>
      <c r="G6" s="377"/>
      <c r="H6" s="377"/>
      <c r="I6" s="377"/>
      <c r="J6" s="377" t="s">
        <v>22</v>
      </c>
      <c r="K6" s="377"/>
      <c r="L6" s="377"/>
      <c r="M6" s="377"/>
      <c r="N6" s="377" t="s">
        <v>23</v>
      </c>
      <c r="O6" s="377" t="s">
        <v>6</v>
      </c>
      <c r="P6" s="377" t="s">
        <v>24</v>
      </c>
      <c r="Q6" s="377" t="s">
        <v>25</v>
      </c>
      <c r="R6" s="377" t="s">
        <v>8</v>
      </c>
    </row>
    <row r="7" spans="1:26" ht="24.75" customHeight="1" x14ac:dyDescent="0.25">
      <c r="A7" s="377"/>
      <c r="B7" s="377"/>
      <c r="C7" s="377"/>
      <c r="D7" s="377"/>
      <c r="E7" s="377"/>
      <c r="F7" s="9" t="s">
        <v>9</v>
      </c>
      <c r="G7" s="9" t="s">
        <v>10</v>
      </c>
      <c r="H7" s="9" t="s">
        <v>11</v>
      </c>
      <c r="I7" s="9" t="s">
        <v>12</v>
      </c>
      <c r="J7" s="9" t="s">
        <v>9</v>
      </c>
      <c r="K7" s="9" t="s">
        <v>10</v>
      </c>
      <c r="L7" s="9" t="s">
        <v>11</v>
      </c>
      <c r="M7" s="9" t="s">
        <v>12</v>
      </c>
      <c r="N7" s="377"/>
      <c r="O7" s="377"/>
      <c r="P7" s="377"/>
      <c r="Q7" s="377"/>
      <c r="R7" s="377"/>
    </row>
    <row r="8" spans="1:26" x14ac:dyDescent="0.25">
      <c r="A8" s="351" t="s">
        <v>26</v>
      </c>
      <c r="B8" s="351"/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</row>
    <row r="9" spans="1:26" ht="40.5" x14ac:dyDescent="0.25">
      <c r="A9" s="10">
        <v>1</v>
      </c>
      <c r="B9" s="11" t="s">
        <v>27</v>
      </c>
      <c r="C9" s="12" t="s">
        <v>13</v>
      </c>
      <c r="D9" s="13">
        <v>43027</v>
      </c>
      <c r="E9" s="13">
        <v>43281</v>
      </c>
      <c r="F9" s="14" t="s">
        <v>13</v>
      </c>
      <c r="G9" s="14" t="s">
        <v>13</v>
      </c>
      <c r="H9" s="14" t="s">
        <v>13</v>
      </c>
      <c r="I9" s="14" t="s">
        <v>13</v>
      </c>
      <c r="J9" s="15">
        <v>0.15</v>
      </c>
      <c r="K9" s="15">
        <v>0.25</v>
      </c>
      <c r="L9" s="15">
        <v>0.35</v>
      </c>
      <c r="M9" s="15">
        <v>0.25</v>
      </c>
      <c r="N9" s="11" t="s">
        <v>28</v>
      </c>
      <c r="O9" s="16" t="s">
        <v>29</v>
      </c>
      <c r="P9" s="16" t="s">
        <v>30</v>
      </c>
      <c r="Q9" s="355" t="s">
        <v>31</v>
      </c>
      <c r="R9" s="11" t="s">
        <v>32</v>
      </c>
    </row>
    <row r="10" spans="1:26" ht="27" x14ac:dyDescent="0.25">
      <c r="A10" s="17">
        <v>2</v>
      </c>
      <c r="B10" s="18" t="s">
        <v>33</v>
      </c>
      <c r="C10" s="19">
        <f>F10+G10</f>
        <v>10</v>
      </c>
      <c r="D10" s="20">
        <v>43125</v>
      </c>
      <c r="E10" s="20">
        <v>43281</v>
      </c>
      <c r="F10" s="21">
        <v>5</v>
      </c>
      <c r="G10" s="21">
        <v>5</v>
      </c>
      <c r="H10" s="22" t="s">
        <v>13</v>
      </c>
      <c r="I10" s="22" t="s">
        <v>13</v>
      </c>
      <c r="J10" s="23">
        <v>0.5</v>
      </c>
      <c r="K10" s="23">
        <v>0.5</v>
      </c>
      <c r="L10" s="24" t="s">
        <v>13</v>
      </c>
      <c r="M10" s="24" t="s">
        <v>13</v>
      </c>
      <c r="N10" s="18" t="s">
        <v>34</v>
      </c>
      <c r="O10" s="362" t="s">
        <v>35</v>
      </c>
      <c r="P10" s="363" t="s">
        <v>36</v>
      </c>
      <c r="Q10" s="356"/>
      <c r="R10" s="25" t="s">
        <v>37</v>
      </c>
    </row>
    <row r="11" spans="1:26" s="30" customFormat="1" x14ac:dyDescent="0.25">
      <c r="A11" s="17">
        <v>3</v>
      </c>
      <c r="B11" s="18" t="s">
        <v>38</v>
      </c>
      <c r="C11" s="19">
        <f>H11+I11</f>
        <v>57</v>
      </c>
      <c r="D11" s="20">
        <v>43282</v>
      </c>
      <c r="E11" s="20">
        <v>43435</v>
      </c>
      <c r="F11" s="21" t="s">
        <v>13</v>
      </c>
      <c r="G11" s="21" t="s">
        <v>13</v>
      </c>
      <c r="H11" s="21">
        <v>22</v>
      </c>
      <c r="I11" s="21">
        <v>35</v>
      </c>
      <c r="J11" s="26">
        <v>0.2</v>
      </c>
      <c r="K11" s="26">
        <v>0.3</v>
      </c>
      <c r="L11" s="26">
        <v>0.3</v>
      </c>
      <c r="M11" s="26">
        <v>0.2</v>
      </c>
      <c r="N11" s="27" t="s">
        <v>39</v>
      </c>
      <c r="O11" s="356"/>
      <c r="P11" s="364"/>
      <c r="Q11" s="356"/>
      <c r="R11" s="28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358" t="s">
        <v>16</v>
      </c>
      <c r="B12" s="359"/>
      <c r="C12" s="31">
        <f>C10+C11</f>
        <v>67</v>
      </c>
      <c r="D12" s="360"/>
      <c r="E12" s="361"/>
      <c r="F12" s="32">
        <f>F10</f>
        <v>5</v>
      </c>
      <c r="G12" s="32">
        <f>G10</f>
        <v>5</v>
      </c>
      <c r="H12" s="32">
        <f>H11</f>
        <v>22</v>
      </c>
      <c r="I12" s="32">
        <f>I11</f>
        <v>35</v>
      </c>
      <c r="J12" s="374"/>
      <c r="K12" s="375"/>
      <c r="L12" s="375"/>
      <c r="M12" s="375"/>
      <c r="N12" s="375"/>
      <c r="O12" s="375"/>
      <c r="P12" s="375"/>
      <c r="Q12" s="375"/>
      <c r="R12" s="376"/>
    </row>
    <row r="13" spans="1:26" x14ac:dyDescent="0.25">
      <c r="A13" s="351" t="s">
        <v>40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1"/>
      <c r="P13" s="351"/>
      <c r="Q13" s="351"/>
      <c r="R13" s="351"/>
    </row>
    <row r="14" spans="1:26" ht="81" x14ac:dyDescent="0.25">
      <c r="A14" s="33">
        <v>1</v>
      </c>
      <c r="B14" s="11" t="s">
        <v>41</v>
      </c>
      <c r="C14" s="34" t="s">
        <v>13</v>
      </c>
      <c r="D14" s="35" t="s">
        <v>42</v>
      </c>
      <c r="E14" s="35" t="s">
        <v>43</v>
      </c>
      <c r="F14" s="34" t="s">
        <v>13</v>
      </c>
      <c r="G14" s="34" t="s">
        <v>13</v>
      </c>
      <c r="H14" s="34" t="s">
        <v>13</v>
      </c>
      <c r="I14" s="34" t="s">
        <v>13</v>
      </c>
      <c r="J14" s="36">
        <v>0.25</v>
      </c>
      <c r="K14" s="36">
        <v>0.25</v>
      </c>
      <c r="L14" s="37">
        <v>0.25</v>
      </c>
      <c r="M14" s="37">
        <v>0.25</v>
      </c>
      <c r="N14" s="38" t="s">
        <v>44</v>
      </c>
      <c r="O14" s="352" t="s">
        <v>35</v>
      </c>
      <c r="P14" s="352" t="s">
        <v>35</v>
      </c>
      <c r="Q14" s="355" t="s">
        <v>45</v>
      </c>
      <c r="R14" s="39" t="s">
        <v>46</v>
      </c>
    </row>
    <row r="15" spans="1:26" ht="40.5" x14ac:dyDescent="0.25">
      <c r="A15" s="40">
        <v>2</v>
      </c>
      <c r="B15" s="18" t="s">
        <v>47</v>
      </c>
      <c r="C15" s="41">
        <f>G15+H15</f>
        <v>10</v>
      </c>
      <c r="D15" s="42" t="s">
        <v>48</v>
      </c>
      <c r="E15" s="42" t="s">
        <v>49</v>
      </c>
      <c r="F15" s="43" t="s">
        <v>13</v>
      </c>
      <c r="G15" s="44">
        <v>5</v>
      </c>
      <c r="H15" s="41">
        <v>5</v>
      </c>
      <c r="I15" s="43" t="s">
        <v>13</v>
      </c>
      <c r="J15" s="45">
        <v>0.25</v>
      </c>
      <c r="K15" s="45">
        <v>0.5</v>
      </c>
      <c r="L15" s="45">
        <v>0.25</v>
      </c>
      <c r="M15" s="45" t="s">
        <v>13</v>
      </c>
      <c r="N15" s="46" t="s">
        <v>50</v>
      </c>
      <c r="O15" s="353"/>
      <c r="P15" s="353"/>
      <c r="Q15" s="356"/>
      <c r="R15" s="25" t="s">
        <v>51</v>
      </c>
    </row>
    <row r="16" spans="1:26" ht="54" x14ac:dyDescent="0.25">
      <c r="A16" s="47">
        <v>3</v>
      </c>
      <c r="B16" s="48" t="s">
        <v>52</v>
      </c>
      <c r="C16" s="49">
        <f>H16+I16</f>
        <v>40</v>
      </c>
      <c r="D16" s="50" t="s">
        <v>53</v>
      </c>
      <c r="E16" s="51" t="s">
        <v>54</v>
      </c>
      <c r="F16" s="52" t="s">
        <v>13</v>
      </c>
      <c r="G16" s="52" t="s">
        <v>13</v>
      </c>
      <c r="H16" s="49">
        <v>25</v>
      </c>
      <c r="I16" s="49">
        <v>15</v>
      </c>
      <c r="J16" s="53">
        <v>0.15</v>
      </c>
      <c r="K16" s="53">
        <v>0.2</v>
      </c>
      <c r="L16" s="54">
        <v>0.3</v>
      </c>
      <c r="M16" s="54">
        <v>0.35</v>
      </c>
      <c r="N16" s="55" t="s">
        <v>55</v>
      </c>
      <c r="O16" s="354"/>
      <c r="P16" s="354"/>
      <c r="Q16" s="357"/>
      <c r="R16" s="55" t="s">
        <v>56</v>
      </c>
    </row>
    <row r="17" spans="1:20" x14ac:dyDescent="0.25">
      <c r="A17" s="358" t="s">
        <v>57</v>
      </c>
      <c r="B17" s="359"/>
      <c r="C17" s="56">
        <f>C16+C15</f>
        <v>50</v>
      </c>
      <c r="D17" s="360"/>
      <c r="E17" s="361"/>
      <c r="F17" s="56" t="s">
        <v>13</v>
      </c>
      <c r="G17" s="56">
        <f>G15</f>
        <v>5</v>
      </c>
      <c r="H17" s="56">
        <f>H16+H15</f>
        <v>30</v>
      </c>
      <c r="I17" s="56">
        <f>I16</f>
        <v>15</v>
      </c>
      <c r="J17" s="57"/>
      <c r="K17" s="57"/>
      <c r="L17" s="57"/>
      <c r="M17" s="57"/>
      <c r="N17" s="58"/>
      <c r="O17" s="59"/>
      <c r="P17" s="59"/>
      <c r="Q17" s="59"/>
      <c r="R17" s="59"/>
    </row>
    <row r="18" spans="1:20" x14ac:dyDescent="0.25">
      <c r="A18" s="351" t="s">
        <v>58</v>
      </c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</row>
    <row r="19" spans="1:20" x14ac:dyDescent="0.25">
      <c r="A19" s="16">
        <v>1</v>
      </c>
      <c r="B19" s="11" t="s">
        <v>59</v>
      </c>
      <c r="C19" s="14" t="s">
        <v>13</v>
      </c>
      <c r="D19" s="60">
        <v>42746</v>
      </c>
      <c r="E19" s="60">
        <v>43255</v>
      </c>
      <c r="F19" s="14" t="s">
        <v>13</v>
      </c>
      <c r="G19" s="14" t="s">
        <v>13</v>
      </c>
      <c r="H19" s="14" t="s">
        <v>13</v>
      </c>
      <c r="I19" s="14" t="s">
        <v>13</v>
      </c>
      <c r="J19" s="61">
        <v>1</v>
      </c>
      <c r="K19" s="62" t="s">
        <v>13</v>
      </c>
      <c r="L19" s="62" t="s">
        <v>13</v>
      </c>
      <c r="M19" s="62" t="s">
        <v>13</v>
      </c>
      <c r="N19" s="11" t="s">
        <v>60</v>
      </c>
      <c r="O19" s="367" t="s">
        <v>61</v>
      </c>
      <c r="P19" s="16" t="s">
        <v>62</v>
      </c>
      <c r="Q19" s="355" t="s">
        <v>63</v>
      </c>
      <c r="R19" s="63"/>
    </row>
    <row r="20" spans="1:20" ht="27" x14ac:dyDescent="0.25">
      <c r="A20" s="24">
        <v>2</v>
      </c>
      <c r="B20" s="18" t="s">
        <v>64</v>
      </c>
      <c r="C20" s="44">
        <f>F20+G20+H20+I20</f>
        <v>7.4</v>
      </c>
      <c r="D20" s="64">
        <v>43101</v>
      </c>
      <c r="E20" s="64">
        <v>43322</v>
      </c>
      <c r="F20" s="44">
        <v>1</v>
      </c>
      <c r="G20" s="44">
        <v>3.7</v>
      </c>
      <c r="H20" s="44">
        <v>2.2000000000000002</v>
      </c>
      <c r="I20" s="44">
        <v>0.5</v>
      </c>
      <c r="J20" s="65">
        <v>0.1</v>
      </c>
      <c r="K20" s="65">
        <v>0.5</v>
      </c>
      <c r="L20" s="65">
        <v>0.3</v>
      </c>
      <c r="M20" s="66">
        <v>0.1</v>
      </c>
      <c r="N20" s="18" t="s">
        <v>65</v>
      </c>
      <c r="O20" s="368"/>
      <c r="P20" s="353" t="s">
        <v>36</v>
      </c>
      <c r="Q20" s="356"/>
      <c r="R20" s="67"/>
      <c r="S20" s="2"/>
    </row>
    <row r="21" spans="1:20" ht="27" x14ac:dyDescent="0.25">
      <c r="A21" s="24">
        <v>3</v>
      </c>
      <c r="B21" s="18" t="s">
        <v>66</v>
      </c>
      <c r="C21" s="44">
        <v>0.6</v>
      </c>
      <c r="D21" s="64">
        <v>43101</v>
      </c>
      <c r="E21" s="64">
        <v>43322</v>
      </c>
      <c r="F21" s="21">
        <v>0.2</v>
      </c>
      <c r="G21" s="21">
        <v>0.2</v>
      </c>
      <c r="H21" s="21">
        <v>0.2</v>
      </c>
      <c r="I21" s="21" t="s">
        <v>13</v>
      </c>
      <c r="J21" s="65">
        <v>0.1</v>
      </c>
      <c r="K21" s="65">
        <v>0.5</v>
      </c>
      <c r="L21" s="65">
        <v>0.4</v>
      </c>
      <c r="M21" s="65" t="s">
        <v>13</v>
      </c>
      <c r="N21" s="18" t="s">
        <v>67</v>
      </c>
      <c r="O21" s="368"/>
      <c r="P21" s="353"/>
      <c r="Q21" s="356"/>
      <c r="R21" s="67"/>
    </row>
    <row r="22" spans="1:20" ht="27" x14ac:dyDescent="0.25">
      <c r="A22" s="24">
        <v>4</v>
      </c>
      <c r="B22" s="18" t="s">
        <v>68</v>
      </c>
      <c r="C22" s="44" t="s">
        <v>13</v>
      </c>
      <c r="D22" s="64">
        <v>43112</v>
      </c>
      <c r="E22" s="64" t="s">
        <v>69</v>
      </c>
      <c r="F22" s="21" t="s">
        <v>13</v>
      </c>
      <c r="G22" s="21" t="s">
        <v>13</v>
      </c>
      <c r="H22" s="21" t="s">
        <v>13</v>
      </c>
      <c r="I22" s="21" t="s">
        <v>13</v>
      </c>
      <c r="J22" s="65">
        <v>0.15</v>
      </c>
      <c r="K22" s="65">
        <v>0.25</v>
      </c>
      <c r="L22" s="65">
        <v>0.25</v>
      </c>
      <c r="M22" s="66">
        <v>0.35</v>
      </c>
      <c r="N22" s="18" t="s">
        <v>70</v>
      </c>
      <c r="O22" s="24" t="s">
        <v>61</v>
      </c>
      <c r="P22" s="24" t="s">
        <v>36</v>
      </c>
      <c r="Q22" s="356"/>
      <c r="R22" s="67"/>
    </row>
    <row r="23" spans="1:20" ht="40.5" x14ac:dyDescent="0.25">
      <c r="A23" s="24">
        <v>5</v>
      </c>
      <c r="B23" s="18" t="s">
        <v>71</v>
      </c>
      <c r="C23" s="44">
        <v>7</v>
      </c>
      <c r="D23" s="64">
        <v>43327</v>
      </c>
      <c r="E23" s="64">
        <v>43465</v>
      </c>
      <c r="F23" s="21" t="s">
        <v>13</v>
      </c>
      <c r="G23" s="21" t="s">
        <v>13</v>
      </c>
      <c r="H23" s="21">
        <v>3</v>
      </c>
      <c r="I23" s="21">
        <v>4</v>
      </c>
      <c r="J23" s="65" t="s">
        <v>13</v>
      </c>
      <c r="K23" s="65" t="s">
        <v>13</v>
      </c>
      <c r="L23" s="66">
        <v>0.5</v>
      </c>
      <c r="M23" s="66">
        <v>0.5</v>
      </c>
      <c r="N23" s="18" t="s">
        <v>72</v>
      </c>
      <c r="O23" s="24" t="s">
        <v>62</v>
      </c>
      <c r="P23" s="353" t="s">
        <v>36</v>
      </c>
      <c r="Q23" s="356"/>
      <c r="R23" s="67"/>
    </row>
    <row r="24" spans="1:20" ht="54" x14ac:dyDescent="0.25">
      <c r="A24" s="68">
        <v>6</v>
      </c>
      <c r="B24" s="48" t="s">
        <v>73</v>
      </c>
      <c r="C24" s="69">
        <v>5</v>
      </c>
      <c r="D24" s="64">
        <v>43101</v>
      </c>
      <c r="E24" s="64">
        <v>43322</v>
      </c>
      <c r="F24" s="70" t="s">
        <v>74</v>
      </c>
      <c r="G24" s="71" t="s">
        <v>74</v>
      </c>
      <c r="H24" s="71">
        <v>3</v>
      </c>
      <c r="I24" s="71">
        <v>2</v>
      </c>
      <c r="J24" s="72">
        <v>0.1</v>
      </c>
      <c r="K24" s="72">
        <v>0.1</v>
      </c>
      <c r="L24" s="73">
        <v>0.3</v>
      </c>
      <c r="M24" s="72">
        <v>0.5</v>
      </c>
      <c r="N24" s="74" t="s">
        <v>75</v>
      </c>
      <c r="O24" s="68" t="s">
        <v>76</v>
      </c>
      <c r="P24" s="354"/>
      <c r="Q24" s="357"/>
      <c r="R24" s="75"/>
    </row>
    <row r="25" spans="1:20" x14ac:dyDescent="0.25">
      <c r="A25" s="369" t="s">
        <v>16</v>
      </c>
      <c r="B25" s="369"/>
      <c r="C25" s="32">
        <f>SUM(C20+C23+C24+C21)</f>
        <v>20</v>
      </c>
      <c r="D25" s="360"/>
      <c r="E25" s="370"/>
      <c r="F25" s="32">
        <f>SUM(F19:F24)</f>
        <v>1.2</v>
      </c>
      <c r="G25" s="32">
        <f>SUM(G19:G24)</f>
        <v>3.9000000000000004</v>
      </c>
      <c r="H25" s="32">
        <f>SUM(H19:H24)</f>
        <v>8.4</v>
      </c>
      <c r="I25" s="32">
        <f>SUM(I19:I24)</f>
        <v>6.5</v>
      </c>
      <c r="J25" s="371"/>
      <c r="K25" s="372"/>
      <c r="L25" s="372"/>
      <c r="M25" s="372"/>
      <c r="N25" s="372"/>
      <c r="O25" s="372"/>
      <c r="P25" s="372"/>
      <c r="Q25" s="372"/>
      <c r="R25" s="373"/>
    </row>
    <row r="26" spans="1:20" x14ac:dyDescent="0.25">
      <c r="A26" s="351" t="s">
        <v>77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</row>
    <row r="27" spans="1:20" ht="27" x14ac:dyDescent="0.25">
      <c r="A27" s="76">
        <v>1</v>
      </c>
      <c r="B27" s="4" t="s">
        <v>78</v>
      </c>
      <c r="C27" s="77">
        <f>F27+G27+H27+I27</f>
        <v>10</v>
      </c>
      <c r="D27" s="78" t="s">
        <v>79</v>
      </c>
      <c r="E27" s="78" t="s">
        <v>43</v>
      </c>
      <c r="F27" s="77">
        <v>2</v>
      </c>
      <c r="G27" s="77">
        <v>4</v>
      </c>
      <c r="H27" s="77">
        <v>2</v>
      </c>
      <c r="I27" s="77">
        <v>2</v>
      </c>
      <c r="J27" s="79">
        <v>0.25</v>
      </c>
      <c r="K27" s="79">
        <v>0.25</v>
      </c>
      <c r="L27" s="7">
        <v>0.25</v>
      </c>
      <c r="M27" s="7">
        <v>0.25</v>
      </c>
      <c r="N27" s="4" t="s">
        <v>80</v>
      </c>
      <c r="O27" s="5" t="s">
        <v>36</v>
      </c>
      <c r="P27" s="5" t="s">
        <v>36</v>
      </c>
      <c r="Q27" s="355" t="s">
        <v>63</v>
      </c>
      <c r="R27" s="80"/>
    </row>
    <row r="28" spans="1:20" ht="40.5" x14ac:dyDescent="0.25">
      <c r="A28" s="76">
        <v>2</v>
      </c>
      <c r="B28" s="4" t="s">
        <v>81</v>
      </c>
      <c r="C28" s="77">
        <f>F28+G28+H28+I28</f>
        <v>23.75</v>
      </c>
      <c r="D28" s="78" t="s">
        <v>79</v>
      </c>
      <c r="E28" s="78" t="s">
        <v>43</v>
      </c>
      <c r="F28" s="77">
        <v>6</v>
      </c>
      <c r="G28" s="77">
        <v>6</v>
      </c>
      <c r="H28" s="77">
        <v>7.75</v>
      </c>
      <c r="I28" s="77">
        <v>4</v>
      </c>
      <c r="J28" s="7">
        <v>0.1</v>
      </c>
      <c r="K28" s="7">
        <v>0.4</v>
      </c>
      <c r="L28" s="7">
        <v>0.3</v>
      </c>
      <c r="M28" s="7">
        <v>0.2</v>
      </c>
      <c r="N28" s="4" t="s">
        <v>82</v>
      </c>
      <c r="O28" s="5" t="s">
        <v>62</v>
      </c>
      <c r="P28" s="5" t="s">
        <v>62</v>
      </c>
      <c r="Q28" s="357"/>
      <c r="R28" s="80"/>
    </row>
    <row r="29" spans="1:20" x14ac:dyDescent="0.25">
      <c r="A29" s="358" t="s">
        <v>17</v>
      </c>
      <c r="B29" s="359"/>
      <c r="C29" s="56">
        <f>C27+C28</f>
        <v>33.75</v>
      </c>
      <c r="D29" s="81"/>
      <c r="E29" s="82"/>
      <c r="F29" s="56">
        <f>SUM(F27:F28)</f>
        <v>8</v>
      </c>
      <c r="G29" s="56">
        <f>SUM(G27:G28)</f>
        <v>10</v>
      </c>
      <c r="H29" s="56">
        <f>SUM(H27:H28)</f>
        <v>9.75</v>
      </c>
      <c r="I29" s="56">
        <f>SUM(I27:I28)</f>
        <v>6</v>
      </c>
      <c r="J29" s="83"/>
      <c r="K29" s="84"/>
      <c r="L29" s="84"/>
      <c r="M29" s="84"/>
      <c r="N29" s="84"/>
      <c r="O29" s="84"/>
      <c r="P29" s="84"/>
      <c r="Q29" s="84"/>
      <c r="R29" s="85"/>
    </row>
    <row r="30" spans="1:20" x14ac:dyDescent="0.25">
      <c r="A30" s="365" t="s">
        <v>15</v>
      </c>
      <c r="B30" s="366"/>
      <c r="C30" s="86">
        <f>C29+C25+C17+C12</f>
        <v>170.75</v>
      </c>
      <c r="D30" s="87"/>
      <c r="E30" s="88"/>
      <c r="F30" s="86">
        <f>SUM(F29+F25+F12)</f>
        <v>14.2</v>
      </c>
      <c r="G30" s="86">
        <f>SUM(G29+G25+G17+G12)</f>
        <v>23.9</v>
      </c>
      <c r="H30" s="86">
        <f>SUM(H29+H25+H17+H12)</f>
        <v>70.150000000000006</v>
      </c>
      <c r="I30" s="86">
        <f>SUM(I29+I25+I17+I12)</f>
        <v>62.5</v>
      </c>
      <c r="J30" s="89"/>
      <c r="K30" s="90"/>
      <c r="L30" s="90"/>
      <c r="M30" s="90"/>
      <c r="N30" s="90"/>
      <c r="O30" s="90"/>
      <c r="P30" s="90"/>
      <c r="Q30" s="90"/>
      <c r="R30" s="91"/>
      <c r="S30" s="92"/>
      <c r="T30" s="92"/>
    </row>
    <row r="31" spans="1:20" x14ac:dyDescent="0.25">
      <c r="A31" s="93"/>
      <c r="B31" s="94"/>
      <c r="C31" s="93"/>
      <c r="D31" s="94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</row>
    <row r="32" spans="1:20" x14ac:dyDescent="0.25">
      <c r="A32" s="93"/>
      <c r="B32" s="94"/>
      <c r="C32" s="93"/>
      <c r="D32" s="94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</row>
    <row r="33" spans="1:18" x14ac:dyDescent="0.25">
      <c r="A33" s="93"/>
      <c r="B33" s="94"/>
      <c r="C33" s="93"/>
      <c r="D33" s="94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</row>
    <row r="34" spans="1:18" x14ac:dyDescent="0.25">
      <c r="A34" s="93"/>
      <c r="B34" s="95"/>
      <c r="C34" s="96"/>
      <c r="D34" s="96"/>
      <c r="E34" s="96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</row>
  </sheetData>
  <mergeCells count="42">
    <mergeCell ref="D12:E12"/>
    <mergeCell ref="J12:R12"/>
    <mergeCell ref="R6:R7"/>
    <mergeCell ref="A5:R5"/>
    <mergeCell ref="A6:A7"/>
    <mergeCell ref="B6:B7"/>
    <mergeCell ref="C6:C7"/>
    <mergeCell ref="D6:D7"/>
    <mergeCell ref="E6:E7"/>
    <mergeCell ref="F6:I6"/>
    <mergeCell ref="J6:M6"/>
    <mergeCell ref="N6:N7"/>
    <mergeCell ref="O6:O7"/>
    <mergeCell ref="P6:P7"/>
    <mergeCell ref="Q6:Q7"/>
    <mergeCell ref="Q27:Q28"/>
    <mergeCell ref="A29:B29"/>
    <mergeCell ref="A30:B30"/>
    <mergeCell ref="A18:R18"/>
    <mergeCell ref="O19:O21"/>
    <mergeCell ref="Q19:Q24"/>
    <mergeCell ref="P20:P21"/>
    <mergeCell ref="P23:P24"/>
    <mergeCell ref="A25:B25"/>
    <mergeCell ref="D25:E25"/>
    <mergeCell ref="J25:R25"/>
    <mergeCell ref="A3:R3"/>
    <mergeCell ref="A2:R2"/>
    <mergeCell ref="A1:R1"/>
    <mergeCell ref="A4:R4"/>
    <mergeCell ref="A26:R26"/>
    <mergeCell ref="A13:R13"/>
    <mergeCell ref="O14:O16"/>
    <mergeCell ref="P14:P16"/>
    <mergeCell ref="Q14:Q16"/>
    <mergeCell ref="A17:B17"/>
    <mergeCell ref="D17:E17"/>
    <mergeCell ref="A8:R8"/>
    <mergeCell ref="Q9:Q11"/>
    <mergeCell ref="O10:O11"/>
    <mergeCell ref="P10:P11"/>
    <mergeCell ref="A12:B12"/>
  </mergeCells>
  <pageMargins left="0.7" right="0.2" top="0.2" bottom="0.3" header="0.2" footer="0.2"/>
  <pageSetup paperSize="5" scale="65" orientation="landscape" r:id="rId1"/>
  <headerFooter>
    <oddFooter>&amp;R38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9"/>
  <sheetViews>
    <sheetView tabSelected="1" workbookViewId="0">
      <selection activeCell="C11" sqref="C11"/>
    </sheetView>
  </sheetViews>
  <sheetFormatPr defaultRowHeight="15" x14ac:dyDescent="0.25"/>
  <cols>
    <col min="1" max="1" width="4.140625" style="29" customWidth="1"/>
    <col min="2" max="2" width="53" style="334" customWidth="1"/>
    <col min="3" max="3" width="10.5703125" style="335" customWidth="1"/>
    <col min="4" max="4" width="8.140625" style="29" customWidth="1"/>
    <col min="5" max="5" width="8.7109375" style="29" customWidth="1"/>
    <col min="6" max="6" width="6.42578125" style="336" customWidth="1"/>
    <col min="7" max="8" width="6.5703125" style="336" customWidth="1"/>
    <col min="9" max="9" width="6.42578125" style="336" customWidth="1"/>
    <col min="10" max="11" width="5.5703125" style="29" customWidth="1"/>
    <col min="12" max="12" width="8.5703125" style="29" customWidth="1"/>
    <col min="13" max="13" width="5.5703125" style="29" customWidth="1"/>
    <col min="14" max="14" width="70.7109375" style="337" customWidth="1"/>
    <col min="15" max="15" width="13.42578125" style="29" customWidth="1"/>
    <col min="16" max="16" width="8.7109375" style="29" customWidth="1"/>
    <col min="17" max="17" width="9.85546875" style="29" customWidth="1"/>
    <col min="18" max="18" width="10.7109375" style="29" customWidth="1"/>
    <col min="19" max="256" width="9.140625" style="29"/>
    <col min="257" max="257" width="4.140625" style="29" customWidth="1"/>
    <col min="258" max="258" width="52.42578125" style="29" customWidth="1"/>
    <col min="259" max="259" width="9.85546875" style="29" customWidth="1"/>
    <col min="260" max="260" width="10.140625" style="29" customWidth="1"/>
    <col min="261" max="261" width="9" style="29" customWidth="1"/>
    <col min="262" max="263" width="5.85546875" style="29" customWidth="1"/>
    <col min="264" max="264" width="6.42578125" style="29" customWidth="1"/>
    <col min="265" max="266" width="6.28515625" style="29" customWidth="1"/>
    <col min="267" max="267" width="5.85546875" style="29" customWidth="1"/>
    <col min="268" max="268" width="6.140625" style="29" customWidth="1"/>
    <col min="269" max="269" width="6" style="29" customWidth="1"/>
    <col min="270" max="270" width="49.42578125" style="29" customWidth="1"/>
    <col min="271" max="271" width="17.42578125" style="29" customWidth="1"/>
    <col min="272" max="272" width="11.5703125" style="29" customWidth="1"/>
    <col min="273" max="273" width="9.85546875" style="29" customWidth="1"/>
    <col min="274" max="274" width="12.85546875" style="29" customWidth="1"/>
    <col min="275" max="512" width="9.140625" style="29"/>
    <col min="513" max="513" width="4.140625" style="29" customWidth="1"/>
    <col min="514" max="514" width="52.42578125" style="29" customWidth="1"/>
    <col min="515" max="515" width="9.85546875" style="29" customWidth="1"/>
    <col min="516" max="516" width="10.140625" style="29" customWidth="1"/>
    <col min="517" max="517" width="9" style="29" customWidth="1"/>
    <col min="518" max="519" width="5.85546875" style="29" customWidth="1"/>
    <col min="520" max="520" width="6.42578125" style="29" customWidth="1"/>
    <col min="521" max="522" width="6.28515625" style="29" customWidth="1"/>
    <col min="523" max="523" width="5.85546875" style="29" customWidth="1"/>
    <col min="524" max="524" width="6.140625" style="29" customWidth="1"/>
    <col min="525" max="525" width="6" style="29" customWidth="1"/>
    <col min="526" max="526" width="49.42578125" style="29" customWidth="1"/>
    <col min="527" max="527" width="17.42578125" style="29" customWidth="1"/>
    <col min="528" max="528" width="11.5703125" style="29" customWidth="1"/>
    <col min="529" max="529" width="9.85546875" style="29" customWidth="1"/>
    <col min="530" max="530" width="12.85546875" style="29" customWidth="1"/>
    <col min="531" max="768" width="9.140625" style="29"/>
    <col min="769" max="769" width="4.140625" style="29" customWidth="1"/>
    <col min="770" max="770" width="52.42578125" style="29" customWidth="1"/>
    <col min="771" max="771" width="9.85546875" style="29" customWidth="1"/>
    <col min="772" max="772" width="10.140625" style="29" customWidth="1"/>
    <col min="773" max="773" width="9" style="29" customWidth="1"/>
    <col min="774" max="775" width="5.85546875" style="29" customWidth="1"/>
    <col min="776" max="776" width="6.42578125" style="29" customWidth="1"/>
    <col min="777" max="778" width="6.28515625" style="29" customWidth="1"/>
    <col min="779" max="779" width="5.85546875" style="29" customWidth="1"/>
    <col min="780" max="780" width="6.140625" style="29" customWidth="1"/>
    <col min="781" max="781" width="6" style="29" customWidth="1"/>
    <col min="782" max="782" width="49.42578125" style="29" customWidth="1"/>
    <col min="783" max="783" width="17.42578125" style="29" customWidth="1"/>
    <col min="784" max="784" width="11.5703125" style="29" customWidth="1"/>
    <col min="785" max="785" width="9.85546875" style="29" customWidth="1"/>
    <col min="786" max="786" width="12.85546875" style="29" customWidth="1"/>
    <col min="787" max="1024" width="9.140625" style="29"/>
    <col min="1025" max="1025" width="4.140625" style="29" customWidth="1"/>
    <col min="1026" max="1026" width="52.42578125" style="29" customWidth="1"/>
    <col min="1027" max="1027" width="9.85546875" style="29" customWidth="1"/>
    <col min="1028" max="1028" width="10.140625" style="29" customWidth="1"/>
    <col min="1029" max="1029" width="9" style="29" customWidth="1"/>
    <col min="1030" max="1031" width="5.85546875" style="29" customWidth="1"/>
    <col min="1032" max="1032" width="6.42578125" style="29" customWidth="1"/>
    <col min="1033" max="1034" width="6.28515625" style="29" customWidth="1"/>
    <col min="1035" max="1035" width="5.85546875" style="29" customWidth="1"/>
    <col min="1036" max="1036" width="6.140625" style="29" customWidth="1"/>
    <col min="1037" max="1037" width="6" style="29" customWidth="1"/>
    <col min="1038" max="1038" width="49.42578125" style="29" customWidth="1"/>
    <col min="1039" max="1039" width="17.42578125" style="29" customWidth="1"/>
    <col min="1040" max="1040" width="11.5703125" style="29" customWidth="1"/>
    <col min="1041" max="1041" width="9.85546875" style="29" customWidth="1"/>
    <col min="1042" max="1042" width="12.85546875" style="29" customWidth="1"/>
    <col min="1043" max="1280" width="9.140625" style="29"/>
    <col min="1281" max="1281" width="4.140625" style="29" customWidth="1"/>
    <col min="1282" max="1282" width="52.42578125" style="29" customWidth="1"/>
    <col min="1283" max="1283" width="9.85546875" style="29" customWidth="1"/>
    <col min="1284" max="1284" width="10.140625" style="29" customWidth="1"/>
    <col min="1285" max="1285" width="9" style="29" customWidth="1"/>
    <col min="1286" max="1287" width="5.85546875" style="29" customWidth="1"/>
    <col min="1288" max="1288" width="6.42578125" style="29" customWidth="1"/>
    <col min="1289" max="1290" width="6.28515625" style="29" customWidth="1"/>
    <col min="1291" max="1291" width="5.85546875" style="29" customWidth="1"/>
    <col min="1292" max="1292" width="6.140625" style="29" customWidth="1"/>
    <col min="1293" max="1293" width="6" style="29" customWidth="1"/>
    <col min="1294" max="1294" width="49.42578125" style="29" customWidth="1"/>
    <col min="1295" max="1295" width="17.42578125" style="29" customWidth="1"/>
    <col min="1296" max="1296" width="11.5703125" style="29" customWidth="1"/>
    <col min="1297" max="1297" width="9.85546875" style="29" customWidth="1"/>
    <col min="1298" max="1298" width="12.85546875" style="29" customWidth="1"/>
    <col min="1299" max="1536" width="9.140625" style="29"/>
    <col min="1537" max="1537" width="4.140625" style="29" customWidth="1"/>
    <col min="1538" max="1538" width="52.42578125" style="29" customWidth="1"/>
    <col min="1539" max="1539" width="9.85546875" style="29" customWidth="1"/>
    <col min="1540" max="1540" width="10.140625" style="29" customWidth="1"/>
    <col min="1541" max="1541" width="9" style="29" customWidth="1"/>
    <col min="1542" max="1543" width="5.85546875" style="29" customWidth="1"/>
    <col min="1544" max="1544" width="6.42578125" style="29" customWidth="1"/>
    <col min="1545" max="1546" width="6.28515625" style="29" customWidth="1"/>
    <col min="1547" max="1547" width="5.85546875" style="29" customWidth="1"/>
    <col min="1548" max="1548" width="6.140625" style="29" customWidth="1"/>
    <col min="1549" max="1549" width="6" style="29" customWidth="1"/>
    <col min="1550" max="1550" width="49.42578125" style="29" customWidth="1"/>
    <col min="1551" max="1551" width="17.42578125" style="29" customWidth="1"/>
    <col min="1552" max="1552" width="11.5703125" style="29" customWidth="1"/>
    <col min="1553" max="1553" width="9.85546875" style="29" customWidth="1"/>
    <col min="1554" max="1554" width="12.85546875" style="29" customWidth="1"/>
    <col min="1555" max="1792" width="9.140625" style="29"/>
    <col min="1793" max="1793" width="4.140625" style="29" customWidth="1"/>
    <col min="1794" max="1794" width="52.42578125" style="29" customWidth="1"/>
    <col min="1795" max="1795" width="9.85546875" style="29" customWidth="1"/>
    <col min="1796" max="1796" width="10.140625" style="29" customWidth="1"/>
    <col min="1797" max="1797" width="9" style="29" customWidth="1"/>
    <col min="1798" max="1799" width="5.85546875" style="29" customWidth="1"/>
    <col min="1800" max="1800" width="6.42578125" style="29" customWidth="1"/>
    <col min="1801" max="1802" width="6.28515625" style="29" customWidth="1"/>
    <col min="1803" max="1803" width="5.85546875" style="29" customWidth="1"/>
    <col min="1804" max="1804" width="6.140625" style="29" customWidth="1"/>
    <col min="1805" max="1805" width="6" style="29" customWidth="1"/>
    <col min="1806" max="1806" width="49.42578125" style="29" customWidth="1"/>
    <col min="1807" max="1807" width="17.42578125" style="29" customWidth="1"/>
    <col min="1808" max="1808" width="11.5703125" style="29" customWidth="1"/>
    <col min="1809" max="1809" width="9.85546875" style="29" customWidth="1"/>
    <col min="1810" max="1810" width="12.85546875" style="29" customWidth="1"/>
    <col min="1811" max="2048" width="9.140625" style="29"/>
    <col min="2049" max="2049" width="4.140625" style="29" customWidth="1"/>
    <col min="2050" max="2050" width="52.42578125" style="29" customWidth="1"/>
    <col min="2051" max="2051" width="9.85546875" style="29" customWidth="1"/>
    <col min="2052" max="2052" width="10.140625" style="29" customWidth="1"/>
    <col min="2053" max="2053" width="9" style="29" customWidth="1"/>
    <col min="2054" max="2055" width="5.85546875" style="29" customWidth="1"/>
    <col min="2056" max="2056" width="6.42578125" style="29" customWidth="1"/>
    <col min="2057" max="2058" width="6.28515625" style="29" customWidth="1"/>
    <col min="2059" max="2059" width="5.85546875" style="29" customWidth="1"/>
    <col min="2060" max="2060" width="6.140625" style="29" customWidth="1"/>
    <col min="2061" max="2061" width="6" style="29" customWidth="1"/>
    <col min="2062" max="2062" width="49.42578125" style="29" customWidth="1"/>
    <col min="2063" max="2063" width="17.42578125" style="29" customWidth="1"/>
    <col min="2064" max="2064" width="11.5703125" style="29" customWidth="1"/>
    <col min="2065" max="2065" width="9.85546875" style="29" customWidth="1"/>
    <col min="2066" max="2066" width="12.85546875" style="29" customWidth="1"/>
    <col min="2067" max="2304" width="9.140625" style="29"/>
    <col min="2305" max="2305" width="4.140625" style="29" customWidth="1"/>
    <col min="2306" max="2306" width="52.42578125" style="29" customWidth="1"/>
    <col min="2307" max="2307" width="9.85546875" style="29" customWidth="1"/>
    <col min="2308" max="2308" width="10.140625" style="29" customWidth="1"/>
    <col min="2309" max="2309" width="9" style="29" customWidth="1"/>
    <col min="2310" max="2311" width="5.85546875" style="29" customWidth="1"/>
    <col min="2312" max="2312" width="6.42578125" style="29" customWidth="1"/>
    <col min="2313" max="2314" width="6.28515625" style="29" customWidth="1"/>
    <col min="2315" max="2315" width="5.85546875" style="29" customWidth="1"/>
    <col min="2316" max="2316" width="6.140625" style="29" customWidth="1"/>
    <col min="2317" max="2317" width="6" style="29" customWidth="1"/>
    <col min="2318" max="2318" width="49.42578125" style="29" customWidth="1"/>
    <col min="2319" max="2319" width="17.42578125" style="29" customWidth="1"/>
    <col min="2320" max="2320" width="11.5703125" style="29" customWidth="1"/>
    <col min="2321" max="2321" width="9.85546875" style="29" customWidth="1"/>
    <col min="2322" max="2322" width="12.85546875" style="29" customWidth="1"/>
    <col min="2323" max="2560" width="9.140625" style="29"/>
    <col min="2561" max="2561" width="4.140625" style="29" customWidth="1"/>
    <col min="2562" max="2562" width="52.42578125" style="29" customWidth="1"/>
    <col min="2563" max="2563" width="9.85546875" style="29" customWidth="1"/>
    <col min="2564" max="2564" width="10.140625" style="29" customWidth="1"/>
    <col min="2565" max="2565" width="9" style="29" customWidth="1"/>
    <col min="2566" max="2567" width="5.85546875" style="29" customWidth="1"/>
    <col min="2568" max="2568" width="6.42578125" style="29" customWidth="1"/>
    <col min="2569" max="2570" width="6.28515625" style="29" customWidth="1"/>
    <col min="2571" max="2571" width="5.85546875" style="29" customWidth="1"/>
    <col min="2572" max="2572" width="6.140625" style="29" customWidth="1"/>
    <col min="2573" max="2573" width="6" style="29" customWidth="1"/>
    <col min="2574" max="2574" width="49.42578125" style="29" customWidth="1"/>
    <col min="2575" max="2575" width="17.42578125" style="29" customWidth="1"/>
    <col min="2576" max="2576" width="11.5703125" style="29" customWidth="1"/>
    <col min="2577" max="2577" width="9.85546875" style="29" customWidth="1"/>
    <col min="2578" max="2578" width="12.85546875" style="29" customWidth="1"/>
    <col min="2579" max="2816" width="9.140625" style="29"/>
    <col min="2817" max="2817" width="4.140625" style="29" customWidth="1"/>
    <col min="2818" max="2818" width="52.42578125" style="29" customWidth="1"/>
    <col min="2819" max="2819" width="9.85546875" style="29" customWidth="1"/>
    <col min="2820" max="2820" width="10.140625" style="29" customWidth="1"/>
    <col min="2821" max="2821" width="9" style="29" customWidth="1"/>
    <col min="2822" max="2823" width="5.85546875" style="29" customWidth="1"/>
    <col min="2824" max="2824" width="6.42578125" style="29" customWidth="1"/>
    <col min="2825" max="2826" width="6.28515625" style="29" customWidth="1"/>
    <col min="2827" max="2827" width="5.85546875" style="29" customWidth="1"/>
    <col min="2828" max="2828" width="6.140625" style="29" customWidth="1"/>
    <col min="2829" max="2829" width="6" style="29" customWidth="1"/>
    <col min="2830" max="2830" width="49.42578125" style="29" customWidth="1"/>
    <col min="2831" max="2831" width="17.42578125" style="29" customWidth="1"/>
    <col min="2832" max="2832" width="11.5703125" style="29" customWidth="1"/>
    <col min="2833" max="2833" width="9.85546875" style="29" customWidth="1"/>
    <col min="2834" max="2834" width="12.85546875" style="29" customWidth="1"/>
    <col min="2835" max="3072" width="9.140625" style="29"/>
    <col min="3073" max="3073" width="4.140625" style="29" customWidth="1"/>
    <col min="3074" max="3074" width="52.42578125" style="29" customWidth="1"/>
    <col min="3075" max="3075" width="9.85546875" style="29" customWidth="1"/>
    <col min="3076" max="3076" width="10.140625" style="29" customWidth="1"/>
    <col min="3077" max="3077" width="9" style="29" customWidth="1"/>
    <col min="3078" max="3079" width="5.85546875" style="29" customWidth="1"/>
    <col min="3080" max="3080" width="6.42578125" style="29" customWidth="1"/>
    <col min="3081" max="3082" width="6.28515625" style="29" customWidth="1"/>
    <col min="3083" max="3083" width="5.85546875" style="29" customWidth="1"/>
    <col min="3084" max="3084" width="6.140625" style="29" customWidth="1"/>
    <col min="3085" max="3085" width="6" style="29" customWidth="1"/>
    <col min="3086" max="3086" width="49.42578125" style="29" customWidth="1"/>
    <col min="3087" max="3087" width="17.42578125" style="29" customWidth="1"/>
    <col min="3088" max="3088" width="11.5703125" style="29" customWidth="1"/>
    <col min="3089" max="3089" width="9.85546875" style="29" customWidth="1"/>
    <col min="3090" max="3090" width="12.85546875" style="29" customWidth="1"/>
    <col min="3091" max="3328" width="9.140625" style="29"/>
    <col min="3329" max="3329" width="4.140625" style="29" customWidth="1"/>
    <col min="3330" max="3330" width="52.42578125" style="29" customWidth="1"/>
    <col min="3331" max="3331" width="9.85546875" style="29" customWidth="1"/>
    <col min="3332" max="3332" width="10.140625" style="29" customWidth="1"/>
    <col min="3333" max="3333" width="9" style="29" customWidth="1"/>
    <col min="3334" max="3335" width="5.85546875" style="29" customWidth="1"/>
    <col min="3336" max="3336" width="6.42578125" style="29" customWidth="1"/>
    <col min="3337" max="3338" width="6.28515625" style="29" customWidth="1"/>
    <col min="3339" max="3339" width="5.85546875" style="29" customWidth="1"/>
    <col min="3340" max="3340" width="6.140625" style="29" customWidth="1"/>
    <col min="3341" max="3341" width="6" style="29" customWidth="1"/>
    <col min="3342" max="3342" width="49.42578125" style="29" customWidth="1"/>
    <col min="3343" max="3343" width="17.42578125" style="29" customWidth="1"/>
    <col min="3344" max="3344" width="11.5703125" style="29" customWidth="1"/>
    <col min="3345" max="3345" width="9.85546875" style="29" customWidth="1"/>
    <col min="3346" max="3346" width="12.85546875" style="29" customWidth="1"/>
    <col min="3347" max="3584" width="9.140625" style="29"/>
    <col min="3585" max="3585" width="4.140625" style="29" customWidth="1"/>
    <col min="3586" max="3586" width="52.42578125" style="29" customWidth="1"/>
    <col min="3587" max="3587" width="9.85546875" style="29" customWidth="1"/>
    <col min="3588" max="3588" width="10.140625" style="29" customWidth="1"/>
    <col min="3589" max="3589" width="9" style="29" customWidth="1"/>
    <col min="3590" max="3591" width="5.85546875" style="29" customWidth="1"/>
    <col min="3592" max="3592" width="6.42578125" style="29" customWidth="1"/>
    <col min="3593" max="3594" width="6.28515625" style="29" customWidth="1"/>
    <col min="3595" max="3595" width="5.85546875" style="29" customWidth="1"/>
    <col min="3596" max="3596" width="6.140625" style="29" customWidth="1"/>
    <col min="3597" max="3597" width="6" style="29" customWidth="1"/>
    <col min="3598" max="3598" width="49.42578125" style="29" customWidth="1"/>
    <col min="3599" max="3599" width="17.42578125" style="29" customWidth="1"/>
    <col min="3600" max="3600" width="11.5703125" style="29" customWidth="1"/>
    <col min="3601" max="3601" width="9.85546875" style="29" customWidth="1"/>
    <col min="3602" max="3602" width="12.85546875" style="29" customWidth="1"/>
    <col min="3603" max="3840" width="9.140625" style="29"/>
    <col min="3841" max="3841" width="4.140625" style="29" customWidth="1"/>
    <col min="3842" max="3842" width="52.42578125" style="29" customWidth="1"/>
    <col min="3843" max="3843" width="9.85546875" style="29" customWidth="1"/>
    <col min="3844" max="3844" width="10.140625" style="29" customWidth="1"/>
    <col min="3845" max="3845" width="9" style="29" customWidth="1"/>
    <col min="3846" max="3847" width="5.85546875" style="29" customWidth="1"/>
    <col min="3848" max="3848" width="6.42578125" style="29" customWidth="1"/>
    <col min="3849" max="3850" width="6.28515625" style="29" customWidth="1"/>
    <col min="3851" max="3851" width="5.85546875" style="29" customWidth="1"/>
    <col min="3852" max="3852" width="6.140625" style="29" customWidth="1"/>
    <col min="3853" max="3853" width="6" style="29" customWidth="1"/>
    <col min="3854" max="3854" width="49.42578125" style="29" customWidth="1"/>
    <col min="3855" max="3855" width="17.42578125" style="29" customWidth="1"/>
    <col min="3856" max="3856" width="11.5703125" style="29" customWidth="1"/>
    <col min="3857" max="3857" width="9.85546875" style="29" customWidth="1"/>
    <col min="3858" max="3858" width="12.85546875" style="29" customWidth="1"/>
    <col min="3859" max="4096" width="9.140625" style="29"/>
    <col min="4097" max="4097" width="4.140625" style="29" customWidth="1"/>
    <col min="4098" max="4098" width="52.42578125" style="29" customWidth="1"/>
    <col min="4099" max="4099" width="9.85546875" style="29" customWidth="1"/>
    <col min="4100" max="4100" width="10.140625" style="29" customWidth="1"/>
    <col min="4101" max="4101" width="9" style="29" customWidth="1"/>
    <col min="4102" max="4103" width="5.85546875" style="29" customWidth="1"/>
    <col min="4104" max="4104" width="6.42578125" style="29" customWidth="1"/>
    <col min="4105" max="4106" width="6.28515625" style="29" customWidth="1"/>
    <col min="4107" max="4107" width="5.85546875" style="29" customWidth="1"/>
    <col min="4108" max="4108" width="6.140625" style="29" customWidth="1"/>
    <col min="4109" max="4109" width="6" style="29" customWidth="1"/>
    <col min="4110" max="4110" width="49.42578125" style="29" customWidth="1"/>
    <col min="4111" max="4111" width="17.42578125" style="29" customWidth="1"/>
    <col min="4112" max="4112" width="11.5703125" style="29" customWidth="1"/>
    <col min="4113" max="4113" width="9.85546875" style="29" customWidth="1"/>
    <col min="4114" max="4114" width="12.85546875" style="29" customWidth="1"/>
    <col min="4115" max="4352" width="9.140625" style="29"/>
    <col min="4353" max="4353" width="4.140625" style="29" customWidth="1"/>
    <col min="4354" max="4354" width="52.42578125" style="29" customWidth="1"/>
    <col min="4355" max="4355" width="9.85546875" style="29" customWidth="1"/>
    <col min="4356" max="4356" width="10.140625" style="29" customWidth="1"/>
    <col min="4357" max="4357" width="9" style="29" customWidth="1"/>
    <col min="4358" max="4359" width="5.85546875" style="29" customWidth="1"/>
    <col min="4360" max="4360" width="6.42578125" style="29" customWidth="1"/>
    <col min="4361" max="4362" width="6.28515625" style="29" customWidth="1"/>
    <col min="4363" max="4363" width="5.85546875" style="29" customWidth="1"/>
    <col min="4364" max="4364" width="6.140625" style="29" customWidth="1"/>
    <col min="4365" max="4365" width="6" style="29" customWidth="1"/>
    <col min="4366" max="4366" width="49.42578125" style="29" customWidth="1"/>
    <col min="4367" max="4367" width="17.42578125" style="29" customWidth="1"/>
    <col min="4368" max="4368" width="11.5703125" style="29" customWidth="1"/>
    <col min="4369" max="4369" width="9.85546875" style="29" customWidth="1"/>
    <col min="4370" max="4370" width="12.85546875" style="29" customWidth="1"/>
    <col min="4371" max="4608" width="9.140625" style="29"/>
    <col min="4609" max="4609" width="4.140625" style="29" customWidth="1"/>
    <col min="4610" max="4610" width="52.42578125" style="29" customWidth="1"/>
    <col min="4611" max="4611" width="9.85546875" style="29" customWidth="1"/>
    <col min="4612" max="4612" width="10.140625" style="29" customWidth="1"/>
    <col min="4613" max="4613" width="9" style="29" customWidth="1"/>
    <col min="4614" max="4615" width="5.85546875" style="29" customWidth="1"/>
    <col min="4616" max="4616" width="6.42578125" style="29" customWidth="1"/>
    <col min="4617" max="4618" width="6.28515625" style="29" customWidth="1"/>
    <col min="4619" max="4619" width="5.85546875" style="29" customWidth="1"/>
    <col min="4620" max="4620" width="6.140625" style="29" customWidth="1"/>
    <col min="4621" max="4621" width="6" style="29" customWidth="1"/>
    <col min="4622" max="4622" width="49.42578125" style="29" customWidth="1"/>
    <col min="4623" max="4623" width="17.42578125" style="29" customWidth="1"/>
    <col min="4624" max="4624" width="11.5703125" style="29" customWidth="1"/>
    <col min="4625" max="4625" width="9.85546875" style="29" customWidth="1"/>
    <col min="4626" max="4626" width="12.85546875" style="29" customWidth="1"/>
    <col min="4627" max="4864" width="9.140625" style="29"/>
    <col min="4865" max="4865" width="4.140625" style="29" customWidth="1"/>
    <col min="4866" max="4866" width="52.42578125" style="29" customWidth="1"/>
    <col min="4867" max="4867" width="9.85546875" style="29" customWidth="1"/>
    <col min="4868" max="4868" width="10.140625" style="29" customWidth="1"/>
    <col min="4869" max="4869" width="9" style="29" customWidth="1"/>
    <col min="4870" max="4871" width="5.85546875" style="29" customWidth="1"/>
    <col min="4872" max="4872" width="6.42578125" style="29" customWidth="1"/>
    <col min="4873" max="4874" width="6.28515625" style="29" customWidth="1"/>
    <col min="4875" max="4875" width="5.85546875" style="29" customWidth="1"/>
    <col min="4876" max="4876" width="6.140625" style="29" customWidth="1"/>
    <col min="4877" max="4877" width="6" style="29" customWidth="1"/>
    <col min="4878" max="4878" width="49.42578125" style="29" customWidth="1"/>
    <col min="4879" max="4879" width="17.42578125" style="29" customWidth="1"/>
    <col min="4880" max="4880" width="11.5703125" style="29" customWidth="1"/>
    <col min="4881" max="4881" width="9.85546875" style="29" customWidth="1"/>
    <col min="4882" max="4882" width="12.85546875" style="29" customWidth="1"/>
    <col min="4883" max="5120" width="9.140625" style="29"/>
    <col min="5121" max="5121" width="4.140625" style="29" customWidth="1"/>
    <col min="5122" max="5122" width="52.42578125" style="29" customWidth="1"/>
    <col min="5123" max="5123" width="9.85546875" style="29" customWidth="1"/>
    <col min="5124" max="5124" width="10.140625" style="29" customWidth="1"/>
    <col min="5125" max="5125" width="9" style="29" customWidth="1"/>
    <col min="5126" max="5127" width="5.85546875" style="29" customWidth="1"/>
    <col min="5128" max="5128" width="6.42578125" style="29" customWidth="1"/>
    <col min="5129" max="5130" width="6.28515625" style="29" customWidth="1"/>
    <col min="5131" max="5131" width="5.85546875" style="29" customWidth="1"/>
    <col min="5132" max="5132" width="6.140625" style="29" customWidth="1"/>
    <col min="5133" max="5133" width="6" style="29" customWidth="1"/>
    <col min="5134" max="5134" width="49.42578125" style="29" customWidth="1"/>
    <col min="5135" max="5135" width="17.42578125" style="29" customWidth="1"/>
    <col min="5136" max="5136" width="11.5703125" style="29" customWidth="1"/>
    <col min="5137" max="5137" width="9.85546875" style="29" customWidth="1"/>
    <col min="5138" max="5138" width="12.85546875" style="29" customWidth="1"/>
    <col min="5139" max="5376" width="9.140625" style="29"/>
    <col min="5377" max="5377" width="4.140625" style="29" customWidth="1"/>
    <col min="5378" max="5378" width="52.42578125" style="29" customWidth="1"/>
    <col min="5379" max="5379" width="9.85546875" style="29" customWidth="1"/>
    <col min="5380" max="5380" width="10.140625" style="29" customWidth="1"/>
    <col min="5381" max="5381" width="9" style="29" customWidth="1"/>
    <col min="5382" max="5383" width="5.85546875" style="29" customWidth="1"/>
    <col min="5384" max="5384" width="6.42578125" style="29" customWidth="1"/>
    <col min="5385" max="5386" width="6.28515625" style="29" customWidth="1"/>
    <col min="5387" max="5387" width="5.85546875" style="29" customWidth="1"/>
    <col min="5388" max="5388" width="6.140625" style="29" customWidth="1"/>
    <col min="5389" max="5389" width="6" style="29" customWidth="1"/>
    <col min="5390" max="5390" width="49.42578125" style="29" customWidth="1"/>
    <col min="5391" max="5391" width="17.42578125" style="29" customWidth="1"/>
    <col min="5392" max="5392" width="11.5703125" style="29" customWidth="1"/>
    <col min="5393" max="5393" width="9.85546875" style="29" customWidth="1"/>
    <col min="5394" max="5394" width="12.85546875" style="29" customWidth="1"/>
    <col min="5395" max="5632" width="9.140625" style="29"/>
    <col min="5633" max="5633" width="4.140625" style="29" customWidth="1"/>
    <col min="5634" max="5634" width="52.42578125" style="29" customWidth="1"/>
    <col min="5635" max="5635" width="9.85546875" style="29" customWidth="1"/>
    <col min="5636" max="5636" width="10.140625" style="29" customWidth="1"/>
    <col min="5637" max="5637" width="9" style="29" customWidth="1"/>
    <col min="5638" max="5639" width="5.85546875" style="29" customWidth="1"/>
    <col min="5640" max="5640" width="6.42578125" style="29" customWidth="1"/>
    <col min="5641" max="5642" width="6.28515625" style="29" customWidth="1"/>
    <col min="5643" max="5643" width="5.85546875" style="29" customWidth="1"/>
    <col min="5644" max="5644" width="6.140625" style="29" customWidth="1"/>
    <col min="5645" max="5645" width="6" style="29" customWidth="1"/>
    <col min="5646" max="5646" width="49.42578125" style="29" customWidth="1"/>
    <col min="5647" max="5647" width="17.42578125" style="29" customWidth="1"/>
    <col min="5648" max="5648" width="11.5703125" style="29" customWidth="1"/>
    <col min="5649" max="5649" width="9.85546875" style="29" customWidth="1"/>
    <col min="5650" max="5650" width="12.85546875" style="29" customWidth="1"/>
    <col min="5651" max="5888" width="9.140625" style="29"/>
    <col min="5889" max="5889" width="4.140625" style="29" customWidth="1"/>
    <col min="5890" max="5890" width="52.42578125" style="29" customWidth="1"/>
    <col min="5891" max="5891" width="9.85546875" style="29" customWidth="1"/>
    <col min="5892" max="5892" width="10.140625" style="29" customWidth="1"/>
    <col min="5893" max="5893" width="9" style="29" customWidth="1"/>
    <col min="5894" max="5895" width="5.85546875" style="29" customWidth="1"/>
    <col min="5896" max="5896" width="6.42578125" style="29" customWidth="1"/>
    <col min="5897" max="5898" width="6.28515625" style="29" customWidth="1"/>
    <col min="5899" max="5899" width="5.85546875" style="29" customWidth="1"/>
    <col min="5900" max="5900" width="6.140625" style="29" customWidth="1"/>
    <col min="5901" max="5901" width="6" style="29" customWidth="1"/>
    <col min="5902" max="5902" width="49.42578125" style="29" customWidth="1"/>
    <col min="5903" max="5903" width="17.42578125" style="29" customWidth="1"/>
    <col min="5904" max="5904" width="11.5703125" style="29" customWidth="1"/>
    <col min="5905" max="5905" width="9.85546875" style="29" customWidth="1"/>
    <col min="5906" max="5906" width="12.85546875" style="29" customWidth="1"/>
    <col min="5907" max="6144" width="9.140625" style="29"/>
    <col min="6145" max="6145" width="4.140625" style="29" customWidth="1"/>
    <col min="6146" max="6146" width="52.42578125" style="29" customWidth="1"/>
    <col min="6147" max="6147" width="9.85546875" style="29" customWidth="1"/>
    <col min="6148" max="6148" width="10.140625" style="29" customWidth="1"/>
    <col min="6149" max="6149" width="9" style="29" customWidth="1"/>
    <col min="6150" max="6151" width="5.85546875" style="29" customWidth="1"/>
    <col min="6152" max="6152" width="6.42578125" style="29" customWidth="1"/>
    <col min="6153" max="6154" width="6.28515625" style="29" customWidth="1"/>
    <col min="6155" max="6155" width="5.85546875" style="29" customWidth="1"/>
    <col min="6156" max="6156" width="6.140625" style="29" customWidth="1"/>
    <col min="6157" max="6157" width="6" style="29" customWidth="1"/>
    <col min="6158" max="6158" width="49.42578125" style="29" customWidth="1"/>
    <col min="6159" max="6159" width="17.42578125" style="29" customWidth="1"/>
    <col min="6160" max="6160" width="11.5703125" style="29" customWidth="1"/>
    <col min="6161" max="6161" width="9.85546875" style="29" customWidth="1"/>
    <col min="6162" max="6162" width="12.85546875" style="29" customWidth="1"/>
    <col min="6163" max="6400" width="9.140625" style="29"/>
    <col min="6401" max="6401" width="4.140625" style="29" customWidth="1"/>
    <col min="6402" max="6402" width="52.42578125" style="29" customWidth="1"/>
    <col min="6403" max="6403" width="9.85546875" style="29" customWidth="1"/>
    <col min="6404" max="6404" width="10.140625" style="29" customWidth="1"/>
    <col min="6405" max="6405" width="9" style="29" customWidth="1"/>
    <col min="6406" max="6407" width="5.85546875" style="29" customWidth="1"/>
    <col min="6408" max="6408" width="6.42578125" style="29" customWidth="1"/>
    <col min="6409" max="6410" width="6.28515625" style="29" customWidth="1"/>
    <col min="6411" max="6411" width="5.85546875" style="29" customWidth="1"/>
    <col min="6412" max="6412" width="6.140625" style="29" customWidth="1"/>
    <col min="6413" max="6413" width="6" style="29" customWidth="1"/>
    <col min="6414" max="6414" width="49.42578125" style="29" customWidth="1"/>
    <col min="6415" max="6415" width="17.42578125" style="29" customWidth="1"/>
    <col min="6416" max="6416" width="11.5703125" style="29" customWidth="1"/>
    <col min="6417" max="6417" width="9.85546875" style="29" customWidth="1"/>
    <col min="6418" max="6418" width="12.85546875" style="29" customWidth="1"/>
    <col min="6419" max="6656" width="9.140625" style="29"/>
    <col min="6657" max="6657" width="4.140625" style="29" customWidth="1"/>
    <col min="6658" max="6658" width="52.42578125" style="29" customWidth="1"/>
    <col min="6659" max="6659" width="9.85546875" style="29" customWidth="1"/>
    <col min="6660" max="6660" width="10.140625" style="29" customWidth="1"/>
    <col min="6661" max="6661" width="9" style="29" customWidth="1"/>
    <col min="6662" max="6663" width="5.85546875" style="29" customWidth="1"/>
    <col min="6664" max="6664" width="6.42578125" style="29" customWidth="1"/>
    <col min="6665" max="6666" width="6.28515625" style="29" customWidth="1"/>
    <col min="6667" max="6667" width="5.85546875" style="29" customWidth="1"/>
    <col min="6668" max="6668" width="6.140625" style="29" customWidth="1"/>
    <col min="6669" max="6669" width="6" style="29" customWidth="1"/>
    <col min="6670" max="6670" width="49.42578125" style="29" customWidth="1"/>
    <col min="6671" max="6671" width="17.42578125" style="29" customWidth="1"/>
    <col min="6672" max="6672" width="11.5703125" style="29" customWidth="1"/>
    <col min="6673" max="6673" width="9.85546875" style="29" customWidth="1"/>
    <col min="6674" max="6674" width="12.85546875" style="29" customWidth="1"/>
    <col min="6675" max="6912" width="9.140625" style="29"/>
    <col min="6913" max="6913" width="4.140625" style="29" customWidth="1"/>
    <col min="6914" max="6914" width="52.42578125" style="29" customWidth="1"/>
    <col min="6915" max="6915" width="9.85546875" style="29" customWidth="1"/>
    <col min="6916" max="6916" width="10.140625" style="29" customWidth="1"/>
    <col min="6917" max="6917" width="9" style="29" customWidth="1"/>
    <col min="6918" max="6919" width="5.85546875" style="29" customWidth="1"/>
    <col min="6920" max="6920" width="6.42578125" style="29" customWidth="1"/>
    <col min="6921" max="6922" width="6.28515625" style="29" customWidth="1"/>
    <col min="6923" max="6923" width="5.85546875" style="29" customWidth="1"/>
    <col min="6924" max="6924" width="6.140625" style="29" customWidth="1"/>
    <col min="6925" max="6925" width="6" style="29" customWidth="1"/>
    <col min="6926" max="6926" width="49.42578125" style="29" customWidth="1"/>
    <col min="6927" max="6927" width="17.42578125" style="29" customWidth="1"/>
    <col min="6928" max="6928" width="11.5703125" style="29" customWidth="1"/>
    <col min="6929" max="6929" width="9.85546875" style="29" customWidth="1"/>
    <col min="6930" max="6930" width="12.85546875" style="29" customWidth="1"/>
    <col min="6931" max="7168" width="9.140625" style="29"/>
    <col min="7169" max="7169" width="4.140625" style="29" customWidth="1"/>
    <col min="7170" max="7170" width="52.42578125" style="29" customWidth="1"/>
    <col min="7171" max="7171" width="9.85546875" style="29" customWidth="1"/>
    <col min="7172" max="7172" width="10.140625" style="29" customWidth="1"/>
    <col min="7173" max="7173" width="9" style="29" customWidth="1"/>
    <col min="7174" max="7175" width="5.85546875" style="29" customWidth="1"/>
    <col min="7176" max="7176" width="6.42578125" style="29" customWidth="1"/>
    <col min="7177" max="7178" width="6.28515625" style="29" customWidth="1"/>
    <col min="7179" max="7179" width="5.85546875" style="29" customWidth="1"/>
    <col min="7180" max="7180" width="6.140625" style="29" customWidth="1"/>
    <col min="7181" max="7181" width="6" style="29" customWidth="1"/>
    <col min="7182" max="7182" width="49.42578125" style="29" customWidth="1"/>
    <col min="7183" max="7183" width="17.42578125" style="29" customWidth="1"/>
    <col min="7184" max="7184" width="11.5703125" style="29" customWidth="1"/>
    <col min="7185" max="7185" width="9.85546875" style="29" customWidth="1"/>
    <col min="7186" max="7186" width="12.85546875" style="29" customWidth="1"/>
    <col min="7187" max="7424" width="9.140625" style="29"/>
    <col min="7425" max="7425" width="4.140625" style="29" customWidth="1"/>
    <col min="7426" max="7426" width="52.42578125" style="29" customWidth="1"/>
    <col min="7427" max="7427" width="9.85546875" style="29" customWidth="1"/>
    <col min="7428" max="7428" width="10.140625" style="29" customWidth="1"/>
    <col min="7429" max="7429" width="9" style="29" customWidth="1"/>
    <col min="7430" max="7431" width="5.85546875" style="29" customWidth="1"/>
    <col min="7432" max="7432" width="6.42578125" style="29" customWidth="1"/>
    <col min="7433" max="7434" width="6.28515625" style="29" customWidth="1"/>
    <col min="7435" max="7435" width="5.85546875" style="29" customWidth="1"/>
    <col min="7436" max="7436" width="6.140625" style="29" customWidth="1"/>
    <col min="7437" max="7437" width="6" style="29" customWidth="1"/>
    <col min="7438" max="7438" width="49.42578125" style="29" customWidth="1"/>
    <col min="7439" max="7439" width="17.42578125" style="29" customWidth="1"/>
    <col min="7440" max="7440" width="11.5703125" style="29" customWidth="1"/>
    <col min="7441" max="7441" width="9.85546875" style="29" customWidth="1"/>
    <col min="7442" max="7442" width="12.85546875" style="29" customWidth="1"/>
    <col min="7443" max="7680" width="9.140625" style="29"/>
    <col min="7681" max="7681" width="4.140625" style="29" customWidth="1"/>
    <col min="7682" max="7682" width="52.42578125" style="29" customWidth="1"/>
    <col min="7683" max="7683" width="9.85546875" style="29" customWidth="1"/>
    <col min="7684" max="7684" width="10.140625" style="29" customWidth="1"/>
    <col min="7685" max="7685" width="9" style="29" customWidth="1"/>
    <col min="7686" max="7687" width="5.85546875" style="29" customWidth="1"/>
    <col min="7688" max="7688" width="6.42578125" style="29" customWidth="1"/>
    <col min="7689" max="7690" width="6.28515625" style="29" customWidth="1"/>
    <col min="7691" max="7691" width="5.85546875" style="29" customWidth="1"/>
    <col min="7692" max="7692" width="6.140625" style="29" customWidth="1"/>
    <col min="7693" max="7693" width="6" style="29" customWidth="1"/>
    <col min="7694" max="7694" width="49.42578125" style="29" customWidth="1"/>
    <col min="7695" max="7695" width="17.42578125" style="29" customWidth="1"/>
    <col min="7696" max="7696" width="11.5703125" style="29" customWidth="1"/>
    <col min="7697" max="7697" width="9.85546875" style="29" customWidth="1"/>
    <col min="7698" max="7698" width="12.85546875" style="29" customWidth="1"/>
    <col min="7699" max="7936" width="9.140625" style="29"/>
    <col min="7937" max="7937" width="4.140625" style="29" customWidth="1"/>
    <col min="7938" max="7938" width="52.42578125" style="29" customWidth="1"/>
    <col min="7939" max="7939" width="9.85546875" style="29" customWidth="1"/>
    <col min="7940" max="7940" width="10.140625" style="29" customWidth="1"/>
    <col min="7941" max="7941" width="9" style="29" customWidth="1"/>
    <col min="7942" max="7943" width="5.85546875" style="29" customWidth="1"/>
    <col min="7944" max="7944" width="6.42578125" style="29" customWidth="1"/>
    <col min="7945" max="7946" width="6.28515625" style="29" customWidth="1"/>
    <col min="7947" max="7947" width="5.85546875" style="29" customWidth="1"/>
    <col min="7948" max="7948" width="6.140625" style="29" customWidth="1"/>
    <col min="7949" max="7949" width="6" style="29" customWidth="1"/>
    <col min="7950" max="7950" width="49.42578125" style="29" customWidth="1"/>
    <col min="7951" max="7951" width="17.42578125" style="29" customWidth="1"/>
    <col min="7952" max="7952" width="11.5703125" style="29" customWidth="1"/>
    <col min="7953" max="7953" width="9.85546875" style="29" customWidth="1"/>
    <col min="7954" max="7954" width="12.85546875" style="29" customWidth="1"/>
    <col min="7955" max="8192" width="9.140625" style="29"/>
    <col min="8193" max="8193" width="4.140625" style="29" customWidth="1"/>
    <col min="8194" max="8194" width="52.42578125" style="29" customWidth="1"/>
    <col min="8195" max="8195" width="9.85546875" style="29" customWidth="1"/>
    <col min="8196" max="8196" width="10.140625" style="29" customWidth="1"/>
    <col min="8197" max="8197" width="9" style="29" customWidth="1"/>
    <col min="8198" max="8199" width="5.85546875" style="29" customWidth="1"/>
    <col min="8200" max="8200" width="6.42578125" style="29" customWidth="1"/>
    <col min="8201" max="8202" width="6.28515625" style="29" customWidth="1"/>
    <col min="8203" max="8203" width="5.85546875" style="29" customWidth="1"/>
    <col min="8204" max="8204" width="6.140625" style="29" customWidth="1"/>
    <col min="8205" max="8205" width="6" style="29" customWidth="1"/>
    <col min="8206" max="8206" width="49.42578125" style="29" customWidth="1"/>
    <col min="8207" max="8207" width="17.42578125" style="29" customWidth="1"/>
    <col min="8208" max="8208" width="11.5703125" style="29" customWidth="1"/>
    <col min="8209" max="8209" width="9.85546875" style="29" customWidth="1"/>
    <col min="8210" max="8210" width="12.85546875" style="29" customWidth="1"/>
    <col min="8211" max="8448" width="9.140625" style="29"/>
    <col min="8449" max="8449" width="4.140625" style="29" customWidth="1"/>
    <col min="8450" max="8450" width="52.42578125" style="29" customWidth="1"/>
    <col min="8451" max="8451" width="9.85546875" style="29" customWidth="1"/>
    <col min="8452" max="8452" width="10.140625" style="29" customWidth="1"/>
    <col min="8453" max="8453" width="9" style="29" customWidth="1"/>
    <col min="8454" max="8455" width="5.85546875" style="29" customWidth="1"/>
    <col min="8456" max="8456" width="6.42578125" style="29" customWidth="1"/>
    <col min="8457" max="8458" width="6.28515625" style="29" customWidth="1"/>
    <col min="8459" max="8459" width="5.85546875" style="29" customWidth="1"/>
    <col min="8460" max="8460" width="6.140625" style="29" customWidth="1"/>
    <col min="8461" max="8461" width="6" style="29" customWidth="1"/>
    <col min="8462" max="8462" width="49.42578125" style="29" customWidth="1"/>
    <col min="8463" max="8463" width="17.42578125" style="29" customWidth="1"/>
    <col min="8464" max="8464" width="11.5703125" style="29" customWidth="1"/>
    <col min="8465" max="8465" width="9.85546875" style="29" customWidth="1"/>
    <col min="8466" max="8466" width="12.85546875" style="29" customWidth="1"/>
    <col min="8467" max="8704" width="9.140625" style="29"/>
    <col min="8705" max="8705" width="4.140625" style="29" customWidth="1"/>
    <col min="8706" max="8706" width="52.42578125" style="29" customWidth="1"/>
    <col min="8707" max="8707" width="9.85546875" style="29" customWidth="1"/>
    <col min="8708" max="8708" width="10.140625" style="29" customWidth="1"/>
    <col min="8709" max="8709" width="9" style="29" customWidth="1"/>
    <col min="8710" max="8711" width="5.85546875" style="29" customWidth="1"/>
    <col min="8712" max="8712" width="6.42578125" style="29" customWidth="1"/>
    <col min="8713" max="8714" width="6.28515625" style="29" customWidth="1"/>
    <col min="8715" max="8715" width="5.85546875" style="29" customWidth="1"/>
    <col min="8716" max="8716" width="6.140625" style="29" customWidth="1"/>
    <col min="8717" max="8717" width="6" style="29" customWidth="1"/>
    <col min="8718" max="8718" width="49.42578125" style="29" customWidth="1"/>
    <col min="8719" max="8719" width="17.42578125" style="29" customWidth="1"/>
    <col min="8720" max="8720" width="11.5703125" style="29" customWidth="1"/>
    <col min="8721" max="8721" width="9.85546875" style="29" customWidth="1"/>
    <col min="8722" max="8722" width="12.85546875" style="29" customWidth="1"/>
    <col min="8723" max="8960" width="9.140625" style="29"/>
    <col min="8961" max="8961" width="4.140625" style="29" customWidth="1"/>
    <col min="8962" max="8962" width="52.42578125" style="29" customWidth="1"/>
    <col min="8963" max="8963" width="9.85546875" style="29" customWidth="1"/>
    <col min="8964" max="8964" width="10.140625" style="29" customWidth="1"/>
    <col min="8965" max="8965" width="9" style="29" customWidth="1"/>
    <col min="8966" max="8967" width="5.85546875" style="29" customWidth="1"/>
    <col min="8968" max="8968" width="6.42578125" style="29" customWidth="1"/>
    <col min="8969" max="8970" width="6.28515625" style="29" customWidth="1"/>
    <col min="8971" max="8971" width="5.85546875" style="29" customWidth="1"/>
    <col min="8972" max="8972" width="6.140625" style="29" customWidth="1"/>
    <col min="8973" max="8973" width="6" style="29" customWidth="1"/>
    <col min="8974" max="8974" width="49.42578125" style="29" customWidth="1"/>
    <col min="8975" max="8975" width="17.42578125" style="29" customWidth="1"/>
    <col min="8976" max="8976" width="11.5703125" style="29" customWidth="1"/>
    <col min="8977" max="8977" width="9.85546875" style="29" customWidth="1"/>
    <col min="8978" max="8978" width="12.85546875" style="29" customWidth="1"/>
    <col min="8979" max="9216" width="9.140625" style="29"/>
    <col min="9217" max="9217" width="4.140625" style="29" customWidth="1"/>
    <col min="9218" max="9218" width="52.42578125" style="29" customWidth="1"/>
    <col min="9219" max="9219" width="9.85546875" style="29" customWidth="1"/>
    <col min="9220" max="9220" width="10.140625" style="29" customWidth="1"/>
    <col min="9221" max="9221" width="9" style="29" customWidth="1"/>
    <col min="9222" max="9223" width="5.85546875" style="29" customWidth="1"/>
    <col min="9224" max="9224" width="6.42578125" style="29" customWidth="1"/>
    <col min="9225" max="9226" width="6.28515625" style="29" customWidth="1"/>
    <col min="9227" max="9227" width="5.85546875" style="29" customWidth="1"/>
    <col min="9228" max="9228" width="6.140625" style="29" customWidth="1"/>
    <col min="9229" max="9229" width="6" style="29" customWidth="1"/>
    <col min="9230" max="9230" width="49.42578125" style="29" customWidth="1"/>
    <col min="9231" max="9231" width="17.42578125" style="29" customWidth="1"/>
    <col min="9232" max="9232" width="11.5703125" style="29" customWidth="1"/>
    <col min="9233" max="9233" width="9.85546875" style="29" customWidth="1"/>
    <col min="9234" max="9234" width="12.85546875" style="29" customWidth="1"/>
    <col min="9235" max="9472" width="9.140625" style="29"/>
    <col min="9473" max="9473" width="4.140625" style="29" customWidth="1"/>
    <col min="9474" max="9474" width="52.42578125" style="29" customWidth="1"/>
    <col min="9475" max="9475" width="9.85546875" style="29" customWidth="1"/>
    <col min="9476" max="9476" width="10.140625" style="29" customWidth="1"/>
    <col min="9477" max="9477" width="9" style="29" customWidth="1"/>
    <col min="9478" max="9479" width="5.85546875" style="29" customWidth="1"/>
    <col min="9480" max="9480" width="6.42578125" style="29" customWidth="1"/>
    <col min="9481" max="9482" width="6.28515625" style="29" customWidth="1"/>
    <col min="9483" max="9483" width="5.85546875" style="29" customWidth="1"/>
    <col min="9484" max="9484" width="6.140625" style="29" customWidth="1"/>
    <col min="9485" max="9485" width="6" style="29" customWidth="1"/>
    <col min="9486" max="9486" width="49.42578125" style="29" customWidth="1"/>
    <col min="9487" max="9487" width="17.42578125" style="29" customWidth="1"/>
    <col min="9488" max="9488" width="11.5703125" style="29" customWidth="1"/>
    <col min="9489" max="9489" width="9.85546875" style="29" customWidth="1"/>
    <col min="9490" max="9490" width="12.85546875" style="29" customWidth="1"/>
    <col min="9491" max="9728" width="9.140625" style="29"/>
    <col min="9729" max="9729" width="4.140625" style="29" customWidth="1"/>
    <col min="9730" max="9730" width="52.42578125" style="29" customWidth="1"/>
    <col min="9731" max="9731" width="9.85546875" style="29" customWidth="1"/>
    <col min="9732" max="9732" width="10.140625" style="29" customWidth="1"/>
    <col min="9733" max="9733" width="9" style="29" customWidth="1"/>
    <col min="9734" max="9735" width="5.85546875" style="29" customWidth="1"/>
    <col min="9736" max="9736" width="6.42578125" style="29" customWidth="1"/>
    <col min="9737" max="9738" width="6.28515625" style="29" customWidth="1"/>
    <col min="9739" max="9739" width="5.85546875" style="29" customWidth="1"/>
    <col min="9740" max="9740" width="6.140625" style="29" customWidth="1"/>
    <col min="9741" max="9741" width="6" style="29" customWidth="1"/>
    <col min="9742" max="9742" width="49.42578125" style="29" customWidth="1"/>
    <col min="9743" max="9743" width="17.42578125" style="29" customWidth="1"/>
    <col min="9744" max="9744" width="11.5703125" style="29" customWidth="1"/>
    <col min="9745" max="9745" width="9.85546875" style="29" customWidth="1"/>
    <col min="9746" max="9746" width="12.85546875" style="29" customWidth="1"/>
    <col min="9747" max="9984" width="9.140625" style="29"/>
    <col min="9985" max="9985" width="4.140625" style="29" customWidth="1"/>
    <col min="9986" max="9986" width="52.42578125" style="29" customWidth="1"/>
    <col min="9987" max="9987" width="9.85546875" style="29" customWidth="1"/>
    <col min="9988" max="9988" width="10.140625" style="29" customWidth="1"/>
    <col min="9989" max="9989" width="9" style="29" customWidth="1"/>
    <col min="9990" max="9991" width="5.85546875" style="29" customWidth="1"/>
    <col min="9992" max="9992" width="6.42578125" style="29" customWidth="1"/>
    <col min="9993" max="9994" width="6.28515625" style="29" customWidth="1"/>
    <col min="9995" max="9995" width="5.85546875" style="29" customWidth="1"/>
    <col min="9996" max="9996" width="6.140625" style="29" customWidth="1"/>
    <col min="9997" max="9997" width="6" style="29" customWidth="1"/>
    <col min="9998" max="9998" width="49.42578125" style="29" customWidth="1"/>
    <col min="9999" max="9999" width="17.42578125" style="29" customWidth="1"/>
    <col min="10000" max="10000" width="11.5703125" style="29" customWidth="1"/>
    <col min="10001" max="10001" width="9.85546875" style="29" customWidth="1"/>
    <col min="10002" max="10002" width="12.85546875" style="29" customWidth="1"/>
    <col min="10003" max="10240" width="9.140625" style="29"/>
    <col min="10241" max="10241" width="4.140625" style="29" customWidth="1"/>
    <col min="10242" max="10242" width="52.42578125" style="29" customWidth="1"/>
    <col min="10243" max="10243" width="9.85546875" style="29" customWidth="1"/>
    <col min="10244" max="10244" width="10.140625" style="29" customWidth="1"/>
    <col min="10245" max="10245" width="9" style="29" customWidth="1"/>
    <col min="10246" max="10247" width="5.85546875" style="29" customWidth="1"/>
    <col min="10248" max="10248" width="6.42578125" style="29" customWidth="1"/>
    <col min="10249" max="10250" width="6.28515625" style="29" customWidth="1"/>
    <col min="10251" max="10251" width="5.85546875" style="29" customWidth="1"/>
    <col min="10252" max="10252" width="6.140625" style="29" customWidth="1"/>
    <col min="10253" max="10253" width="6" style="29" customWidth="1"/>
    <col min="10254" max="10254" width="49.42578125" style="29" customWidth="1"/>
    <col min="10255" max="10255" width="17.42578125" style="29" customWidth="1"/>
    <col min="10256" max="10256" width="11.5703125" style="29" customWidth="1"/>
    <col min="10257" max="10257" width="9.85546875" style="29" customWidth="1"/>
    <col min="10258" max="10258" width="12.85546875" style="29" customWidth="1"/>
    <col min="10259" max="10496" width="9.140625" style="29"/>
    <col min="10497" max="10497" width="4.140625" style="29" customWidth="1"/>
    <col min="10498" max="10498" width="52.42578125" style="29" customWidth="1"/>
    <col min="10499" max="10499" width="9.85546875" style="29" customWidth="1"/>
    <col min="10500" max="10500" width="10.140625" style="29" customWidth="1"/>
    <col min="10501" max="10501" width="9" style="29" customWidth="1"/>
    <col min="10502" max="10503" width="5.85546875" style="29" customWidth="1"/>
    <col min="10504" max="10504" width="6.42578125" style="29" customWidth="1"/>
    <col min="10505" max="10506" width="6.28515625" style="29" customWidth="1"/>
    <col min="10507" max="10507" width="5.85546875" style="29" customWidth="1"/>
    <col min="10508" max="10508" width="6.140625" style="29" customWidth="1"/>
    <col min="10509" max="10509" width="6" style="29" customWidth="1"/>
    <col min="10510" max="10510" width="49.42578125" style="29" customWidth="1"/>
    <col min="10511" max="10511" width="17.42578125" style="29" customWidth="1"/>
    <col min="10512" max="10512" width="11.5703125" style="29" customWidth="1"/>
    <col min="10513" max="10513" width="9.85546875" style="29" customWidth="1"/>
    <col min="10514" max="10514" width="12.85546875" style="29" customWidth="1"/>
    <col min="10515" max="10752" width="9.140625" style="29"/>
    <col min="10753" max="10753" width="4.140625" style="29" customWidth="1"/>
    <col min="10754" max="10754" width="52.42578125" style="29" customWidth="1"/>
    <col min="10755" max="10755" width="9.85546875" style="29" customWidth="1"/>
    <col min="10756" max="10756" width="10.140625" style="29" customWidth="1"/>
    <col min="10757" max="10757" width="9" style="29" customWidth="1"/>
    <col min="10758" max="10759" width="5.85546875" style="29" customWidth="1"/>
    <col min="10760" max="10760" width="6.42578125" style="29" customWidth="1"/>
    <col min="10761" max="10762" width="6.28515625" style="29" customWidth="1"/>
    <col min="10763" max="10763" width="5.85546875" style="29" customWidth="1"/>
    <col min="10764" max="10764" width="6.140625" style="29" customWidth="1"/>
    <col min="10765" max="10765" width="6" style="29" customWidth="1"/>
    <col min="10766" max="10766" width="49.42578125" style="29" customWidth="1"/>
    <col min="10767" max="10767" width="17.42578125" style="29" customWidth="1"/>
    <col min="10768" max="10768" width="11.5703125" style="29" customWidth="1"/>
    <col min="10769" max="10769" width="9.85546875" style="29" customWidth="1"/>
    <col min="10770" max="10770" width="12.85546875" style="29" customWidth="1"/>
    <col min="10771" max="11008" width="9.140625" style="29"/>
    <col min="11009" max="11009" width="4.140625" style="29" customWidth="1"/>
    <col min="11010" max="11010" width="52.42578125" style="29" customWidth="1"/>
    <col min="11011" max="11011" width="9.85546875" style="29" customWidth="1"/>
    <col min="11012" max="11012" width="10.140625" style="29" customWidth="1"/>
    <col min="11013" max="11013" width="9" style="29" customWidth="1"/>
    <col min="11014" max="11015" width="5.85546875" style="29" customWidth="1"/>
    <col min="11016" max="11016" width="6.42578125" style="29" customWidth="1"/>
    <col min="11017" max="11018" width="6.28515625" style="29" customWidth="1"/>
    <col min="11019" max="11019" width="5.85546875" style="29" customWidth="1"/>
    <col min="11020" max="11020" width="6.140625" style="29" customWidth="1"/>
    <col min="11021" max="11021" width="6" style="29" customWidth="1"/>
    <col min="11022" max="11022" width="49.42578125" style="29" customWidth="1"/>
    <col min="11023" max="11023" width="17.42578125" style="29" customWidth="1"/>
    <col min="11024" max="11024" width="11.5703125" style="29" customWidth="1"/>
    <col min="11025" max="11025" width="9.85546875" style="29" customWidth="1"/>
    <col min="11026" max="11026" width="12.85546875" style="29" customWidth="1"/>
    <col min="11027" max="11264" width="9.140625" style="29"/>
    <col min="11265" max="11265" width="4.140625" style="29" customWidth="1"/>
    <col min="11266" max="11266" width="52.42578125" style="29" customWidth="1"/>
    <col min="11267" max="11267" width="9.85546875" style="29" customWidth="1"/>
    <col min="11268" max="11268" width="10.140625" style="29" customWidth="1"/>
    <col min="11269" max="11269" width="9" style="29" customWidth="1"/>
    <col min="11270" max="11271" width="5.85546875" style="29" customWidth="1"/>
    <col min="11272" max="11272" width="6.42578125" style="29" customWidth="1"/>
    <col min="11273" max="11274" width="6.28515625" style="29" customWidth="1"/>
    <col min="11275" max="11275" width="5.85546875" style="29" customWidth="1"/>
    <col min="11276" max="11276" width="6.140625" style="29" customWidth="1"/>
    <col min="11277" max="11277" width="6" style="29" customWidth="1"/>
    <col min="11278" max="11278" width="49.42578125" style="29" customWidth="1"/>
    <col min="11279" max="11279" width="17.42578125" style="29" customWidth="1"/>
    <col min="11280" max="11280" width="11.5703125" style="29" customWidth="1"/>
    <col min="11281" max="11281" width="9.85546875" style="29" customWidth="1"/>
    <col min="11282" max="11282" width="12.85546875" style="29" customWidth="1"/>
    <col min="11283" max="11520" width="9.140625" style="29"/>
    <col min="11521" max="11521" width="4.140625" style="29" customWidth="1"/>
    <col min="11522" max="11522" width="52.42578125" style="29" customWidth="1"/>
    <col min="11523" max="11523" width="9.85546875" style="29" customWidth="1"/>
    <col min="11524" max="11524" width="10.140625" style="29" customWidth="1"/>
    <col min="11525" max="11525" width="9" style="29" customWidth="1"/>
    <col min="11526" max="11527" width="5.85546875" style="29" customWidth="1"/>
    <col min="11528" max="11528" width="6.42578125" style="29" customWidth="1"/>
    <col min="11529" max="11530" width="6.28515625" style="29" customWidth="1"/>
    <col min="11531" max="11531" width="5.85546875" style="29" customWidth="1"/>
    <col min="11532" max="11532" width="6.140625" style="29" customWidth="1"/>
    <col min="11533" max="11533" width="6" style="29" customWidth="1"/>
    <col min="11534" max="11534" width="49.42578125" style="29" customWidth="1"/>
    <col min="11535" max="11535" width="17.42578125" style="29" customWidth="1"/>
    <col min="11536" max="11536" width="11.5703125" style="29" customWidth="1"/>
    <col min="11537" max="11537" width="9.85546875" style="29" customWidth="1"/>
    <col min="11538" max="11538" width="12.85546875" style="29" customWidth="1"/>
    <col min="11539" max="11776" width="9.140625" style="29"/>
    <col min="11777" max="11777" width="4.140625" style="29" customWidth="1"/>
    <col min="11778" max="11778" width="52.42578125" style="29" customWidth="1"/>
    <col min="11779" max="11779" width="9.85546875" style="29" customWidth="1"/>
    <col min="11780" max="11780" width="10.140625" style="29" customWidth="1"/>
    <col min="11781" max="11781" width="9" style="29" customWidth="1"/>
    <col min="11782" max="11783" width="5.85546875" style="29" customWidth="1"/>
    <col min="11784" max="11784" width="6.42578125" style="29" customWidth="1"/>
    <col min="11785" max="11786" width="6.28515625" style="29" customWidth="1"/>
    <col min="11787" max="11787" width="5.85546875" style="29" customWidth="1"/>
    <col min="11788" max="11788" width="6.140625" style="29" customWidth="1"/>
    <col min="11789" max="11789" width="6" style="29" customWidth="1"/>
    <col min="11790" max="11790" width="49.42578125" style="29" customWidth="1"/>
    <col min="11791" max="11791" width="17.42578125" style="29" customWidth="1"/>
    <col min="11792" max="11792" width="11.5703125" style="29" customWidth="1"/>
    <col min="11793" max="11793" width="9.85546875" style="29" customWidth="1"/>
    <col min="11794" max="11794" width="12.85546875" style="29" customWidth="1"/>
    <col min="11795" max="12032" width="9.140625" style="29"/>
    <col min="12033" max="12033" width="4.140625" style="29" customWidth="1"/>
    <col min="12034" max="12034" width="52.42578125" style="29" customWidth="1"/>
    <col min="12035" max="12035" width="9.85546875" style="29" customWidth="1"/>
    <col min="12036" max="12036" width="10.140625" style="29" customWidth="1"/>
    <col min="12037" max="12037" width="9" style="29" customWidth="1"/>
    <col min="12038" max="12039" width="5.85546875" style="29" customWidth="1"/>
    <col min="12040" max="12040" width="6.42578125" style="29" customWidth="1"/>
    <col min="12041" max="12042" width="6.28515625" style="29" customWidth="1"/>
    <col min="12043" max="12043" width="5.85546875" style="29" customWidth="1"/>
    <col min="12044" max="12044" width="6.140625" style="29" customWidth="1"/>
    <col min="12045" max="12045" width="6" style="29" customWidth="1"/>
    <col min="12046" max="12046" width="49.42578125" style="29" customWidth="1"/>
    <col min="12047" max="12047" width="17.42578125" style="29" customWidth="1"/>
    <col min="12048" max="12048" width="11.5703125" style="29" customWidth="1"/>
    <col min="12049" max="12049" width="9.85546875" style="29" customWidth="1"/>
    <col min="12050" max="12050" width="12.85546875" style="29" customWidth="1"/>
    <col min="12051" max="12288" width="9.140625" style="29"/>
    <col min="12289" max="12289" width="4.140625" style="29" customWidth="1"/>
    <col min="12290" max="12290" width="52.42578125" style="29" customWidth="1"/>
    <col min="12291" max="12291" width="9.85546875" style="29" customWidth="1"/>
    <col min="12292" max="12292" width="10.140625" style="29" customWidth="1"/>
    <col min="12293" max="12293" width="9" style="29" customWidth="1"/>
    <col min="12294" max="12295" width="5.85546875" style="29" customWidth="1"/>
    <col min="12296" max="12296" width="6.42578125" style="29" customWidth="1"/>
    <col min="12297" max="12298" width="6.28515625" style="29" customWidth="1"/>
    <col min="12299" max="12299" width="5.85546875" style="29" customWidth="1"/>
    <col min="12300" max="12300" width="6.140625" style="29" customWidth="1"/>
    <col min="12301" max="12301" width="6" style="29" customWidth="1"/>
    <col min="12302" max="12302" width="49.42578125" style="29" customWidth="1"/>
    <col min="12303" max="12303" width="17.42578125" style="29" customWidth="1"/>
    <col min="12304" max="12304" width="11.5703125" style="29" customWidth="1"/>
    <col min="12305" max="12305" width="9.85546875" style="29" customWidth="1"/>
    <col min="12306" max="12306" width="12.85546875" style="29" customWidth="1"/>
    <col min="12307" max="12544" width="9.140625" style="29"/>
    <col min="12545" max="12545" width="4.140625" style="29" customWidth="1"/>
    <col min="12546" max="12546" width="52.42578125" style="29" customWidth="1"/>
    <col min="12547" max="12547" width="9.85546875" style="29" customWidth="1"/>
    <col min="12548" max="12548" width="10.140625" style="29" customWidth="1"/>
    <col min="12549" max="12549" width="9" style="29" customWidth="1"/>
    <col min="12550" max="12551" width="5.85546875" style="29" customWidth="1"/>
    <col min="12552" max="12552" width="6.42578125" style="29" customWidth="1"/>
    <col min="12553" max="12554" width="6.28515625" style="29" customWidth="1"/>
    <col min="12555" max="12555" width="5.85546875" style="29" customWidth="1"/>
    <col min="12556" max="12556" width="6.140625" style="29" customWidth="1"/>
    <col min="12557" max="12557" width="6" style="29" customWidth="1"/>
    <col min="12558" max="12558" width="49.42578125" style="29" customWidth="1"/>
    <col min="12559" max="12559" width="17.42578125" style="29" customWidth="1"/>
    <col min="12560" max="12560" width="11.5703125" style="29" customWidth="1"/>
    <col min="12561" max="12561" width="9.85546875" style="29" customWidth="1"/>
    <col min="12562" max="12562" width="12.85546875" style="29" customWidth="1"/>
    <col min="12563" max="12800" width="9.140625" style="29"/>
    <col min="12801" max="12801" width="4.140625" style="29" customWidth="1"/>
    <col min="12802" max="12802" width="52.42578125" style="29" customWidth="1"/>
    <col min="12803" max="12803" width="9.85546875" style="29" customWidth="1"/>
    <col min="12804" max="12804" width="10.140625" style="29" customWidth="1"/>
    <col min="12805" max="12805" width="9" style="29" customWidth="1"/>
    <col min="12806" max="12807" width="5.85546875" style="29" customWidth="1"/>
    <col min="12808" max="12808" width="6.42578125" style="29" customWidth="1"/>
    <col min="12809" max="12810" width="6.28515625" style="29" customWidth="1"/>
    <col min="12811" max="12811" width="5.85546875" style="29" customWidth="1"/>
    <col min="12812" max="12812" width="6.140625" style="29" customWidth="1"/>
    <col min="12813" max="12813" width="6" style="29" customWidth="1"/>
    <col min="12814" max="12814" width="49.42578125" style="29" customWidth="1"/>
    <col min="12815" max="12815" width="17.42578125" style="29" customWidth="1"/>
    <col min="12816" max="12816" width="11.5703125" style="29" customWidth="1"/>
    <col min="12817" max="12817" width="9.85546875" style="29" customWidth="1"/>
    <col min="12818" max="12818" width="12.85546875" style="29" customWidth="1"/>
    <col min="12819" max="13056" width="9.140625" style="29"/>
    <col min="13057" max="13057" width="4.140625" style="29" customWidth="1"/>
    <col min="13058" max="13058" width="52.42578125" style="29" customWidth="1"/>
    <col min="13059" max="13059" width="9.85546875" style="29" customWidth="1"/>
    <col min="13060" max="13060" width="10.140625" style="29" customWidth="1"/>
    <col min="13061" max="13061" width="9" style="29" customWidth="1"/>
    <col min="13062" max="13063" width="5.85546875" style="29" customWidth="1"/>
    <col min="13064" max="13064" width="6.42578125" style="29" customWidth="1"/>
    <col min="13065" max="13066" width="6.28515625" style="29" customWidth="1"/>
    <col min="13067" max="13067" width="5.85546875" style="29" customWidth="1"/>
    <col min="13068" max="13068" width="6.140625" style="29" customWidth="1"/>
    <col min="13069" max="13069" width="6" style="29" customWidth="1"/>
    <col min="13070" max="13070" width="49.42578125" style="29" customWidth="1"/>
    <col min="13071" max="13071" width="17.42578125" style="29" customWidth="1"/>
    <col min="13072" max="13072" width="11.5703125" style="29" customWidth="1"/>
    <col min="13073" max="13073" width="9.85546875" style="29" customWidth="1"/>
    <col min="13074" max="13074" width="12.85546875" style="29" customWidth="1"/>
    <col min="13075" max="13312" width="9.140625" style="29"/>
    <col min="13313" max="13313" width="4.140625" style="29" customWidth="1"/>
    <col min="13314" max="13314" width="52.42578125" style="29" customWidth="1"/>
    <col min="13315" max="13315" width="9.85546875" style="29" customWidth="1"/>
    <col min="13316" max="13316" width="10.140625" style="29" customWidth="1"/>
    <col min="13317" max="13317" width="9" style="29" customWidth="1"/>
    <col min="13318" max="13319" width="5.85546875" style="29" customWidth="1"/>
    <col min="13320" max="13320" width="6.42578125" style="29" customWidth="1"/>
    <col min="13321" max="13322" width="6.28515625" style="29" customWidth="1"/>
    <col min="13323" max="13323" width="5.85546875" style="29" customWidth="1"/>
    <col min="13324" max="13324" width="6.140625" style="29" customWidth="1"/>
    <col min="13325" max="13325" width="6" style="29" customWidth="1"/>
    <col min="13326" max="13326" width="49.42578125" style="29" customWidth="1"/>
    <col min="13327" max="13327" width="17.42578125" style="29" customWidth="1"/>
    <col min="13328" max="13328" width="11.5703125" style="29" customWidth="1"/>
    <col min="13329" max="13329" width="9.85546875" style="29" customWidth="1"/>
    <col min="13330" max="13330" width="12.85546875" style="29" customWidth="1"/>
    <col min="13331" max="13568" width="9.140625" style="29"/>
    <col min="13569" max="13569" width="4.140625" style="29" customWidth="1"/>
    <col min="13570" max="13570" width="52.42578125" style="29" customWidth="1"/>
    <col min="13571" max="13571" width="9.85546875" style="29" customWidth="1"/>
    <col min="13572" max="13572" width="10.140625" style="29" customWidth="1"/>
    <col min="13573" max="13573" width="9" style="29" customWidth="1"/>
    <col min="13574" max="13575" width="5.85546875" style="29" customWidth="1"/>
    <col min="13576" max="13576" width="6.42578125" style="29" customWidth="1"/>
    <col min="13577" max="13578" width="6.28515625" style="29" customWidth="1"/>
    <col min="13579" max="13579" width="5.85546875" style="29" customWidth="1"/>
    <col min="13580" max="13580" width="6.140625" style="29" customWidth="1"/>
    <col min="13581" max="13581" width="6" style="29" customWidth="1"/>
    <col min="13582" max="13582" width="49.42578125" style="29" customWidth="1"/>
    <col min="13583" max="13583" width="17.42578125" style="29" customWidth="1"/>
    <col min="13584" max="13584" width="11.5703125" style="29" customWidth="1"/>
    <col min="13585" max="13585" width="9.85546875" style="29" customWidth="1"/>
    <col min="13586" max="13586" width="12.85546875" style="29" customWidth="1"/>
    <col min="13587" max="13824" width="9.140625" style="29"/>
    <col min="13825" max="13825" width="4.140625" style="29" customWidth="1"/>
    <col min="13826" max="13826" width="52.42578125" style="29" customWidth="1"/>
    <col min="13827" max="13827" width="9.85546875" style="29" customWidth="1"/>
    <col min="13828" max="13828" width="10.140625" style="29" customWidth="1"/>
    <col min="13829" max="13829" width="9" style="29" customWidth="1"/>
    <col min="13830" max="13831" width="5.85546875" style="29" customWidth="1"/>
    <col min="13832" max="13832" width="6.42578125" style="29" customWidth="1"/>
    <col min="13833" max="13834" width="6.28515625" style="29" customWidth="1"/>
    <col min="13835" max="13835" width="5.85546875" style="29" customWidth="1"/>
    <col min="13836" max="13836" width="6.140625" style="29" customWidth="1"/>
    <col min="13837" max="13837" width="6" style="29" customWidth="1"/>
    <col min="13838" max="13838" width="49.42578125" style="29" customWidth="1"/>
    <col min="13839" max="13839" width="17.42578125" style="29" customWidth="1"/>
    <col min="13840" max="13840" width="11.5703125" style="29" customWidth="1"/>
    <col min="13841" max="13841" width="9.85546875" style="29" customWidth="1"/>
    <col min="13842" max="13842" width="12.85546875" style="29" customWidth="1"/>
    <col min="13843" max="14080" width="9.140625" style="29"/>
    <col min="14081" max="14081" width="4.140625" style="29" customWidth="1"/>
    <col min="14082" max="14082" width="52.42578125" style="29" customWidth="1"/>
    <col min="14083" max="14083" width="9.85546875" style="29" customWidth="1"/>
    <col min="14084" max="14084" width="10.140625" style="29" customWidth="1"/>
    <col min="14085" max="14085" width="9" style="29" customWidth="1"/>
    <col min="14086" max="14087" width="5.85546875" style="29" customWidth="1"/>
    <col min="14088" max="14088" width="6.42578125" style="29" customWidth="1"/>
    <col min="14089" max="14090" width="6.28515625" style="29" customWidth="1"/>
    <col min="14091" max="14091" width="5.85546875" style="29" customWidth="1"/>
    <col min="14092" max="14092" width="6.140625" style="29" customWidth="1"/>
    <col min="14093" max="14093" width="6" style="29" customWidth="1"/>
    <col min="14094" max="14094" width="49.42578125" style="29" customWidth="1"/>
    <col min="14095" max="14095" width="17.42578125" style="29" customWidth="1"/>
    <col min="14096" max="14096" width="11.5703125" style="29" customWidth="1"/>
    <col min="14097" max="14097" width="9.85546875" style="29" customWidth="1"/>
    <col min="14098" max="14098" width="12.85546875" style="29" customWidth="1"/>
    <col min="14099" max="14336" width="9.140625" style="29"/>
    <col min="14337" max="14337" width="4.140625" style="29" customWidth="1"/>
    <col min="14338" max="14338" width="52.42578125" style="29" customWidth="1"/>
    <col min="14339" max="14339" width="9.85546875" style="29" customWidth="1"/>
    <col min="14340" max="14340" width="10.140625" style="29" customWidth="1"/>
    <col min="14341" max="14341" width="9" style="29" customWidth="1"/>
    <col min="14342" max="14343" width="5.85546875" style="29" customWidth="1"/>
    <col min="14344" max="14344" width="6.42578125" style="29" customWidth="1"/>
    <col min="14345" max="14346" width="6.28515625" style="29" customWidth="1"/>
    <col min="14347" max="14347" width="5.85546875" style="29" customWidth="1"/>
    <col min="14348" max="14348" width="6.140625" style="29" customWidth="1"/>
    <col min="14349" max="14349" width="6" style="29" customWidth="1"/>
    <col min="14350" max="14350" width="49.42578125" style="29" customWidth="1"/>
    <col min="14351" max="14351" width="17.42578125" style="29" customWidth="1"/>
    <col min="14352" max="14352" width="11.5703125" style="29" customWidth="1"/>
    <col min="14353" max="14353" width="9.85546875" style="29" customWidth="1"/>
    <col min="14354" max="14354" width="12.85546875" style="29" customWidth="1"/>
    <col min="14355" max="14592" width="9.140625" style="29"/>
    <col min="14593" max="14593" width="4.140625" style="29" customWidth="1"/>
    <col min="14594" max="14594" width="52.42578125" style="29" customWidth="1"/>
    <col min="14595" max="14595" width="9.85546875" style="29" customWidth="1"/>
    <col min="14596" max="14596" width="10.140625" style="29" customWidth="1"/>
    <col min="14597" max="14597" width="9" style="29" customWidth="1"/>
    <col min="14598" max="14599" width="5.85546875" style="29" customWidth="1"/>
    <col min="14600" max="14600" width="6.42578125" style="29" customWidth="1"/>
    <col min="14601" max="14602" width="6.28515625" style="29" customWidth="1"/>
    <col min="14603" max="14603" width="5.85546875" style="29" customWidth="1"/>
    <col min="14604" max="14604" width="6.140625" style="29" customWidth="1"/>
    <col min="14605" max="14605" width="6" style="29" customWidth="1"/>
    <col min="14606" max="14606" width="49.42578125" style="29" customWidth="1"/>
    <col min="14607" max="14607" width="17.42578125" style="29" customWidth="1"/>
    <col min="14608" max="14608" width="11.5703125" style="29" customWidth="1"/>
    <col min="14609" max="14609" width="9.85546875" style="29" customWidth="1"/>
    <col min="14610" max="14610" width="12.85546875" style="29" customWidth="1"/>
    <col min="14611" max="14848" width="9.140625" style="29"/>
    <col min="14849" max="14849" width="4.140625" style="29" customWidth="1"/>
    <col min="14850" max="14850" width="52.42578125" style="29" customWidth="1"/>
    <col min="14851" max="14851" width="9.85546875" style="29" customWidth="1"/>
    <col min="14852" max="14852" width="10.140625" style="29" customWidth="1"/>
    <col min="14853" max="14853" width="9" style="29" customWidth="1"/>
    <col min="14854" max="14855" width="5.85546875" style="29" customWidth="1"/>
    <col min="14856" max="14856" width="6.42578125" style="29" customWidth="1"/>
    <col min="14857" max="14858" width="6.28515625" style="29" customWidth="1"/>
    <col min="14859" max="14859" width="5.85546875" style="29" customWidth="1"/>
    <col min="14860" max="14860" width="6.140625" style="29" customWidth="1"/>
    <col min="14861" max="14861" width="6" style="29" customWidth="1"/>
    <col min="14862" max="14862" width="49.42578125" style="29" customWidth="1"/>
    <col min="14863" max="14863" width="17.42578125" style="29" customWidth="1"/>
    <col min="14864" max="14864" width="11.5703125" style="29" customWidth="1"/>
    <col min="14865" max="14865" width="9.85546875" style="29" customWidth="1"/>
    <col min="14866" max="14866" width="12.85546875" style="29" customWidth="1"/>
    <col min="14867" max="15104" width="9.140625" style="29"/>
    <col min="15105" max="15105" width="4.140625" style="29" customWidth="1"/>
    <col min="15106" max="15106" width="52.42578125" style="29" customWidth="1"/>
    <col min="15107" max="15107" width="9.85546875" style="29" customWidth="1"/>
    <col min="15108" max="15108" width="10.140625" style="29" customWidth="1"/>
    <col min="15109" max="15109" width="9" style="29" customWidth="1"/>
    <col min="15110" max="15111" width="5.85546875" style="29" customWidth="1"/>
    <col min="15112" max="15112" width="6.42578125" style="29" customWidth="1"/>
    <col min="15113" max="15114" width="6.28515625" style="29" customWidth="1"/>
    <col min="15115" max="15115" width="5.85546875" style="29" customWidth="1"/>
    <col min="15116" max="15116" width="6.140625" style="29" customWidth="1"/>
    <col min="15117" max="15117" width="6" style="29" customWidth="1"/>
    <col min="15118" max="15118" width="49.42578125" style="29" customWidth="1"/>
    <col min="15119" max="15119" width="17.42578125" style="29" customWidth="1"/>
    <col min="15120" max="15120" width="11.5703125" style="29" customWidth="1"/>
    <col min="15121" max="15121" width="9.85546875" style="29" customWidth="1"/>
    <col min="15122" max="15122" width="12.85546875" style="29" customWidth="1"/>
    <col min="15123" max="15360" width="9.140625" style="29"/>
    <col min="15361" max="15361" width="4.140625" style="29" customWidth="1"/>
    <col min="15362" max="15362" width="52.42578125" style="29" customWidth="1"/>
    <col min="15363" max="15363" width="9.85546875" style="29" customWidth="1"/>
    <col min="15364" max="15364" width="10.140625" style="29" customWidth="1"/>
    <col min="15365" max="15365" width="9" style="29" customWidth="1"/>
    <col min="15366" max="15367" width="5.85546875" style="29" customWidth="1"/>
    <col min="15368" max="15368" width="6.42578125" style="29" customWidth="1"/>
    <col min="15369" max="15370" width="6.28515625" style="29" customWidth="1"/>
    <col min="15371" max="15371" width="5.85546875" style="29" customWidth="1"/>
    <col min="15372" max="15372" width="6.140625" style="29" customWidth="1"/>
    <col min="15373" max="15373" width="6" style="29" customWidth="1"/>
    <col min="15374" max="15374" width="49.42578125" style="29" customWidth="1"/>
    <col min="15375" max="15375" width="17.42578125" style="29" customWidth="1"/>
    <col min="15376" max="15376" width="11.5703125" style="29" customWidth="1"/>
    <col min="15377" max="15377" width="9.85546875" style="29" customWidth="1"/>
    <col min="15378" max="15378" width="12.85546875" style="29" customWidth="1"/>
    <col min="15379" max="15616" width="9.140625" style="29"/>
    <col min="15617" max="15617" width="4.140625" style="29" customWidth="1"/>
    <col min="15618" max="15618" width="52.42578125" style="29" customWidth="1"/>
    <col min="15619" max="15619" width="9.85546875" style="29" customWidth="1"/>
    <col min="15620" max="15620" width="10.140625" style="29" customWidth="1"/>
    <col min="15621" max="15621" width="9" style="29" customWidth="1"/>
    <col min="15622" max="15623" width="5.85546875" style="29" customWidth="1"/>
    <col min="15624" max="15624" width="6.42578125" style="29" customWidth="1"/>
    <col min="15625" max="15626" width="6.28515625" style="29" customWidth="1"/>
    <col min="15627" max="15627" width="5.85546875" style="29" customWidth="1"/>
    <col min="15628" max="15628" width="6.140625" style="29" customWidth="1"/>
    <col min="15629" max="15629" width="6" style="29" customWidth="1"/>
    <col min="15630" max="15630" width="49.42578125" style="29" customWidth="1"/>
    <col min="15631" max="15631" width="17.42578125" style="29" customWidth="1"/>
    <col min="15632" max="15632" width="11.5703125" style="29" customWidth="1"/>
    <col min="15633" max="15633" width="9.85546875" style="29" customWidth="1"/>
    <col min="15634" max="15634" width="12.85546875" style="29" customWidth="1"/>
    <col min="15635" max="15872" width="9.140625" style="29"/>
    <col min="15873" max="15873" width="4.140625" style="29" customWidth="1"/>
    <col min="15874" max="15874" width="52.42578125" style="29" customWidth="1"/>
    <col min="15875" max="15875" width="9.85546875" style="29" customWidth="1"/>
    <col min="15876" max="15876" width="10.140625" style="29" customWidth="1"/>
    <col min="15877" max="15877" width="9" style="29" customWidth="1"/>
    <col min="15878" max="15879" width="5.85546875" style="29" customWidth="1"/>
    <col min="15880" max="15880" width="6.42578125" style="29" customWidth="1"/>
    <col min="15881" max="15882" width="6.28515625" style="29" customWidth="1"/>
    <col min="15883" max="15883" width="5.85546875" style="29" customWidth="1"/>
    <col min="15884" max="15884" width="6.140625" style="29" customWidth="1"/>
    <col min="15885" max="15885" width="6" style="29" customWidth="1"/>
    <col min="15886" max="15886" width="49.42578125" style="29" customWidth="1"/>
    <col min="15887" max="15887" width="17.42578125" style="29" customWidth="1"/>
    <col min="15888" max="15888" width="11.5703125" style="29" customWidth="1"/>
    <col min="15889" max="15889" width="9.85546875" style="29" customWidth="1"/>
    <col min="15890" max="15890" width="12.85546875" style="29" customWidth="1"/>
    <col min="15891" max="16128" width="9.140625" style="29"/>
    <col min="16129" max="16129" width="4.140625" style="29" customWidth="1"/>
    <col min="16130" max="16130" width="52.42578125" style="29" customWidth="1"/>
    <col min="16131" max="16131" width="9.85546875" style="29" customWidth="1"/>
    <col min="16132" max="16132" width="10.140625" style="29" customWidth="1"/>
    <col min="16133" max="16133" width="9" style="29" customWidth="1"/>
    <col min="16134" max="16135" width="5.85546875" style="29" customWidth="1"/>
    <col min="16136" max="16136" width="6.42578125" style="29" customWidth="1"/>
    <col min="16137" max="16138" width="6.28515625" style="29" customWidth="1"/>
    <col min="16139" max="16139" width="5.85546875" style="29" customWidth="1"/>
    <col min="16140" max="16140" width="6.140625" style="29" customWidth="1"/>
    <col min="16141" max="16141" width="6" style="29" customWidth="1"/>
    <col min="16142" max="16142" width="49.42578125" style="29" customWidth="1"/>
    <col min="16143" max="16143" width="17.42578125" style="29" customWidth="1"/>
    <col min="16144" max="16144" width="11.5703125" style="29" customWidth="1"/>
    <col min="16145" max="16145" width="9.85546875" style="29" customWidth="1"/>
    <col min="16146" max="16146" width="12.85546875" style="29" customWidth="1"/>
    <col min="16147" max="16384" width="9.140625" style="29"/>
  </cols>
  <sheetData>
    <row r="1" spans="1:18" s="303" customFormat="1" ht="18.75" x14ac:dyDescent="0.3">
      <c r="B1" s="391" t="s">
        <v>0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</row>
    <row r="2" spans="1:18" s="304" customFormat="1" ht="16.5" x14ac:dyDescent="0.25">
      <c r="B2" s="392" t="s">
        <v>1</v>
      </c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</row>
    <row r="3" spans="1:18" s="304" customFormat="1" ht="16.5" x14ac:dyDescent="0.25">
      <c r="A3" s="393" t="s">
        <v>163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</row>
    <row r="4" spans="1:18" x14ac:dyDescent="0.25">
      <c r="A4" s="395"/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</row>
    <row r="5" spans="1:18" s="305" customFormat="1" ht="15.75" x14ac:dyDescent="0.25">
      <c r="A5" s="394" t="s">
        <v>273</v>
      </c>
      <c r="B5" s="394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</row>
    <row r="6" spans="1:18" s="305" customFormat="1" ht="15.75" x14ac:dyDescent="0.25">
      <c r="A6" s="306"/>
      <c r="B6" s="306"/>
      <c r="C6" s="306"/>
      <c r="D6" s="306"/>
      <c r="E6" s="306"/>
      <c r="F6" s="307"/>
      <c r="G6" s="307"/>
      <c r="H6" s="307"/>
      <c r="I6" s="307"/>
      <c r="J6" s="307"/>
      <c r="K6" s="307"/>
      <c r="L6" s="307"/>
      <c r="M6" s="307"/>
      <c r="N6" s="306"/>
      <c r="O6" s="306"/>
      <c r="P6" s="307"/>
      <c r="Q6" s="307"/>
      <c r="R6" s="306"/>
    </row>
    <row r="7" spans="1:18" s="308" customFormat="1" ht="13.5" x14ac:dyDescent="0.2">
      <c r="A7" s="388" t="s">
        <v>2</v>
      </c>
      <c r="B7" s="382" t="s">
        <v>3</v>
      </c>
      <c r="C7" s="382" t="s">
        <v>83</v>
      </c>
      <c r="D7" s="382" t="s">
        <v>84</v>
      </c>
      <c r="E7" s="382" t="s">
        <v>85</v>
      </c>
      <c r="F7" s="381" t="s">
        <v>86</v>
      </c>
      <c r="G7" s="381"/>
      <c r="H7" s="381"/>
      <c r="I7" s="381"/>
      <c r="J7" s="381" t="s">
        <v>87</v>
      </c>
      <c r="K7" s="381"/>
      <c r="L7" s="381"/>
      <c r="M7" s="381"/>
      <c r="N7" s="382" t="s">
        <v>88</v>
      </c>
      <c r="O7" s="382" t="s">
        <v>6</v>
      </c>
      <c r="P7" s="381" t="s">
        <v>24</v>
      </c>
      <c r="Q7" s="381" t="s">
        <v>25</v>
      </c>
      <c r="R7" s="382" t="s">
        <v>8</v>
      </c>
    </row>
    <row r="8" spans="1:18" s="308" customFormat="1" ht="13.5" x14ac:dyDescent="0.2">
      <c r="A8" s="389"/>
      <c r="B8" s="390"/>
      <c r="C8" s="390"/>
      <c r="D8" s="390"/>
      <c r="E8" s="390"/>
      <c r="F8" s="309" t="s">
        <v>9</v>
      </c>
      <c r="G8" s="309" t="s">
        <v>10</v>
      </c>
      <c r="H8" s="309" t="s">
        <v>11</v>
      </c>
      <c r="I8" s="309" t="s">
        <v>12</v>
      </c>
      <c r="J8" s="309" t="s">
        <v>9</v>
      </c>
      <c r="K8" s="309" t="s">
        <v>10</v>
      </c>
      <c r="L8" s="309" t="s">
        <v>11</v>
      </c>
      <c r="M8" s="309" t="s">
        <v>12</v>
      </c>
      <c r="N8" s="390"/>
      <c r="O8" s="390"/>
      <c r="P8" s="381"/>
      <c r="Q8" s="381"/>
      <c r="R8" s="383"/>
    </row>
    <row r="9" spans="1:18" s="308" customFormat="1" ht="40.5" x14ac:dyDescent="0.2">
      <c r="A9" s="300">
        <v>1</v>
      </c>
      <c r="B9" s="310" t="s">
        <v>89</v>
      </c>
      <c r="C9" s="300">
        <v>5.4</v>
      </c>
      <c r="D9" s="300">
        <v>2018</v>
      </c>
      <c r="E9" s="300">
        <v>2021</v>
      </c>
      <c r="F9" s="311" t="s">
        <v>13</v>
      </c>
      <c r="G9" s="311">
        <v>1.8</v>
      </c>
      <c r="H9" s="311">
        <v>1.8</v>
      </c>
      <c r="I9" s="311">
        <v>1.8</v>
      </c>
      <c r="J9" s="153">
        <v>0.15</v>
      </c>
      <c r="K9" s="153">
        <v>0.3</v>
      </c>
      <c r="L9" s="153">
        <v>0.3</v>
      </c>
      <c r="M9" s="153">
        <v>0.25</v>
      </c>
      <c r="N9" s="11" t="s">
        <v>274</v>
      </c>
      <c r="O9" s="355" t="s">
        <v>90</v>
      </c>
      <c r="P9" s="355" t="s">
        <v>91</v>
      </c>
      <c r="Q9" s="355">
        <v>773793818</v>
      </c>
      <c r="R9" s="384"/>
    </row>
    <row r="10" spans="1:18" s="308" customFormat="1" ht="54" x14ac:dyDescent="0.2">
      <c r="A10" s="301">
        <v>2</v>
      </c>
      <c r="B10" s="312" t="s">
        <v>92</v>
      </c>
      <c r="C10" s="301">
        <v>4</v>
      </c>
      <c r="D10" s="301">
        <v>2018</v>
      </c>
      <c r="E10" s="301">
        <v>2021</v>
      </c>
      <c r="F10" s="313" t="s">
        <v>13</v>
      </c>
      <c r="G10" s="313" t="s">
        <v>13</v>
      </c>
      <c r="H10" s="313">
        <v>2</v>
      </c>
      <c r="I10" s="313">
        <v>2</v>
      </c>
      <c r="J10" s="23">
        <v>0.1</v>
      </c>
      <c r="K10" s="23">
        <v>0.2</v>
      </c>
      <c r="L10" s="23">
        <v>0.35</v>
      </c>
      <c r="M10" s="23">
        <v>0.35</v>
      </c>
      <c r="N10" s="18" t="s">
        <v>275</v>
      </c>
      <c r="O10" s="356"/>
      <c r="P10" s="356"/>
      <c r="Q10" s="356"/>
      <c r="R10" s="385"/>
    </row>
    <row r="11" spans="1:18" s="308" customFormat="1" ht="54" x14ac:dyDescent="0.2">
      <c r="A11" s="301">
        <v>3</v>
      </c>
      <c r="B11" s="312" t="s">
        <v>276</v>
      </c>
      <c r="C11" s="301">
        <v>8</v>
      </c>
      <c r="D11" s="301">
        <v>2018</v>
      </c>
      <c r="E11" s="314">
        <v>2019</v>
      </c>
      <c r="F11" s="313" t="s">
        <v>13</v>
      </c>
      <c r="G11" s="313" t="s">
        <v>13</v>
      </c>
      <c r="H11" s="313">
        <v>4</v>
      </c>
      <c r="I11" s="313">
        <v>4</v>
      </c>
      <c r="J11" s="23">
        <v>0.2</v>
      </c>
      <c r="K11" s="23">
        <v>0.25</v>
      </c>
      <c r="L11" s="23">
        <v>0.25</v>
      </c>
      <c r="M11" s="23">
        <v>0.3</v>
      </c>
      <c r="N11" s="18" t="s">
        <v>277</v>
      </c>
      <c r="O11" s="356"/>
      <c r="P11" s="356"/>
      <c r="Q11" s="356"/>
      <c r="R11" s="386"/>
    </row>
    <row r="12" spans="1:18" s="308" customFormat="1" ht="121.5" x14ac:dyDescent="0.2">
      <c r="A12" s="301">
        <v>4</v>
      </c>
      <c r="B12" s="312" t="s">
        <v>93</v>
      </c>
      <c r="C12" s="315">
        <v>0</v>
      </c>
      <c r="D12" s="301">
        <v>2018</v>
      </c>
      <c r="E12" s="301">
        <v>2019</v>
      </c>
      <c r="F12" s="313" t="s">
        <v>13</v>
      </c>
      <c r="G12" s="316">
        <v>0</v>
      </c>
      <c r="H12" s="316">
        <v>0</v>
      </c>
      <c r="I12" s="317">
        <v>0</v>
      </c>
      <c r="J12" s="318" t="s">
        <v>13</v>
      </c>
      <c r="K12" s="318" t="s">
        <v>13</v>
      </c>
      <c r="L12" s="318">
        <v>0.5</v>
      </c>
      <c r="M12" s="318">
        <v>0.5</v>
      </c>
      <c r="N12" s="18" t="s">
        <v>94</v>
      </c>
      <c r="O12" s="356"/>
      <c r="P12" s="356"/>
      <c r="Q12" s="356"/>
      <c r="R12" s="319" t="s">
        <v>278</v>
      </c>
    </row>
    <row r="13" spans="1:18" s="308" customFormat="1" ht="54" x14ac:dyDescent="0.2">
      <c r="A13" s="301">
        <v>5</v>
      </c>
      <c r="B13" s="312" t="s">
        <v>95</v>
      </c>
      <c r="C13" s="301">
        <v>2</v>
      </c>
      <c r="D13" s="301">
        <v>2018</v>
      </c>
      <c r="E13" s="301">
        <v>2020</v>
      </c>
      <c r="F13" s="313">
        <v>0.5</v>
      </c>
      <c r="G13" s="313">
        <v>0.5</v>
      </c>
      <c r="H13" s="313">
        <v>0.5</v>
      </c>
      <c r="I13" s="313">
        <v>0.5</v>
      </c>
      <c r="J13" s="23">
        <v>0.25</v>
      </c>
      <c r="K13" s="23">
        <v>0.25</v>
      </c>
      <c r="L13" s="23">
        <v>0.25</v>
      </c>
      <c r="M13" s="23">
        <v>0.25</v>
      </c>
      <c r="N13" s="18" t="s">
        <v>279</v>
      </c>
      <c r="O13" s="356"/>
      <c r="P13" s="356"/>
      <c r="Q13" s="356"/>
      <c r="R13" s="363"/>
    </row>
    <row r="14" spans="1:18" s="308" customFormat="1" ht="54" x14ac:dyDescent="0.2">
      <c r="A14" s="301">
        <v>6</v>
      </c>
      <c r="B14" s="312" t="s">
        <v>96</v>
      </c>
      <c r="C14" s="301">
        <v>3.75</v>
      </c>
      <c r="D14" s="301">
        <v>2018</v>
      </c>
      <c r="E14" s="301">
        <v>2019</v>
      </c>
      <c r="F14" s="313" t="s">
        <v>13</v>
      </c>
      <c r="G14" s="313">
        <v>0.5</v>
      </c>
      <c r="H14" s="313">
        <v>1.25</v>
      </c>
      <c r="I14" s="313">
        <v>2</v>
      </c>
      <c r="J14" s="65">
        <v>0.2</v>
      </c>
      <c r="K14" s="65">
        <v>0.25</v>
      </c>
      <c r="L14" s="65">
        <v>0.25</v>
      </c>
      <c r="M14" s="65">
        <v>0.3</v>
      </c>
      <c r="N14" s="18" t="s">
        <v>280</v>
      </c>
      <c r="O14" s="356"/>
      <c r="P14" s="356"/>
      <c r="Q14" s="356"/>
      <c r="R14" s="364"/>
    </row>
    <row r="15" spans="1:18" s="308" customFormat="1" ht="54" x14ac:dyDescent="0.2">
      <c r="A15" s="301">
        <v>7</v>
      </c>
      <c r="B15" s="312" t="s">
        <v>97</v>
      </c>
      <c r="C15" s="320">
        <v>21</v>
      </c>
      <c r="D15" s="301">
        <v>2018</v>
      </c>
      <c r="E15" s="301">
        <v>2019</v>
      </c>
      <c r="F15" s="313">
        <v>4</v>
      </c>
      <c r="G15" s="313">
        <v>5</v>
      </c>
      <c r="H15" s="313">
        <v>4</v>
      </c>
      <c r="I15" s="313">
        <v>8</v>
      </c>
      <c r="J15" s="23">
        <v>0.15</v>
      </c>
      <c r="K15" s="23">
        <v>0.25</v>
      </c>
      <c r="L15" s="23">
        <v>0.3</v>
      </c>
      <c r="M15" s="23">
        <v>0.3</v>
      </c>
      <c r="N15" s="18" t="s">
        <v>281</v>
      </c>
      <c r="O15" s="356"/>
      <c r="P15" s="356"/>
      <c r="Q15" s="356"/>
      <c r="R15" s="364"/>
    </row>
    <row r="16" spans="1:18" s="308" customFormat="1" ht="54" x14ac:dyDescent="0.2">
      <c r="A16" s="301">
        <v>8</v>
      </c>
      <c r="B16" s="312" t="s">
        <v>98</v>
      </c>
      <c r="C16" s="320">
        <v>25</v>
      </c>
      <c r="D16" s="301">
        <v>2018</v>
      </c>
      <c r="E16" s="301">
        <v>2020</v>
      </c>
      <c r="F16" s="313" t="s">
        <v>13</v>
      </c>
      <c r="G16" s="313">
        <v>8</v>
      </c>
      <c r="H16" s="313">
        <v>12</v>
      </c>
      <c r="I16" s="313">
        <v>5</v>
      </c>
      <c r="J16" s="65">
        <v>0.1</v>
      </c>
      <c r="K16" s="65">
        <v>0.3</v>
      </c>
      <c r="L16" s="65">
        <v>0.3</v>
      </c>
      <c r="M16" s="65">
        <v>0.3</v>
      </c>
      <c r="N16" s="18" t="s">
        <v>282</v>
      </c>
      <c r="O16" s="356"/>
      <c r="P16" s="356"/>
      <c r="Q16" s="356"/>
      <c r="R16" s="364"/>
    </row>
    <row r="17" spans="1:18" s="308" customFormat="1" ht="40.5" x14ac:dyDescent="0.2">
      <c r="A17" s="301">
        <v>9</v>
      </c>
      <c r="B17" s="312" t="s">
        <v>283</v>
      </c>
      <c r="C17" s="320">
        <v>2</v>
      </c>
      <c r="D17" s="301">
        <v>2018</v>
      </c>
      <c r="E17" s="301">
        <v>2019</v>
      </c>
      <c r="F17" s="313"/>
      <c r="G17" s="313"/>
      <c r="H17" s="313">
        <v>1</v>
      </c>
      <c r="I17" s="313">
        <v>1</v>
      </c>
      <c r="J17" s="45"/>
      <c r="K17" s="45">
        <v>0.25</v>
      </c>
      <c r="L17" s="45">
        <v>0.25</v>
      </c>
      <c r="M17" s="45">
        <v>0.5</v>
      </c>
      <c r="N17" s="18" t="s">
        <v>284</v>
      </c>
      <c r="O17" s="356"/>
      <c r="P17" s="356"/>
      <c r="Q17" s="356"/>
      <c r="R17" s="364"/>
    </row>
    <row r="18" spans="1:18" s="308" customFormat="1" ht="40.5" x14ac:dyDescent="0.2">
      <c r="A18" s="302">
        <v>10</v>
      </c>
      <c r="B18" s="321" t="s">
        <v>285</v>
      </c>
      <c r="C18" s="322">
        <v>3</v>
      </c>
      <c r="D18" s="302">
        <v>2018</v>
      </c>
      <c r="E18" s="302">
        <v>2019</v>
      </c>
      <c r="F18" s="323"/>
      <c r="G18" s="323"/>
      <c r="H18" s="323">
        <v>1</v>
      </c>
      <c r="I18" s="323">
        <v>2</v>
      </c>
      <c r="J18" s="53"/>
      <c r="K18" s="53">
        <v>0.25</v>
      </c>
      <c r="L18" s="53">
        <v>0.25</v>
      </c>
      <c r="M18" s="53">
        <v>0.5</v>
      </c>
      <c r="N18" s="48" t="s">
        <v>286</v>
      </c>
      <c r="O18" s="357"/>
      <c r="P18" s="357"/>
      <c r="Q18" s="357"/>
      <c r="R18" s="387"/>
    </row>
    <row r="19" spans="1:18" s="308" customFormat="1" ht="13.5" x14ac:dyDescent="0.2">
      <c r="A19" s="365" t="s">
        <v>15</v>
      </c>
      <c r="B19" s="366"/>
      <c r="C19" s="324">
        <f>SUM(C9:C18)</f>
        <v>74.150000000000006</v>
      </c>
      <c r="D19" s="379"/>
      <c r="E19" s="380"/>
      <c r="F19" s="157">
        <f>SUM(F9:F18)</f>
        <v>4.5</v>
      </c>
      <c r="G19" s="157">
        <f t="shared" ref="G19:I19" si="0">SUM(G9:G18)</f>
        <v>15.8</v>
      </c>
      <c r="H19" s="157">
        <f t="shared" si="0"/>
        <v>27.55</v>
      </c>
      <c r="I19" s="157">
        <f t="shared" si="0"/>
        <v>26.3</v>
      </c>
      <c r="J19" s="325"/>
      <c r="K19" s="326"/>
      <c r="L19" s="327"/>
      <c r="M19" s="326"/>
      <c r="N19" s="326"/>
      <c r="O19" s="326"/>
      <c r="P19" s="326"/>
      <c r="Q19" s="326"/>
      <c r="R19" s="328"/>
    </row>
    <row r="20" spans="1:18" s="308" customFormat="1" ht="13.5" x14ac:dyDescent="0.2">
      <c r="B20" s="329"/>
      <c r="C20" s="330"/>
      <c r="F20" s="331"/>
      <c r="G20" s="331"/>
      <c r="H20" s="331"/>
      <c r="I20" s="331"/>
      <c r="N20" s="332"/>
    </row>
    <row r="21" spans="1:18" s="308" customFormat="1" ht="13.5" x14ac:dyDescent="0.2">
      <c r="B21" s="329"/>
      <c r="C21" s="330"/>
      <c r="F21" s="331"/>
      <c r="G21" s="331"/>
      <c r="H21" s="331"/>
      <c r="I21" s="331"/>
      <c r="N21" s="332"/>
    </row>
    <row r="22" spans="1:18" s="308" customFormat="1" ht="13.5" x14ac:dyDescent="0.2">
      <c r="B22" s="329"/>
      <c r="C22" s="330"/>
      <c r="F22" s="331"/>
      <c r="G22" s="331"/>
      <c r="H22" s="331"/>
      <c r="I22" s="331"/>
      <c r="N22" s="332"/>
    </row>
    <row r="23" spans="1:18" s="308" customFormat="1" ht="13.5" x14ac:dyDescent="0.2">
      <c r="B23" s="329"/>
      <c r="C23" s="330"/>
      <c r="F23" s="331"/>
      <c r="G23" s="331"/>
      <c r="H23" s="331"/>
      <c r="I23" s="331"/>
      <c r="N23" s="332"/>
    </row>
    <row r="24" spans="1:18" s="308" customFormat="1" ht="13.5" x14ac:dyDescent="0.2">
      <c r="B24" s="329"/>
      <c r="C24" s="330"/>
      <c r="F24" s="331"/>
      <c r="G24" s="331"/>
      <c r="H24" s="331"/>
      <c r="I24" s="331"/>
      <c r="N24" s="332"/>
    </row>
    <row r="25" spans="1:18" s="308" customFormat="1" ht="13.5" x14ac:dyDescent="0.2">
      <c r="B25" s="329"/>
      <c r="C25" s="330"/>
      <c r="F25" s="331"/>
      <c r="G25" s="331"/>
      <c r="H25" s="331"/>
      <c r="I25" s="331"/>
      <c r="N25" s="332"/>
    </row>
    <row r="26" spans="1:18" s="308" customFormat="1" ht="13.5" x14ac:dyDescent="0.2">
      <c r="B26" s="329"/>
      <c r="C26" s="330"/>
      <c r="F26" s="331"/>
      <c r="G26" s="331"/>
      <c r="H26" s="331"/>
      <c r="I26" s="331"/>
      <c r="N26" s="332"/>
    </row>
    <row r="27" spans="1:18" s="308" customFormat="1" ht="13.5" x14ac:dyDescent="0.2">
      <c r="B27" s="329"/>
      <c r="C27" s="330"/>
      <c r="F27" s="331"/>
      <c r="G27" s="331"/>
      <c r="H27" s="331"/>
      <c r="I27" s="331"/>
      <c r="N27" s="332"/>
    </row>
    <row r="28" spans="1:18" s="308" customFormat="1" ht="13.5" x14ac:dyDescent="0.2">
      <c r="B28" s="329"/>
      <c r="C28" s="330"/>
      <c r="E28" s="333"/>
      <c r="F28" s="331"/>
      <c r="G28" s="331"/>
      <c r="H28" s="331"/>
      <c r="I28" s="331"/>
      <c r="N28" s="332"/>
    </row>
    <row r="29" spans="1:18" s="308" customFormat="1" ht="13.5" x14ac:dyDescent="0.2">
      <c r="B29" s="329"/>
      <c r="C29" s="330"/>
      <c r="F29" s="331"/>
      <c r="G29" s="331"/>
      <c r="H29" s="331"/>
      <c r="I29" s="331"/>
      <c r="N29" s="332"/>
    </row>
    <row r="30" spans="1:18" s="308" customFormat="1" ht="13.5" x14ac:dyDescent="0.2">
      <c r="B30" s="329"/>
      <c r="C30" s="330"/>
      <c r="F30" s="331"/>
      <c r="G30" s="331"/>
      <c r="H30" s="331"/>
      <c r="I30" s="331"/>
      <c r="N30" s="332"/>
    </row>
    <row r="31" spans="1:18" s="308" customFormat="1" ht="13.5" x14ac:dyDescent="0.2">
      <c r="B31" s="329"/>
      <c r="C31" s="330"/>
      <c r="F31" s="331"/>
      <c r="G31" s="331"/>
      <c r="H31" s="331"/>
      <c r="I31" s="331"/>
      <c r="N31" s="332"/>
    </row>
    <row r="32" spans="1:18" s="308" customFormat="1" ht="13.5" x14ac:dyDescent="0.2">
      <c r="B32" s="329"/>
      <c r="C32" s="330"/>
      <c r="F32" s="331"/>
      <c r="G32" s="331"/>
      <c r="H32" s="331"/>
      <c r="I32" s="331"/>
      <c r="N32" s="332"/>
    </row>
    <row r="33" spans="2:14" s="308" customFormat="1" ht="13.5" x14ac:dyDescent="0.2">
      <c r="B33" s="329"/>
      <c r="C33" s="330"/>
      <c r="F33" s="331"/>
      <c r="G33" s="331"/>
      <c r="H33" s="331"/>
      <c r="I33" s="331"/>
      <c r="N33" s="332"/>
    </row>
    <row r="34" spans="2:14" s="308" customFormat="1" ht="13.5" x14ac:dyDescent="0.2">
      <c r="B34" s="329"/>
      <c r="C34" s="330"/>
      <c r="F34" s="331"/>
      <c r="G34" s="331"/>
      <c r="H34" s="331"/>
      <c r="I34" s="331"/>
      <c r="N34" s="332"/>
    </row>
    <row r="35" spans="2:14" s="308" customFormat="1" ht="13.5" x14ac:dyDescent="0.2">
      <c r="B35" s="329"/>
      <c r="C35" s="330"/>
      <c r="F35" s="331"/>
      <c r="G35" s="331"/>
      <c r="H35" s="331"/>
      <c r="I35" s="331"/>
      <c r="N35" s="332"/>
    </row>
    <row r="36" spans="2:14" s="308" customFormat="1" ht="13.5" x14ac:dyDescent="0.2">
      <c r="B36" s="329"/>
      <c r="C36" s="330"/>
      <c r="F36" s="331"/>
      <c r="G36" s="331"/>
      <c r="H36" s="331"/>
      <c r="I36" s="331"/>
      <c r="N36" s="332"/>
    </row>
    <row r="37" spans="2:14" s="308" customFormat="1" ht="13.5" x14ac:dyDescent="0.2">
      <c r="B37" s="329"/>
      <c r="C37" s="330"/>
      <c r="F37" s="331"/>
      <c r="G37" s="331"/>
      <c r="H37" s="331"/>
      <c r="I37" s="331"/>
      <c r="N37" s="332"/>
    </row>
    <row r="38" spans="2:14" s="308" customFormat="1" ht="13.5" x14ac:dyDescent="0.2">
      <c r="B38" s="329"/>
      <c r="C38" s="330"/>
      <c r="F38" s="331"/>
      <c r="G38" s="331"/>
      <c r="H38" s="331"/>
      <c r="I38" s="331"/>
      <c r="N38" s="332"/>
    </row>
    <row r="39" spans="2:14" s="308" customFormat="1" ht="13.5" x14ac:dyDescent="0.2">
      <c r="B39" s="329"/>
      <c r="C39" s="330"/>
      <c r="F39" s="331"/>
      <c r="G39" s="331"/>
      <c r="H39" s="331"/>
      <c r="I39" s="331"/>
      <c r="N39" s="332"/>
    </row>
  </sheetData>
  <mergeCells count="24">
    <mergeCell ref="J7:M7"/>
    <mergeCell ref="N7:N8"/>
    <mergeCell ref="O7:O8"/>
    <mergeCell ref="B1:R1"/>
    <mergeCell ref="B2:R2"/>
    <mergeCell ref="A3:R3"/>
    <mergeCell ref="A5:R5"/>
    <mergeCell ref="A4:R4"/>
    <mergeCell ref="A19:B19"/>
    <mergeCell ref="D19:E19"/>
    <mergeCell ref="P7:P8"/>
    <mergeCell ref="Q7:Q8"/>
    <mergeCell ref="R7:R8"/>
    <mergeCell ref="O9:O18"/>
    <mergeCell ref="P9:P18"/>
    <mergeCell ref="Q9:Q18"/>
    <mergeCell ref="R9:R11"/>
    <mergeCell ref="R13:R18"/>
    <mergeCell ref="A7:A8"/>
    <mergeCell ref="B7:B8"/>
    <mergeCell ref="C7:C8"/>
    <mergeCell ref="D7:D8"/>
    <mergeCell ref="E7:E8"/>
    <mergeCell ref="F7:I7"/>
  </mergeCells>
  <pageMargins left="0.4" right="0.2" top="0.2" bottom="0.2" header="0.2" footer="0.2"/>
  <pageSetup paperSize="5" scale="65" orientation="landscape" r:id="rId1"/>
  <headerFooter>
    <oddFooter>&amp;R39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6"/>
  <sheetViews>
    <sheetView workbookViewId="0">
      <selection activeCell="C15" sqref="C15"/>
    </sheetView>
  </sheetViews>
  <sheetFormatPr defaultRowHeight="15" x14ac:dyDescent="0.25"/>
  <cols>
    <col min="1" max="1" width="6.5703125" style="119" customWidth="1"/>
    <col min="2" max="2" width="21.5703125" style="118" customWidth="1"/>
    <col min="3" max="3" width="15.85546875" style="122" customWidth="1"/>
    <col min="4" max="4" width="15.42578125" style="1" customWidth="1"/>
    <col min="5" max="5" width="9.5703125" style="1" customWidth="1"/>
    <col min="6" max="9" width="8.28515625" style="1" customWidth="1"/>
    <col min="10" max="13" width="7.28515625" style="1" customWidth="1"/>
    <col min="14" max="14" width="52" style="118" customWidth="1"/>
    <col min="15" max="15" width="20.7109375" style="1" customWidth="1"/>
    <col min="16" max="16" width="16.42578125" style="1" customWidth="1"/>
    <col min="17" max="17" width="12" style="1" customWidth="1"/>
    <col min="18" max="18" width="23" style="1" customWidth="1"/>
    <col min="19" max="16384" width="9.140625" style="1"/>
  </cols>
  <sheetData>
    <row r="1" spans="1:20" ht="21" customHeight="1" x14ac:dyDescent="0.25">
      <c r="A1" s="349" t="s">
        <v>107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</row>
    <row r="2" spans="1:20" ht="18.75" customHeight="1" x14ac:dyDescent="0.25">
      <c r="A2" s="349" t="s">
        <v>1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</row>
    <row r="3" spans="1:20" ht="22.5" customHeight="1" x14ac:dyDescent="0.25">
      <c r="A3" s="349" t="s">
        <v>163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</row>
    <row r="4" spans="1:20" ht="15.75" customHeight="1" x14ac:dyDescent="0.25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</row>
    <row r="5" spans="1:20" ht="18.75" x14ac:dyDescent="0.25">
      <c r="A5" s="412" t="s">
        <v>263</v>
      </c>
      <c r="B5" s="412"/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</row>
    <row r="6" spans="1:20" ht="25.5" customHeight="1" x14ac:dyDescent="0.25">
      <c r="A6" s="369" t="s">
        <v>2</v>
      </c>
      <c r="B6" s="369" t="s">
        <v>3</v>
      </c>
      <c r="C6" s="413" t="s">
        <v>262</v>
      </c>
      <c r="D6" s="369" t="s">
        <v>108</v>
      </c>
      <c r="E6" s="369" t="s">
        <v>5</v>
      </c>
      <c r="F6" s="369" t="s">
        <v>109</v>
      </c>
      <c r="G6" s="369"/>
      <c r="H6" s="369"/>
      <c r="I6" s="369"/>
      <c r="J6" s="369" t="s">
        <v>110</v>
      </c>
      <c r="K6" s="369"/>
      <c r="L6" s="369"/>
      <c r="M6" s="369"/>
      <c r="N6" s="369" t="s">
        <v>111</v>
      </c>
      <c r="O6" s="369" t="s">
        <v>6</v>
      </c>
      <c r="P6" s="415" t="s">
        <v>112</v>
      </c>
      <c r="Q6" s="415" t="s">
        <v>113</v>
      </c>
      <c r="R6" s="377" t="s">
        <v>8</v>
      </c>
    </row>
    <row r="7" spans="1:20" ht="33.75" customHeight="1" x14ac:dyDescent="0.25">
      <c r="A7" s="369"/>
      <c r="B7" s="369"/>
      <c r="C7" s="414"/>
      <c r="D7" s="369"/>
      <c r="E7" s="369"/>
      <c r="F7" s="283" t="s">
        <v>9</v>
      </c>
      <c r="G7" s="283" t="s">
        <v>10</v>
      </c>
      <c r="H7" s="283" t="s">
        <v>11</v>
      </c>
      <c r="I7" s="283" t="s">
        <v>12</v>
      </c>
      <c r="J7" s="283" t="s">
        <v>9</v>
      </c>
      <c r="K7" s="283" t="s">
        <v>10</v>
      </c>
      <c r="L7" s="283" t="s">
        <v>11</v>
      </c>
      <c r="M7" s="283" t="s">
        <v>12</v>
      </c>
      <c r="N7" s="369"/>
      <c r="O7" s="369"/>
      <c r="P7" s="416"/>
      <c r="Q7" s="416"/>
      <c r="R7" s="377"/>
    </row>
    <row r="8" spans="1:20" ht="27" x14ac:dyDescent="0.25">
      <c r="A8" s="106">
        <v>1</v>
      </c>
      <c r="B8" s="107" t="s">
        <v>114</v>
      </c>
      <c r="C8" s="285">
        <v>5</v>
      </c>
      <c r="D8" s="403" t="s">
        <v>115</v>
      </c>
      <c r="E8" s="403" t="s">
        <v>116</v>
      </c>
      <c r="F8" s="286">
        <f>$C$8*J8</f>
        <v>3</v>
      </c>
      <c r="G8" s="286">
        <f>$C$8*K8</f>
        <v>0.25</v>
      </c>
      <c r="H8" s="286">
        <f>$C$8*L8</f>
        <v>1.5</v>
      </c>
      <c r="I8" s="286">
        <f>$C$8*M8</f>
        <v>0.25</v>
      </c>
      <c r="J8" s="287">
        <v>0.6</v>
      </c>
      <c r="K8" s="287">
        <v>0.05</v>
      </c>
      <c r="L8" s="287">
        <v>0.3</v>
      </c>
      <c r="M8" s="287">
        <v>0.05</v>
      </c>
      <c r="N8" s="107" t="s">
        <v>117</v>
      </c>
      <c r="O8" s="406" t="s">
        <v>118</v>
      </c>
      <c r="P8" s="406" t="s">
        <v>119</v>
      </c>
      <c r="Q8" s="406" t="s">
        <v>120</v>
      </c>
      <c r="R8" s="409" t="s">
        <v>121</v>
      </c>
      <c r="T8" s="108"/>
    </row>
    <row r="9" spans="1:20" ht="27" x14ac:dyDescent="0.25">
      <c r="A9" s="109">
        <v>2</v>
      </c>
      <c r="B9" s="110" t="s">
        <v>122</v>
      </c>
      <c r="C9" s="288">
        <v>10</v>
      </c>
      <c r="D9" s="404"/>
      <c r="E9" s="404"/>
      <c r="F9" s="289">
        <f>$C$9*J9</f>
        <v>2.5</v>
      </c>
      <c r="G9" s="289">
        <f>$C$9*K9</f>
        <v>2.5</v>
      </c>
      <c r="H9" s="289">
        <f>$C$9*L9</f>
        <v>2.5</v>
      </c>
      <c r="I9" s="289">
        <f>$C$9*M9</f>
        <v>2.5</v>
      </c>
      <c r="J9" s="290">
        <v>0.25</v>
      </c>
      <c r="K9" s="290">
        <v>0.25</v>
      </c>
      <c r="L9" s="290">
        <v>0.25</v>
      </c>
      <c r="M9" s="290">
        <v>0.25</v>
      </c>
      <c r="N9" s="110" t="s">
        <v>123</v>
      </c>
      <c r="O9" s="407"/>
      <c r="P9" s="407"/>
      <c r="Q9" s="407"/>
      <c r="R9" s="410"/>
      <c r="T9" s="108"/>
    </row>
    <row r="10" spans="1:20" ht="27" x14ac:dyDescent="0.25">
      <c r="A10" s="111">
        <v>3</v>
      </c>
      <c r="B10" s="112" t="s">
        <v>124</v>
      </c>
      <c r="C10" s="291">
        <v>2.5</v>
      </c>
      <c r="D10" s="405"/>
      <c r="E10" s="405"/>
      <c r="F10" s="292">
        <f>$C$10*J10</f>
        <v>0.625</v>
      </c>
      <c r="G10" s="292">
        <f>$C$10*K10</f>
        <v>0.625</v>
      </c>
      <c r="H10" s="292">
        <f>$C$10*L10</f>
        <v>0.625</v>
      </c>
      <c r="I10" s="292">
        <f>$C$10*M10</f>
        <v>0.625</v>
      </c>
      <c r="J10" s="293">
        <v>0.25</v>
      </c>
      <c r="K10" s="293">
        <v>0.25</v>
      </c>
      <c r="L10" s="293">
        <v>0.25</v>
      </c>
      <c r="M10" s="293">
        <v>0.25</v>
      </c>
      <c r="N10" s="112" t="s">
        <v>125</v>
      </c>
      <c r="O10" s="408"/>
      <c r="P10" s="408"/>
      <c r="Q10" s="408"/>
      <c r="R10" s="411"/>
      <c r="T10" s="108"/>
    </row>
    <row r="11" spans="1:20" ht="20.25" customHeight="1" x14ac:dyDescent="0.25">
      <c r="A11" s="396" t="s">
        <v>14</v>
      </c>
      <c r="B11" s="397"/>
      <c r="C11" s="294">
        <f>SUM(C10+C9+C8)</f>
        <v>17.5</v>
      </c>
      <c r="D11" s="398"/>
      <c r="E11" s="399"/>
      <c r="F11" s="294">
        <f>SUM(F10+F9+F8)</f>
        <v>6.125</v>
      </c>
      <c r="G11" s="294">
        <f>SUM(G10+G9+G8)</f>
        <v>3.375</v>
      </c>
      <c r="H11" s="294">
        <f>SUM(H10+H9+H8)</f>
        <v>4.625</v>
      </c>
      <c r="I11" s="294">
        <f>SUM(I10+I9+I8)</f>
        <v>3.375</v>
      </c>
      <c r="J11" s="400"/>
      <c r="K11" s="401"/>
      <c r="L11" s="401"/>
      <c r="M11" s="401"/>
      <c r="N11" s="401"/>
      <c r="O11" s="401"/>
      <c r="P11" s="401"/>
      <c r="Q11" s="401"/>
      <c r="R11" s="402"/>
      <c r="T11" s="108"/>
    </row>
    <row r="12" spans="1:20" x14ac:dyDescent="0.25">
      <c r="A12" s="113"/>
      <c r="B12" s="114"/>
      <c r="C12" s="115"/>
      <c r="D12" s="116"/>
      <c r="E12" s="117"/>
      <c r="F12" s="117"/>
      <c r="G12" s="117"/>
      <c r="H12" s="117"/>
      <c r="I12" s="117"/>
    </row>
    <row r="13" spans="1:20" x14ac:dyDescent="0.25">
      <c r="A13" s="113"/>
      <c r="B13" s="114"/>
      <c r="C13" s="115"/>
      <c r="D13" s="116"/>
      <c r="E13" s="117"/>
      <c r="F13" s="117"/>
      <c r="G13" s="117"/>
      <c r="H13" s="117"/>
      <c r="I13" s="117"/>
    </row>
    <row r="14" spans="1:20" x14ac:dyDescent="0.25">
      <c r="A14" s="113"/>
      <c r="B14" s="114"/>
      <c r="C14" s="115"/>
      <c r="D14" s="116"/>
      <c r="E14" s="117"/>
      <c r="F14" s="117"/>
      <c r="G14" s="117"/>
      <c r="H14" s="117"/>
      <c r="I14" s="117"/>
    </row>
    <row r="15" spans="1:20" x14ac:dyDescent="0.25">
      <c r="A15" s="113"/>
      <c r="B15" s="114"/>
      <c r="C15" s="115"/>
      <c r="D15" s="116"/>
      <c r="E15" s="117"/>
      <c r="F15" s="117"/>
      <c r="G15" s="117"/>
      <c r="H15" s="117"/>
      <c r="I15" s="117"/>
    </row>
    <row r="16" spans="1:20" x14ac:dyDescent="0.25">
      <c r="A16" s="113"/>
      <c r="B16" s="114"/>
      <c r="C16" s="115"/>
      <c r="D16" s="116"/>
      <c r="E16" s="117"/>
      <c r="F16" s="117"/>
      <c r="G16" s="117"/>
      <c r="H16" s="117"/>
      <c r="I16" s="117"/>
    </row>
    <row r="17" spans="1:9" x14ac:dyDescent="0.25">
      <c r="A17" s="113"/>
      <c r="B17" s="114"/>
      <c r="C17" s="115"/>
      <c r="D17" s="116"/>
      <c r="E17" s="117"/>
      <c r="F17" s="117"/>
      <c r="G17" s="117"/>
      <c r="H17" s="117"/>
      <c r="I17" s="117"/>
    </row>
    <row r="18" spans="1:9" x14ac:dyDescent="0.25">
      <c r="A18" s="113"/>
      <c r="B18" s="114"/>
      <c r="C18" s="115"/>
      <c r="D18" s="116"/>
      <c r="E18" s="117"/>
      <c r="F18" s="117"/>
      <c r="G18" s="117"/>
      <c r="H18" s="117"/>
      <c r="I18" s="117"/>
    </row>
    <row r="19" spans="1:9" x14ac:dyDescent="0.25">
      <c r="A19" s="113"/>
      <c r="B19" s="114"/>
      <c r="C19" s="115"/>
      <c r="D19" s="116"/>
      <c r="E19" s="117"/>
      <c r="F19" s="117"/>
      <c r="G19" s="117"/>
      <c r="H19" s="117"/>
      <c r="I19" s="117"/>
    </row>
    <row r="20" spans="1:9" x14ac:dyDescent="0.25">
      <c r="A20" s="113"/>
      <c r="B20" s="114"/>
      <c r="C20" s="115"/>
      <c r="D20" s="116"/>
      <c r="E20" s="117"/>
      <c r="F20" s="117"/>
      <c r="G20" s="117"/>
      <c r="H20" s="117"/>
      <c r="I20" s="117"/>
    </row>
    <row r="21" spans="1:9" x14ac:dyDescent="0.25">
      <c r="A21" s="113"/>
      <c r="B21" s="114"/>
      <c r="C21" s="115"/>
      <c r="D21" s="116"/>
      <c r="E21" s="117"/>
      <c r="F21" s="117"/>
      <c r="G21" s="117"/>
      <c r="H21" s="117"/>
      <c r="I21" s="117"/>
    </row>
    <row r="22" spans="1:9" x14ac:dyDescent="0.25">
      <c r="A22" s="113"/>
      <c r="B22" s="114"/>
      <c r="C22" s="115"/>
      <c r="D22" s="116"/>
      <c r="E22" s="117"/>
      <c r="F22" s="117"/>
      <c r="G22" s="117"/>
      <c r="H22" s="117"/>
      <c r="I22" s="117"/>
    </row>
    <row r="23" spans="1:9" x14ac:dyDescent="0.25">
      <c r="A23" s="113"/>
      <c r="B23" s="114"/>
      <c r="C23" s="115"/>
      <c r="D23" s="116"/>
      <c r="E23" s="117"/>
      <c r="F23" s="117"/>
      <c r="G23" s="117"/>
      <c r="H23" s="117"/>
      <c r="I23" s="117"/>
    </row>
    <row r="24" spans="1:9" x14ac:dyDescent="0.25">
      <c r="A24" s="113"/>
      <c r="B24" s="114"/>
      <c r="C24" s="115"/>
      <c r="D24" s="116"/>
      <c r="E24" s="117"/>
      <c r="F24" s="117"/>
      <c r="G24" s="117"/>
      <c r="H24" s="117"/>
      <c r="I24" s="117"/>
    </row>
    <row r="25" spans="1:9" x14ac:dyDescent="0.25">
      <c r="A25" s="113"/>
      <c r="B25" s="114"/>
      <c r="C25" s="115"/>
      <c r="D25" s="116"/>
      <c r="E25" s="117"/>
      <c r="F25" s="117"/>
      <c r="G25" s="117"/>
      <c r="H25" s="117"/>
      <c r="I25" s="117"/>
    </row>
    <row r="26" spans="1:9" x14ac:dyDescent="0.25">
      <c r="C26" s="120"/>
      <c r="D26" s="121"/>
    </row>
  </sheetData>
  <mergeCells count="26">
    <mergeCell ref="A1:R1"/>
    <mergeCell ref="A2:R2"/>
    <mergeCell ref="A3:R3"/>
    <mergeCell ref="A5:R5"/>
    <mergeCell ref="A6:A7"/>
    <mergeCell ref="B6:B7"/>
    <mergeCell ref="C6:C7"/>
    <mergeCell ref="D6:D7"/>
    <mergeCell ref="E6:E7"/>
    <mergeCell ref="F6:I6"/>
    <mergeCell ref="J6:M6"/>
    <mergeCell ref="N6:N7"/>
    <mergeCell ref="O6:O7"/>
    <mergeCell ref="P6:P7"/>
    <mergeCell ref="Q6:Q7"/>
    <mergeCell ref="A4:R4"/>
    <mergeCell ref="R6:R7"/>
    <mergeCell ref="A11:B11"/>
    <mergeCell ref="D11:E11"/>
    <mergeCell ref="J11:R11"/>
    <mergeCell ref="D8:D10"/>
    <mergeCell ref="E8:E10"/>
    <mergeCell ref="O8:O10"/>
    <mergeCell ref="P8:P10"/>
    <mergeCell ref="Q8:Q10"/>
    <mergeCell ref="R8:R10"/>
  </mergeCells>
  <pageMargins left="0.7" right="0.2" top="0.2" bottom="0.3" header="0.2" footer="0.2"/>
  <pageSetup paperSize="5" scale="65" orientation="landscape" r:id="rId1"/>
  <headerFooter>
    <oddFooter>&amp;R40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3"/>
  <sheetViews>
    <sheetView topLeftCell="A4" workbookViewId="0">
      <selection activeCell="A17" sqref="A17:B18"/>
    </sheetView>
  </sheetViews>
  <sheetFormatPr defaultRowHeight="15" x14ac:dyDescent="0.25"/>
  <cols>
    <col min="1" max="1" width="4.85546875" customWidth="1"/>
    <col min="2" max="2" width="44.42578125" customWidth="1"/>
    <col min="3" max="3" width="9.5703125" customWidth="1"/>
    <col min="4" max="4" width="7.42578125" customWidth="1"/>
    <col min="5" max="5" width="7.7109375" customWidth="1"/>
    <col min="6" max="6" width="7.42578125" customWidth="1"/>
    <col min="7" max="7" width="7" customWidth="1"/>
    <col min="8" max="9" width="7.7109375" customWidth="1"/>
    <col min="10" max="10" width="7.42578125" customWidth="1"/>
    <col min="11" max="11" width="5" customWidth="1"/>
    <col min="12" max="13" width="6.140625" customWidth="1"/>
    <col min="14" max="14" width="56.140625" customWidth="1"/>
    <col min="15" max="15" width="18.85546875" customWidth="1"/>
    <col min="16" max="16" width="19" customWidth="1"/>
    <col min="17" max="17" width="13.42578125" customWidth="1"/>
    <col min="18" max="18" width="21.28515625" customWidth="1"/>
  </cols>
  <sheetData>
    <row r="1" spans="1:20" ht="20.25" x14ac:dyDescent="0.3">
      <c r="A1" s="427" t="s">
        <v>107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</row>
    <row r="2" spans="1:20" ht="17.25" customHeight="1" x14ac:dyDescent="0.3">
      <c r="A2" s="427" t="s">
        <v>1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</row>
    <row r="3" spans="1:20" ht="18" customHeight="1" x14ac:dyDescent="0.25">
      <c r="A3" s="349" t="s">
        <v>163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</row>
    <row r="4" spans="1:20" ht="13.5" customHeight="1" x14ac:dyDescent="0.25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</row>
    <row r="5" spans="1:20" ht="18.75" customHeight="1" x14ac:dyDescent="0.3">
      <c r="A5" s="428" t="s">
        <v>264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</row>
    <row r="6" spans="1:20" ht="28.5" customHeight="1" x14ac:dyDescent="0.25">
      <c r="A6" s="426" t="s">
        <v>126</v>
      </c>
      <c r="B6" s="377" t="s">
        <v>3</v>
      </c>
      <c r="C6" s="377" t="s">
        <v>127</v>
      </c>
      <c r="D6" s="429" t="s">
        <v>4</v>
      </c>
      <c r="E6" s="429" t="s">
        <v>5</v>
      </c>
      <c r="F6" s="426" t="s">
        <v>128</v>
      </c>
      <c r="G6" s="426"/>
      <c r="H6" s="426"/>
      <c r="I6" s="426"/>
      <c r="J6" s="426" t="s">
        <v>87</v>
      </c>
      <c r="K6" s="426"/>
      <c r="L6" s="426"/>
      <c r="M6" s="426"/>
      <c r="N6" s="377" t="s">
        <v>23</v>
      </c>
      <c r="O6" s="377" t="s">
        <v>6</v>
      </c>
      <c r="P6" s="377" t="s">
        <v>7</v>
      </c>
      <c r="Q6" s="377" t="s">
        <v>113</v>
      </c>
      <c r="R6" s="377" t="s">
        <v>8</v>
      </c>
      <c r="S6" s="123"/>
      <c r="T6" s="123"/>
    </row>
    <row r="7" spans="1:20" ht="17.25" customHeight="1" x14ac:dyDescent="0.25">
      <c r="A7" s="426"/>
      <c r="B7" s="377"/>
      <c r="C7" s="377"/>
      <c r="D7" s="429"/>
      <c r="E7" s="429"/>
      <c r="F7" s="426" t="s">
        <v>9</v>
      </c>
      <c r="G7" s="426" t="s">
        <v>10</v>
      </c>
      <c r="H7" s="426" t="s">
        <v>11</v>
      </c>
      <c r="I7" s="426" t="s">
        <v>12</v>
      </c>
      <c r="J7" s="426" t="s">
        <v>9</v>
      </c>
      <c r="K7" s="426" t="s">
        <v>10</v>
      </c>
      <c r="L7" s="426" t="s">
        <v>11</v>
      </c>
      <c r="M7" s="426" t="s">
        <v>12</v>
      </c>
      <c r="N7" s="377"/>
      <c r="O7" s="377"/>
      <c r="P7" s="377"/>
      <c r="Q7" s="377"/>
      <c r="R7" s="377"/>
      <c r="S7" s="123"/>
      <c r="T7" s="123"/>
    </row>
    <row r="8" spans="1:20" ht="18" customHeight="1" x14ac:dyDescent="0.25">
      <c r="A8" s="426"/>
      <c r="B8" s="377"/>
      <c r="C8" s="377"/>
      <c r="D8" s="429"/>
      <c r="E8" s="429"/>
      <c r="F8" s="426"/>
      <c r="G8" s="426"/>
      <c r="H8" s="426"/>
      <c r="I8" s="426"/>
      <c r="J8" s="426"/>
      <c r="K8" s="426"/>
      <c r="L8" s="426"/>
      <c r="M8" s="426"/>
      <c r="N8" s="377"/>
      <c r="O8" s="377"/>
      <c r="P8" s="377"/>
      <c r="Q8" s="377"/>
      <c r="R8" s="377"/>
      <c r="S8" s="123"/>
      <c r="T8" s="123"/>
    </row>
    <row r="9" spans="1:20" x14ac:dyDescent="0.25">
      <c r="A9" s="76">
        <v>1</v>
      </c>
      <c r="B9" s="299" t="s">
        <v>129</v>
      </c>
      <c r="C9" s="422"/>
      <c r="D9" s="422"/>
      <c r="E9" s="422"/>
      <c r="F9" s="422"/>
      <c r="G9" s="422"/>
      <c r="H9" s="422"/>
      <c r="I9" s="422"/>
      <c r="J9" s="422"/>
      <c r="K9" s="422"/>
      <c r="L9" s="422"/>
      <c r="M9" s="422"/>
      <c r="N9" s="422"/>
      <c r="O9" s="422"/>
      <c r="P9" s="419" t="s">
        <v>130</v>
      </c>
      <c r="Q9" s="420" t="s">
        <v>131</v>
      </c>
      <c r="R9" s="421" t="s">
        <v>132</v>
      </c>
      <c r="S9" s="124"/>
      <c r="T9" s="123"/>
    </row>
    <row r="10" spans="1:20" ht="59.25" customHeight="1" x14ac:dyDescent="0.25">
      <c r="A10" s="76">
        <v>1.2</v>
      </c>
      <c r="B10" s="4" t="s">
        <v>133</v>
      </c>
      <c r="C10" s="125">
        <v>202.48</v>
      </c>
      <c r="D10" s="126">
        <v>43101</v>
      </c>
      <c r="E10" s="126">
        <v>43405</v>
      </c>
      <c r="F10" s="125">
        <v>81</v>
      </c>
      <c r="G10" s="125">
        <v>0</v>
      </c>
      <c r="H10" s="125">
        <v>81</v>
      </c>
      <c r="I10" s="125">
        <v>40.479999999999997</v>
      </c>
      <c r="J10" s="8">
        <v>0.25</v>
      </c>
      <c r="K10" s="8">
        <v>0.25</v>
      </c>
      <c r="L10" s="8">
        <v>0.25</v>
      </c>
      <c r="M10" s="8">
        <v>0.25</v>
      </c>
      <c r="N10" s="6" t="s">
        <v>134</v>
      </c>
      <c r="O10" s="5" t="s">
        <v>135</v>
      </c>
      <c r="P10" s="419"/>
      <c r="Q10" s="420"/>
      <c r="R10" s="421"/>
      <c r="S10" s="124"/>
      <c r="T10" s="123"/>
    </row>
    <row r="11" spans="1:20" x14ac:dyDescent="0.25">
      <c r="A11" s="369" t="s">
        <v>16</v>
      </c>
      <c r="B11" s="369"/>
      <c r="C11" s="127">
        <f>SUM(C10:C10)</f>
        <v>202.48</v>
      </c>
      <c r="D11" s="128"/>
      <c r="E11" s="128"/>
      <c r="F11" s="127">
        <f>SUM(F10:F10)</f>
        <v>81</v>
      </c>
      <c r="G11" s="127">
        <f>SUM(G10:G10)</f>
        <v>0</v>
      </c>
      <c r="H11" s="127">
        <f>SUM(H10:H10)</f>
        <v>81</v>
      </c>
      <c r="I11" s="127">
        <f>SUM(I10:I10)</f>
        <v>40.479999999999997</v>
      </c>
      <c r="J11" s="423"/>
      <c r="K11" s="424"/>
      <c r="L11" s="424"/>
      <c r="M11" s="424"/>
      <c r="N11" s="424"/>
      <c r="O11" s="424"/>
      <c r="P11" s="424"/>
      <c r="Q11" s="424"/>
      <c r="R11" s="425"/>
      <c r="S11" s="124"/>
      <c r="T11" s="123"/>
    </row>
    <row r="12" spans="1:20" ht="27" x14ac:dyDescent="0.25">
      <c r="A12" s="76">
        <v>2</v>
      </c>
      <c r="B12" s="4" t="s">
        <v>136</v>
      </c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417"/>
      <c r="O12" s="417"/>
      <c r="P12" s="419" t="s">
        <v>137</v>
      </c>
      <c r="Q12" s="420" t="s">
        <v>138</v>
      </c>
      <c r="R12" s="421" t="s">
        <v>139</v>
      </c>
      <c r="S12" s="124"/>
      <c r="T12" s="123"/>
    </row>
    <row r="13" spans="1:20" ht="54" x14ac:dyDescent="0.25">
      <c r="A13" s="76">
        <v>2.1</v>
      </c>
      <c r="B13" s="4" t="s">
        <v>140</v>
      </c>
      <c r="C13" s="422"/>
      <c r="D13" s="422"/>
      <c r="E13" s="422"/>
      <c r="F13" s="422"/>
      <c r="G13" s="422"/>
      <c r="H13" s="422"/>
      <c r="I13" s="422"/>
      <c r="J13" s="422"/>
      <c r="K13" s="422"/>
      <c r="L13" s="422"/>
      <c r="M13" s="422"/>
      <c r="N13" s="4" t="s">
        <v>141</v>
      </c>
      <c r="O13" s="5" t="s">
        <v>142</v>
      </c>
      <c r="P13" s="419"/>
      <c r="Q13" s="420"/>
      <c r="R13" s="421"/>
      <c r="S13" s="124"/>
      <c r="T13" s="123"/>
    </row>
    <row r="14" spans="1:20" ht="40.5" x14ac:dyDescent="0.25">
      <c r="A14" s="76" t="s">
        <v>143</v>
      </c>
      <c r="B14" s="4" t="s">
        <v>144</v>
      </c>
      <c r="C14" s="125">
        <f>95.34+17.35+0.25</f>
        <v>112.94</v>
      </c>
      <c r="D14" s="126">
        <v>43101</v>
      </c>
      <c r="E14" s="126">
        <v>43405</v>
      </c>
      <c r="F14" s="125">
        <v>10</v>
      </c>
      <c r="G14" s="125">
        <v>40</v>
      </c>
      <c r="H14" s="125">
        <f>45.34+17.35+0.25</f>
        <v>62.940000000000005</v>
      </c>
      <c r="I14" s="125" t="s">
        <v>13</v>
      </c>
      <c r="J14" s="8">
        <v>0.25</v>
      </c>
      <c r="K14" s="8">
        <v>0.25</v>
      </c>
      <c r="L14" s="8">
        <v>0.25</v>
      </c>
      <c r="M14" s="8">
        <v>0.25</v>
      </c>
      <c r="N14" s="4" t="s">
        <v>145</v>
      </c>
      <c r="O14" s="5" t="s">
        <v>146</v>
      </c>
      <c r="P14" s="419"/>
      <c r="Q14" s="420"/>
      <c r="R14" s="421"/>
      <c r="S14" s="124"/>
      <c r="T14" s="123"/>
    </row>
    <row r="15" spans="1:20" ht="40.5" x14ac:dyDescent="0.25">
      <c r="A15" s="76">
        <v>2.2000000000000002</v>
      </c>
      <c r="B15" s="4" t="s">
        <v>147</v>
      </c>
      <c r="C15" s="125" t="s">
        <v>148</v>
      </c>
      <c r="D15" s="126">
        <v>43101</v>
      </c>
      <c r="E15" s="126">
        <v>43405</v>
      </c>
      <c r="F15" s="125" t="s">
        <v>13</v>
      </c>
      <c r="G15" s="125" t="s">
        <v>13</v>
      </c>
      <c r="H15" s="125" t="s">
        <v>13</v>
      </c>
      <c r="I15" s="125" t="s">
        <v>13</v>
      </c>
      <c r="J15" s="8">
        <v>0.1</v>
      </c>
      <c r="K15" s="8">
        <v>0.2</v>
      </c>
      <c r="L15" s="8">
        <v>0.4</v>
      </c>
      <c r="M15" s="8">
        <v>0.3</v>
      </c>
      <c r="N15" s="4" t="s">
        <v>149</v>
      </c>
      <c r="O15" s="5" t="s">
        <v>146</v>
      </c>
      <c r="P15" s="419"/>
      <c r="Q15" s="420"/>
      <c r="R15" s="421"/>
      <c r="S15" s="124"/>
      <c r="T15" s="123"/>
    </row>
    <row r="16" spans="1:20" x14ac:dyDescent="0.25">
      <c r="A16" s="369" t="s">
        <v>16</v>
      </c>
      <c r="B16" s="369"/>
      <c r="C16" s="127">
        <f>C14</f>
        <v>112.94</v>
      </c>
      <c r="D16" s="128"/>
      <c r="E16" s="128"/>
      <c r="F16" s="127">
        <f>SUM(F13:F15)</f>
        <v>10</v>
      </c>
      <c r="G16" s="127">
        <f>SUM(G13:G15)</f>
        <v>40</v>
      </c>
      <c r="H16" s="127">
        <f>SUM(H13:H15)</f>
        <v>62.940000000000005</v>
      </c>
      <c r="I16" s="127">
        <f>SUM(I13:I15)</f>
        <v>0</v>
      </c>
      <c r="J16" s="423"/>
      <c r="K16" s="424"/>
      <c r="L16" s="424"/>
      <c r="M16" s="424"/>
      <c r="N16" s="424"/>
      <c r="O16" s="424"/>
      <c r="P16" s="424"/>
      <c r="Q16" s="424"/>
      <c r="R16" s="425"/>
      <c r="S16" s="124"/>
      <c r="T16" s="123"/>
    </row>
    <row r="17" spans="1:20" x14ac:dyDescent="0.25">
      <c r="A17" s="76">
        <v>4</v>
      </c>
      <c r="B17" s="129" t="s">
        <v>150</v>
      </c>
      <c r="C17" s="417"/>
      <c r="D17" s="417"/>
      <c r="E17" s="417"/>
      <c r="F17" s="417"/>
      <c r="G17" s="417"/>
      <c r="H17" s="417"/>
      <c r="I17" s="417"/>
      <c r="J17" s="417"/>
      <c r="K17" s="417"/>
      <c r="L17" s="417"/>
      <c r="M17" s="417"/>
      <c r="N17" s="417"/>
      <c r="O17" s="417"/>
      <c r="P17" s="5"/>
      <c r="Q17" s="5"/>
      <c r="R17" s="5"/>
      <c r="S17" s="124"/>
      <c r="T17" s="123"/>
    </row>
    <row r="18" spans="1:20" ht="27" x14ac:dyDescent="0.25">
      <c r="A18" s="76">
        <v>4.0999999999999996</v>
      </c>
      <c r="B18" s="6" t="s">
        <v>151</v>
      </c>
      <c r="C18" s="125">
        <v>2.1800000000000002</v>
      </c>
      <c r="D18" s="126">
        <v>43101</v>
      </c>
      <c r="E18" s="126">
        <v>43160</v>
      </c>
      <c r="F18" s="130">
        <f>2.725-0.545</f>
        <v>2.1800000000000002</v>
      </c>
      <c r="G18" s="130" t="s">
        <v>13</v>
      </c>
      <c r="H18" s="130" t="s">
        <v>13</v>
      </c>
      <c r="I18" s="130" t="s">
        <v>13</v>
      </c>
      <c r="J18" s="8">
        <v>1</v>
      </c>
      <c r="K18" s="8" t="s">
        <v>13</v>
      </c>
      <c r="L18" s="8" t="s">
        <v>13</v>
      </c>
      <c r="M18" s="8" t="s">
        <v>13</v>
      </c>
      <c r="N18" s="6" t="s">
        <v>152</v>
      </c>
      <c r="O18" s="76" t="s">
        <v>153</v>
      </c>
      <c r="P18" s="5" t="s">
        <v>154</v>
      </c>
      <c r="Q18" s="5">
        <v>112870751</v>
      </c>
      <c r="R18" s="6" t="s">
        <v>155</v>
      </c>
      <c r="S18" s="124"/>
      <c r="T18" s="123"/>
    </row>
    <row r="19" spans="1:20" x14ac:dyDescent="0.25">
      <c r="A19" s="418" t="s">
        <v>16</v>
      </c>
      <c r="B19" s="418"/>
      <c r="C19" s="127">
        <f>SUM(C18)</f>
        <v>2.1800000000000002</v>
      </c>
      <c r="D19" s="131"/>
      <c r="E19" s="131"/>
      <c r="F19" s="127">
        <f>SUM(F18:F18)</f>
        <v>2.1800000000000002</v>
      </c>
      <c r="G19" s="132">
        <f>SUM(G18:G18)</f>
        <v>0</v>
      </c>
      <c r="H19" s="132">
        <f>SUM(H18:H18)</f>
        <v>0</v>
      </c>
      <c r="I19" s="132">
        <f>SUM(I18:I18)</f>
        <v>0</v>
      </c>
      <c r="J19" s="133"/>
      <c r="K19" s="133"/>
      <c r="L19" s="133"/>
      <c r="M19" s="133"/>
      <c r="N19" s="134"/>
      <c r="O19" s="128"/>
      <c r="P19" s="135"/>
      <c r="Q19" s="135"/>
      <c r="R19" s="135"/>
      <c r="S19" s="124"/>
      <c r="T19" s="123"/>
    </row>
    <row r="20" spans="1:20" s="144" customFormat="1" x14ac:dyDescent="0.25">
      <c r="A20" s="136"/>
      <c r="B20" s="136" t="s">
        <v>14</v>
      </c>
      <c r="C20" s="137">
        <f>SUM(C19+C16+C11)</f>
        <v>317.60000000000002</v>
      </c>
      <c r="D20" s="137"/>
      <c r="E20" s="137"/>
      <c r="F20" s="137">
        <f>SUM(F19+F16+F11)</f>
        <v>93.18</v>
      </c>
      <c r="G20" s="137">
        <f>SUM(G19+G16+G11)</f>
        <v>40</v>
      </c>
      <c r="H20" s="137">
        <f>SUM(H19+H16+H11)</f>
        <v>143.94</v>
      </c>
      <c r="I20" s="137">
        <f>SUM(I19+I16+I11)</f>
        <v>40.479999999999997</v>
      </c>
      <c r="J20" s="138"/>
      <c r="K20" s="138"/>
      <c r="L20" s="138"/>
      <c r="M20" s="138"/>
      <c r="N20" s="139"/>
      <c r="O20" s="140"/>
      <c r="P20" s="141"/>
      <c r="Q20" s="141"/>
      <c r="R20" s="141"/>
      <c r="S20" s="142"/>
      <c r="T20" s="143"/>
    </row>
    <row r="21" spans="1:20" s="144" customFormat="1" x14ac:dyDescent="0.25">
      <c r="A21" s="145"/>
      <c r="B21" s="146"/>
      <c r="C21" s="147"/>
      <c r="D21" s="148"/>
      <c r="E21" s="148"/>
      <c r="F21" s="147"/>
      <c r="G21" s="147"/>
      <c r="H21" s="147"/>
      <c r="I21" s="147"/>
      <c r="J21" s="149"/>
      <c r="K21" s="149"/>
      <c r="L21" s="149"/>
      <c r="M21" s="149"/>
      <c r="N21" s="150"/>
      <c r="O21" s="148"/>
      <c r="P21" s="151"/>
      <c r="Q21" s="151"/>
      <c r="R21" s="151"/>
      <c r="S21" s="142"/>
      <c r="T21" s="143"/>
    </row>
    <row r="23" spans="1:20" x14ac:dyDescent="0.25">
      <c r="F23" s="152"/>
    </row>
  </sheetData>
  <mergeCells count="40">
    <mergeCell ref="A6:A8"/>
    <mergeCell ref="B6:B8"/>
    <mergeCell ref="C6:C8"/>
    <mergeCell ref="D6:D8"/>
    <mergeCell ref="E6:E8"/>
    <mergeCell ref="A3:R3"/>
    <mergeCell ref="A1:R1"/>
    <mergeCell ref="A2:R2"/>
    <mergeCell ref="A5:R5"/>
    <mergeCell ref="A4:R4"/>
    <mergeCell ref="R6:R8"/>
    <mergeCell ref="F7:F8"/>
    <mergeCell ref="G7:G8"/>
    <mergeCell ref="H7:H8"/>
    <mergeCell ref="I7:I8"/>
    <mergeCell ref="J7:J8"/>
    <mergeCell ref="K7:K8"/>
    <mergeCell ref="L7:L8"/>
    <mergeCell ref="M7:M8"/>
    <mergeCell ref="F6:I6"/>
    <mergeCell ref="J6:M6"/>
    <mergeCell ref="N6:N8"/>
    <mergeCell ref="O6:O8"/>
    <mergeCell ref="P6:P8"/>
    <mergeCell ref="Q6:Q8"/>
    <mergeCell ref="R12:R15"/>
    <mergeCell ref="C13:M13"/>
    <mergeCell ref="A16:B16"/>
    <mergeCell ref="J16:R16"/>
    <mergeCell ref="C9:O9"/>
    <mergeCell ref="P9:P10"/>
    <mergeCell ref="Q9:Q10"/>
    <mergeCell ref="R9:R10"/>
    <mergeCell ref="A11:B11"/>
    <mergeCell ref="J11:R11"/>
    <mergeCell ref="C17:O17"/>
    <mergeCell ref="A19:B19"/>
    <mergeCell ref="C12:O12"/>
    <mergeCell ref="P12:P15"/>
    <mergeCell ref="Q12:Q15"/>
  </mergeCells>
  <pageMargins left="0.4" right="0.2" top="0.2" bottom="0.2" header="0.2" footer="0.2"/>
  <pageSetup paperSize="5" scale="65" orientation="landscape" r:id="rId1"/>
  <headerFooter>
    <oddFooter>&amp;R41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view="pageLayout" topLeftCell="A2" workbookViewId="0">
      <selection activeCell="H17" sqref="H17"/>
    </sheetView>
  </sheetViews>
  <sheetFormatPr defaultRowHeight="15" x14ac:dyDescent="0.25"/>
  <cols>
    <col min="1" max="1" width="3.42578125" customWidth="1"/>
    <col min="2" max="2" width="36.140625" customWidth="1"/>
    <col min="3" max="3" width="19.140625" customWidth="1"/>
    <col min="4" max="4" width="17.28515625" customWidth="1"/>
    <col min="5" max="5" width="17.7109375" customWidth="1"/>
    <col min="6" max="6" width="6.140625" customWidth="1"/>
    <col min="7" max="7" width="6.28515625" customWidth="1"/>
    <col min="8" max="8" width="7" customWidth="1"/>
    <col min="9" max="9" width="9.5703125" customWidth="1"/>
    <col min="10" max="10" width="5.85546875" customWidth="1"/>
    <col min="11" max="11" width="5.28515625" customWidth="1"/>
    <col min="12" max="12" width="6" customWidth="1"/>
    <col min="13" max="13" width="18" customWidth="1"/>
    <col min="14" max="14" width="16.140625" customWidth="1"/>
    <col min="15" max="15" width="23.42578125" customWidth="1"/>
    <col min="16" max="16" width="19.42578125" customWidth="1"/>
    <col min="17" max="17" width="13.7109375" customWidth="1"/>
    <col min="18" max="18" width="16.28515625" customWidth="1"/>
  </cols>
  <sheetData>
    <row r="1" spans="1:18" ht="21" x14ac:dyDescent="0.35">
      <c r="A1" s="98"/>
      <c r="B1" s="350" t="s">
        <v>0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</row>
    <row r="2" spans="1:18" ht="20.25" x14ac:dyDescent="0.25">
      <c r="A2" s="350" t="s">
        <v>1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</row>
    <row r="3" spans="1:18" ht="20.25" x14ac:dyDescent="0.25">
      <c r="A3" s="349" t="s">
        <v>163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</row>
    <row r="4" spans="1:18" ht="14.25" customHeight="1" x14ac:dyDescent="0.25">
      <c r="A4" s="282"/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</row>
    <row r="5" spans="1:18" ht="18.75" customHeight="1" x14ac:dyDescent="0.25">
      <c r="A5" s="433" t="s">
        <v>270</v>
      </c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  <c r="R5" s="433"/>
    </row>
    <row r="6" spans="1:18" ht="30" customHeight="1" x14ac:dyDescent="0.25">
      <c r="A6" s="434" t="s">
        <v>2</v>
      </c>
      <c r="B6" s="430" t="s">
        <v>3</v>
      </c>
      <c r="C6" s="430" t="s">
        <v>99</v>
      </c>
      <c r="D6" s="430" t="s">
        <v>4</v>
      </c>
      <c r="E6" s="430" t="s">
        <v>5</v>
      </c>
      <c r="F6" s="377" t="s">
        <v>86</v>
      </c>
      <c r="G6" s="377"/>
      <c r="H6" s="377"/>
      <c r="I6" s="377"/>
      <c r="J6" s="377" t="s">
        <v>87</v>
      </c>
      <c r="K6" s="377"/>
      <c r="L6" s="377"/>
      <c r="M6" s="377"/>
      <c r="N6" s="430" t="s">
        <v>100</v>
      </c>
      <c r="O6" s="430" t="s">
        <v>6</v>
      </c>
      <c r="P6" s="430" t="s">
        <v>101</v>
      </c>
      <c r="Q6" s="430" t="s">
        <v>102</v>
      </c>
      <c r="R6" s="430" t="s">
        <v>8</v>
      </c>
    </row>
    <row r="7" spans="1:18" x14ac:dyDescent="0.25">
      <c r="A7" s="435"/>
      <c r="B7" s="431"/>
      <c r="C7" s="431"/>
      <c r="D7" s="431"/>
      <c r="E7" s="431"/>
      <c r="F7" s="430" t="s">
        <v>9</v>
      </c>
      <c r="G7" s="430" t="s">
        <v>10</v>
      </c>
      <c r="H7" s="430" t="s">
        <v>11</v>
      </c>
      <c r="I7" s="430" t="s">
        <v>12</v>
      </c>
      <c r="J7" s="430" t="s">
        <v>9</v>
      </c>
      <c r="K7" s="430" t="s">
        <v>10</v>
      </c>
      <c r="L7" s="430" t="s">
        <v>11</v>
      </c>
      <c r="M7" s="430" t="s">
        <v>12</v>
      </c>
      <c r="N7" s="431"/>
      <c r="O7" s="431"/>
      <c r="P7" s="431"/>
      <c r="Q7" s="431"/>
      <c r="R7" s="431"/>
    </row>
    <row r="8" spans="1:18" x14ac:dyDescent="0.25">
      <c r="A8" s="436"/>
      <c r="B8" s="432"/>
      <c r="C8" s="432"/>
      <c r="D8" s="432"/>
      <c r="E8" s="432"/>
      <c r="F8" s="432"/>
      <c r="G8" s="432"/>
      <c r="H8" s="432"/>
      <c r="I8" s="432"/>
      <c r="J8" s="432"/>
      <c r="K8" s="432"/>
      <c r="L8" s="432"/>
      <c r="M8" s="432"/>
      <c r="N8" s="432"/>
      <c r="O8" s="432"/>
      <c r="P8" s="432"/>
      <c r="Q8" s="432"/>
      <c r="R8" s="432"/>
    </row>
    <row r="9" spans="1:18" ht="19.5" customHeight="1" x14ac:dyDescent="0.25">
      <c r="A9" s="158">
        <v>1</v>
      </c>
      <c r="B9" s="444" t="s">
        <v>164</v>
      </c>
      <c r="C9" s="445"/>
      <c r="D9" s="445"/>
      <c r="E9" s="445"/>
      <c r="F9" s="445"/>
      <c r="G9" s="445"/>
      <c r="H9" s="445"/>
      <c r="I9" s="445"/>
      <c r="J9" s="445"/>
      <c r="K9" s="445"/>
      <c r="L9" s="445"/>
      <c r="M9" s="446"/>
      <c r="N9" s="447" t="s">
        <v>103</v>
      </c>
      <c r="O9" s="450" t="s">
        <v>104</v>
      </c>
      <c r="P9" s="450" t="s">
        <v>105</v>
      </c>
      <c r="Q9" s="450">
        <v>112864483</v>
      </c>
      <c r="R9" s="447" t="s">
        <v>165</v>
      </c>
    </row>
    <row r="10" spans="1:18" ht="17.25" customHeight="1" x14ac:dyDescent="0.25">
      <c r="A10" s="99">
        <v>1.1000000000000001</v>
      </c>
      <c r="B10" s="3" t="s">
        <v>166</v>
      </c>
      <c r="C10" s="100">
        <v>119</v>
      </c>
      <c r="D10" s="453">
        <v>43101</v>
      </c>
      <c r="E10" s="456">
        <v>43465</v>
      </c>
      <c r="F10" s="101">
        <v>100</v>
      </c>
      <c r="G10" s="101">
        <v>19</v>
      </c>
      <c r="H10" s="101" t="s">
        <v>13</v>
      </c>
      <c r="I10" s="101" t="s">
        <v>13</v>
      </c>
      <c r="J10" s="102">
        <v>0.6</v>
      </c>
      <c r="K10" s="103">
        <v>0.4</v>
      </c>
      <c r="L10" s="103" t="s">
        <v>13</v>
      </c>
      <c r="M10" s="103" t="s">
        <v>13</v>
      </c>
      <c r="N10" s="448"/>
      <c r="O10" s="451"/>
      <c r="P10" s="451"/>
      <c r="Q10" s="451"/>
      <c r="R10" s="448"/>
    </row>
    <row r="11" spans="1:18" ht="15.75" customHeight="1" x14ac:dyDescent="0.25">
      <c r="A11" s="99">
        <v>1.2</v>
      </c>
      <c r="B11" s="3" t="s">
        <v>167</v>
      </c>
      <c r="C11" s="104" t="s">
        <v>13</v>
      </c>
      <c r="D11" s="454"/>
      <c r="E11" s="457"/>
      <c r="F11" s="101" t="s">
        <v>13</v>
      </c>
      <c r="G11" s="101" t="s">
        <v>13</v>
      </c>
      <c r="H11" s="101" t="s">
        <v>13</v>
      </c>
      <c r="I11" s="101" t="s">
        <v>13</v>
      </c>
      <c r="J11" s="102">
        <v>0.9</v>
      </c>
      <c r="K11" s="103">
        <v>0.1</v>
      </c>
      <c r="L11" s="103" t="s">
        <v>13</v>
      </c>
      <c r="M11" s="103" t="s">
        <v>13</v>
      </c>
      <c r="N11" s="448"/>
      <c r="O11" s="451"/>
      <c r="P11" s="451"/>
      <c r="Q11" s="451"/>
      <c r="R11" s="448"/>
    </row>
    <row r="12" spans="1:18" ht="14.25" customHeight="1" x14ac:dyDescent="0.25">
      <c r="A12" s="99">
        <v>1.3</v>
      </c>
      <c r="B12" s="3" t="s">
        <v>168</v>
      </c>
      <c r="C12" s="105">
        <v>281</v>
      </c>
      <c r="D12" s="455"/>
      <c r="E12" s="458"/>
      <c r="F12" s="101">
        <v>10</v>
      </c>
      <c r="G12" s="101">
        <v>211</v>
      </c>
      <c r="H12" s="101">
        <v>60</v>
      </c>
      <c r="I12" s="101" t="s">
        <v>13</v>
      </c>
      <c r="J12" s="102">
        <v>0.03</v>
      </c>
      <c r="K12" s="103">
        <v>0.9</v>
      </c>
      <c r="L12" s="103">
        <v>7.0000000000000007E-2</v>
      </c>
      <c r="M12" s="103" t="s">
        <v>13</v>
      </c>
      <c r="N12" s="449"/>
      <c r="O12" s="452"/>
      <c r="P12" s="452"/>
      <c r="Q12" s="452"/>
      <c r="R12" s="449"/>
    </row>
    <row r="13" spans="1:18" x14ac:dyDescent="0.25">
      <c r="A13" s="437" t="s">
        <v>106</v>
      </c>
      <c r="B13" s="438"/>
      <c r="C13" s="162">
        <f>SUM(C12+C10)</f>
        <v>400</v>
      </c>
      <c r="D13" s="439"/>
      <c r="E13" s="440"/>
      <c r="F13" s="163">
        <f>SUM(F10:F12)</f>
        <v>110</v>
      </c>
      <c r="G13" s="163">
        <f>SUM(G10:G12)</f>
        <v>230</v>
      </c>
      <c r="H13" s="163">
        <f>SUM(H10:H12)</f>
        <v>60</v>
      </c>
      <c r="I13" s="163" t="s">
        <v>13</v>
      </c>
      <c r="J13" s="441"/>
      <c r="K13" s="442"/>
      <c r="L13" s="442"/>
      <c r="M13" s="442"/>
      <c r="N13" s="442"/>
      <c r="O13" s="442"/>
      <c r="P13" s="442"/>
      <c r="Q13" s="442"/>
      <c r="R13" s="443"/>
    </row>
  </sheetData>
  <mergeCells count="35">
    <mergeCell ref="A13:B13"/>
    <mergeCell ref="D13:E13"/>
    <mergeCell ref="J13:R13"/>
    <mergeCell ref="B9:M9"/>
    <mergeCell ref="N9:N12"/>
    <mergeCell ref="O9:O12"/>
    <mergeCell ref="P9:P12"/>
    <mergeCell ref="Q9:Q12"/>
    <mergeCell ref="R9:R12"/>
    <mergeCell ref="D10:D12"/>
    <mergeCell ref="E10:E12"/>
    <mergeCell ref="B1:R1"/>
    <mergeCell ref="A2:R2"/>
    <mergeCell ref="A5:R5"/>
    <mergeCell ref="A6:A8"/>
    <mergeCell ref="B6:B8"/>
    <mergeCell ref="C6:C8"/>
    <mergeCell ref="D6:D8"/>
    <mergeCell ref="E6:E8"/>
    <mergeCell ref="F6:I6"/>
    <mergeCell ref="K7:K8"/>
    <mergeCell ref="J6:M6"/>
    <mergeCell ref="N6:N8"/>
    <mergeCell ref="O6:O8"/>
    <mergeCell ref="P6:P8"/>
    <mergeCell ref="F7:F8"/>
    <mergeCell ref="G7:G8"/>
    <mergeCell ref="A3:R3"/>
    <mergeCell ref="Q6:Q8"/>
    <mergeCell ref="R6:R8"/>
    <mergeCell ref="L7:L8"/>
    <mergeCell ref="M7:M8"/>
    <mergeCell ref="H7:H8"/>
    <mergeCell ref="I7:I8"/>
    <mergeCell ref="J7:J8"/>
  </mergeCells>
  <pageMargins left="0.7" right="0.2" top="0.2" bottom="0.3" header="0.2" footer="0.2"/>
  <pageSetup paperSize="5" scale="65" orientation="landscape" r:id="rId1"/>
  <headerFooter>
    <oddFooter>&amp;R42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N24" sqref="N24"/>
    </sheetView>
  </sheetViews>
  <sheetFormatPr defaultRowHeight="15" x14ac:dyDescent="0.25"/>
  <cols>
    <col min="9" max="9" width="12" customWidth="1"/>
    <col min="11" max="11" width="11.140625" customWidth="1"/>
    <col min="12" max="12" width="17" customWidth="1"/>
    <col min="14" max="14" width="12.85546875" customWidth="1"/>
    <col min="15" max="15" width="18.28515625" customWidth="1"/>
    <col min="16" max="16" width="8.28515625" customWidth="1"/>
    <col min="17" max="17" width="12" customWidth="1"/>
  </cols>
  <sheetData>
    <row r="1" spans="1:19" ht="15" customHeight="1" x14ac:dyDescent="0.3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</row>
    <row r="2" spans="1:1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</row>
    <row r="3" spans="1:19" ht="15" customHeight="1" x14ac:dyDescent="0.3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</row>
    <row r="4" spans="1:19" ht="24.75" customHeight="1" x14ac:dyDescent="0.3">
      <c r="A4" s="427" t="s">
        <v>0</v>
      </c>
      <c r="B4" s="427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  <c r="R4" s="427"/>
      <c r="S4" s="427"/>
    </row>
    <row r="5" spans="1:19" ht="22.5" customHeight="1" x14ac:dyDescent="0.3">
      <c r="A5" s="427"/>
      <c r="B5" s="427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427"/>
      <c r="P5" s="427"/>
      <c r="Q5" s="427"/>
      <c r="R5" s="427"/>
      <c r="S5" s="427"/>
    </row>
    <row r="6" spans="1:19" ht="18.75" x14ac:dyDescent="0.3">
      <c r="A6" s="154" t="s">
        <v>156</v>
      </c>
      <c r="B6" s="460"/>
      <c r="C6" s="460"/>
      <c r="D6" s="460"/>
      <c r="E6" s="460"/>
      <c r="F6" s="460"/>
      <c r="G6" s="460"/>
      <c r="H6" s="460"/>
      <c r="I6" s="460"/>
      <c r="J6" s="460"/>
      <c r="K6" s="460"/>
      <c r="L6" s="460"/>
      <c r="M6" s="460"/>
      <c r="N6" s="460"/>
      <c r="O6" s="460"/>
      <c r="P6" s="460"/>
      <c r="Q6" s="460"/>
      <c r="R6" s="460"/>
      <c r="S6" s="460"/>
    </row>
    <row r="7" spans="1:19" x14ac:dyDescent="0.25">
      <c r="A7" s="1"/>
      <c r="B7" s="93" t="s">
        <v>157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8.75" x14ac:dyDescent="0.3">
      <c r="A9" s="154" t="s">
        <v>158</v>
      </c>
      <c r="B9" s="15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459" t="s">
        <v>160</v>
      </c>
      <c r="C10" s="459"/>
      <c r="D10" s="459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95"/>
      <c r="Q10" s="95"/>
      <c r="R10" s="1"/>
      <c r="S10" s="1"/>
    </row>
    <row r="11" spans="1:19" x14ac:dyDescent="0.25">
      <c r="A11" s="1"/>
      <c r="B11" s="459" t="s">
        <v>161</v>
      </c>
      <c r="C11" s="459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459"/>
      <c r="O11" s="459"/>
      <c r="P11" s="459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8.75" x14ac:dyDescent="0.3">
      <c r="A13" s="154" t="s">
        <v>159</v>
      </c>
      <c r="B13" s="154"/>
      <c r="C13" s="154"/>
      <c r="D13" s="154"/>
      <c r="E13" s="15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459" t="s">
        <v>162</v>
      </c>
      <c r="C15" s="459"/>
      <c r="D15" s="459"/>
      <c r="E15" s="459"/>
      <c r="F15" s="459"/>
      <c r="G15" s="459"/>
      <c r="H15" s="459"/>
      <c r="I15" s="459"/>
      <c r="J15" s="459"/>
      <c r="K15" s="459"/>
      <c r="L15" s="459"/>
      <c r="M15" s="459"/>
      <c r="N15" s="459"/>
      <c r="O15" s="459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7" x14ac:dyDescent="0.25">
      <c r="B17" s="1"/>
      <c r="Q17" s="1"/>
    </row>
    <row r="18" spans="2:17" x14ac:dyDescent="0.25">
      <c r="B18" s="1"/>
      <c r="Q18" s="1"/>
    </row>
  </sheetData>
  <mergeCells count="6">
    <mergeCell ref="B11:P11"/>
    <mergeCell ref="B15:O15"/>
    <mergeCell ref="A4:S4"/>
    <mergeCell ref="A5:S5"/>
    <mergeCell ref="B6:S6"/>
    <mergeCell ref="B10:O10"/>
  </mergeCells>
  <pageMargins left="0.4" right="0.2" top="0.2" bottom="0.2" header="0.2" footer="0.2"/>
  <pageSetup paperSize="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NO181"/>
  <sheetViews>
    <sheetView topLeftCell="A43" zoomScaleSheetLayoutView="100" workbookViewId="0">
      <selection activeCell="B80" sqref="B80:B83"/>
    </sheetView>
  </sheetViews>
  <sheetFormatPr defaultColWidth="9.140625" defaultRowHeight="15" x14ac:dyDescent="0.25"/>
  <cols>
    <col min="1" max="1" width="4.28515625" style="251" customWidth="1"/>
    <col min="2" max="2" width="38" style="250" customWidth="1"/>
    <col min="3" max="3" width="13.7109375" style="250" customWidth="1"/>
    <col min="4" max="4" width="16" style="250" customWidth="1"/>
    <col min="5" max="5" width="13.140625" style="250" customWidth="1"/>
    <col min="6" max="6" width="6" style="250" customWidth="1"/>
    <col min="7" max="7" width="7.140625" style="250" customWidth="1"/>
    <col min="8" max="8" width="7.85546875" style="250" customWidth="1"/>
    <col min="9" max="9" width="7" style="250" customWidth="1"/>
    <col min="10" max="10" width="6.5703125" style="250" customWidth="1"/>
    <col min="11" max="11" width="6.7109375" style="250" customWidth="1"/>
    <col min="12" max="12" width="6.140625" style="250" customWidth="1"/>
    <col min="13" max="13" width="6.42578125" style="250" customWidth="1"/>
    <col min="14" max="14" width="21.5703125" style="250" customWidth="1"/>
    <col min="15" max="15" width="15.5703125" style="250" customWidth="1"/>
    <col min="16" max="16" width="11.5703125" style="250" customWidth="1"/>
    <col min="17" max="17" width="11.42578125" style="250" customWidth="1"/>
    <col min="18" max="18" width="55.5703125" style="250" customWidth="1"/>
    <col min="19" max="19" width="16" style="250" bestFit="1" customWidth="1"/>
    <col min="20" max="92" width="9.140625" style="250"/>
    <col min="93" max="93" width="6.85546875" style="250" customWidth="1"/>
    <col min="94" max="94" width="37" style="250" customWidth="1"/>
    <col min="95" max="95" width="18.85546875" style="250" customWidth="1"/>
    <col min="96" max="96" width="14.42578125" style="250" customWidth="1"/>
    <col min="97" max="97" width="9.42578125" style="250" customWidth="1"/>
    <col min="98" max="98" width="10.28515625" style="250" customWidth="1"/>
    <col min="99" max="99" width="13.5703125" style="250" customWidth="1"/>
    <col min="100" max="100" width="13.140625" style="250" customWidth="1"/>
    <col min="101" max="101" width="13.5703125" style="250" customWidth="1"/>
    <col min="102" max="102" width="14.28515625" style="250" customWidth="1"/>
    <col min="103" max="106" width="6.85546875" style="250" customWidth="1"/>
    <col min="107" max="107" width="10.5703125" style="250" customWidth="1"/>
    <col min="108" max="108" width="11.42578125" style="250" customWidth="1"/>
    <col min="109" max="109" width="11.5703125" style="250" customWidth="1"/>
    <col min="110" max="110" width="8.140625" style="250" customWidth="1"/>
    <col min="111" max="111" width="12.28515625" style="250" customWidth="1"/>
    <col min="112" max="112" width="10" style="250" customWidth="1"/>
    <col min="113" max="113" width="8.140625" style="250" customWidth="1"/>
    <col min="114" max="114" width="18.85546875" style="250" customWidth="1"/>
    <col min="115" max="115" width="16" style="250" bestFit="1" customWidth="1"/>
    <col min="116" max="348" width="9.140625" style="250"/>
    <col min="349" max="349" width="6.85546875" style="250" customWidth="1"/>
    <col min="350" max="350" width="37" style="250" customWidth="1"/>
    <col min="351" max="351" width="18.85546875" style="250" customWidth="1"/>
    <col min="352" max="352" width="14.42578125" style="250" customWidth="1"/>
    <col min="353" max="353" width="9.42578125" style="250" customWidth="1"/>
    <col min="354" max="354" width="10.28515625" style="250" customWidth="1"/>
    <col min="355" max="355" width="13.5703125" style="250" customWidth="1"/>
    <col min="356" max="356" width="13.140625" style="250" customWidth="1"/>
    <col min="357" max="357" width="13.5703125" style="250" customWidth="1"/>
    <col min="358" max="358" width="14.28515625" style="250" customWidth="1"/>
    <col min="359" max="362" width="6.85546875" style="250" customWidth="1"/>
    <col min="363" max="363" width="10.5703125" style="250" customWidth="1"/>
    <col min="364" max="364" width="11.42578125" style="250" customWidth="1"/>
    <col min="365" max="365" width="11.5703125" style="250" customWidth="1"/>
    <col min="366" max="366" width="8.140625" style="250" customWidth="1"/>
    <col min="367" max="367" width="12.28515625" style="250" customWidth="1"/>
    <col min="368" max="368" width="10" style="250" customWidth="1"/>
    <col min="369" max="369" width="8.140625" style="250" customWidth="1"/>
    <col min="370" max="370" width="18.85546875" style="250" customWidth="1"/>
    <col min="371" max="371" width="16" style="250" bestFit="1" customWidth="1"/>
    <col min="372" max="604" width="9.140625" style="250"/>
    <col min="605" max="605" width="6.85546875" style="250" customWidth="1"/>
    <col min="606" max="606" width="37" style="250" customWidth="1"/>
    <col min="607" max="607" width="18.85546875" style="250" customWidth="1"/>
    <col min="608" max="608" width="14.42578125" style="250" customWidth="1"/>
    <col min="609" max="609" width="9.42578125" style="250" customWidth="1"/>
    <col min="610" max="610" width="10.28515625" style="250" customWidth="1"/>
    <col min="611" max="611" width="13.5703125" style="250" customWidth="1"/>
    <col min="612" max="612" width="13.140625" style="250" customWidth="1"/>
    <col min="613" max="613" width="13.5703125" style="250" customWidth="1"/>
    <col min="614" max="614" width="14.28515625" style="250" customWidth="1"/>
    <col min="615" max="618" width="6.85546875" style="250" customWidth="1"/>
    <col min="619" max="619" width="10.5703125" style="250" customWidth="1"/>
    <col min="620" max="620" width="11.42578125" style="250" customWidth="1"/>
    <col min="621" max="621" width="11.5703125" style="250" customWidth="1"/>
    <col min="622" max="622" width="8.140625" style="250" customWidth="1"/>
    <col min="623" max="623" width="12.28515625" style="250" customWidth="1"/>
    <col min="624" max="624" width="10" style="250" customWidth="1"/>
    <col min="625" max="625" width="8.140625" style="250" customWidth="1"/>
    <col min="626" max="626" width="18.85546875" style="250" customWidth="1"/>
    <col min="627" max="627" width="16" style="250" bestFit="1" customWidth="1"/>
    <col min="628" max="860" width="9.140625" style="250"/>
    <col min="861" max="861" width="6.85546875" style="250" customWidth="1"/>
    <col min="862" max="862" width="37" style="250" customWidth="1"/>
    <col min="863" max="863" width="18.85546875" style="250" customWidth="1"/>
    <col min="864" max="864" width="14.42578125" style="250" customWidth="1"/>
    <col min="865" max="865" width="9.42578125" style="250" customWidth="1"/>
    <col min="866" max="866" width="10.28515625" style="250" customWidth="1"/>
    <col min="867" max="867" width="13.5703125" style="250" customWidth="1"/>
    <col min="868" max="868" width="13.140625" style="250" customWidth="1"/>
    <col min="869" max="869" width="13.5703125" style="250" customWidth="1"/>
    <col min="870" max="870" width="14.28515625" style="250" customWidth="1"/>
    <col min="871" max="874" width="6.85546875" style="250" customWidth="1"/>
    <col min="875" max="875" width="10.5703125" style="250" customWidth="1"/>
    <col min="876" max="876" width="11.42578125" style="250" customWidth="1"/>
    <col min="877" max="877" width="11.5703125" style="250" customWidth="1"/>
    <col min="878" max="878" width="8.140625" style="250" customWidth="1"/>
    <col min="879" max="879" width="12.28515625" style="250" customWidth="1"/>
    <col min="880" max="880" width="10" style="250" customWidth="1"/>
    <col min="881" max="881" width="8.140625" style="250" customWidth="1"/>
    <col min="882" max="882" width="18.85546875" style="250" customWidth="1"/>
    <col min="883" max="883" width="16" style="250" bestFit="1" customWidth="1"/>
    <col min="884" max="1116" width="9.140625" style="250"/>
    <col min="1117" max="1117" width="6.85546875" style="250" customWidth="1"/>
    <col min="1118" max="1118" width="37" style="250" customWidth="1"/>
    <col min="1119" max="1119" width="18.85546875" style="250" customWidth="1"/>
    <col min="1120" max="1120" width="14.42578125" style="250" customWidth="1"/>
    <col min="1121" max="1121" width="9.42578125" style="250" customWidth="1"/>
    <col min="1122" max="1122" width="10.28515625" style="250" customWidth="1"/>
    <col min="1123" max="1123" width="13.5703125" style="250" customWidth="1"/>
    <col min="1124" max="1124" width="13.140625" style="250" customWidth="1"/>
    <col min="1125" max="1125" width="13.5703125" style="250" customWidth="1"/>
    <col min="1126" max="1126" width="14.28515625" style="250" customWidth="1"/>
    <col min="1127" max="1130" width="6.85546875" style="250" customWidth="1"/>
    <col min="1131" max="1131" width="10.5703125" style="250" customWidth="1"/>
    <col min="1132" max="1132" width="11.42578125" style="250" customWidth="1"/>
    <col min="1133" max="1133" width="11.5703125" style="250" customWidth="1"/>
    <col min="1134" max="1134" width="8.140625" style="250" customWidth="1"/>
    <col min="1135" max="1135" width="12.28515625" style="250" customWidth="1"/>
    <col min="1136" max="1136" width="10" style="250" customWidth="1"/>
    <col min="1137" max="1137" width="8.140625" style="250" customWidth="1"/>
    <col min="1138" max="1138" width="18.85546875" style="250" customWidth="1"/>
    <col min="1139" max="1139" width="16" style="250" bestFit="1" customWidth="1"/>
    <col min="1140" max="1372" width="9.140625" style="250"/>
    <col min="1373" max="1373" width="6.85546875" style="250" customWidth="1"/>
    <col min="1374" max="1374" width="37" style="250" customWidth="1"/>
    <col min="1375" max="1375" width="18.85546875" style="250" customWidth="1"/>
    <col min="1376" max="1376" width="14.42578125" style="250" customWidth="1"/>
    <col min="1377" max="1377" width="9.42578125" style="250" customWidth="1"/>
    <col min="1378" max="1378" width="10.28515625" style="250" customWidth="1"/>
    <col min="1379" max="1379" width="13.5703125" style="250" customWidth="1"/>
    <col min="1380" max="1380" width="13.140625" style="250" customWidth="1"/>
    <col min="1381" max="1381" width="13.5703125" style="250" customWidth="1"/>
    <col min="1382" max="1382" width="14.28515625" style="250" customWidth="1"/>
    <col min="1383" max="1386" width="6.85546875" style="250" customWidth="1"/>
    <col min="1387" max="1387" width="10.5703125" style="250" customWidth="1"/>
    <col min="1388" max="1388" width="11.42578125" style="250" customWidth="1"/>
    <col min="1389" max="1389" width="11.5703125" style="250" customWidth="1"/>
    <col min="1390" max="1390" width="8.140625" style="250" customWidth="1"/>
    <col min="1391" max="1391" width="12.28515625" style="250" customWidth="1"/>
    <col min="1392" max="1392" width="10" style="250" customWidth="1"/>
    <col min="1393" max="1393" width="8.140625" style="250" customWidth="1"/>
    <col min="1394" max="1394" width="18.85546875" style="250" customWidth="1"/>
    <col min="1395" max="1395" width="16" style="250" bestFit="1" customWidth="1"/>
    <col min="1396" max="1628" width="9.140625" style="250"/>
    <col min="1629" max="1629" width="6.85546875" style="250" customWidth="1"/>
    <col min="1630" max="1630" width="37" style="250" customWidth="1"/>
    <col min="1631" max="1631" width="18.85546875" style="250" customWidth="1"/>
    <col min="1632" max="1632" width="14.42578125" style="250" customWidth="1"/>
    <col min="1633" max="1633" width="9.42578125" style="250" customWidth="1"/>
    <col min="1634" max="1634" width="10.28515625" style="250" customWidth="1"/>
    <col min="1635" max="1635" width="13.5703125" style="250" customWidth="1"/>
    <col min="1636" max="1636" width="13.140625" style="250" customWidth="1"/>
    <col min="1637" max="1637" width="13.5703125" style="250" customWidth="1"/>
    <col min="1638" max="1638" width="14.28515625" style="250" customWidth="1"/>
    <col min="1639" max="1642" width="6.85546875" style="250" customWidth="1"/>
    <col min="1643" max="1643" width="10.5703125" style="250" customWidth="1"/>
    <col min="1644" max="1644" width="11.42578125" style="250" customWidth="1"/>
    <col min="1645" max="1645" width="11.5703125" style="250" customWidth="1"/>
    <col min="1646" max="1646" width="8.140625" style="250" customWidth="1"/>
    <col min="1647" max="1647" width="12.28515625" style="250" customWidth="1"/>
    <col min="1648" max="1648" width="10" style="250" customWidth="1"/>
    <col min="1649" max="1649" width="8.140625" style="250" customWidth="1"/>
    <col min="1650" max="1650" width="18.85546875" style="250" customWidth="1"/>
    <col min="1651" max="1651" width="16" style="250" bestFit="1" customWidth="1"/>
    <col min="1652" max="1884" width="9.140625" style="250"/>
    <col min="1885" max="1885" width="6.85546875" style="250" customWidth="1"/>
    <col min="1886" max="1886" width="37" style="250" customWidth="1"/>
    <col min="1887" max="1887" width="18.85546875" style="250" customWidth="1"/>
    <col min="1888" max="1888" width="14.42578125" style="250" customWidth="1"/>
    <col min="1889" max="1889" width="9.42578125" style="250" customWidth="1"/>
    <col min="1890" max="1890" width="10.28515625" style="250" customWidth="1"/>
    <col min="1891" max="1891" width="13.5703125" style="250" customWidth="1"/>
    <col min="1892" max="1892" width="13.140625" style="250" customWidth="1"/>
    <col min="1893" max="1893" width="13.5703125" style="250" customWidth="1"/>
    <col min="1894" max="1894" width="14.28515625" style="250" customWidth="1"/>
    <col min="1895" max="1898" width="6.85546875" style="250" customWidth="1"/>
    <col min="1899" max="1899" width="10.5703125" style="250" customWidth="1"/>
    <col min="1900" max="1900" width="11.42578125" style="250" customWidth="1"/>
    <col min="1901" max="1901" width="11.5703125" style="250" customWidth="1"/>
    <col min="1902" max="1902" width="8.140625" style="250" customWidth="1"/>
    <col min="1903" max="1903" width="12.28515625" style="250" customWidth="1"/>
    <col min="1904" max="1904" width="10" style="250" customWidth="1"/>
    <col min="1905" max="1905" width="8.140625" style="250" customWidth="1"/>
    <col min="1906" max="1906" width="18.85546875" style="250" customWidth="1"/>
    <col min="1907" max="1907" width="16" style="250" bestFit="1" customWidth="1"/>
    <col min="1908" max="2140" width="9.140625" style="250"/>
    <col min="2141" max="2141" width="6.85546875" style="250" customWidth="1"/>
    <col min="2142" max="2142" width="37" style="250" customWidth="1"/>
    <col min="2143" max="2143" width="18.85546875" style="250" customWidth="1"/>
    <col min="2144" max="2144" width="14.42578125" style="250" customWidth="1"/>
    <col min="2145" max="2145" width="9.42578125" style="250" customWidth="1"/>
    <col min="2146" max="2146" width="10.28515625" style="250" customWidth="1"/>
    <col min="2147" max="2147" width="13.5703125" style="250" customWidth="1"/>
    <col min="2148" max="2148" width="13.140625" style="250" customWidth="1"/>
    <col min="2149" max="2149" width="13.5703125" style="250" customWidth="1"/>
    <col min="2150" max="2150" width="14.28515625" style="250" customWidth="1"/>
    <col min="2151" max="2154" width="6.85546875" style="250" customWidth="1"/>
    <col min="2155" max="2155" width="10.5703125" style="250" customWidth="1"/>
    <col min="2156" max="2156" width="11.42578125" style="250" customWidth="1"/>
    <col min="2157" max="2157" width="11.5703125" style="250" customWidth="1"/>
    <col min="2158" max="2158" width="8.140625" style="250" customWidth="1"/>
    <col min="2159" max="2159" width="12.28515625" style="250" customWidth="1"/>
    <col min="2160" max="2160" width="10" style="250" customWidth="1"/>
    <col min="2161" max="2161" width="8.140625" style="250" customWidth="1"/>
    <col min="2162" max="2162" width="18.85546875" style="250" customWidth="1"/>
    <col min="2163" max="2163" width="16" style="250" bestFit="1" customWidth="1"/>
    <col min="2164" max="2396" width="9.140625" style="250"/>
    <col min="2397" max="2397" width="6.85546875" style="250" customWidth="1"/>
    <col min="2398" max="2398" width="37" style="250" customWidth="1"/>
    <col min="2399" max="2399" width="18.85546875" style="250" customWidth="1"/>
    <col min="2400" max="2400" width="14.42578125" style="250" customWidth="1"/>
    <col min="2401" max="2401" width="9.42578125" style="250" customWidth="1"/>
    <col min="2402" max="2402" width="10.28515625" style="250" customWidth="1"/>
    <col min="2403" max="2403" width="13.5703125" style="250" customWidth="1"/>
    <col min="2404" max="2404" width="13.140625" style="250" customWidth="1"/>
    <col min="2405" max="2405" width="13.5703125" style="250" customWidth="1"/>
    <col min="2406" max="2406" width="14.28515625" style="250" customWidth="1"/>
    <col min="2407" max="2410" width="6.85546875" style="250" customWidth="1"/>
    <col min="2411" max="2411" width="10.5703125" style="250" customWidth="1"/>
    <col min="2412" max="2412" width="11.42578125" style="250" customWidth="1"/>
    <col min="2413" max="2413" width="11.5703125" style="250" customWidth="1"/>
    <col min="2414" max="2414" width="8.140625" style="250" customWidth="1"/>
    <col min="2415" max="2415" width="12.28515625" style="250" customWidth="1"/>
    <col min="2416" max="2416" width="10" style="250" customWidth="1"/>
    <col min="2417" max="2417" width="8.140625" style="250" customWidth="1"/>
    <col min="2418" max="2418" width="18.85546875" style="250" customWidth="1"/>
    <col min="2419" max="2419" width="16" style="250" bestFit="1" customWidth="1"/>
    <col min="2420" max="2652" width="9.140625" style="250"/>
    <col min="2653" max="2653" width="6.85546875" style="250" customWidth="1"/>
    <col min="2654" max="2654" width="37" style="250" customWidth="1"/>
    <col min="2655" max="2655" width="18.85546875" style="250" customWidth="1"/>
    <col min="2656" max="2656" width="14.42578125" style="250" customWidth="1"/>
    <col min="2657" max="2657" width="9.42578125" style="250" customWidth="1"/>
    <col min="2658" max="2658" width="10.28515625" style="250" customWidth="1"/>
    <col min="2659" max="2659" width="13.5703125" style="250" customWidth="1"/>
    <col min="2660" max="2660" width="13.140625" style="250" customWidth="1"/>
    <col min="2661" max="2661" width="13.5703125" style="250" customWidth="1"/>
    <col min="2662" max="2662" width="14.28515625" style="250" customWidth="1"/>
    <col min="2663" max="2666" width="6.85546875" style="250" customWidth="1"/>
    <col min="2667" max="2667" width="10.5703125" style="250" customWidth="1"/>
    <col min="2668" max="2668" width="11.42578125" style="250" customWidth="1"/>
    <col min="2669" max="2669" width="11.5703125" style="250" customWidth="1"/>
    <col min="2670" max="2670" width="8.140625" style="250" customWidth="1"/>
    <col min="2671" max="2671" width="12.28515625" style="250" customWidth="1"/>
    <col min="2672" max="2672" width="10" style="250" customWidth="1"/>
    <col min="2673" max="2673" width="8.140625" style="250" customWidth="1"/>
    <col min="2674" max="2674" width="18.85546875" style="250" customWidth="1"/>
    <col min="2675" max="2675" width="16" style="250" bestFit="1" customWidth="1"/>
    <col min="2676" max="2908" width="9.140625" style="250"/>
    <col min="2909" max="2909" width="6.85546875" style="250" customWidth="1"/>
    <col min="2910" max="2910" width="37" style="250" customWidth="1"/>
    <col min="2911" max="2911" width="18.85546875" style="250" customWidth="1"/>
    <col min="2912" max="2912" width="14.42578125" style="250" customWidth="1"/>
    <col min="2913" max="2913" width="9.42578125" style="250" customWidth="1"/>
    <col min="2914" max="2914" width="10.28515625" style="250" customWidth="1"/>
    <col min="2915" max="2915" width="13.5703125" style="250" customWidth="1"/>
    <col min="2916" max="2916" width="13.140625" style="250" customWidth="1"/>
    <col min="2917" max="2917" width="13.5703125" style="250" customWidth="1"/>
    <col min="2918" max="2918" width="14.28515625" style="250" customWidth="1"/>
    <col min="2919" max="2922" width="6.85546875" style="250" customWidth="1"/>
    <col min="2923" max="2923" width="10.5703125" style="250" customWidth="1"/>
    <col min="2924" max="2924" width="11.42578125" style="250" customWidth="1"/>
    <col min="2925" max="2925" width="11.5703125" style="250" customWidth="1"/>
    <col min="2926" max="2926" width="8.140625" style="250" customWidth="1"/>
    <col min="2927" max="2927" width="12.28515625" style="250" customWidth="1"/>
    <col min="2928" max="2928" width="10" style="250" customWidth="1"/>
    <col min="2929" max="2929" width="8.140625" style="250" customWidth="1"/>
    <col min="2930" max="2930" width="18.85546875" style="250" customWidth="1"/>
    <col min="2931" max="2931" width="16" style="250" bestFit="1" customWidth="1"/>
    <col min="2932" max="3164" width="9.140625" style="250"/>
    <col min="3165" max="3165" width="6.85546875" style="250" customWidth="1"/>
    <col min="3166" max="3166" width="37" style="250" customWidth="1"/>
    <col min="3167" max="3167" width="18.85546875" style="250" customWidth="1"/>
    <col min="3168" max="3168" width="14.42578125" style="250" customWidth="1"/>
    <col min="3169" max="3169" width="9.42578125" style="250" customWidth="1"/>
    <col min="3170" max="3170" width="10.28515625" style="250" customWidth="1"/>
    <col min="3171" max="3171" width="13.5703125" style="250" customWidth="1"/>
    <col min="3172" max="3172" width="13.140625" style="250" customWidth="1"/>
    <col min="3173" max="3173" width="13.5703125" style="250" customWidth="1"/>
    <col min="3174" max="3174" width="14.28515625" style="250" customWidth="1"/>
    <col min="3175" max="3178" width="6.85546875" style="250" customWidth="1"/>
    <col min="3179" max="3179" width="10.5703125" style="250" customWidth="1"/>
    <col min="3180" max="3180" width="11.42578125" style="250" customWidth="1"/>
    <col min="3181" max="3181" width="11.5703125" style="250" customWidth="1"/>
    <col min="3182" max="3182" width="8.140625" style="250" customWidth="1"/>
    <col min="3183" max="3183" width="12.28515625" style="250" customWidth="1"/>
    <col min="3184" max="3184" width="10" style="250" customWidth="1"/>
    <col min="3185" max="3185" width="8.140625" style="250" customWidth="1"/>
    <col min="3186" max="3186" width="18.85546875" style="250" customWidth="1"/>
    <col min="3187" max="3187" width="16" style="250" bestFit="1" customWidth="1"/>
    <col min="3188" max="3420" width="9.140625" style="250"/>
    <col min="3421" max="3421" width="6.85546875" style="250" customWidth="1"/>
    <col min="3422" max="3422" width="37" style="250" customWidth="1"/>
    <col min="3423" max="3423" width="18.85546875" style="250" customWidth="1"/>
    <col min="3424" max="3424" width="14.42578125" style="250" customWidth="1"/>
    <col min="3425" max="3425" width="9.42578125" style="250" customWidth="1"/>
    <col min="3426" max="3426" width="10.28515625" style="250" customWidth="1"/>
    <col min="3427" max="3427" width="13.5703125" style="250" customWidth="1"/>
    <col min="3428" max="3428" width="13.140625" style="250" customWidth="1"/>
    <col min="3429" max="3429" width="13.5703125" style="250" customWidth="1"/>
    <col min="3430" max="3430" width="14.28515625" style="250" customWidth="1"/>
    <col min="3431" max="3434" width="6.85546875" style="250" customWidth="1"/>
    <col min="3435" max="3435" width="10.5703125" style="250" customWidth="1"/>
    <col min="3436" max="3436" width="11.42578125" style="250" customWidth="1"/>
    <col min="3437" max="3437" width="11.5703125" style="250" customWidth="1"/>
    <col min="3438" max="3438" width="8.140625" style="250" customWidth="1"/>
    <col min="3439" max="3439" width="12.28515625" style="250" customWidth="1"/>
    <col min="3440" max="3440" width="10" style="250" customWidth="1"/>
    <col min="3441" max="3441" width="8.140625" style="250" customWidth="1"/>
    <col min="3442" max="3442" width="18.85546875" style="250" customWidth="1"/>
    <col min="3443" max="3443" width="16" style="250" bestFit="1" customWidth="1"/>
    <col min="3444" max="3676" width="9.140625" style="250"/>
    <col min="3677" max="3677" width="6.85546875" style="250" customWidth="1"/>
    <col min="3678" max="3678" width="37" style="250" customWidth="1"/>
    <col min="3679" max="3679" width="18.85546875" style="250" customWidth="1"/>
    <col min="3680" max="3680" width="14.42578125" style="250" customWidth="1"/>
    <col min="3681" max="3681" width="9.42578125" style="250" customWidth="1"/>
    <col min="3682" max="3682" width="10.28515625" style="250" customWidth="1"/>
    <col min="3683" max="3683" width="13.5703125" style="250" customWidth="1"/>
    <col min="3684" max="3684" width="13.140625" style="250" customWidth="1"/>
    <col min="3685" max="3685" width="13.5703125" style="250" customWidth="1"/>
    <col min="3686" max="3686" width="14.28515625" style="250" customWidth="1"/>
    <col min="3687" max="3690" width="6.85546875" style="250" customWidth="1"/>
    <col min="3691" max="3691" width="10.5703125" style="250" customWidth="1"/>
    <col min="3692" max="3692" width="11.42578125" style="250" customWidth="1"/>
    <col min="3693" max="3693" width="11.5703125" style="250" customWidth="1"/>
    <col min="3694" max="3694" width="8.140625" style="250" customWidth="1"/>
    <col min="3695" max="3695" width="12.28515625" style="250" customWidth="1"/>
    <col min="3696" max="3696" width="10" style="250" customWidth="1"/>
    <col min="3697" max="3697" width="8.140625" style="250" customWidth="1"/>
    <col min="3698" max="3698" width="18.85546875" style="250" customWidth="1"/>
    <col min="3699" max="3699" width="16" style="250" bestFit="1" customWidth="1"/>
    <col min="3700" max="3932" width="9.140625" style="250"/>
    <col min="3933" max="3933" width="6.85546875" style="250" customWidth="1"/>
    <col min="3934" max="3934" width="37" style="250" customWidth="1"/>
    <col min="3935" max="3935" width="18.85546875" style="250" customWidth="1"/>
    <col min="3936" max="3936" width="14.42578125" style="250" customWidth="1"/>
    <col min="3937" max="3937" width="9.42578125" style="250" customWidth="1"/>
    <col min="3938" max="3938" width="10.28515625" style="250" customWidth="1"/>
    <col min="3939" max="3939" width="13.5703125" style="250" customWidth="1"/>
    <col min="3940" max="3940" width="13.140625" style="250" customWidth="1"/>
    <col min="3941" max="3941" width="13.5703125" style="250" customWidth="1"/>
    <col min="3942" max="3942" width="14.28515625" style="250" customWidth="1"/>
    <col min="3943" max="3946" width="6.85546875" style="250" customWidth="1"/>
    <col min="3947" max="3947" width="10.5703125" style="250" customWidth="1"/>
    <col min="3948" max="3948" width="11.42578125" style="250" customWidth="1"/>
    <col min="3949" max="3949" width="11.5703125" style="250" customWidth="1"/>
    <col min="3950" max="3950" width="8.140625" style="250" customWidth="1"/>
    <col min="3951" max="3951" width="12.28515625" style="250" customWidth="1"/>
    <col min="3952" max="3952" width="10" style="250" customWidth="1"/>
    <col min="3953" max="3953" width="8.140625" style="250" customWidth="1"/>
    <col min="3954" max="3954" width="18.85546875" style="250" customWidth="1"/>
    <col min="3955" max="3955" width="16" style="250" bestFit="1" customWidth="1"/>
    <col min="3956" max="4188" width="9.140625" style="250"/>
    <col min="4189" max="4189" width="6.85546875" style="250" customWidth="1"/>
    <col min="4190" max="4190" width="37" style="250" customWidth="1"/>
    <col min="4191" max="4191" width="18.85546875" style="250" customWidth="1"/>
    <col min="4192" max="4192" width="14.42578125" style="250" customWidth="1"/>
    <col min="4193" max="4193" width="9.42578125" style="250" customWidth="1"/>
    <col min="4194" max="4194" width="10.28515625" style="250" customWidth="1"/>
    <col min="4195" max="4195" width="13.5703125" style="250" customWidth="1"/>
    <col min="4196" max="4196" width="13.140625" style="250" customWidth="1"/>
    <col min="4197" max="4197" width="13.5703125" style="250" customWidth="1"/>
    <col min="4198" max="4198" width="14.28515625" style="250" customWidth="1"/>
    <col min="4199" max="4202" width="6.85546875" style="250" customWidth="1"/>
    <col min="4203" max="4203" width="10.5703125" style="250" customWidth="1"/>
    <col min="4204" max="4204" width="11.42578125" style="250" customWidth="1"/>
    <col min="4205" max="4205" width="11.5703125" style="250" customWidth="1"/>
    <col min="4206" max="4206" width="8.140625" style="250" customWidth="1"/>
    <col min="4207" max="4207" width="12.28515625" style="250" customWidth="1"/>
    <col min="4208" max="4208" width="10" style="250" customWidth="1"/>
    <col min="4209" max="4209" width="8.140625" style="250" customWidth="1"/>
    <col min="4210" max="4210" width="18.85546875" style="250" customWidth="1"/>
    <col min="4211" max="4211" width="16" style="250" bestFit="1" customWidth="1"/>
    <col min="4212" max="4444" width="9.140625" style="250"/>
    <col min="4445" max="4445" width="6.85546875" style="250" customWidth="1"/>
    <col min="4446" max="4446" width="37" style="250" customWidth="1"/>
    <col min="4447" max="4447" width="18.85546875" style="250" customWidth="1"/>
    <col min="4448" max="4448" width="14.42578125" style="250" customWidth="1"/>
    <col min="4449" max="4449" width="9.42578125" style="250" customWidth="1"/>
    <col min="4450" max="4450" width="10.28515625" style="250" customWidth="1"/>
    <col min="4451" max="4451" width="13.5703125" style="250" customWidth="1"/>
    <col min="4452" max="4452" width="13.140625" style="250" customWidth="1"/>
    <col min="4453" max="4453" width="13.5703125" style="250" customWidth="1"/>
    <col min="4454" max="4454" width="14.28515625" style="250" customWidth="1"/>
    <col min="4455" max="4458" width="6.85546875" style="250" customWidth="1"/>
    <col min="4459" max="4459" width="10.5703125" style="250" customWidth="1"/>
    <col min="4460" max="4460" width="11.42578125" style="250" customWidth="1"/>
    <col min="4461" max="4461" width="11.5703125" style="250" customWidth="1"/>
    <col min="4462" max="4462" width="8.140625" style="250" customWidth="1"/>
    <col min="4463" max="4463" width="12.28515625" style="250" customWidth="1"/>
    <col min="4464" max="4464" width="10" style="250" customWidth="1"/>
    <col min="4465" max="4465" width="8.140625" style="250" customWidth="1"/>
    <col min="4466" max="4466" width="18.85546875" style="250" customWidth="1"/>
    <col min="4467" max="4467" width="16" style="250" bestFit="1" customWidth="1"/>
    <col min="4468" max="4700" width="9.140625" style="250"/>
    <col min="4701" max="4701" width="6.85546875" style="250" customWidth="1"/>
    <col min="4702" max="4702" width="37" style="250" customWidth="1"/>
    <col min="4703" max="4703" width="18.85546875" style="250" customWidth="1"/>
    <col min="4704" max="4704" width="14.42578125" style="250" customWidth="1"/>
    <col min="4705" max="4705" width="9.42578125" style="250" customWidth="1"/>
    <col min="4706" max="4706" width="10.28515625" style="250" customWidth="1"/>
    <col min="4707" max="4707" width="13.5703125" style="250" customWidth="1"/>
    <col min="4708" max="4708" width="13.140625" style="250" customWidth="1"/>
    <col min="4709" max="4709" width="13.5703125" style="250" customWidth="1"/>
    <col min="4710" max="4710" width="14.28515625" style="250" customWidth="1"/>
    <col min="4711" max="4714" width="6.85546875" style="250" customWidth="1"/>
    <col min="4715" max="4715" width="10.5703125" style="250" customWidth="1"/>
    <col min="4716" max="4716" width="11.42578125" style="250" customWidth="1"/>
    <col min="4717" max="4717" width="11.5703125" style="250" customWidth="1"/>
    <col min="4718" max="4718" width="8.140625" style="250" customWidth="1"/>
    <col min="4719" max="4719" width="12.28515625" style="250" customWidth="1"/>
    <col min="4720" max="4720" width="10" style="250" customWidth="1"/>
    <col min="4721" max="4721" width="8.140625" style="250" customWidth="1"/>
    <col min="4722" max="4722" width="18.85546875" style="250" customWidth="1"/>
    <col min="4723" max="4723" width="16" style="250" bestFit="1" customWidth="1"/>
    <col min="4724" max="4956" width="9.140625" style="250"/>
    <col min="4957" max="4957" width="6.85546875" style="250" customWidth="1"/>
    <col min="4958" max="4958" width="37" style="250" customWidth="1"/>
    <col min="4959" max="4959" width="18.85546875" style="250" customWidth="1"/>
    <col min="4960" max="4960" width="14.42578125" style="250" customWidth="1"/>
    <col min="4961" max="4961" width="9.42578125" style="250" customWidth="1"/>
    <col min="4962" max="4962" width="10.28515625" style="250" customWidth="1"/>
    <col min="4963" max="4963" width="13.5703125" style="250" customWidth="1"/>
    <col min="4964" max="4964" width="13.140625" style="250" customWidth="1"/>
    <col min="4965" max="4965" width="13.5703125" style="250" customWidth="1"/>
    <col min="4966" max="4966" width="14.28515625" style="250" customWidth="1"/>
    <col min="4967" max="4970" width="6.85546875" style="250" customWidth="1"/>
    <col min="4971" max="4971" width="10.5703125" style="250" customWidth="1"/>
    <col min="4972" max="4972" width="11.42578125" style="250" customWidth="1"/>
    <col min="4973" max="4973" width="11.5703125" style="250" customWidth="1"/>
    <col min="4974" max="4974" width="8.140625" style="250" customWidth="1"/>
    <col min="4975" max="4975" width="12.28515625" style="250" customWidth="1"/>
    <col min="4976" max="4976" width="10" style="250" customWidth="1"/>
    <col min="4977" max="4977" width="8.140625" style="250" customWidth="1"/>
    <col min="4978" max="4978" width="18.85546875" style="250" customWidth="1"/>
    <col min="4979" max="4979" width="16" style="250" bestFit="1" customWidth="1"/>
    <col min="4980" max="5212" width="9.140625" style="250"/>
    <col min="5213" max="5213" width="6.85546875" style="250" customWidth="1"/>
    <col min="5214" max="5214" width="37" style="250" customWidth="1"/>
    <col min="5215" max="5215" width="18.85546875" style="250" customWidth="1"/>
    <col min="5216" max="5216" width="14.42578125" style="250" customWidth="1"/>
    <col min="5217" max="5217" width="9.42578125" style="250" customWidth="1"/>
    <col min="5218" max="5218" width="10.28515625" style="250" customWidth="1"/>
    <col min="5219" max="5219" width="13.5703125" style="250" customWidth="1"/>
    <col min="5220" max="5220" width="13.140625" style="250" customWidth="1"/>
    <col min="5221" max="5221" width="13.5703125" style="250" customWidth="1"/>
    <col min="5222" max="5222" width="14.28515625" style="250" customWidth="1"/>
    <col min="5223" max="5226" width="6.85546875" style="250" customWidth="1"/>
    <col min="5227" max="5227" width="10.5703125" style="250" customWidth="1"/>
    <col min="5228" max="5228" width="11.42578125" style="250" customWidth="1"/>
    <col min="5229" max="5229" width="11.5703125" style="250" customWidth="1"/>
    <col min="5230" max="5230" width="8.140625" style="250" customWidth="1"/>
    <col min="5231" max="5231" width="12.28515625" style="250" customWidth="1"/>
    <col min="5232" max="5232" width="10" style="250" customWidth="1"/>
    <col min="5233" max="5233" width="8.140625" style="250" customWidth="1"/>
    <col min="5234" max="5234" width="18.85546875" style="250" customWidth="1"/>
    <col min="5235" max="5235" width="16" style="250" bestFit="1" customWidth="1"/>
    <col min="5236" max="5468" width="9.140625" style="250"/>
    <col min="5469" max="5469" width="6.85546875" style="250" customWidth="1"/>
    <col min="5470" max="5470" width="37" style="250" customWidth="1"/>
    <col min="5471" max="5471" width="18.85546875" style="250" customWidth="1"/>
    <col min="5472" max="5472" width="14.42578125" style="250" customWidth="1"/>
    <col min="5473" max="5473" width="9.42578125" style="250" customWidth="1"/>
    <col min="5474" max="5474" width="10.28515625" style="250" customWidth="1"/>
    <col min="5475" max="5475" width="13.5703125" style="250" customWidth="1"/>
    <col min="5476" max="5476" width="13.140625" style="250" customWidth="1"/>
    <col min="5477" max="5477" width="13.5703125" style="250" customWidth="1"/>
    <col min="5478" max="5478" width="14.28515625" style="250" customWidth="1"/>
    <col min="5479" max="5482" width="6.85546875" style="250" customWidth="1"/>
    <col min="5483" max="5483" width="10.5703125" style="250" customWidth="1"/>
    <col min="5484" max="5484" width="11.42578125" style="250" customWidth="1"/>
    <col min="5485" max="5485" width="11.5703125" style="250" customWidth="1"/>
    <col min="5486" max="5486" width="8.140625" style="250" customWidth="1"/>
    <col min="5487" max="5487" width="12.28515625" style="250" customWidth="1"/>
    <col min="5488" max="5488" width="10" style="250" customWidth="1"/>
    <col min="5489" max="5489" width="8.140625" style="250" customWidth="1"/>
    <col min="5490" max="5490" width="18.85546875" style="250" customWidth="1"/>
    <col min="5491" max="5491" width="16" style="250" bestFit="1" customWidth="1"/>
    <col min="5492" max="5724" width="9.140625" style="250"/>
    <col min="5725" max="5725" width="6.85546875" style="250" customWidth="1"/>
    <col min="5726" max="5726" width="37" style="250" customWidth="1"/>
    <col min="5727" max="5727" width="18.85546875" style="250" customWidth="1"/>
    <col min="5728" max="5728" width="14.42578125" style="250" customWidth="1"/>
    <col min="5729" max="5729" width="9.42578125" style="250" customWidth="1"/>
    <col min="5730" max="5730" width="10.28515625" style="250" customWidth="1"/>
    <col min="5731" max="5731" width="13.5703125" style="250" customWidth="1"/>
    <col min="5732" max="5732" width="13.140625" style="250" customWidth="1"/>
    <col min="5733" max="5733" width="13.5703125" style="250" customWidth="1"/>
    <col min="5734" max="5734" width="14.28515625" style="250" customWidth="1"/>
    <col min="5735" max="5738" width="6.85546875" style="250" customWidth="1"/>
    <col min="5739" max="5739" width="10.5703125" style="250" customWidth="1"/>
    <col min="5740" max="5740" width="11.42578125" style="250" customWidth="1"/>
    <col min="5741" max="5741" width="11.5703125" style="250" customWidth="1"/>
    <col min="5742" max="5742" width="8.140625" style="250" customWidth="1"/>
    <col min="5743" max="5743" width="12.28515625" style="250" customWidth="1"/>
    <col min="5744" max="5744" width="10" style="250" customWidth="1"/>
    <col min="5745" max="5745" width="8.140625" style="250" customWidth="1"/>
    <col min="5746" max="5746" width="18.85546875" style="250" customWidth="1"/>
    <col min="5747" max="5747" width="16" style="250" bestFit="1" customWidth="1"/>
    <col min="5748" max="5980" width="9.140625" style="250"/>
    <col min="5981" max="5981" width="6.85546875" style="250" customWidth="1"/>
    <col min="5982" max="5982" width="37" style="250" customWidth="1"/>
    <col min="5983" max="5983" width="18.85546875" style="250" customWidth="1"/>
    <col min="5984" max="5984" width="14.42578125" style="250" customWidth="1"/>
    <col min="5985" max="5985" width="9.42578125" style="250" customWidth="1"/>
    <col min="5986" max="5986" width="10.28515625" style="250" customWidth="1"/>
    <col min="5987" max="5987" width="13.5703125" style="250" customWidth="1"/>
    <col min="5988" max="5988" width="13.140625" style="250" customWidth="1"/>
    <col min="5989" max="5989" width="13.5703125" style="250" customWidth="1"/>
    <col min="5990" max="5990" width="14.28515625" style="250" customWidth="1"/>
    <col min="5991" max="5994" width="6.85546875" style="250" customWidth="1"/>
    <col min="5995" max="5995" width="10.5703125" style="250" customWidth="1"/>
    <col min="5996" max="5996" width="11.42578125" style="250" customWidth="1"/>
    <col min="5997" max="5997" width="11.5703125" style="250" customWidth="1"/>
    <col min="5998" max="5998" width="8.140625" style="250" customWidth="1"/>
    <col min="5999" max="5999" width="12.28515625" style="250" customWidth="1"/>
    <col min="6000" max="6000" width="10" style="250" customWidth="1"/>
    <col min="6001" max="6001" width="8.140625" style="250" customWidth="1"/>
    <col min="6002" max="6002" width="18.85546875" style="250" customWidth="1"/>
    <col min="6003" max="6003" width="16" style="250" bestFit="1" customWidth="1"/>
    <col min="6004" max="6236" width="9.140625" style="250"/>
    <col min="6237" max="6237" width="6.85546875" style="250" customWidth="1"/>
    <col min="6238" max="6238" width="37" style="250" customWidth="1"/>
    <col min="6239" max="6239" width="18.85546875" style="250" customWidth="1"/>
    <col min="6240" max="6240" width="14.42578125" style="250" customWidth="1"/>
    <col min="6241" max="6241" width="9.42578125" style="250" customWidth="1"/>
    <col min="6242" max="6242" width="10.28515625" style="250" customWidth="1"/>
    <col min="6243" max="6243" width="13.5703125" style="250" customWidth="1"/>
    <col min="6244" max="6244" width="13.140625" style="250" customWidth="1"/>
    <col min="6245" max="6245" width="13.5703125" style="250" customWidth="1"/>
    <col min="6246" max="6246" width="14.28515625" style="250" customWidth="1"/>
    <col min="6247" max="6250" width="6.85546875" style="250" customWidth="1"/>
    <col min="6251" max="6251" width="10.5703125" style="250" customWidth="1"/>
    <col min="6252" max="6252" width="11.42578125" style="250" customWidth="1"/>
    <col min="6253" max="6253" width="11.5703125" style="250" customWidth="1"/>
    <col min="6254" max="6254" width="8.140625" style="250" customWidth="1"/>
    <col min="6255" max="6255" width="12.28515625" style="250" customWidth="1"/>
    <col min="6256" max="6256" width="10" style="250" customWidth="1"/>
    <col min="6257" max="6257" width="8.140625" style="250" customWidth="1"/>
    <col min="6258" max="6258" width="18.85546875" style="250" customWidth="1"/>
    <col min="6259" max="6259" width="16" style="250" bestFit="1" customWidth="1"/>
    <col min="6260" max="6492" width="9.140625" style="250"/>
    <col min="6493" max="6493" width="6.85546875" style="250" customWidth="1"/>
    <col min="6494" max="6494" width="37" style="250" customWidth="1"/>
    <col min="6495" max="6495" width="18.85546875" style="250" customWidth="1"/>
    <col min="6496" max="6496" width="14.42578125" style="250" customWidth="1"/>
    <col min="6497" max="6497" width="9.42578125" style="250" customWidth="1"/>
    <col min="6498" max="6498" width="10.28515625" style="250" customWidth="1"/>
    <col min="6499" max="6499" width="13.5703125" style="250" customWidth="1"/>
    <col min="6500" max="6500" width="13.140625" style="250" customWidth="1"/>
    <col min="6501" max="6501" width="13.5703125" style="250" customWidth="1"/>
    <col min="6502" max="6502" width="14.28515625" style="250" customWidth="1"/>
    <col min="6503" max="6506" width="6.85546875" style="250" customWidth="1"/>
    <col min="6507" max="6507" width="10.5703125" style="250" customWidth="1"/>
    <col min="6508" max="6508" width="11.42578125" style="250" customWidth="1"/>
    <col min="6509" max="6509" width="11.5703125" style="250" customWidth="1"/>
    <col min="6510" max="6510" width="8.140625" style="250" customWidth="1"/>
    <col min="6511" max="6511" width="12.28515625" style="250" customWidth="1"/>
    <col min="6512" max="6512" width="10" style="250" customWidth="1"/>
    <col min="6513" max="6513" width="8.140625" style="250" customWidth="1"/>
    <col min="6514" max="6514" width="18.85546875" style="250" customWidth="1"/>
    <col min="6515" max="6515" width="16" style="250" bestFit="1" customWidth="1"/>
    <col min="6516" max="6748" width="9.140625" style="250"/>
    <col min="6749" max="6749" width="6.85546875" style="250" customWidth="1"/>
    <col min="6750" max="6750" width="37" style="250" customWidth="1"/>
    <col min="6751" max="6751" width="18.85546875" style="250" customWidth="1"/>
    <col min="6752" max="6752" width="14.42578125" style="250" customWidth="1"/>
    <col min="6753" max="6753" width="9.42578125" style="250" customWidth="1"/>
    <col min="6754" max="6754" width="10.28515625" style="250" customWidth="1"/>
    <col min="6755" max="6755" width="13.5703125" style="250" customWidth="1"/>
    <col min="6756" max="6756" width="13.140625" style="250" customWidth="1"/>
    <col min="6757" max="6757" width="13.5703125" style="250" customWidth="1"/>
    <col min="6758" max="6758" width="14.28515625" style="250" customWidth="1"/>
    <col min="6759" max="6762" width="6.85546875" style="250" customWidth="1"/>
    <col min="6763" max="6763" width="10.5703125" style="250" customWidth="1"/>
    <col min="6764" max="6764" width="11.42578125" style="250" customWidth="1"/>
    <col min="6765" max="6765" width="11.5703125" style="250" customWidth="1"/>
    <col min="6766" max="6766" width="8.140625" style="250" customWidth="1"/>
    <col min="6767" max="6767" width="12.28515625" style="250" customWidth="1"/>
    <col min="6768" max="6768" width="10" style="250" customWidth="1"/>
    <col min="6769" max="6769" width="8.140625" style="250" customWidth="1"/>
    <col min="6770" max="6770" width="18.85546875" style="250" customWidth="1"/>
    <col min="6771" max="6771" width="16" style="250" bestFit="1" customWidth="1"/>
    <col min="6772" max="7004" width="9.140625" style="250"/>
    <col min="7005" max="7005" width="6.85546875" style="250" customWidth="1"/>
    <col min="7006" max="7006" width="37" style="250" customWidth="1"/>
    <col min="7007" max="7007" width="18.85546875" style="250" customWidth="1"/>
    <col min="7008" max="7008" width="14.42578125" style="250" customWidth="1"/>
    <col min="7009" max="7009" width="9.42578125" style="250" customWidth="1"/>
    <col min="7010" max="7010" width="10.28515625" style="250" customWidth="1"/>
    <col min="7011" max="7011" width="13.5703125" style="250" customWidth="1"/>
    <col min="7012" max="7012" width="13.140625" style="250" customWidth="1"/>
    <col min="7013" max="7013" width="13.5703125" style="250" customWidth="1"/>
    <col min="7014" max="7014" width="14.28515625" style="250" customWidth="1"/>
    <col min="7015" max="7018" width="6.85546875" style="250" customWidth="1"/>
    <col min="7019" max="7019" width="10.5703125" style="250" customWidth="1"/>
    <col min="7020" max="7020" width="11.42578125" style="250" customWidth="1"/>
    <col min="7021" max="7021" width="11.5703125" style="250" customWidth="1"/>
    <col min="7022" max="7022" width="8.140625" style="250" customWidth="1"/>
    <col min="7023" max="7023" width="12.28515625" style="250" customWidth="1"/>
    <col min="7024" max="7024" width="10" style="250" customWidth="1"/>
    <col min="7025" max="7025" width="8.140625" style="250" customWidth="1"/>
    <col min="7026" max="7026" width="18.85546875" style="250" customWidth="1"/>
    <col min="7027" max="7027" width="16" style="250" bestFit="1" customWidth="1"/>
    <col min="7028" max="7260" width="9.140625" style="250"/>
    <col min="7261" max="7261" width="6.85546875" style="250" customWidth="1"/>
    <col min="7262" max="7262" width="37" style="250" customWidth="1"/>
    <col min="7263" max="7263" width="18.85546875" style="250" customWidth="1"/>
    <col min="7264" max="7264" width="14.42578125" style="250" customWidth="1"/>
    <col min="7265" max="7265" width="9.42578125" style="250" customWidth="1"/>
    <col min="7266" max="7266" width="10.28515625" style="250" customWidth="1"/>
    <col min="7267" max="7267" width="13.5703125" style="250" customWidth="1"/>
    <col min="7268" max="7268" width="13.140625" style="250" customWidth="1"/>
    <col min="7269" max="7269" width="13.5703125" style="250" customWidth="1"/>
    <col min="7270" max="7270" width="14.28515625" style="250" customWidth="1"/>
    <col min="7271" max="7274" width="6.85546875" style="250" customWidth="1"/>
    <col min="7275" max="7275" width="10.5703125" style="250" customWidth="1"/>
    <col min="7276" max="7276" width="11.42578125" style="250" customWidth="1"/>
    <col min="7277" max="7277" width="11.5703125" style="250" customWidth="1"/>
    <col min="7278" max="7278" width="8.140625" style="250" customWidth="1"/>
    <col min="7279" max="7279" width="12.28515625" style="250" customWidth="1"/>
    <col min="7280" max="7280" width="10" style="250" customWidth="1"/>
    <col min="7281" max="7281" width="8.140625" style="250" customWidth="1"/>
    <col min="7282" max="7282" width="18.85546875" style="250" customWidth="1"/>
    <col min="7283" max="7283" width="16" style="250" bestFit="1" customWidth="1"/>
    <col min="7284" max="7516" width="9.140625" style="250"/>
    <col min="7517" max="7517" width="6.85546875" style="250" customWidth="1"/>
    <col min="7518" max="7518" width="37" style="250" customWidth="1"/>
    <col min="7519" max="7519" width="18.85546875" style="250" customWidth="1"/>
    <col min="7520" max="7520" width="14.42578125" style="250" customWidth="1"/>
    <col min="7521" max="7521" width="9.42578125" style="250" customWidth="1"/>
    <col min="7522" max="7522" width="10.28515625" style="250" customWidth="1"/>
    <col min="7523" max="7523" width="13.5703125" style="250" customWidth="1"/>
    <col min="7524" max="7524" width="13.140625" style="250" customWidth="1"/>
    <col min="7525" max="7525" width="13.5703125" style="250" customWidth="1"/>
    <col min="7526" max="7526" width="14.28515625" style="250" customWidth="1"/>
    <col min="7527" max="7530" width="6.85546875" style="250" customWidth="1"/>
    <col min="7531" max="7531" width="10.5703125" style="250" customWidth="1"/>
    <col min="7532" max="7532" width="11.42578125" style="250" customWidth="1"/>
    <col min="7533" max="7533" width="11.5703125" style="250" customWidth="1"/>
    <col min="7534" max="7534" width="8.140625" style="250" customWidth="1"/>
    <col min="7535" max="7535" width="12.28515625" style="250" customWidth="1"/>
    <col min="7536" max="7536" width="10" style="250" customWidth="1"/>
    <col min="7537" max="7537" width="8.140625" style="250" customWidth="1"/>
    <col min="7538" max="7538" width="18.85546875" style="250" customWidth="1"/>
    <col min="7539" max="7539" width="16" style="250" bestFit="1" customWidth="1"/>
    <col min="7540" max="7772" width="9.140625" style="250"/>
    <col min="7773" max="7773" width="6.85546875" style="250" customWidth="1"/>
    <col min="7774" max="7774" width="37" style="250" customWidth="1"/>
    <col min="7775" max="7775" width="18.85546875" style="250" customWidth="1"/>
    <col min="7776" max="7776" width="14.42578125" style="250" customWidth="1"/>
    <col min="7777" max="7777" width="9.42578125" style="250" customWidth="1"/>
    <col min="7778" max="7778" width="10.28515625" style="250" customWidth="1"/>
    <col min="7779" max="7779" width="13.5703125" style="250" customWidth="1"/>
    <col min="7780" max="7780" width="13.140625" style="250" customWidth="1"/>
    <col min="7781" max="7781" width="13.5703125" style="250" customWidth="1"/>
    <col min="7782" max="7782" width="14.28515625" style="250" customWidth="1"/>
    <col min="7783" max="7786" width="6.85546875" style="250" customWidth="1"/>
    <col min="7787" max="7787" width="10.5703125" style="250" customWidth="1"/>
    <col min="7788" max="7788" width="11.42578125" style="250" customWidth="1"/>
    <col min="7789" max="7789" width="11.5703125" style="250" customWidth="1"/>
    <col min="7790" max="7790" width="8.140625" style="250" customWidth="1"/>
    <col min="7791" max="7791" width="12.28515625" style="250" customWidth="1"/>
    <col min="7792" max="7792" width="10" style="250" customWidth="1"/>
    <col min="7793" max="7793" width="8.140625" style="250" customWidth="1"/>
    <col min="7794" max="7794" width="18.85546875" style="250" customWidth="1"/>
    <col min="7795" max="7795" width="16" style="250" bestFit="1" customWidth="1"/>
    <col min="7796" max="8028" width="9.140625" style="250"/>
    <col min="8029" max="8029" width="6.85546875" style="250" customWidth="1"/>
    <col min="8030" max="8030" width="37" style="250" customWidth="1"/>
    <col min="8031" max="8031" width="18.85546875" style="250" customWidth="1"/>
    <col min="8032" max="8032" width="14.42578125" style="250" customWidth="1"/>
    <col min="8033" max="8033" width="9.42578125" style="250" customWidth="1"/>
    <col min="8034" max="8034" width="10.28515625" style="250" customWidth="1"/>
    <col min="8035" max="8035" width="13.5703125" style="250" customWidth="1"/>
    <col min="8036" max="8036" width="13.140625" style="250" customWidth="1"/>
    <col min="8037" max="8037" width="13.5703125" style="250" customWidth="1"/>
    <col min="8038" max="8038" width="14.28515625" style="250" customWidth="1"/>
    <col min="8039" max="8042" width="6.85546875" style="250" customWidth="1"/>
    <col min="8043" max="8043" width="10.5703125" style="250" customWidth="1"/>
    <col min="8044" max="8044" width="11.42578125" style="250" customWidth="1"/>
    <col min="8045" max="8045" width="11.5703125" style="250" customWidth="1"/>
    <col min="8046" max="8046" width="8.140625" style="250" customWidth="1"/>
    <col min="8047" max="8047" width="12.28515625" style="250" customWidth="1"/>
    <col min="8048" max="8048" width="10" style="250" customWidth="1"/>
    <col min="8049" max="8049" width="8.140625" style="250" customWidth="1"/>
    <col min="8050" max="8050" width="18.85546875" style="250" customWidth="1"/>
    <col min="8051" max="8051" width="16" style="250" bestFit="1" customWidth="1"/>
    <col min="8052" max="8284" width="9.140625" style="250"/>
    <col min="8285" max="8285" width="6.85546875" style="250" customWidth="1"/>
    <col min="8286" max="8286" width="37" style="250" customWidth="1"/>
    <col min="8287" max="8287" width="18.85546875" style="250" customWidth="1"/>
    <col min="8288" max="8288" width="14.42578125" style="250" customWidth="1"/>
    <col min="8289" max="8289" width="9.42578125" style="250" customWidth="1"/>
    <col min="8290" max="8290" width="10.28515625" style="250" customWidth="1"/>
    <col min="8291" max="8291" width="13.5703125" style="250" customWidth="1"/>
    <col min="8292" max="8292" width="13.140625" style="250" customWidth="1"/>
    <col min="8293" max="8293" width="13.5703125" style="250" customWidth="1"/>
    <col min="8294" max="8294" width="14.28515625" style="250" customWidth="1"/>
    <col min="8295" max="8298" width="6.85546875" style="250" customWidth="1"/>
    <col min="8299" max="8299" width="10.5703125" style="250" customWidth="1"/>
    <col min="8300" max="8300" width="11.42578125" style="250" customWidth="1"/>
    <col min="8301" max="8301" width="11.5703125" style="250" customWidth="1"/>
    <col min="8302" max="8302" width="8.140625" style="250" customWidth="1"/>
    <col min="8303" max="8303" width="12.28515625" style="250" customWidth="1"/>
    <col min="8304" max="8304" width="10" style="250" customWidth="1"/>
    <col min="8305" max="8305" width="8.140625" style="250" customWidth="1"/>
    <col min="8306" max="8306" width="18.85546875" style="250" customWidth="1"/>
    <col min="8307" max="8307" width="16" style="250" bestFit="1" customWidth="1"/>
    <col min="8308" max="8540" width="9.140625" style="250"/>
    <col min="8541" max="8541" width="6.85546875" style="250" customWidth="1"/>
    <col min="8542" max="8542" width="37" style="250" customWidth="1"/>
    <col min="8543" max="8543" width="18.85546875" style="250" customWidth="1"/>
    <col min="8544" max="8544" width="14.42578125" style="250" customWidth="1"/>
    <col min="8545" max="8545" width="9.42578125" style="250" customWidth="1"/>
    <col min="8546" max="8546" width="10.28515625" style="250" customWidth="1"/>
    <col min="8547" max="8547" width="13.5703125" style="250" customWidth="1"/>
    <col min="8548" max="8548" width="13.140625" style="250" customWidth="1"/>
    <col min="8549" max="8549" width="13.5703125" style="250" customWidth="1"/>
    <col min="8550" max="8550" width="14.28515625" style="250" customWidth="1"/>
    <col min="8551" max="8554" width="6.85546875" style="250" customWidth="1"/>
    <col min="8555" max="8555" width="10.5703125" style="250" customWidth="1"/>
    <col min="8556" max="8556" width="11.42578125" style="250" customWidth="1"/>
    <col min="8557" max="8557" width="11.5703125" style="250" customWidth="1"/>
    <col min="8558" max="8558" width="8.140625" style="250" customWidth="1"/>
    <col min="8559" max="8559" width="12.28515625" style="250" customWidth="1"/>
    <col min="8560" max="8560" width="10" style="250" customWidth="1"/>
    <col min="8561" max="8561" width="8.140625" style="250" customWidth="1"/>
    <col min="8562" max="8562" width="18.85546875" style="250" customWidth="1"/>
    <col min="8563" max="8563" width="16" style="250" bestFit="1" customWidth="1"/>
    <col min="8564" max="8796" width="9.140625" style="250"/>
    <col min="8797" max="8797" width="6.85546875" style="250" customWidth="1"/>
    <col min="8798" max="8798" width="37" style="250" customWidth="1"/>
    <col min="8799" max="8799" width="18.85546875" style="250" customWidth="1"/>
    <col min="8800" max="8800" width="14.42578125" style="250" customWidth="1"/>
    <col min="8801" max="8801" width="9.42578125" style="250" customWidth="1"/>
    <col min="8802" max="8802" width="10.28515625" style="250" customWidth="1"/>
    <col min="8803" max="8803" width="13.5703125" style="250" customWidth="1"/>
    <col min="8804" max="8804" width="13.140625" style="250" customWidth="1"/>
    <col min="8805" max="8805" width="13.5703125" style="250" customWidth="1"/>
    <col min="8806" max="8806" width="14.28515625" style="250" customWidth="1"/>
    <col min="8807" max="8810" width="6.85546875" style="250" customWidth="1"/>
    <col min="8811" max="8811" width="10.5703125" style="250" customWidth="1"/>
    <col min="8812" max="8812" width="11.42578125" style="250" customWidth="1"/>
    <col min="8813" max="8813" width="11.5703125" style="250" customWidth="1"/>
    <col min="8814" max="8814" width="8.140625" style="250" customWidth="1"/>
    <col min="8815" max="8815" width="12.28515625" style="250" customWidth="1"/>
    <col min="8816" max="8816" width="10" style="250" customWidth="1"/>
    <col min="8817" max="8817" width="8.140625" style="250" customWidth="1"/>
    <col min="8818" max="8818" width="18.85546875" style="250" customWidth="1"/>
    <col min="8819" max="8819" width="16" style="250" bestFit="1" customWidth="1"/>
    <col min="8820" max="9052" width="9.140625" style="250"/>
    <col min="9053" max="9053" width="6.85546875" style="250" customWidth="1"/>
    <col min="9054" max="9054" width="37" style="250" customWidth="1"/>
    <col min="9055" max="9055" width="18.85546875" style="250" customWidth="1"/>
    <col min="9056" max="9056" width="14.42578125" style="250" customWidth="1"/>
    <col min="9057" max="9057" width="9.42578125" style="250" customWidth="1"/>
    <col min="9058" max="9058" width="10.28515625" style="250" customWidth="1"/>
    <col min="9059" max="9059" width="13.5703125" style="250" customWidth="1"/>
    <col min="9060" max="9060" width="13.140625" style="250" customWidth="1"/>
    <col min="9061" max="9061" width="13.5703125" style="250" customWidth="1"/>
    <col min="9062" max="9062" width="14.28515625" style="250" customWidth="1"/>
    <col min="9063" max="9066" width="6.85546875" style="250" customWidth="1"/>
    <col min="9067" max="9067" width="10.5703125" style="250" customWidth="1"/>
    <col min="9068" max="9068" width="11.42578125" style="250" customWidth="1"/>
    <col min="9069" max="9069" width="11.5703125" style="250" customWidth="1"/>
    <col min="9070" max="9070" width="8.140625" style="250" customWidth="1"/>
    <col min="9071" max="9071" width="12.28515625" style="250" customWidth="1"/>
    <col min="9072" max="9072" width="10" style="250" customWidth="1"/>
    <col min="9073" max="9073" width="8.140625" style="250" customWidth="1"/>
    <col min="9074" max="9074" width="18.85546875" style="250" customWidth="1"/>
    <col min="9075" max="9075" width="16" style="250" bestFit="1" customWidth="1"/>
    <col min="9076" max="9308" width="9.140625" style="250"/>
    <col min="9309" max="9309" width="6.85546875" style="250" customWidth="1"/>
    <col min="9310" max="9310" width="37" style="250" customWidth="1"/>
    <col min="9311" max="9311" width="18.85546875" style="250" customWidth="1"/>
    <col min="9312" max="9312" width="14.42578125" style="250" customWidth="1"/>
    <col min="9313" max="9313" width="9.42578125" style="250" customWidth="1"/>
    <col min="9314" max="9314" width="10.28515625" style="250" customWidth="1"/>
    <col min="9315" max="9315" width="13.5703125" style="250" customWidth="1"/>
    <col min="9316" max="9316" width="13.140625" style="250" customWidth="1"/>
    <col min="9317" max="9317" width="13.5703125" style="250" customWidth="1"/>
    <col min="9318" max="9318" width="14.28515625" style="250" customWidth="1"/>
    <col min="9319" max="9322" width="6.85546875" style="250" customWidth="1"/>
    <col min="9323" max="9323" width="10.5703125" style="250" customWidth="1"/>
    <col min="9324" max="9324" width="11.42578125" style="250" customWidth="1"/>
    <col min="9325" max="9325" width="11.5703125" style="250" customWidth="1"/>
    <col min="9326" max="9326" width="8.140625" style="250" customWidth="1"/>
    <col min="9327" max="9327" width="12.28515625" style="250" customWidth="1"/>
    <col min="9328" max="9328" width="10" style="250" customWidth="1"/>
    <col min="9329" max="9329" width="8.140625" style="250" customWidth="1"/>
    <col min="9330" max="9330" width="18.85546875" style="250" customWidth="1"/>
    <col min="9331" max="9331" width="16" style="250" bestFit="1" customWidth="1"/>
    <col min="9332" max="9564" width="9.140625" style="250"/>
    <col min="9565" max="9565" width="6.85546875" style="250" customWidth="1"/>
    <col min="9566" max="9566" width="37" style="250" customWidth="1"/>
    <col min="9567" max="9567" width="18.85546875" style="250" customWidth="1"/>
    <col min="9568" max="9568" width="14.42578125" style="250" customWidth="1"/>
    <col min="9569" max="9569" width="9.42578125" style="250" customWidth="1"/>
    <col min="9570" max="9570" width="10.28515625" style="250" customWidth="1"/>
    <col min="9571" max="9571" width="13.5703125" style="250" customWidth="1"/>
    <col min="9572" max="9572" width="13.140625" style="250" customWidth="1"/>
    <col min="9573" max="9573" width="13.5703125" style="250" customWidth="1"/>
    <col min="9574" max="9574" width="14.28515625" style="250" customWidth="1"/>
    <col min="9575" max="9578" width="6.85546875" style="250" customWidth="1"/>
    <col min="9579" max="9579" width="10.5703125" style="250" customWidth="1"/>
    <col min="9580" max="9580" width="11.42578125" style="250" customWidth="1"/>
    <col min="9581" max="9581" width="11.5703125" style="250" customWidth="1"/>
    <col min="9582" max="9582" width="8.140625" style="250" customWidth="1"/>
    <col min="9583" max="9583" width="12.28515625" style="250" customWidth="1"/>
    <col min="9584" max="9584" width="10" style="250" customWidth="1"/>
    <col min="9585" max="9585" width="8.140625" style="250" customWidth="1"/>
    <col min="9586" max="9586" width="18.85546875" style="250" customWidth="1"/>
    <col min="9587" max="9587" width="16" style="250" bestFit="1" customWidth="1"/>
    <col min="9588" max="9820" width="9.140625" style="250"/>
    <col min="9821" max="9821" width="6.85546875" style="250" customWidth="1"/>
    <col min="9822" max="9822" width="37" style="250" customWidth="1"/>
    <col min="9823" max="9823" width="18.85546875" style="250" customWidth="1"/>
    <col min="9824" max="9824" width="14.42578125" style="250" customWidth="1"/>
    <col min="9825" max="9825" width="9.42578125" style="250" customWidth="1"/>
    <col min="9826" max="9826" width="10.28515625" style="250" customWidth="1"/>
    <col min="9827" max="9827" width="13.5703125" style="250" customWidth="1"/>
    <col min="9828" max="9828" width="13.140625" style="250" customWidth="1"/>
    <col min="9829" max="9829" width="13.5703125" style="250" customWidth="1"/>
    <col min="9830" max="9830" width="14.28515625" style="250" customWidth="1"/>
    <col min="9831" max="9834" width="6.85546875" style="250" customWidth="1"/>
    <col min="9835" max="9835" width="10.5703125" style="250" customWidth="1"/>
    <col min="9836" max="9836" width="11.42578125" style="250" customWidth="1"/>
    <col min="9837" max="9837" width="11.5703125" style="250" customWidth="1"/>
    <col min="9838" max="9838" width="8.140625" style="250" customWidth="1"/>
    <col min="9839" max="9839" width="12.28515625" style="250" customWidth="1"/>
    <col min="9840" max="9840" width="10" style="250" customWidth="1"/>
    <col min="9841" max="9841" width="8.140625" style="250" customWidth="1"/>
    <col min="9842" max="9842" width="18.85546875" style="250" customWidth="1"/>
    <col min="9843" max="9843" width="16" style="250" bestFit="1" customWidth="1"/>
    <col min="9844" max="10076" width="9.140625" style="250"/>
    <col min="10077" max="10077" width="6.85546875" style="250" customWidth="1"/>
    <col min="10078" max="10078" width="37" style="250" customWidth="1"/>
    <col min="10079" max="10079" width="18.85546875" style="250" customWidth="1"/>
    <col min="10080" max="10080" width="14.42578125" style="250" customWidth="1"/>
    <col min="10081" max="10081" width="9.42578125" style="250" customWidth="1"/>
    <col min="10082" max="10082" width="10.28515625" style="250" customWidth="1"/>
    <col min="10083" max="10083" width="13.5703125" style="250" customWidth="1"/>
    <col min="10084" max="10084" width="13.140625" style="250" customWidth="1"/>
    <col min="10085" max="10085" width="13.5703125" style="250" customWidth="1"/>
    <col min="10086" max="10086" width="14.28515625" style="250" customWidth="1"/>
    <col min="10087" max="10090" width="6.85546875" style="250" customWidth="1"/>
    <col min="10091" max="10091" width="10.5703125" style="250" customWidth="1"/>
    <col min="10092" max="10092" width="11.42578125" style="250" customWidth="1"/>
    <col min="10093" max="10093" width="11.5703125" style="250" customWidth="1"/>
    <col min="10094" max="10094" width="8.140625" style="250" customWidth="1"/>
    <col min="10095" max="10095" width="12.28515625" style="250" customWidth="1"/>
    <col min="10096" max="10096" width="10" style="250" customWidth="1"/>
    <col min="10097" max="10097" width="8.140625" style="250" customWidth="1"/>
    <col min="10098" max="10098" width="18.85546875" style="250" customWidth="1"/>
    <col min="10099" max="10099" width="16" style="250" bestFit="1" customWidth="1"/>
    <col min="10100" max="10332" width="9.140625" style="250"/>
    <col min="10333" max="10333" width="6.85546875" style="250" customWidth="1"/>
    <col min="10334" max="10334" width="37" style="250" customWidth="1"/>
    <col min="10335" max="10335" width="18.85546875" style="250" customWidth="1"/>
    <col min="10336" max="10336" width="14.42578125" style="250" customWidth="1"/>
    <col min="10337" max="10337" width="9.42578125" style="250" customWidth="1"/>
    <col min="10338" max="10338" width="10.28515625" style="250" customWidth="1"/>
    <col min="10339" max="10339" width="13.5703125" style="250" customWidth="1"/>
    <col min="10340" max="10340" width="13.140625" style="250" customWidth="1"/>
    <col min="10341" max="10341" width="13.5703125" style="250" customWidth="1"/>
    <col min="10342" max="10342" width="14.28515625" style="250" customWidth="1"/>
    <col min="10343" max="10346" width="6.85546875" style="250" customWidth="1"/>
    <col min="10347" max="10347" width="10.5703125" style="250" customWidth="1"/>
    <col min="10348" max="10348" width="11.42578125" style="250" customWidth="1"/>
    <col min="10349" max="10349" width="11.5703125" style="250" customWidth="1"/>
    <col min="10350" max="10350" width="8.140625" style="250" customWidth="1"/>
    <col min="10351" max="10351" width="12.28515625" style="250" customWidth="1"/>
    <col min="10352" max="10352" width="10" style="250" customWidth="1"/>
    <col min="10353" max="10353" width="8.140625" style="250" customWidth="1"/>
    <col min="10354" max="10354" width="18.85546875" style="250" customWidth="1"/>
    <col min="10355" max="10355" width="16" style="250" bestFit="1" customWidth="1"/>
    <col min="10356" max="10588" width="9.140625" style="250"/>
    <col min="10589" max="10589" width="6.85546875" style="250" customWidth="1"/>
    <col min="10590" max="10590" width="37" style="250" customWidth="1"/>
    <col min="10591" max="10591" width="18.85546875" style="250" customWidth="1"/>
    <col min="10592" max="10592" width="14.42578125" style="250" customWidth="1"/>
    <col min="10593" max="10593" width="9.42578125" style="250" customWidth="1"/>
    <col min="10594" max="10594" width="10.28515625" style="250" customWidth="1"/>
    <col min="10595" max="10595" width="13.5703125" style="250" customWidth="1"/>
    <col min="10596" max="10596" width="13.140625" style="250" customWidth="1"/>
    <col min="10597" max="10597" width="13.5703125" style="250" customWidth="1"/>
    <col min="10598" max="10598" width="14.28515625" style="250" customWidth="1"/>
    <col min="10599" max="10602" width="6.85546875" style="250" customWidth="1"/>
    <col min="10603" max="10603" width="10.5703125" style="250" customWidth="1"/>
    <col min="10604" max="10604" width="11.42578125" style="250" customWidth="1"/>
    <col min="10605" max="10605" width="11.5703125" style="250" customWidth="1"/>
    <col min="10606" max="10606" width="8.140625" style="250" customWidth="1"/>
    <col min="10607" max="10607" width="12.28515625" style="250" customWidth="1"/>
    <col min="10608" max="10608" width="10" style="250" customWidth="1"/>
    <col min="10609" max="10609" width="8.140625" style="250" customWidth="1"/>
    <col min="10610" max="10610" width="18.85546875" style="250" customWidth="1"/>
    <col min="10611" max="10611" width="16" style="250" bestFit="1" customWidth="1"/>
    <col min="10612" max="10844" width="9.140625" style="250"/>
    <col min="10845" max="10845" width="6.85546875" style="250" customWidth="1"/>
    <col min="10846" max="10846" width="37" style="250" customWidth="1"/>
    <col min="10847" max="10847" width="18.85546875" style="250" customWidth="1"/>
    <col min="10848" max="10848" width="14.42578125" style="250" customWidth="1"/>
    <col min="10849" max="10849" width="9.42578125" style="250" customWidth="1"/>
    <col min="10850" max="10850" width="10.28515625" style="250" customWidth="1"/>
    <col min="10851" max="10851" width="13.5703125" style="250" customWidth="1"/>
    <col min="10852" max="10852" width="13.140625" style="250" customWidth="1"/>
    <col min="10853" max="10853" width="13.5703125" style="250" customWidth="1"/>
    <col min="10854" max="10854" width="14.28515625" style="250" customWidth="1"/>
    <col min="10855" max="10858" width="6.85546875" style="250" customWidth="1"/>
    <col min="10859" max="10859" width="10.5703125" style="250" customWidth="1"/>
    <col min="10860" max="10860" width="11.42578125" style="250" customWidth="1"/>
    <col min="10861" max="10861" width="11.5703125" style="250" customWidth="1"/>
    <col min="10862" max="10862" width="8.140625" style="250" customWidth="1"/>
    <col min="10863" max="10863" width="12.28515625" style="250" customWidth="1"/>
    <col min="10864" max="10864" width="10" style="250" customWidth="1"/>
    <col min="10865" max="10865" width="8.140625" style="250" customWidth="1"/>
    <col min="10866" max="10866" width="18.85546875" style="250" customWidth="1"/>
    <col min="10867" max="10867" width="16" style="250" bestFit="1" customWidth="1"/>
    <col min="10868" max="11100" width="9.140625" style="250"/>
    <col min="11101" max="11101" width="6.85546875" style="250" customWidth="1"/>
    <col min="11102" max="11102" width="37" style="250" customWidth="1"/>
    <col min="11103" max="11103" width="18.85546875" style="250" customWidth="1"/>
    <col min="11104" max="11104" width="14.42578125" style="250" customWidth="1"/>
    <col min="11105" max="11105" width="9.42578125" style="250" customWidth="1"/>
    <col min="11106" max="11106" width="10.28515625" style="250" customWidth="1"/>
    <col min="11107" max="11107" width="13.5703125" style="250" customWidth="1"/>
    <col min="11108" max="11108" width="13.140625" style="250" customWidth="1"/>
    <col min="11109" max="11109" width="13.5703125" style="250" customWidth="1"/>
    <col min="11110" max="11110" width="14.28515625" style="250" customWidth="1"/>
    <col min="11111" max="11114" width="6.85546875" style="250" customWidth="1"/>
    <col min="11115" max="11115" width="10.5703125" style="250" customWidth="1"/>
    <col min="11116" max="11116" width="11.42578125" style="250" customWidth="1"/>
    <col min="11117" max="11117" width="11.5703125" style="250" customWidth="1"/>
    <col min="11118" max="11118" width="8.140625" style="250" customWidth="1"/>
    <col min="11119" max="11119" width="12.28515625" style="250" customWidth="1"/>
    <col min="11120" max="11120" width="10" style="250" customWidth="1"/>
    <col min="11121" max="11121" width="8.140625" style="250" customWidth="1"/>
    <col min="11122" max="11122" width="18.85546875" style="250" customWidth="1"/>
    <col min="11123" max="11123" width="16" style="250" bestFit="1" customWidth="1"/>
    <col min="11124" max="11356" width="9.140625" style="250"/>
    <col min="11357" max="11357" width="6.85546875" style="250" customWidth="1"/>
    <col min="11358" max="11358" width="37" style="250" customWidth="1"/>
    <col min="11359" max="11359" width="18.85546875" style="250" customWidth="1"/>
    <col min="11360" max="11360" width="14.42578125" style="250" customWidth="1"/>
    <col min="11361" max="11361" width="9.42578125" style="250" customWidth="1"/>
    <col min="11362" max="11362" width="10.28515625" style="250" customWidth="1"/>
    <col min="11363" max="11363" width="13.5703125" style="250" customWidth="1"/>
    <col min="11364" max="11364" width="13.140625" style="250" customWidth="1"/>
    <col min="11365" max="11365" width="13.5703125" style="250" customWidth="1"/>
    <col min="11366" max="11366" width="14.28515625" style="250" customWidth="1"/>
    <col min="11367" max="11370" width="6.85546875" style="250" customWidth="1"/>
    <col min="11371" max="11371" width="10.5703125" style="250" customWidth="1"/>
    <col min="11372" max="11372" width="11.42578125" style="250" customWidth="1"/>
    <col min="11373" max="11373" width="11.5703125" style="250" customWidth="1"/>
    <col min="11374" max="11374" width="8.140625" style="250" customWidth="1"/>
    <col min="11375" max="11375" width="12.28515625" style="250" customWidth="1"/>
    <col min="11376" max="11376" width="10" style="250" customWidth="1"/>
    <col min="11377" max="11377" width="8.140625" style="250" customWidth="1"/>
    <col min="11378" max="11378" width="18.85546875" style="250" customWidth="1"/>
    <col min="11379" max="11379" width="16" style="250" bestFit="1" customWidth="1"/>
    <col min="11380" max="11612" width="9.140625" style="250"/>
    <col min="11613" max="11613" width="6.85546875" style="250" customWidth="1"/>
    <col min="11614" max="11614" width="37" style="250" customWidth="1"/>
    <col min="11615" max="11615" width="18.85546875" style="250" customWidth="1"/>
    <col min="11616" max="11616" width="14.42578125" style="250" customWidth="1"/>
    <col min="11617" max="11617" width="9.42578125" style="250" customWidth="1"/>
    <col min="11618" max="11618" width="10.28515625" style="250" customWidth="1"/>
    <col min="11619" max="11619" width="13.5703125" style="250" customWidth="1"/>
    <col min="11620" max="11620" width="13.140625" style="250" customWidth="1"/>
    <col min="11621" max="11621" width="13.5703125" style="250" customWidth="1"/>
    <col min="11622" max="11622" width="14.28515625" style="250" customWidth="1"/>
    <col min="11623" max="11626" width="6.85546875" style="250" customWidth="1"/>
    <col min="11627" max="11627" width="10.5703125" style="250" customWidth="1"/>
    <col min="11628" max="11628" width="11.42578125" style="250" customWidth="1"/>
    <col min="11629" max="11629" width="11.5703125" style="250" customWidth="1"/>
    <col min="11630" max="11630" width="8.140625" style="250" customWidth="1"/>
    <col min="11631" max="11631" width="12.28515625" style="250" customWidth="1"/>
    <col min="11632" max="11632" width="10" style="250" customWidth="1"/>
    <col min="11633" max="11633" width="8.140625" style="250" customWidth="1"/>
    <col min="11634" max="11634" width="18.85546875" style="250" customWidth="1"/>
    <col min="11635" max="11635" width="16" style="250" bestFit="1" customWidth="1"/>
    <col min="11636" max="11868" width="9.140625" style="250"/>
    <col min="11869" max="11869" width="6.85546875" style="250" customWidth="1"/>
    <col min="11870" max="11870" width="37" style="250" customWidth="1"/>
    <col min="11871" max="11871" width="18.85546875" style="250" customWidth="1"/>
    <col min="11872" max="11872" width="14.42578125" style="250" customWidth="1"/>
    <col min="11873" max="11873" width="9.42578125" style="250" customWidth="1"/>
    <col min="11874" max="11874" width="10.28515625" style="250" customWidth="1"/>
    <col min="11875" max="11875" width="13.5703125" style="250" customWidth="1"/>
    <col min="11876" max="11876" width="13.140625" style="250" customWidth="1"/>
    <col min="11877" max="11877" width="13.5703125" style="250" customWidth="1"/>
    <col min="11878" max="11878" width="14.28515625" style="250" customWidth="1"/>
    <col min="11879" max="11882" width="6.85546875" style="250" customWidth="1"/>
    <col min="11883" max="11883" width="10.5703125" style="250" customWidth="1"/>
    <col min="11884" max="11884" width="11.42578125" style="250" customWidth="1"/>
    <col min="11885" max="11885" width="11.5703125" style="250" customWidth="1"/>
    <col min="11886" max="11886" width="8.140625" style="250" customWidth="1"/>
    <col min="11887" max="11887" width="12.28515625" style="250" customWidth="1"/>
    <col min="11888" max="11888" width="10" style="250" customWidth="1"/>
    <col min="11889" max="11889" width="8.140625" style="250" customWidth="1"/>
    <col min="11890" max="11890" width="18.85546875" style="250" customWidth="1"/>
    <col min="11891" max="11891" width="16" style="250" bestFit="1" customWidth="1"/>
    <col min="11892" max="12124" width="9.140625" style="250"/>
    <col min="12125" max="12125" width="6.85546875" style="250" customWidth="1"/>
    <col min="12126" max="12126" width="37" style="250" customWidth="1"/>
    <col min="12127" max="12127" width="18.85546875" style="250" customWidth="1"/>
    <col min="12128" max="12128" width="14.42578125" style="250" customWidth="1"/>
    <col min="12129" max="12129" width="9.42578125" style="250" customWidth="1"/>
    <col min="12130" max="12130" width="10.28515625" style="250" customWidth="1"/>
    <col min="12131" max="12131" width="13.5703125" style="250" customWidth="1"/>
    <col min="12132" max="12132" width="13.140625" style="250" customWidth="1"/>
    <col min="12133" max="12133" width="13.5703125" style="250" customWidth="1"/>
    <col min="12134" max="12134" width="14.28515625" style="250" customWidth="1"/>
    <col min="12135" max="12138" width="6.85546875" style="250" customWidth="1"/>
    <col min="12139" max="12139" width="10.5703125" style="250" customWidth="1"/>
    <col min="12140" max="12140" width="11.42578125" style="250" customWidth="1"/>
    <col min="12141" max="12141" width="11.5703125" style="250" customWidth="1"/>
    <col min="12142" max="12142" width="8.140625" style="250" customWidth="1"/>
    <col min="12143" max="12143" width="12.28515625" style="250" customWidth="1"/>
    <col min="12144" max="12144" width="10" style="250" customWidth="1"/>
    <col min="12145" max="12145" width="8.140625" style="250" customWidth="1"/>
    <col min="12146" max="12146" width="18.85546875" style="250" customWidth="1"/>
    <col min="12147" max="12147" width="16" style="250" bestFit="1" customWidth="1"/>
    <col min="12148" max="12380" width="9.140625" style="250"/>
    <col min="12381" max="12381" width="6.85546875" style="250" customWidth="1"/>
    <col min="12382" max="12382" width="37" style="250" customWidth="1"/>
    <col min="12383" max="12383" width="18.85546875" style="250" customWidth="1"/>
    <col min="12384" max="12384" width="14.42578125" style="250" customWidth="1"/>
    <col min="12385" max="12385" width="9.42578125" style="250" customWidth="1"/>
    <col min="12386" max="12386" width="10.28515625" style="250" customWidth="1"/>
    <col min="12387" max="12387" width="13.5703125" style="250" customWidth="1"/>
    <col min="12388" max="12388" width="13.140625" style="250" customWidth="1"/>
    <col min="12389" max="12389" width="13.5703125" style="250" customWidth="1"/>
    <col min="12390" max="12390" width="14.28515625" style="250" customWidth="1"/>
    <col min="12391" max="12394" width="6.85546875" style="250" customWidth="1"/>
    <col min="12395" max="12395" width="10.5703125" style="250" customWidth="1"/>
    <col min="12396" max="12396" width="11.42578125" style="250" customWidth="1"/>
    <col min="12397" max="12397" width="11.5703125" style="250" customWidth="1"/>
    <col min="12398" max="12398" width="8.140625" style="250" customWidth="1"/>
    <col min="12399" max="12399" width="12.28515625" style="250" customWidth="1"/>
    <col min="12400" max="12400" width="10" style="250" customWidth="1"/>
    <col min="12401" max="12401" width="8.140625" style="250" customWidth="1"/>
    <col min="12402" max="12402" width="18.85546875" style="250" customWidth="1"/>
    <col min="12403" max="12403" width="16" style="250" bestFit="1" customWidth="1"/>
    <col min="12404" max="12636" width="9.140625" style="250"/>
    <col min="12637" max="12637" width="6.85546875" style="250" customWidth="1"/>
    <col min="12638" max="12638" width="37" style="250" customWidth="1"/>
    <col min="12639" max="12639" width="18.85546875" style="250" customWidth="1"/>
    <col min="12640" max="12640" width="14.42578125" style="250" customWidth="1"/>
    <col min="12641" max="12641" width="9.42578125" style="250" customWidth="1"/>
    <col min="12642" max="12642" width="10.28515625" style="250" customWidth="1"/>
    <col min="12643" max="12643" width="13.5703125" style="250" customWidth="1"/>
    <col min="12644" max="12644" width="13.140625" style="250" customWidth="1"/>
    <col min="12645" max="12645" width="13.5703125" style="250" customWidth="1"/>
    <col min="12646" max="12646" width="14.28515625" style="250" customWidth="1"/>
    <col min="12647" max="12650" width="6.85546875" style="250" customWidth="1"/>
    <col min="12651" max="12651" width="10.5703125" style="250" customWidth="1"/>
    <col min="12652" max="12652" width="11.42578125" style="250" customWidth="1"/>
    <col min="12653" max="12653" width="11.5703125" style="250" customWidth="1"/>
    <col min="12654" max="12654" width="8.140625" style="250" customWidth="1"/>
    <col min="12655" max="12655" width="12.28515625" style="250" customWidth="1"/>
    <col min="12656" max="12656" width="10" style="250" customWidth="1"/>
    <col min="12657" max="12657" width="8.140625" style="250" customWidth="1"/>
    <col min="12658" max="12658" width="18.85546875" style="250" customWidth="1"/>
    <col min="12659" max="12659" width="16" style="250" bestFit="1" customWidth="1"/>
    <col min="12660" max="12892" width="9.140625" style="250"/>
    <col min="12893" max="12893" width="6.85546875" style="250" customWidth="1"/>
    <col min="12894" max="12894" width="37" style="250" customWidth="1"/>
    <col min="12895" max="12895" width="18.85546875" style="250" customWidth="1"/>
    <col min="12896" max="12896" width="14.42578125" style="250" customWidth="1"/>
    <col min="12897" max="12897" width="9.42578125" style="250" customWidth="1"/>
    <col min="12898" max="12898" width="10.28515625" style="250" customWidth="1"/>
    <col min="12899" max="12899" width="13.5703125" style="250" customWidth="1"/>
    <col min="12900" max="12900" width="13.140625" style="250" customWidth="1"/>
    <col min="12901" max="12901" width="13.5703125" style="250" customWidth="1"/>
    <col min="12902" max="12902" width="14.28515625" style="250" customWidth="1"/>
    <col min="12903" max="12906" width="6.85546875" style="250" customWidth="1"/>
    <col min="12907" max="12907" width="10.5703125" style="250" customWidth="1"/>
    <col min="12908" max="12908" width="11.42578125" style="250" customWidth="1"/>
    <col min="12909" max="12909" width="11.5703125" style="250" customWidth="1"/>
    <col min="12910" max="12910" width="8.140625" style="250" customWidth="1"/>
    <col min="12911" max="12911" width="12.28515625" style="250" customWidth="1"/>
    <col min="12912" max="12912" width="10" style="250" customWidth="1"/>
    <col min="12913" max="12913" width="8.140625" style="250" customWidth="1"/>
    <col min="12914" max="12914" width="18.85546875" style="250" customWidth="1"/>
    <col min="12915" max="12915" width="16" style="250" bestFit="1" customWidth="1"/>
    <col min="12916" max="13148" width="9.140625" style="250"/>
    <col min="13149" max="13149" width="6.85546875" style="250" customWidth="1"/>
    <col min="13150" max="13150" width="37" style="250" customWidth="1"/>
    <col min="13151" max="13151" width="18.85546875" style="250" customWidth="1"/>
    <col min="13152" max="13152" width="14.42578125" style="250" customWidth="1"/>
    <col min="13153" max="13153" width="9.42578125" style="250" customWidth="1"/>
    <col min="13154" max="13154" width="10.28515625" style="250" customWidth="1"/>
    <col min="13155" max="13155" width="13.5703125" style="250" customWidth="1"/>
    <col min="13156" max="13156" width="13.140625" style="250" customWidth="1"/>
    <col min="13157" max="13157" width="13.5703125" style="250" customWidth="1"/>
    <col min="13158" max="13158" width="14.28515625" style="250" customWidth="1"/>
    <col min="13159" max="13162" width="6.85546875" style="250" customWidth="1"/>
    <col min="13163" max="13163" width="10.5703125" style="250" customWidth="1"/>
    <col min="13164" max="13164" width="11.42578125" style="250" customWidth="1"/>
    <col min="13165" max="13165" width="11.5703125" style="250" customWidth="1"/>
    <col min="13166" max="13166" width="8.140625" style="250" customWidth="1"/>
    <col min="13167" max="13167" width="12.28515625" style="250" customWidth="1"/>
    <col min="13168" max="13168" width="10" style="250" customWidth="1"/>
    <col min="13169" max="13169" width="8.140625" style="250" customWidth="1"/>
    <col min="13170" max="13170" width="18.85546875" style="250" customWidth="1"/>
    <col min="13171" max="13171" width="16" style="250" bestFit="1" customWidth="1"/>
    <col min="13172" max="13404" width="9.140625" style="250"/>
    <col min="13405" max="13405" width="6.85546875" style="250" customWidth="1"/>
    <col min="13406" max="13406" width="37" style="250" customWidth="1"/>
    <col min="13407" max="13407" width="18.85546875" style="250" customWidth="1"/>
    <col min="13408" max="13408" width="14.42578125" style="250" customWidth="1"/>
    <col min="13409" max="13409" width="9.42578125" style="250" customWidth="1"/>
    <col min="13410" max="13410" width="10.28515625" style="250" customWidth="1"/>
    <col min="13411" max="13411" width="13.5703125" style="250" customWidth="1"/>
    <col min="13412" max="13412" width="13.140625" style="250" customWidth="1"/>
    <col min="13413" max="13413" width="13.5703125" style="250" customWidth="1"/>
    <col min="13414" max="13414" width="14.28515625" style="250" customWidth="1"/>
    <col min="13415" max="13418" width="6.85546875" style="250" customWidth="1"/>
    <col min="13419" max="13419" width="10.5703125" style="250" customWidth="1"/>
    <col min="13420" max="13420" width="11.42578125" style="250" customWidth="1"/>
    <col min="13421" max="13421" width="11.5703125" style="250" customWidth="1"/>
    <col min="13422" max="13422" width="8.140625" style="250" customWidth="1"/>
    <col min="13423" max="13423" width="12.28515625" style="250" customWidth="1"/>
    <col min="13424" max="13424" width="10" style="250" customWidth="1"/>
    <col min="13425" max="13425" width="8.140625" style="250" customWidth="1"/>
    <col min="13426" max="13426" width="18.85546875" style="250" customWidth="1"/>
    <col min="13427" max="13427" width="16" style="250" bestFit="1" customWidth="1"/>
    <col min="13428" max="13660" width="9.140625" style="250"/>
    <col min="13661" max="13661" width="6.85546875" style="250" customWidth="1"/>
    <col min="13662" max="13662" width="37" style="250" customWidth="1"/>
    <col min="13663" max="13663" width="18.85546875" style="250" customWidth="1"/>
    <col min="13664" max="13664" width="14.42578125" style="250" customWidth="1"/>
    <col min="13665" max="13665" width="9.42578125" style="250" customWidth="1"/>
    <col min="13666" max="13666" width="10.28515625" style="250" customWidth="1"/>
    <col min="13667" max="13667" width="13.5703125" style="250" customWidth="1"/>
    <col min="13668" max="13668" width="13.140625" style="250" customWidth="1"/>
    <col min="13669" max="13669" width="13.5703125" style="250" customWidth="1"/>
    <col min="13670" max="13670" width="14.28515625" style="250" customWidth="1"/>
    <col min="13671" max="13674" width="6.85546875" style="250" customWidth="1"/>
    <col min="13675" max="13675" width="10.5703125" style="250" customWidth="1"/>
    <col min="13676" max="13676" width="11.42578125" style="250" customWidth="1"/>
    <col min="13677" max="13677" width="11.5703125" style="250" customWidth="1"/>
    <col min="13678" max="13678" width="8.140625" style="250" customWidth="1"/>
    <col min="13679" max="13679" width="12.28515625" style="250" customWidth="1"/>
    <col min="13680" max="13680" width="10" style="250" customWidth="1"/>
    <col min="13681" max="13681" width="8.140625" style="250" customWidth="1"/>
    <col min="13682" max="13682" width="18.85546875" style="250" customWidth="1"/>
    <col min="13683" max="13683" width="16" style="250" bestFit="1" customWidth="1"/>
    <col min="13684" max="13916" width="9.140625" style="250"/>
    <col min="13917" max="13917" width="6.85546875" style="250" customWidth="1"/>
    <col min="13918" max="13918" width="37" style="250" customWidth="1"/>
    <col min="13919" max="13919" width="18.85546875" style="250" customWidth="1"/>
    <col min="13920" max="13920" width="14.42578125" style="250" customWidth="1"/>
    <col min="13921" max="13921" width="9.42578125" style="250" customWidth="1"/>
    <col min="13922" max="13922" width="10.28515625" style="250" customWidth="1"/>
    <col min="13923" max="13923" width="13.5703125" style="250" customWidth="1"/>
    <col min="13924" max="13924" width="13.140625" style="250" customWidth="1"/>
    <col min="13925" max="13925" width="13.5703125" style="250" customWidth="1"/>
    <col min="13926" max="13926" width="14.28515625" style="250" customWidth="1"/>
    <col min="13927" max="13930" width="6.85546875" style="250" customWidth="1"/>
    <col min="13931" max="13931" width="10.5703125" style="250" customWidth="1"/>
    <col min="13932" max="13932" width="11.42578125" style="250" customWidth="1"/>
    <col min="13933" max="13933" width="11.5703125" style="250" customWidth="1"/>
    <col min="13934" max="13934" width="8.140625" style="250" customWidth="1"/>
    <col min="13935" max="13935" width="12.28515625" style="250" customWidth="1"/>
    <col min="13936" max="13936" width="10" style="250" customWidth="1"/>
    <col min="13937" max="13937" width="8.140625" style="250" customWidth="1"/>
    <col min="13938" max="13938" width="18.85546875" style="250" customWidth="1"/>
    <col min="13939" max="13939" width="16" style="250" bestFit="1" customWidth="1"/>
    <col min="13940" max="14172" width="9.140625" style="250"/>
    <col min="14173" max="14173" width="6.85546875" style="250" customWidth="1"/>
    <col min="14174" max="14174" width="37" style="250" customWidth="1"/>
    <col min="14175" max="14175" width="18.85546875" style="250" customWidth="1"/>
    <col min="14176" max="14176" width="14.42578125" style="250" customWidth="1"/>
    <col min="14177" max="14177" width="9.42578125" style="250" customWidth="1"/>
    <col min="14178" max="14178" width="10.28515625" style="250" customWidth="1"/>
    <col min="14179" max="14179" width="13.5703125" style="250" customWidth="1"/>
    <col min="14180" max="14180" width="13.140625" style="250" customWidth="1"/>
    <col min="14181" max="14181" width="13.5703125" style="250" customWidth="1"/>
    <col min="14182" max="14182" width="14.28515625" style="250" customWidth="1"/>
    <col min="14183" max="14186" width="6.85546875" style="250" customWidth="1"/>
    <col min="14187" max="14187" width="10.5703125" style="250" customWidth="1"/>
    <col min="14188" max="14188" width="11.42578125" style="250" customWidth="1"/>
    <col min="14189" max="14189" width="11.5703125" style="250" customWidth="1"/>
    <col min="14190" max="14190" width="8.140625" style="250" customWidth="1"/>
    <col min="14191" max="14191" width="12.28515625" style="250" customWidth="1"/>
    <col min="14192" max="14192" width="10" style="250" customWidth="1"/>
    <col min="14193" max="14193" width="8.140625" style="250" customWidth="1"/>
    <col min="14194" max="14194" width="18.85546875" style="250" customWidth="1"/>
    <col min="14195" max="14195" width="16" style="250" bestFit="1" customWidth="1"/>
    <col min="14196" max="14428" width="9.140625" style="250"/>
    <col min="14429" max="14429" width="6.85546875" style="250" customWidth="1"/>
    <col min="14430" max="14430" width="37" style="250" customWidth="1"/>
    <col min="14431" max="14431" width="18.85546875" style="250" customWidth="1"/>
    <col min="14432" max="14432" width="14.42578125" style="250" customWidth="1"/>
    <col min="14433" max="14433" width="9.42578125" style="250" customWidth="1"/>
    <col min="14434" max="14434" width="10.28515625" style="250" customWidth="1"/>
    <col min="14435" max="14435" width="13.5703125" style="250" customWidth="1"/>
    <col min="14436" max="14436" width="13.140625" style="250" customWidth="1"/>
    <col min="14437" max="14437" width="13.5703125" style="250" customWidth="1"/>
    <col min="14438" max="14438" width="14.28515625" style="250" customWidth="1"/>
    <col min="14439" max="14442" width="6.85546875" style="250" customWidth="1"/>
    <col min="14443" max="14443" width="10.5703125" style="250" customWidth="1"/>
    <col min="14444" max="14444" width="11.42578125" style="250" customWidth="1"/>
    <col min="14445" max="14445" width="11.5703125" style="250" customWidth="1"/>
    <col min="14446" max="14446" width="8.140625" style="250" customWidth="1"/>
    <col min="14447" max="14447" width="12.28515625" style="250" customWidth="1"/>
    <col min="14448" max="14448" width="10" style="250" customWidth="1"/>
    <col min="14449" max="14449" width="8.140625" style="250" customWidth="1"/>
    <col min="14450" max="14450" width="18.85546875" style="250" customWidth="1"/>
    <col min="14451" max="14451" width="16" style="250" bestFit="1" customWidth="1"/>
    <col min="14452" max="14684" width="9.140625" style="250"/>
    <col min="14685" max="14685" width="6.85546875" style="250" customWidth="1"/>
    <col min="14686" max="14686" width="37" style="250" customWidth="1"/>
    <col min="14687" max="14687" width="18.85546875" style="250" customWidth="1"/>
    <col min="14688" max="14688" width="14.42578125" style="250" customWidth="1"/>
    <col min="14689" max="14689" width="9.42578125" style="250" customWidth="1"/>
    <col min="14690" max="14690" width="10.28515625" style="250" customWidth="1"/>
    <col min="14691" max="14691" width="13.5703125" style="250" customWidth="1"/>
    <col min="14692" max="14692" width="13.140625" style="250" customWidth="1"/>
    <col min="14693" max="14693" width="13.5703125" style="250" customWidth="1"/>
    <col min="14694" max="14694" width="14.28515625" style="250" customWidth="1"/>
    <col min="14695" max="14698" width="6.85546875" style="250" customWidth="1"/>
    <col min="14699" max="14699" width="10.5703125" style="250" customWidth="1"/>
    <col min="14700" max="14700" width="11.42578125" style="250" customWidth="1"/>
    <col min="14701" max="14701" width="11.5703125" style="250" customWidth="1"/>
    <col min="14702" max="14702" width="8.140625" style="250" customWidth="1"/>
    <col min="14703" max="14703" width="12.28515625" style="250" customWidth="1"/>
    <col min="14704" max="14704" width="10" style="250" customWidth="1"/>
    <col min="14705" max="14705" width="8.140625" style="250" customWidth="1"/>
    <col min="14706" max="14706" width="18.85546875" style="250" customWidth="1"/>
    <col min="14707" max="14707" width="16" style="250" bestFit="1" customWidth="1"/>
    <col min="14708" max="14940" width="9.140625" style="250"/>
    <col min="14941" max="14941" width="6.85546875" style="250" customWidth="1"/>
    <col min="14942" max="14942" width="37" style="250" customWidth="1"/>
    <col min="14943" max="14943" width="18.85546875" style="250" customWidth="1"/>
    <col min="14944" max="14944" width="14.42578125" style="250" customWidth="1"/>
    <col min="14945" max="14945" width="9.42578125" style="250" customWidth="1"/>
    <col min="14946" max="14946" width="10.28515625" style="250" customWidth="1"/>
    <col min="14947" max="14947" width="13.5703125" style="250" customWidth="1"/>
    <col min="14948" max="14948" width="13.140625" style="250" customWidth="1"/>
    <col min="14949" max="14949" width="13.5703125" style="250" customWidth="1"/>
    <col min="14950" max="14950" width="14.28515625" style="250" customWidth="1"/>
    <col min="14951" max="14954" width="6.85546875" style="250" customWidth="1"/>
    <col min="14955" max="14955" width="10.5703125" style="250" customWidth="1"/>
    <col min="14956" max="14956" width="11.42578125" style="250" customWidth="1"/>
    <col min="14957" max="14957" width="11.5703125" style="250" customWidth="1"/>
    <col min="14958" max="14958" width="8.140625" style="250" customWidth="1"/>
    <col min="14959" max="14959" width="12.28515625" style="250" customWidth="1"/>
    <col min="14960" max="14960" width="10" style="250" customWidth="1"/>
    <col min="14961" max="14961" width="8.140625" style="250" customWidth="1"/>
    <col min="14962" max="14962" width="18.85546875" style="250" customWidth="1"/>
    <col min="14963" max="14963" width="16" style="250" bestFit="1" customWidth="1"/>
    <col min="14964" max="15196" width="9.140625" style="250"/>
    <col min="15197" max="15197" width="6.85546875" style="250" customWidth="1"/>
    <col min="15198" max="15198" width="37" style="250" customWidth="1"/>
    <col min="15199" max="15199" width="18.85546875" style="250" customWidth="1"/>
    <col min="15200" max="15200" width="14.42578125" style="250" customWidth="1"/>
    <col min="15201" max="15201" width="9.42578125" style="250" customWidth="1"/>
    <col min="15202" max="15202" width="10.28515625" style="250" customWidth="1"/>
    <col min="15203" max="15203" width="13.5703125" style="250" customWidth="1"/>
    <col min="15204" max="15204" width="13.140625" style="250" customWidth="1"/>
    <col min="15205" max="15205" width="13.5703125" style="250" customWidth="1"/>
    <col min="15206" max="15206" width="14.28515625" style="250" customWidth="1"/>
    <col min="15207" max="15210" width="6.85546875" style="250" customWidth="1"/>
    <col min="15211" max="15211" width="10.5703125" style="250" customWidth="1"/>
    <col min="15212" max="15212" width="11.42578125" style="250" customWidth="1"/>
    <col min="15213" max="15213" width="11.5703125" style="250" customWidth="1"/>
    <col min="15214" max="15214" width="8.140625" style="250" customWidth="1"/>
    <col min="15215" max="15215" width="12.28515625" style="250" customWidth="1"/>
    <col min="15216" max="15216" width="10" style="250" customWidth="1"/>
    <col min="15217" max="15217" width="8.140625" style="250" customWidth="1"/>
    <col min="15218" max="15218" width="18.85546875" style="250" customWidth="1"/>
    <col min="15219" max="15219" width="16" style="250" bestFit="1" customWidth="1"/>
    <col min="15220" max="15452" width="9.140625" style="250"/>
    <col min="15453" max="15453" width="6.85546875" style="250" customWidth="1"/>
    <col min="15454" max="15454" width="37" style="250" customWidth="1"/>
    <col min="15455" max="15455" width="18.85546875" style="250" customWidth="1"/>
    <col min="15456" max="15456" width="14.42578125" style="250" customWidth="1"/>
    <col min="15457" max="15457" width="9.42578125" style="250" customWidth="1"/>
    <col min="15458" max="15458" width="10.28515625" style="250" customWidth="1"/>
    <col min="15459" max="15459" width="13.5703125" style="250" customWidth="1"/>
    <col min="15460" max="15460" width="13.140625" style="250" customWidth="1"/>
    <col min="15461" max="15461" width="13.5703125" style="250" customWidth="1"/>
    <col min="15462" max="15462" width="14.28515625" style="250" customWidth="1"/>
    <col min="15463" max="15466" width="6.85546875" style="250" customWidth="1"/>
    <col min="15467" max="15467" width="10.5703125" style="250" customWidth="1"/>
    <col min="15468" max="15468" width="11.42578125" style="250" customWidth="1"/>
    <col min="15469" max="15469" width="11.5703125" style="250" customWidth="1"/>
    <col min="15470" max="15470" width="8.140625" style="250" customWidth="1"/>
    <col min="15471" max="15471" width="12.28515625" style="250" customWidth="1"/>
    <col min="15472" max="15472" width="10" style="250" customWidth="1"/>
    <col min="15473" max="15473" width="8.140625" style="250" customWidth="1"/>
    <col min="15474" max="15474" width="18.85546875" style="250" customWidth="1"/>
    <col min="15475" max="15475" width="16" style="250" bestFit="1" customWidth="1"/>
    <col min="15476" max="16384" width="9.140625" style="250"/>
  </cols>
  <sheetData>
    <row r="1" spans="1:24" ht="20.25" x14ac:dyDescent="0.25">
      <c r="A1" s="164"/>
      <c r="B1" s="461" t="s">
        <v>0</v>
      </c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255"/>
      <c r="T1" s="255"/>
      <c r="U1" s="255"/>
      <c r="V1" s="255"/>
      <c r="W1" s="255"/>
      <c r="X1" s="255"/>
    </row>
    <row r="2" spans="1:24" ht="17.25" customHeight="1" x14ac:dyDescent="0.25">
      <c r="A2" s="164"/>
      <c r="B2" s="461" t="s">
        <v>1</v>
      </c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255"/>
      <c r="T2" s="255"/>
      <c r="U2" s="255"/>
      <c r="V2" s="255"/>
      <c r="W2" s="255"/>
      <c r="X2" s="255"/>
    </row>
    <row r="3" spans="1:24" ht="17.25" customHeight="1" x14ac:dyDescent="0.25">
      <c r="A3" s="349" t="s">
        <v>163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255"/>
      <c r="T3" s="255"/>
      <c r="U3" s="255"/>
      <c r="V3" s="255"/>
      <c r="W3" s="255"/>
      <c r="X3" s="255"/>
    </row>
    <row r="4" spans="1:24" ht="11.25" customHeight="1" x14ac:dyDescent="0.25">
      <c r="A4" s="164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  <c r="R4" s="462"/>
      <c r="S4" s="255"/>
      <c r="T4" s="255"/>
      <c r="U4" s="255"/>
      <c r="V4" s="255"/>
      <c r="W4" s="255"/>
      <c r="X4" s="255"/>
    </row>
    <row r="5" spans="1:24" ht="5.25" customHeight="1" x14ac:dyDescent="0.25">
      <c r="A5" s="164"/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  <c r="S5" s="255"/>
      <c r="T5" s="255"/>
      <c r="U5" s="255"/>
      <c r="V5" s="255"/>
      <c r="W5" s="255"/>
      <c r="X5" s="255"/>
    </row>
    <row r="6" spans="1:24" ht="15" customHeight="1" x14ac:dyDescent="0.25">
      <c r="A6" s="471" t="s">
        <v>265</v>
      </c>
      <c r="B6" s="471"/>
      <c r="C6" s="471"/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2"/>
      <c r="S6" s="255"/>
      <c r="T6" s="255"/>
      <c r="U6" s="255"/>
      <c r="V6" s="255"/>
      <c r="W6" s="255"/>
      <c r="X6" s="255"/>
    </row>
    <row r="7" spans="1:24" s="278" customFormat="1" ht="26.25" customHeight="1" x14ac:dyDescent="0.2">
      <c r="A7" s="377" t="s">
        <v>2</v>
      </c>
      <c r="B7" s="377" t="s">
        <v>3</v>
      </c>
      <c r="C7" s="377" t="s">
        <v>169</v>
      </c>
      <c r="D7" s="377" t="s">
        <v>4</v>
      </c>
      <c r="E7" s="377" t="s">
        <v>5</v>
      </c>
      <c r="F7" s="377" t="s">
        <v>170</v>
      </c>
      <c r="G7" s="377"/>
      <c r="H7" s="377"/>
      <c r="I7" s="377"/>
      <c r="J7" s="377" t="s">
        <v>171</v>
      </c>
      <c r="K7" s="377"/>
      <c r="L7" s="377"/>
      <c r="M7" s="377"/>
      <c r="N7" s="377" t="s">
        <v>172</v>
      </c>
      <c r="O7" s="377" t="s">
        <v>6</v>
      </c>
      <c r="P7" s="377" t="s">
        <v>7</v>
      </c>
      <c r="Q7" s="377" t="s">
        <v>173</v>
      </c>
      <c r="R7" s="377" t="s">
        <v>8</v>
      </c>
      <c r="S7" s="279"/>
      <c r="T7" s="279"/>
      <c r="U7" s="279"/>
      <c r="V7" s="279"/>
      <c r="W7" s="279"/>
      <c r="X7" s="279"/>
    </row>
    <row r="8" spans="1:24" s="278" customFormat="1" ht="18" customHeight="1" x14ac:dyDescent="0.2">
      <c r="A8" s="377"/>
      <c r="B8" s="377"/>
      <c r="C8" s="377"/>
      <c r="D8" s="377"/>
      <c r="E8" s="377"/>
      <c r="F8" s="161" t="s">
        <v>9</v>
      </c>
      <c r="G8" s="161" t="s">
        <v>10</v>
      </c>
      <c r="H8" s="161" t="s">
        <v>11</v>
      </c>
      <c r="I8" s="161" t="s">
        <v>12</v>
      </c>
      <c r="J8" s="161" t="s">
        <v>9</v>
      </c>
      <c r="K8" s="161" t="s">
        <v>10</v>
      </c>
      <c r="L8" s="161" t="s">
        <v>11</v>
      </c>
      <c r="M8" s="161" t="s">
        <v>12</v>
      </c>
      <c r="N8" s="377"/>
      <c r="O8" s="377"/>
      <c r="P8" s="377"/>
      <c r="Q8" s="377"/>
      <c r="R8" s="377"/>
      <c r="S8" s="279"/>
      <c r="T8" s="279"/>
      <c r="U8" s="279"/>
      <c r="V8" s="279"/>
      <c r="W8" s="279"/>
      <c r="X8" s="279"/>
    </row>
    <row r="9" spans="1:24" s="280" customFormat="1" ht="18.75" customHeight="1" x14ac:dyDescent="0.2">
      <c r="A9" s="489" t="s">
        <v>174</v>
      </c>
      <c r="B9" s="490"/>
      <c r="C9" s="490"/>
      <c r="D9" s="490"/>
      <c r="E9" s="490"/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1"/>
      <c r="S9" s="281"/>
      <c r="T9" s="281"/>
      <c r="U9" s="281"/>
      <c r="V9" s="281"/>
      <c r="W9" s="281"/>
      <c r="X9" s="281"/>
    </row>
    <row r="10" spans="1:24" s="278" customFormat="1" ht="17.25" customHeight="1" x14ac:dyDescent="0.2">
      <c r="A10" s="165">
        <v>1</v>
      </c>
      <c r="B10" s="6" t="s">
        <v>175</v>
      </c>
      <c r="C10" s="166" t="s">
        <v>13</v>
      </c>
      <c r="D10" s="167">
        <v>42779</v>
      </c>
      <c r="E10" s="167">
        <v>42946</v>
      </c>
      <c r="F10" s="168">
        <v>0</v>
      </c>
      <c r="G10" s="168">
        <v>0</v>
      </c>
      <c r="H10" s="168">
        <v>0</v>
      </c>
      <c r="I10" s="168">
        <v>0</v>
      </c>
      <c r="J10" s="168">
        <v>0</v>
      </c>
      <c r="K10" s="168">
        <v>0</v>
      </c>
      <c r="L10" s="168">
        <v>0</v>
      </c>
      <c r="M10" s="168">
        <v>0</v>
      </c>
      <c r="N10" s="159" t="s">
        <v>176</v>
      </c>
      <c r="O10" s="419" t="s">
        <v>177</v>
      </c>
      <c r="P10" s="419" t="s">
        <v>178</v>
      </c>
      <c r="Q10" s="419" t="s">
        <v>179</v>
      </c>
      <c r="R10" s="6" t="s">
        <v>180</v>
      </c>
      <c r="S10" s="279"/>
      <c r="T10" s="279"/>
      <c r="U10" s="279"/>
      <c r="V10" s="279"/>
      <c r="W10" s="279"/>
      <c r="X10" s="279"/>
    </row>
    <row r="11" spans="1:24" s="278" customFormat="1" ht="17.25" customHeight="1" x14ac:dyDescent="0.2">
      <c r="A11" s="165">
        <v>2</v>
      </c>
      <c r="B11" s="6" t="s">
        <v>181</v>
      </c>
      <c r="C11" s="166" t="s">
        <v>13</v>
      </c>
      <c r="D11" s="167">
        <v>42779</v>
      </c>
      <c r="E11" s="167">
        <v>43159</v>
      </c>
      <c r="F11" s="168">
        <v>0</v>
      </c>
      <c r="G11" s="168">
        <v>0</v>
      </c>
      <c r="H11" s="168">
        <v>0</v>
      </c>
      <c r="I11" s="169" t="s">
        <v>13</v>
      </c>
      <c r="J11" s="170">
        <v>1</v>
      </c>
      <c r="K11" s="170" t="s">
        <v>13</v>
      </c>
      <c r="L11" s="170" t="s">
        <v>13</v>
      </c>
      <c r="M11" s="170" t="s">
        <v>13</v>
      </c>
      <c r="N11" s="159" t="s">
        <v>176</v>
      </c>
      <c r="O11" s="419"/>
      <c r="P11" s="419"/>
      <c r="Q11" s="419"/>
      <c r="R11" s="3" t="s">
        <v>182</v>
      </c>
      <c r="S11" s="279"/>
      <c r="T11" s="279"/>
      <c r="U11" s="279"/>
      <c r="V11" s="279"/>
      <c r="W11" s="279"/>
      <c r="X11" s="279"/>
    </row>
    <row r="12" spans="1:24" s="278" customFormat="1" ht="48.75" customHeight="1" x14ac:dyDescent="0.2">
      <c r="A12" s="165">
        <v>3</v>
      </c>
      <c r="B12" s="6" t="s">
        <v>183</v>
      </c>
      <c r="C12" s="171">
        <v>135</v>
      </c>
      <c r="D12" s="167">
        <v>43005</v>
      </c>
      <c r="E12" s="167">
        <v>43465</v>
      </c>
      <c r="F12" s="169">
        <v>0</v>
      </c>
      <c r="G12" s="172">
        <v>35</v>
      </c>
      <c r="H12" s="172">
        <v>50</v>
      </c>
      <c r="I12" s="172">
        <v>50</v>
      </c>
      <c r="J12" s="170">
        <v>0.12</v>
      </c>
      <c r="K12" s="170">
        <v>0.13</v>
      </c>
      <c r="L12" s="170">
        <v>0.35</v>
      </c>
      <c r="M12" s="170">
        <v>0.4</v>
      </c>
      <c r="N12" s="421" t="s">
        <v>184</v>
      </c>
      <c r="O12" s="419"/>
      <c r="P12" s="419"/>
      <c r="Q12" s="419"/>
      <c r="R12" s="3" t="s">
        <v>185</v>
      </c>
      <c r="S12" s="279"/>
      <c r="T12" s="279"/>
      <c r="U12" s="279"/>
      <c r="V12" s="279"/>
      <c r="W12" s="279"/>
      <c r="X12" s="279"/>
    </row>
    <row r="13" spans="1:24" s="278" customFormat="1" ht="25.5" customHeight="1" x14ac:dyDescent="0.2">
      <c r="A13" s="165">
        <v>4</v>
      </c>
      <c r="B13" s="173" t="s">
        <v>186</v>
      </c>
      <c r="C13" s="174" t="s">
        <v>13</v>
      </c>
      <c r="D13" s="167">
        <v>43102</v>
      </c>
      <c r="E13" s="167">
        <v>43465</v>
      </c>
      <c r="F13" s="169">
        <v>0</v>
      </c>
      <c r="G13" s="169">
        <v>0</v>
      </c>
      <c r="H13" s="172">
        <v>0</v>
      </c>
      <c r="I13" s="169">
        <v>0</v>
      </c>
      <c r="J13" s="170">
        <v>0.25</v>
      </c>
      <c r="K13" s="170">
        <v>0.25</v>
      </c>
      <c r="L13" s="170">
        <v>0.25</v>
      </c>
      <c r="M13" s="170">
        <v>0.25</v>
      </c>
      <c r="N13" s="421"/>
      <c r="O13" s="419"/>
      <c r="P13" s="419"/>
      <c r="Q13" s="419"/>
      <c r="R13" s="3" t="s">
        <v>187</v>
      </c>
      <c r="S13" s="279"/>
      <c r="T13" s="279"/>
      <c r="U13" s="279"/>
      <c r="V13" s="279"/>
      <c r="W13" s="279"/>
      <c r="X13" s="279"/>
    </row>
    <row r="14" spans="1:24" s="278" customFormat="1" ht="28.5" customHeight="1" x14ac:dyDescent="0.2">
      <c r="A14" s="165">
        <v>5</v>
      </c>
      <c r="B14" s="175" t="s">
        <v>188</v>
      </c>
      <c r="C14" s="166" t="s">
        <v>13</v>
      </c>
      <c r="D14" s="166" t="s">
        <v>13</v>
      </c>
      <c r="E14" s="166" t="s">
        <v>13</v>
      </c>
      <c r="F14" s="169">
        <v>0</v>
      </c>
      <c r="G14" s="169"/>
      <c r="H14" s="169"/>
      <c r="I14" s="169"/>
      <c r="J14" s="176">
        <v>0</v>
      </c>
      <c r="K14" s="176">
        <v>0</v>
      </c>
      <c r="L14" s="176">
        <v>0</v>
      </c>
      <c r="M14" s="176">
        <v>0</v>
      </c>
      <c r="N14" s="421" t="s">
        <v>189</v>
      </c>
      <c r="O14" s="419"/>
      <c r="P14" s="419"/>
      <c r="Q14" s="419"/>
      <c r="R14" s="177" t="s">
        <v>190</v>
      </c>
      <c r="S14" s="279"/>
      <c r="T14" s="279"/>
      <c r="U14" s="279"/>
      <c r="V14" s="279"/>
      <c r="W14" s="279"/>
      <c r="X14" s="279"/>
    </row>
    <row r="15" spans="1:24" s="278" customFormat="1" ht="57" customHeight="1" x14ac:dyDescent="0.2">
      <c r="A15" s="165">
        <v>6</v>
      </c>
      <c r="B15" s="3" t="s">
        <v>191</v>
      </c>
      <c r="C15" s="178">
        <v>50</v>
      </c>
      <c r="D15" s="167">
        <v>43346</v>
      </c>
      <c r="E15" s="167">
        <v>43465</v>
      </c>
      <c r="F15" s="179"/>
      <c r="G15" s="179">
        <v>0</v>
      </c>
      <c r="H15" s="179">
        <v>25</v>
      </c>
      <c r="I15" s="179">
        <v>25</v>
      </c>
      <c r="J15" s="170">
        <v>0.06</v>
      </c>
      <c r="K15" s="170">
        <v>0.19</v>
      </c>
      <c r="L15" s="170">
        <v>0.5</v>
      </c>
      <c r="M15" s="170">
        <v>0.25</v>
      </c>
      <c r="N15" s="421"/>
      <c r="O15" s="419"/>
      <c r="P15" s="419"/>
      <c r="Q15" s="419"/>
      <c r="R15" s="177" t="s">
        <v>192</v>
      </c>
      <c r="S15" s="279"/>
      <c r="T15" s="279"/>
      <c r="U15" s="279"/>
      <c r="V15" s="279"/>
      <c r="W15" s="279"/>
      <c r="X15" s="279"/>
    </row>
    <row r="16" spans="1:24" s="278" customFormat="1" ht="13.5" x14ac:dyDescent="0.2">
      <c r="A16" s="180"/>
      <c r="B16" s="181" t="s">
        <v>16</v>
      </c>
      <c r="C16" s="182">
        <f>SUM(C10:C15)</f>
        <v>185</v>
      </c>
      <c r="D16" s="499"/>
      <c r="E16" s="499"/>
      <c r="F16" s="183">
        <f>SUM(F10:F15)</f>
        <v>0</v>
      </c>
      <c r="G16" s="183">
        <f>SUM(G10:G15)</f>
        <v>35</v>
      </c>
      <c r="H16" s="183">
        <f>SUM(H10:H15)</f>
        <v>75</v>
      </c>
      <c r="I16" s="183">
        <f>SUM(I10:I15)</f>
        <v>75</v>
      </c>
      <c r="J16" s="503"/>
      <c r="K16" s="503"/>
      <c r="L16" s="503"/>
      <c r="M16" s="503"/>
      <c r="N16" s="503"/>
      <c r="O16" s="503"/>
      <c r="P16" s="503"/>
      <c r="Q16" s="503"/>
      <c r="R16" s="503"/>
      <c r="S16" s="279"/>
      <c r="T16" s="279"/>
      <c r="U16" s="279"/>
      <c r="V16" s="279"/>
      <c r="W16" s="279"/>
      <c r="X16" s="279"/>
    </row>
    <row r="17" spans="1:24" s="276" customFormat="1" ht="25.5" hidden="1" customHeight="1" x14ac:dyDescent="0.25">
      <c r="A17" s="184"/>
      <c r="B17" s="505"/>
      <c r="C17" s="506"/>
      <c r="D17" s="506"/>
      <c r="E17" s="506"/>
      <c r="F17" s="506"/>
      <c r="G17" s="506"/>
      <c r="H17" s="506"/>
      <c r="I17" s="506"/>
      <c r="J17" s="506"/>
      <c r="K17" s="506"/>
      <c r="L17" s="506"/>
      <c r="M17" s="506"/>
      <c r="N17" s="506"/>
      <c r="O17" s="506"/>
      <c r="P17" s="506"/>
      <c r="Q17" s="506"/>
      <c r="R17" s="507"/>
      <c r="S17" s="277"/>
      <c r="T17" s="277"/>
      <c r="U17" s="277"/>
      <c r="V17" s="277"/>
      <c r="W17" s="277"/>
      <c r="X17" s="277"/>
    </row>
    <row r="18" spans="1:24" ht="25.5" hidden="1" customHeight="1" x14ac:dyDescent="0.25">
      <c r="A18" s="165"/>
      <c r="B18" s="185"/>
      <c r="C18" s="186"/>
      <c r="D18" s="187"/>
      <c r="E18" s="187"/>
      <c r="F18" s="187"/>
      <c r="G18" s="187"/>
      <c r="H18" s="187"/>
      <c r="I18" s="187"/>
      <c r="J18" s="8"/>
      <c r="K18" s="8"/>
      <c r="L18" s="8"/>
      <c r="M18" s="8"/>
      <c r="N18" s="8"/>
      <c r="O18" s="188"/>
      <c r="P18" s="188"/>
      <c r="Q18" s="188"/>
      <c r="R18" s="188"/>
      <c r="S18" s="255"/>
      <c r="T18" s="255"/>
      <c r="U18" s="255"/>
      <c r="V18" s="255"/>
      <c r="W18" s="255"/>
      <c r="X18" s="255"/>
    </row>
    <row r="19" spans="1:24" ht="25.5" hidden="1" customHeight="1" x14ac:dyDescent="0.25">
      <c r="A19" s="165"/>
      <c r="B19" s="358" t="s">
        <v>193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359"/>
      <c r="R19" s="188"/>
      <c r="S19" s="255"/>
      <c r="T19" s="255"/>
      <c r="U19" s="255"/>
      <c r="V19" s="255"/>
      <c r="W19" s="255"/>
      <c r="X19" s="255"/>
    </row>
    <row r="20" spans="1:24" ht="25.5" hidden="1" customHeight="1" x14ac:dyDescent="0.25">
      <c r="A20" s="165"/>
      <c r="B20" s="6" t="s">
        <v>194</v>
      </c>
      <c r="C20" s="189">
        <v>16500</v>
      </c>
      <c r="D20" s="493">
        <v>43709</v>
      </c>
      <c r="E20" s="493">
        <v>44439</v>
      </c>
      <c r="F20" s="190">
        <v>0</v>
      </c>
      <c r="G20" s="190">
        <v>0</v>
      </c>
      <c r="H20" s="190">
        <v>0</v>
      </c>
      <c r="I20" s="190">
        <v>0</v>
      </c>
      <c r="J20" s="8" t="s">
        <v>13</v>
      </c>
      <c r="K20" s="8" t="s">
        <v>13</v>
      </c>
      <c r="L20" s="8" t="s">
        <v>13</v>
      </c>
      <c r="M20" s="8" t="s">
        <v>13</v>
      </c>
      <c r="N20" s="8"/>
      <c r="O20" s="496" t="s">
        <v>195</v>
      </c>
      <c r="P20" s="496" t="s">
        <v>178</v>
      </c>
      <c r="Q20" s="496">
        <v>716886564</v>
      </c>
      <c r="R20" s="188"/>
      <c r="S20" s="255"/>
      <c r="T20" s="255"/>
      <c r="U20" s="255"/>
      <c r="V20" s="255"/>
      <c r="W20" s="255"/>
      <c r="X20" s="255"/>
    </row>
    <row r="21" spans="1:24" ht="25.5" hidden="1" customHeight="1" x14ac:dyDescent="0.25">
      <c r="A21" s="165"/>
      <c r="B21" s="6" t="s">
        <v>196</v>
      </c>
      <c r="C21" s="189">
        <v>300</v>
      </c>
      <c r="D21" s="494"/>
      <c r="E21" s="494"/>
      <c r="F21" s="190">
        <v>0</v>
      </c>
      <c r="G21" s="190">
        <v>0</v>
      </c>
      <c r="H21" s="190">
        <v>0</v>
      </c>
      <c r="I21" s="190">
        <v>0</v>
      </c>
      <c r="J21" s="8" t="s">
        <v>13</v>
      </c>
      <c r="K21" s="8" t="s">
        <v>13</v>
      </c>
      <c r="L21" s="8" t="s">
        <v>13</v>
      </c>
      <c r="M21" s="8" t="s">
        <v>13</v>
      </c>
      <c r="N21" s="8"/>
      <c r="O21" s="497"/>
      <c r="P21" s="497"/>
      <c r="Q21" s="497"/>
      <c r="R21" s="188"/>
      <c r="S21" s="255"/>
      <c r="T21" s="255"/>
      <c r="U21" s="255"/>
      <c r="V21" s="255"/>
      <c r="W21" s="255"/>
      <c r="X21" s="255"/>
    </row>
    <row r="22" spans="1:24" ht="25.5" hidden="1" customHeight="1" x14ac:dyDescent="0.25">
      <c r="A22" s="165"/>
      <c r="B22" s="6" t="s">
        <v>197</v>
      </c>
      <c r="C22" s="189">
        <v>150</v>
      </c>
      <c r="D22" s="494"/>
      <c r="E22" s="494"/>
      <c r="F22" s="190"/>
      <c r="G22" s="190"/>
      <c r="H22" s="190"/>
      <c r="I22" s="190"/>
      <c r="J22" s="8"/>
      <c r="K22" s="8"/>
      <c r="L22" s="8"/>
      <c r="M22" s="8"/>
      <c r="N22" s="8"/>
      <c r="O22" s="497"/>
      <c r="P22" s="497"/>
      <c r="Q22" s="497"/>
      <c r="R22" s="188"/>
      <c r="S22" s="255"/>
      <c r="T22" s="255"/>
      <c r="U22" s="255"/>
      <c r="V22" s="255"/>
      <c r="W22" s="255"/>
      <c r="X22" s="255"/>
    </row>
    <row r="23" spans="1:24" ht="25.5" hidden="1" customHeight="1" x14ac:dyDescent="0.25">
      <c r="A23" s="165"/>
      <c r="B23" s="6" t="s">
        <v>198</v>
      </c>
      <c r="C23" s="189">
        <v>15</v>
      </c>
      <c r="D23" s="494"/>
      <c r="E23" s="494"/>
      <c r="F23" s="190"/>
      <c r="G23" s="190"/>
      <c r="H23" s="190"/>
      <c r="I23" s="190"/>
      <c r="J23" s="8"/>
      <c r="K23" s="8"/>
      <c r="L23" s="8"/>
      <c r="M23" s="8"/>
      <c r="N23" s="8"/>
      <c r="O23" s="497"/>
      <c r="P23" s="497"/>
      <c r="Q23" s="497"/>
      <c r="R23" s="188"/>
      <c r="S23" s="255"/>
      <c r="T23" s="255"/>
      <c r="U23" s="255"/>
      <c r="V23" s="255"/>
      <c r="W23" s="255"/>
      <c r="X23" s="255"/>
    </row>
    <row r="24" spans="1:24" ht="25.5" hidden="1" customHeight="1" x14ac:dyDescent="0.25">
      <c r="A24" s="165"/>
      <c r="B24" s="6" t="s">
        <v>199</v>
      </c>
      <c r="C24" s="189">
        <v>150</v>
      </c>
      <c r="D24" s="494"/>
      <c r="E24" s="494"/>
      <c r="F24" s="190"/>
      <c r="G24" s="190"/>
      <c r="H24" s="190"/>
      <c r="I24" s="190"/>
      <c r="J24" s="8"/>
      <c r="K24" s="8"/>
      <c r="L24" s="8"/>
      <c r="M24" s="8"/>
      <c r="N24" s="8"/>
      <c r="O24" s="497"/>
      <c r="P24" s="497"/>
      <c r="Q24" s="497"/>
      <c r="R24" s="188"/>
      <c r="S24" s="255"/>
      <c r="T24" s="255"/>
      <c r="U24" s="255"/>
      <c r="V24" s="255"/>
      <c r="W24" s="255"/>
      <c r="X24" s="255"/>
    </row>
    <row r="25" spans="1:24" ht="25.5" hidden="1" customHeight="1" x14ac:dyDescent="0.25">
      <c r="A25" s="165"/>
      <c r="B25" s="6" t="s">
        <v>200</v>
      </c>
      <c r="C25" s="189">
        <v>30</v>
      </c>
      <c r="D25" s="494"/>
      <c r="E25" s="494"/>
      <c r="F25" s="190">
        <v>0</v>
      </c>
      <c r="G25" s="190">
        <v>0</v>
      </c>
      <c r="H25" s="190">
        <v>0</v>
      </c>
      <c r="I25" s="190">
        <v>0</v>
      </c>
      <c r="J25" s="8" t="s">
        <v>13</v>
      </c>
      <c r="K25" s="8" t="s">
        <v>13</v>
      </c>
      <c r="L25" s="8" t="s">
        <v>13</v>
      </c>
      <c r="M25" s="8" t="s">
        <v>13</v>
      </c>
      <c r="N25" s="8"/>
      <c r="O25" s="497"/>
      <c r="P25" s="497"/>
      <c r="Q25" s="497"/>
      <c r="R25" s="188"/>
      <c r="S25" s="255"/>
      <c r="T25" s="255"/>
      <c r="U25" s="255"/>
      <c r="V25" s="255"/>
      <c r="W25" s="255"/>
      <c r="X25" s="255"/>
    </row>
    <row r="26" spans="1:24" ht="25.5" hidden="1" customHeight="1" x14ac:dyDescent="0.25">
      <c r="A26" s="165"/>
      <c r="B26" s="6" t="s">
        <v>201</v>
      </c>
      <c r="C26" s="189">
        <v>10</v>
      </c>
      <c r="D26" s="494"/>
      <c r="E26" s="494"/>
      <c r="F26" s="190">
        <v>0</v>
      </c>
      <c r="G26" s="190">
        <v>0</v>
      </c>
      <c r="H26" s="190">
        <v>0</v>
      </c>
      <c r="I26" s="190">
        <v>0</v>
      </c>
      <c r="J26" s="8" t="s">
        <v>13</v>
      </c>
      <c r="K26" s="8" t="s">
        <v>13</v>
      </c>
      <c r="L26" s="8" t="s">
        <v>13</v>
      </c>
      <c r="M26" s="8" t="s">
        <v>13</v>
      </c>
      <c r="N26" s="8"/>
      <c r="O26" s="497"/>
      <c r="P26" s="497"/>
      <c r="Q26" s="497"/>
      <c r="R26" s="188"/>
      <c r="S26" s="255"/>
      <c r="T26" s="255"/>
      <c r="U26" s="255"/>
      <c r="V26" s="255"/>
      <c r="W26" s="255"/>
      <c r="X26" s="255"/>
    </row>
    <row r="27" spans="1:24" ht="25.5" hidden="1" customHeight="1" x14ac:dyDescent="0.25">
      <c r="A27" s="165"/>
      <c r="B27" s="6" t="s">
        <v>202</v>
      </c>
      <c r="C27" s="189">
        <v>150</v>
      </c>
      <c r="D27" s="494"/>
      <c r="E27" s="494"/>
      <c r="F27" s="190">
        <v>0</v>
      </c>
      <c r="G27" s="190">
        <v>0</v>
      </c>
      <c r="H27" s="190">
        <v>0</v>
      </c>
      <c r="I27" s="190">
        <v>0</v>
      </c>
      <c r="J27" s="8" t="s">
        <v>13</v>
      </c>
      <c r="K27" s="8" t="s">
        <v>13</v>
      </c>
      <c r="L27" s="8" t="s">
        <v>13</v>
      </c>
      <c r="M27" s="8" t="s">
        <v>13</v>
      </c>
      <c r="N27" s="8"/>
      <c r="O27" s="497"/>
      <c r="P27" s="497"/>
      <c r="Q27" s="497"/>
      <c r="R27" s="188"/>
      <c r="S27" s="255"/>
      <c r="T27" s="255"/>
      <c r="U27" s="255"/>
      <c r="V27" s="255"/>
      <c r="W27" s="255"/>
      <c r="X27" s="255"/>
    </row>
    <row r="28" spans="1:24" ht="25.5" hidden="1" customHeight="1" x14ac:dyDescent="0.25">
      <c r="A28" s="165"/>
      <c r="B28" s="6" t="s">
        <v>203</v>
      </c>
      <c r="C28" s="189">
        <v>150</v>
      </c>
      <c r="D28" s="494"/>
      <c r="E28" s="494"/>
      <c r="F28" s="190">
        <v>0</v>
      </c>
      <c r="G28" s="190">
        <v>0</v>
      </c>
      <c r="H28" s="190">
        <v>0</v>
      </c>
      <c r="I28" s="190">
        <v>0</v>
      </c>
      <c r="J28" s="8" t="s">
        <v>13</v>
      </c>
      <c r="K28" s="8" t="s">
        <v>13</v>
      </c>
      <c r="L28" s="8" t="s">
        <v>13</v>
      </c>
      <c r="M28" s="8" t="s">
        <v>13</v>
      </c>
      <c r="N28" s="8"/>
      <c r="O28" s="497"/>
      <c r="P28" s="497"/>
      <c r="Q28" s="497"/>
      <c r="R28" s="188"/>
      <c r="S28" s="255"/>
      <c r="T28" s="255"/>
      <c r="U28" s="255"/>
      <c r="V28" s="255"/>
      <c r="W28" s="255"/>
      <c r="X28" s="255"/>
    </row>
    <row r="29" spans="1:24" ht="25.5" hidden="1" customHeight="1" x14ac:dyDescent="0.25">
      <c r="A29" s="165"/>
      <c r="B29" s="6" t="s">
        <v>204</v>
      </c>
      <c r="C29" s="189">
        <v>150</v>
      </c>
      <c r="D29" s="494"/>
      <c r="E29" s="494"/>
      <c r="F29" s="190">
        <v>0</v>
      </c>
      <c r="G29" s="190">
        <v>0</v>
      </c>
      <c r="H29" s="190">
        <v>0</v>
      </c>
      <c r="I29" s="190">
        <v>0</v>
      </c>
      <c r="J29" s="8" t="s">
        <v>13</v>
      </c>
      <c r="K29" s="8" t="s">
        <v>13</v>
      </c>
      <c r="L29" s="8" t="s">
        <v>13</v>
      </c>
      <c r="M29" s="8" t="s">
        <v>13</v>
      </c>
      <c r="N29" s="8"/>
      <c r="O29" s="497"/>
      <c r="P29" s="497"/>
      <c r="Q29" s="497"/>
      <c r="R29" s="188"/>
      <c r="S29" s="255"/>
      <c r="T29" s="255"/>
      <c r="U29" s="255"/>
      <c r="V29" s="255"/>
      <c r="W29" s="255"/>
      <c r="X29" s="255"/>
    </row>
    <row r="30" spans="1:24" ht="25.5" hidden="1" customHeight="1" x14ac:dyDescent="0.25">
      <c r="A30" s="165"/>
      <c r="B30" s="6" t="s">
        <v>205</v>
      </c>
      <c r="C30" s="189">
        <v>75</v>
      </c>
      <c r="D30" s="494"/>
      <c r="E30" s="494"/>
      <c r="F30" s="190">
        <v>0</v>
      </c>
      <c r="G30" s="190">
        <v>0</v>
      </c>
      <c r="H30" s="190">
        <v>0</v>
      </c>
      <c r="I30" s="190">
        <v>0</v>
      </c>
      <c r="J30" s="8" t="s">
        <v>13</v>
      </c>
      <c r="K30" s="8" t="s">
        <v>13</v>
      </c>
      <c r="L30" s="8" t="s">
        <v>13</v>
      </c>
      <c r="M30" s="8" t="s">
        <v>13</v>
      </c>
      <c r="N30" s="8"/>
      <c r="O30" s="497"/>
      <c r="P30" s="497"/>
      <c r="Q30" s="497"/>
      <c r="R30" s="188"/>
      <c r="S30" s="255"/>
      <c r="T30" s="255"/>
      <c r="U30" s="255"/>
      <c r="V30" s="255"/>
      <c r="W30" s="255"/>
      <c r="X30" s="255"/>
    </row>
    <row r="31" spans="1:24" ht="25.5" hidden="1" customHeight="1" x14ac:dyDescent="0.25">
      <c r="A31" s="165"/>
      <c r="B31" s="6" t="s">
        <v>206</v>
      </c>
      <c r="C31" s="189">
        <v>750</v>
      </c>
      <c r="D31" s="494"/>
      <c r="E31" s="494"/>
      <c r="F31" s="190">
        <v>0</v>
      </c>
      <c r="G31" s="190">
        <v>0</v>
      </c>
      <c r="H31" s="190">
        <v>0</v>
      </c>
      <c r="I31" s="190">
        <v>0</v>
      </c>
      <c r="J31" s="8" t="s">
        <v>13</v>
      </c>
      <c r="K31" s="8" t="s">
        <v>13</v>
      </c>
      <c r="L31" s="8" t="s">
        <v>13</v>
      </c>
      <c r="M31" s="8" t="s">
        <v>13</v>
      </c>
      <c r="N31" s="8"/>
      <c r="O31" s="497"/>
      <c r="P31" s="497"/>
      <c r="Q31" s="497"/>
      <c r="R31" s="188"/>
      <c r="S31" s="255"/>
      <c r="T31" s="255"/>
      <c r="U31" s="255"/>
      <c r="V31" s="255"/>
      <c r="W31" s="255"/>
      <c r="X31" s="255"/>
    </row>
    <row r="32" spans="1:24" ht="25.5" hidden="1" customHeight="1" x14ac:dyDescent="0.25">
      <c r="A32" s="165"/>
      <c r="B32" s="6" t="s">
        <v>207</v>
      </c>
      <c r="C32" s="189">
        <v>300</v>
      </c>
      <c r="D32" s="494"/>
      <c r="E32" s="494"/>
      <c r="F32" s="190">
        <v>0</v>
      </c>
      <c r="G32" s="190">
        <v>0</v>
      </c>
      <c r="H32" s="190">
        <v>0</v>
      </c>
      <c r="I32" s="190">
        <v>0</v>
      </c>
      <c r="J32" s="8" t="s">
        <v>13</v>
      </c>
      <c r="K32" s="8" t="s">
        <v>13</v>
      </c>
      <c r="L32" s="8" t="s">
        <v>13</v>
      </c>
      <c r="M32" s="8" t="s">
        <v>13</v>
      </c>
      <c r="N32" s="8"/>
      <c r="O32" s="497"/>
      <c r="P32" s="497"/>
      <c r="Q32" s="497"/>
      <c r="R32" s="188"/>
      <c r="S32" s="255"/>
      <c r="T32" s="255"/>
      <c r="U32" s="255"/>
      <c r="V32" s="255"/>
      <c r="W32" s="255"/>
      <c r="X32" s="255"/>
    </row>
    <row r="33" spans="1:24" ht="25.5" hidden="1" customHeight="1" x14ac:dyDescent="0.25">
      <c r="A33" s="165"/>
      <c r="B33" s="6" t="s">
        <v>208</v>
      </c>
      <c r="C33" s="189">
        <v>15</v>
      </c>
      <c r="D33" s="494"/>
      <c r="E33" s="494"/>
      <c r="F33" s="190">
        <v>0</v>
      </c>
      <c r="G33" s="190">
        <v>0</v>
      </c>
      <c r="H33" s="190">
        <v>0</v>
      </c>
      <c r="I33" s="190">
        <v>0</v>
      </c>
      <c r="J33" s="8" t="s">
        <v>13</v>
      </c>
      <c r="K33" s="8" t="s">
        <v>13</v>
      </c>
      <c r="L33" s="8" t="s">
        <v>13</v>
      </c>
      <c r="M33" s="8" t="s">
        <v>13</v>
      </c>
      <c r="N33" s="8"/>
      <c r="O33" s="497"/>
      <c r="P33" s="497"/>
      <c r="Q33" s="497"/>
      <c r="R33" s="188"/>
      <c r="S33" s="255"/>
      <c r="T33" s="255"/>
      <c r="U33" s="255"/>
      <c r="V33" s="255"/>
      <c r="W33" s="255"/>
      <c r="X33" s="255"/>
    </row>
    <row r="34" spans="1:24" ht="25.5" hidden="1" customHeight="1" x14ac:dyDescent="0.25">
      <c r="A34" s="165"/>
      <c r="B34" s="6" t="s">
        <v>209</v>
      </c>
      <c r="C34" s="189">
        <v>900</v>
      </c>
      <c r="D34" s="495"/>
      <c r="E34" s="495"/>
      <c r="F34" s="190">
        <v>0</v>
      </c>
      <c r="G34" s="190">
        <v>0</v>
      </c>
      <c r="H34" s="190">
        <v>0</v>
      </c>
      <c r="I34" s="190">
        <v>0</v>
      </c>
      <c r="J34" s="8" t="s">
        <v>13</v>
      </c>
      <c r="K34" s="8" t="s">
        <v>13</v>
      </c>
      <c r="L34" s="8" t="s">
        <v>13</v>
      </c>
      <c r="M34" s="8" t="s">
        <v>13</v>
      </c>
      <c r="N34" s="8"/>
      <c r="O34" s="498"/>
      <c r="P34" s="498"/>
      <c r="Q34" s="498"/>
      <c r="R34" s="188"/>
      <c r="S34" s="255"/>
      <c r="T34" s="255"/>
      <c r="U34" s="255"/>
      <c r="V34" s="255"/>
      <c r="W34" s="255"/>
      <c r="X34" s="255"/>
    </row>
    <row r="35" spans="1:24" s="274" customFormat="1" ht="25.5" hidden="1" customHeight="1" x14ac:dyDescent="0.25">
      <c r="A35" s="191"/>
      <c r="B35" s="192" t="s">
        <v>210</v>
      </c>
      <c r="C35" s="193">
        <f>SUM(C20:C34)</f>
        <v>19645</v>
      </c>
      <c r="D35" s="194"/>
      <c r="E35" s="194"/>
      <c r="F35" s="195">
        <f>SUM(F20:F34)</f>
        <v>0</v>
      </c>
      <c r="G35" s="195">
        <f>SUM(G20:G34)</f>
        <v>0</v>
      </c>
      <c r="H35" s="195">
        <f>SUM(H20:H34)</f>
        <v>0</v>
      </c>
      <c r="I35" s="195">
        <f>SUM(I20:I34)</f>
        <v>0</v>
      </c>
      <c r="J35" s="196" t="s">
        <v>13</v>
      </c>
      <c r="K35" s="196" t="s">
        <v>13</v>
      </c>
      <c r="L35" s="196" t="s">
        <v>13</v>
      </c>
      <c r="M35" s="196" t="s">
        <v>13</v>
      </c>
      <c r="N35" s="196"/>
      <c r="O35" s="197"/>
      <c r="P35" s="197"/>
      <c r="Q35" s="197"/>
      <c r="R35" s="197"/>
      <c r="S35" s="275"/>
      <c r="T35" s="275"/>
      <c r="U35" s="275"/>
      <c r="V35" s="275"/>
      <c r="W35" s="275"/>
      <c r="X35" s="275"/>
    </row>
    <row r="36" spans="1:24" s="272" customFormat="1" ht="25.5" hidden="1" customHeight="1" x14ac:dyDescent="0.25">
      <c r="A36" s="198"/>
      <c r="B36" s="199" t="s">
        <v>211</v>
      </c>
      <c r="C36" s="200">
        <f>C35*10/100</f>
        <v>1964.5</v>
      </c>
      <c r="D36" s="201"/>
      <c r="E36" s="201"/>
      <c r="F36" s="201">
        <f>F35*10/100</f>
        <v>0</v>
      </c>
      <c r="G36" s="201">
        <f>G35*10/100</f>
        <v>0</v>
      </c>
      <c r="H36" s="201">
        <f>H35*10/100</f>
        <v>0</v>
      </c>
      <c r="I36" s="201">
        <f>I35*10/100</f>
        <v>0</v>
      </c>
      <c r="J36" s="202" t="s">
        <v>13</v>
      </c>
      <c r="K36" s="202" t="s">
        <v>13</v>
      </c>
      <c r="L36" s="202" t="s">
        <v>13</v>
      </c>
      <c r="M36" s="202" t="s">
        <v>13</v>
      </c>
      <c r="N36" s="202"/>
      <c r="O36" s="203"/>
      <c r="P36" s="203"/>
      <c r="Q36" s="203"/>
      <c r="R36" s="203"/>
      <c r="S36" s="273"/>
      <c r="T36" s="273"/>
      <c r="U36" s="273"/>
      <c r="V36" s="273"/>
      <c r="W36" s="273"/>
      <c r="X36" s="273"/>
    </row>
    <row r="37" spans="1:24" ht="18.75" customHeight="1" x14ac:dyDescent="0.25">
      <c r="A37" s="204"/>
      <c r="B37" s="205" t="s">
        <v>212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55"/>
      <c r="T37" s="255"/>
      <c r="U37" s="255"/>
      <c r="V37" s="255"/>
      <c r="W37" s="255"/>
      <c r="X37" s="255"/>
    </row>
    <row r="38" spans="1:24" ht="18.75" customHeight="1" x14ac:dyDescent="0.25">
      <c r="A38" s="165">
        <v>1</v>
      </c>
      <c r="B38" s="6" t="s">
        <v>175</v>
      </c>
      <c r="C38" s="206" t="s">
        <v>13</v>
      </c>
      <c r="D38" s="167">
        <v>42779</v>
      </c>
      <c r="E38" s="167">
        <v>43098</v>
      </c>
      <c r="F38" s="207" t="s">
        <v>13</v>
      </c>
      <c r="G38" s="207" t="s">
        <v>13</v>
      </c>
      <c r="H38" s="207" t="s">
        <v>13</v>
      </c>
      <c r="I38" s="207" t="s">
        <v>13</v>
      </c>
      <c r="J38" s="208">
        <v>0.25</v>
      </c>
      <c r="K38" s="208">
        <v>0.25</v>
      </c>
      <c r="L38" s="208">
        <v>0.25</v>
      </c>
      <c r="M38" s="208">
        <v>0.25</v>
      </c>
      <c r="N38" s="209" t="s">
        <v>176</v>
      </c>
      <c r="O38" s="419" t="s">
        <v>213</v>
      </c>
      <c r="P38" s="419" t="s">
        <v>178</v>
      </c>
      <c r="Q38" s="419" t="s">
        <v>179</v>
      </c>
      <c r="R38" s="6" t="s">
        <v>214</v>
      </c>
      <c r="S38" s="255"/>
      <c r="T38" s="255"/>
      <c r="U38" s="255"/>
      <c r="V38" s="255"/>
      <c r="W38" s="255"/>
      <c r="X38" s="255"/>
    </row>
    <row r="39" spans="1:24" ht="27" customHeight="1" x14ac:dyDescent="0.25">
      <c r="A39" s="165">
        <v>2</v>
      </c>
      <c r="B39" s="6" t="s">
        <v>215</v>
      </c>
      <c r="C39" s="206">
        <v>35</v>
      </c>
      <c r="D39" s="167">
        <v>43102</v>
      </c>
      <c r="E39" s="167">
        <v>43465</v>
      </c>
      <c r="F39" s="210" t="s">
        <v>13</v>
      </c>
      <c r="G39" s="211">
        <v>10</v>
      </c>
      <c r="H39" s="211">
        <v>10</v>
      </c>
      <c r="I39" s="211">
        <v>15</v>
      </c>
      <c r="J39" s="208">
        <v>0.1</v>
      </c>
      <c r="K39" s="208">
        <v>0.3</v>
      </c>
      <c r="L39" s="208">
        <v>0.4</v>
      </c>
      <c r="M39" s="208">
        <v>0.2</v>
      </c>
      <c r="N39" s="3" t="s">
        <v>216</v>
      </c>
      <c r="O39" s="419"/>
      <c r="P39" s="419"/>
      <c r="Q39" s="419"/>
      <c r="R39" s="6" t="s">
        <v>217</v>
      </c>
      <c r="S39" s="255"/>
      <c r="T39" s="255"/>
      <c r="U39" s="255"/>
      <c r="V39" s="255"/>
      <c r="W39" s="255"/>
      <c r="X39" s="255"/>
    </row>
    <row r="40" spans="1:24" ht="16.899999999999999" customHeight="1" x14ac:dyDescent="0.25">
      <c r="A40" s="165">
        <v>3</v>
      </c>
      <c r="B40" s="6" t="s">
        <v>218</v>
      </c>
      <c r="C40" s="206" t="s">
        <v>13</v>
      </c>
      <c r="D40" s="167">
        <v>43102</v>
      </c>
      <c r="E40" s="167">
        <v>43159</v>
      </c>
      <c r="F40" s="210" t="s">
        <v>13</v>
      </c>
      <c r="G40" s="210" t="s">
        <v>13</v>
      </c>
      <c r="H40" s="210" t="s">
        <v>13</v>
      </c>
      <c r="I40" s="210" t="s">
        <v>13</v>
      </c>
      <c r="J40" s="170">
        <v>1</v>
      </c>
      <c r="K40" s="170" t="s">
        <v>13</v>
      </c>
      <c r="L40" s="170" t="s">
        <v>13</v>
      </c>
      <c r="M40" s="170" t="s">
        <v>13</v>
      </c>
      <c r="N40" s="467" t="s">
        <v>219</v>
      </c>
      <c r="O40" s="419"/>
      <c r="P40" s="419"/>
      <c r="Q40" s="419"/>
      <c r="R40" s="6" t="s">
        <v>217</v>
      </c>
      <c r="S40" s="255"/>
      <c r="T40" s="255"/>
      <c r="U40" s="255"/>
      <c r="V40" s="255"/>
      <c r="W40" s="255"/>
      <c r="X40" s="255"/>
    </row>
    <row r="41" spans="1:24" ht="25.5" hidden="1" customHeight="1" x14ac:dyDescent="0.25">
      <c r="A41" s="165">
        <v>3.1</v>
      </c>
      <c r="B41" s="6" t="s">
        <v>220</v>
      </c>
      <c r="C41" s="206"/>
      <c r="D41" s="167"/>
      <c r="E41" s="167"/>
      <c r="F41" s="210" t="s">
        <v>13</v>
      </c>
      <c r="G41" s="210" t="s">
        <v>13</v>
      </c>
      <c r="H41" s="210" t="s">
        <v>13</v>
      </c>
      <c r="I41" s="210" t="s">
        <v>13</v>
      </c>
      <c r="J41" s="170" t="s">
        <v>13</v>
      </c>
      <c r="K41" s="170" t="s">
        <v>13</v>
      </c>
      <c r="L41" s="170" t="s">
        <v>13</v>
      </c>
      <c r="M41" s="170" t="s">
        <v>13</v>
      </c>
      <c r="N41" s="468"/>
      <c r="O41" s="419"/>
      <c r="P41" s="419"/>
      <c r="Q41" s="419"/>
      <c r="R41" s="212" t="s">
        <v>214</v>
      </c>
      <c r="S41" s="255"/>
      <c r="T41" s="255"/>
      <c r="U41" s="255"/>
      <c r="V41" s="255"/>
      <c r="W41" s="255"/>
      <c r="X41" s="255"/>
    </row>
    <row r="42" spans="1:24" ht="25.5" hidden="1" customHeight="1" x14ac:dyDescent="0.25">
      <c r="A42" s="165">
        <v>3.2</v>
      </c>
      <c r="B42" s="6" t="s">
        <v>221</v>
      </c>
      <c r="C42" s="206"/>
      <c r="D42" s="167"/>
      <c r="E42" s="167"/>
      <c r="F42" s="210" t="s">
        <v>13</v>
      </c>
      <c r="G42" s="210" t="s">
        <v>13</v>
      </c>
      <c r="H42" s="210" t="s">
        <v>13</v>
      </c>
      <c r="I42" s="210" t="s">
        <v>13</v>
      </c>
      <c r="J42" s="170" t="s">
        <v>13</v>
      </c>
      <c r="K42" s="170" t="s">
        <v>13</v>
      </c>
      <c r="L42" s="170" t="s">
        <v>13</v>
      </c>
      <c r="M42" s="170" t="s">
        <v>13</v>
      </c>
      <c r="N42" s="3"/>
      <c r="O42" s="419"/>
      <c r="P42" s="419"/>
      <c r="Q42" s="419"/>
      <c r="R42" s="213"/>
      <c r="S42" s="255"/>
      <c r="T42" s="255"/>
      <c r="U42" s="255"/>
      <c r="V42" s="255"/>
      <c r="W42" s="255"/>
      <c r="X42" s="255"/>
    </row>
    <row r="43" spans="1:24" ht="17.25" customHeight="1" x14ac:dyDescent="0.25">
      <c r="A43" s="165">
        <v>4</v>
      </c>
      <c r="B43" s="6" t="s">
        <v>222</v>
      </c>
      <c r="C43" s="206" t="s">
        <v>13</v>
      </c>
      <c r="D43" s="167">
        <v>43161</v>
      </c>
      <c r="E43" s="167">
        <v>43465</v>
      </c>
      <c r="F43" s="210" t="s">
        <v>13</v>
      </c>
      <c r="G43" s="210" t="s">
        <v>13</v>
      </c>
      <c r="H43" s="210" t="s">
        <v>13</v>
      </c>
      <c r="I43" s="210" t="s">
        <v>13</v>
      </c>
      <c r="J43" s="210" t="s">
        <v>13</v>
      </c>
      <c r="K43" s="208">
        <v>0.3</v>
      </c>
      <c r="L43" s="208">
        <v>0.4</v>
      </c>
      <c r="M43" s="208">
        <v>0.3</v>
      </c>
      <c r="N43" s="3" t="s">
        <v>223</v>
      </c>
      <c r="O43" s="419"/>
      <c r="P43" s="419"/>
      <c r="Q43" s="419"/>
      <c r="R43" s="3" t="s">
        <v>224</v>
      </c>
      <c r="S43" s="255"/>
      <c r="T43" s="255"/>
      <c r="U43" s="255"/>
      <c r="V43" s="255"/>
      <c r="W43" s="255"/>
      <c r="X43" s="255"/>
    </row>
    <row r="44" spans="1:24" ht="25.5" hidden="1" customHeight="1" x14ac:dyDescent="0.25">
      <c r="A44" s="165">
        <v>4.0999999999999996</v>
      </c>
      <c r="B44" s="173" t="s">
        <v>225</v>
      </c>
      <c r="C44" s="206"/>
      <c r="D44" s="167"/>
      <c r="E44" s="167"/>
      <c r="F44" s="210" t="s">
        <v>13</v>
      </c>
      <c r="G44" s="210" t="s">
        <v>13</v>
      </c>
      <c r="H44" s="210" t="s">
        <v>13</v>
      </c>
      <c r="I44" s="210" t="s">
        <v>13</v>
      </c>
      <c r="J44" s="170" t="s">
        <v>13</v>
      </c>
      <c r="K44" s="170" t="s">
        <v>13</v>
      </c>
      <c r="L44" s="170" t="s">
        <v>13</v>
      </c>
      <c r="M44" s="170" t="s">
        <v>13</v>
      </c>
      <c r="N44" s="3"/>
      <c r="O44" s="419"/>
      <c r="P44" s="419"/>
      <c r="Q44" s="419"/>
      <c r="R44" s="209"/>
      <c r="S44" s="255"/>
      <c r="T44" s="255"/>
      <c r="U44" s="255"/>
      <c r="V44" s="255"/>
      <c r="W44" s="255"/>
      <c r="X44" s="255"/>
    </row>
    <row r="45" spans="1:24" ht="25.5" hidden="1" customHeight="1" x14ac:dyDescent="0.25">
      <c r="A45" s="165"/>
      <c r="B45" s="173" t="s">
        <v>226</v>
      </c>
      <c r="C45" s="206"/>
      <c r="D45" s="167"/>
      <c r="E45" s="167"/>
      <c r="F45" s="210" t="s">
        <v>13</v>
      </c>
      <c r="G45" s="210" t="s">
        <v>13</v>
      </c>
      <c r="H45" s="210" t="s">
        <v>13</v>
      </c>
      <c r="I45" s="210" t="s">
        <v>13</v>
      </c>
      <c r="J45" s="170" t="s">
        <v>13</v>
      </c>
      <c r="K45" s="170" t="s">
        <v>13</v>
      </c>
      <c r="L45" s="170" t="s">
        <v>13</v>
      </c>
      <c r="M45" s="170" t="s">
        <v>13</v>
      </c>
      <c r="N45" s="3"/>
      <c r="O45" s="419"/>
      <c r="P45" s="419"/>
      <c r="Q45" s="419"/>
      <c r="R45" s="209"/>
      <c r="S45" s="255"/>
      <c r="T45" s="255"/>
      <c r="U45" s="255"/>
      <c r="V45" s="255"/>
      <c r="W45" s="255"/>
      <c r="X45" s="255"/>
    </row>
    <row r="46" spans="1:24" ht="25.5" hidden="1" customHeight="1" x14ac:dyDescent="0.25">
      <c r="A46" s="165"/>
      <c r="B46" s="175" t="s">
        <v>227</v>
      </c>
      <c r="C46" s="206"/>
      <c r="D46" s="167"/>
      <c r="E46" s="167"/>
      <c r="F46" s="210" t="s">
        <v>13</v>
      </c>
      <c r="G46" s="210" t="s">
        <v>13</v>
      </c>
      <c r="H46" s="210" t="s">
        <v>13</v>
      </c>
      <c r="I46" s="210" t="s">
        <v>13</v>
      </c>
      <c r="J46" s="170" t="s">
        <v>13</v>
      </c>
      <c r="K46" s="170" t="s">
        <v>13</v>
      </c>
      <c r="L46" s="170" t="s">
        <v>13</v>
      </c>
      <c r="M46" s="170" t="s">
        <v>13</v>
      </c>
      <c r="N46" s="3"/>
      <c r="O46" s="419"/>
      <c r="P46" s="419"/>
      <c r="Q46" s="419"/>
      <c r="R46" s="209"/>
      <c r="S46" s="255"/>
      <c r="T46" s="255"/>
      <c r="U46" s="255"/>
      <c r="V46" s="255"/>
      <c r="W46" s="255"/>
      <c r="X46" s="255"/>
    </row>
    <row r="47" spans="1:24" ht="25.5" hidden="1" customHeight="1" x14ac:dyDescent="0.25">
      <c r="A47" s="165">
        <v>4.2</v>
      </c>
      <c r="B47" s="6" t="s">
        <v>228</v>
      </c>
      <c r="C47" s="206"/>
      <c r="D47" s="167"/>
      <c r="E47" s="167"/>
      <c r="F47" s="210" t="s">
        <v>13</v>
      </c>
      <c r="G47" s="210" t="s">
        <v>13</v>
      </c>
      <c r="H47" s="210" t="s">
        <v>13</v>
      </c>
      <c r="I47" s="210" t="s">
        <v>13</v>
      </c>
      <c r="J47" s="170" t="s">
        <v>13</v>
      </c>
      <c r="K47" s="170" t="s">
        <v>13</v>
      </c>
      <c r="L47" s="170" t="s">
        <v>13</v>
      </c>
      <c r="M47" s="170" t="s">
        <v>13</v>
      </c>
      <c r="N47" s="3"/>
      <c r="O47" s="419"/>
      <c r="P47" s="419"/>
      <c r="Q47" s="419"/>
      <c r="R47" s="467"/>
      <c r="S47" s="255"/>
      <c r="T47" s="255"/>
      <c r="U47" s="255"/>
      <c r="V47" s="255"/>
      <c r="W47" s="255"/>
      <c r="X47" s="255"/>
    </row>
    <row r="48" spans="1:24" ht="25.5" hidden="1" customHeight="1" x14ac:dyDescent="0.25">
      <c r="A48" s="165">
        <v>4.3</v>
      </c>
      <c r="B48" s="6" t="s">
        <v>229</v>
      </c>
      <c r="C48" s="206"/>
      <c r="D48" s="167"/>
      <c r="E48" s="167"/>
      <c r="F48" s="210" t="s">
        <v>13</v>
      </c>
      <c r="G48" s="210" t="s">
        <v>13</v>
      </c>
      <c r="H48" s="210" t="s">
        <v>13</v>
      </c>
      <c r="I48" s="210" t="s">
        <v>13</v>
      </c>
      <c r="J48" s="170" t="s">
        <v>13</v>
      </c>
      <c r="K48" s="170" t="s">
        <v>13</v>
      </c>
      <c r="L48" s="170" t="s">
        <v>13</v>
      </c>
      <c r="M48" s="170" t="s">
        <v>13</v>
      </c>
      <c r="N48" s="3"/>
      <c r="O48" s="419"/>
      <c r="P48" s="419"/>
      <c r="Q48" s="419"/>
      <c r="R48" s="468"/>
      <c r="S48" s="255"/>
      <c r="T48" s="255"/>
      <c r="U48" s="255"/>
      <c r="V48" s="255"/>
      <c r="W48" s="255"/>
      <c r="X48" s="255"/>
    </row>
    <row r="49" spans="1:24" ht="25.5" hidden="1" customHeight="1" x14ac:dyDescent="0.25">
      <c r="A49" s="165">
        <v>4.4000000000000004</v>
      </c>
      <c r="B49" s="6" t="s">
        <v>230</v>
      </c>
      <c r="C49" s="206"/>
      <c r="D49" s="167"/>
      <c r="E49" s="167"/>
      <c r="F49" s="210" t="s">
        <v>13</v>
      </c>
      <c r="G49" s="210" t="s">
        <v>13</v>
      </c>
      <c r="H49" s="210" t="s">
        <v>13</v>
      </c>
      <c r="I49" s="210" t="s">
        <v>13</v>
      </c>
      <c r="J49" s="170" t="s">
        <v>13</v>
      </c>
      <c r="K49" s="170" t="s">
        <v>13</v>
      </c>
      <c r="L49" s="170" t="s">
        <v>13</v>
      </c>
      <c r="M49" s="170" t="s">
        <v>13</v>
      </c>
      <c r="N49" s="3"/>
      <c r="O49" s="419"/>
      <c r="P49" s="419"/>
      <c r="Q49" s="419"/>
      <c r="R49" s="467"/>
      <c r="S49" s="255"/>
      <c r="T49" s="255"/>
      <c r="U49" s="255"/>
      <c r="V49" s="255"/>
      <c r="W49" s="255"/>
      <c r="X49" s="255"/>
    </row>
    <row r="50" spans="1:24" ht="25.5" hidden="1" customHeight="1" x14ac:dyDescent="0.25">
      <c r="A50" s="165">
        <v>4.5</v>
      </c>
      <c r="B50" s="6" t="s">
        <v>231</v>
      </c>
      <c r="C50" s="206"/>
      <c r="D50" s="167"/>
      <c r="E50" s="167"/>
      <c r="F50" s="210" t="s">
        <v>13</v>
      </c>
      <c r="G50" s="210" t="s">
        <v>13</v>
      </c>
      <c r="H50" s="210" t="s">
        <v>13</v>
      </c>
      <c r="I50" s="210" t="s">
        <v>13</v>
      </c>
      <c r="J50" s="170" t="s">
        <v>13</v>
      </c>
      <c r="K50" s="170" t="s">
        <v>13</v>
      </c>
      <c r="L50" s="170" t="s">
        <v>13</v>
      </c>
      <c r="M50" s="170" t="s">
        <v>13</v>
      </c>
      <c r="N50" s="3"/>
      <c r="O50" s="419"/>
      <c r="P50" s="419"/>
      <c r="Q50" s="419"/>
      <c r="R50" s="468"/>
      <c r="S50" s="255"/>
      <c r="T50" s="255"/>
      <c r="U50" s="255"/>
      <c r="V50" s="255"/>
      <c r="W50" s="255"/>
      <c r="X50" s="255"/>
    </row>
    <row r="51" spans="1:24" ht="27" customHeight="1" x14ac:dyDescent="0.25">
      <c r="A51" s="165">
        <v>5</v>
      </c>
      <c r="B51" s="6" t="s">
        <v>188</v>
      </c>
      <c r="C51" s="206" t="s">
        <v>13</v>
      </c>
      <c r="D51" s="167">
        <v>43374</v>
      </c>
      <c r="E51" s="167">
        <v>43465</v>
      </c>
      <c r="F51" s="210" t="s">
        <v>13</v>
      </c>
      <c r="G51" s="210" t="s">
        <v>13</v>
      </c>
      <c r="H51" s="210" t="s">
        <v>13</v>
      </c>
      <c r="I51" s="210" t="s">
        <v>13</v>
      </c>
      <c r="J51" s="170" t="s">
        <v>13</v>
      </c>
      <c r="K51" s="170" t="s">
        <v>13</v>
      </c>
      <c r="L51" s="170" t="s">
        <v>13</v>
      </c>
      <c r="M51" s="214">
        <v>1</v>
      </c>
      <c r="N51" s="3" t="s">
        <v>189</v>
      </c>
      <c r="O51" s="419"/>
      <c r="P51" s="419"/>
      <c r="Q51" s="419"/>
      <c r="R51" s="209" t="s">
        <v>232</v>
      </c>
      <c r="S51" s="255"/>
      <c r="T51" s="255"/>
      <c r="U51" s="255"/>
      <c r="V51" s="255"/>
      <c r="W51" s="255"/>
      <c r="X51" s="255"/>
    </row>
    <row r="52" spans="1:24" ht="25.5" hidden="1" customHeight="1" x14ac:dyDescent="0.25">
      <c r="A52" s="165"/>
      <c r="B52" s="6" t="s">
        <v>233</v>
      </c>
      <c r="C52" s="215"/>
      <c r="D52" s="167"/>
      <c r="E52" s="167"/>
      <c r="F52" s="210" t="s">
        <v>13</v>
      </c>
      <c r="G52" s="210" t="s">
        <v>13</v>
      </c>
      <c r="H52" s="210" t="s">
        <v>13</v>
      </c>
      <c r="I52" s="210" t="s">
        <v>13</v>
      </c>
      <c r="J52" s="170"/>
      <c r="K52" s="170"/>
      <c r="L52" s="170"/>
      <c r="M52" s="170"/>
      <c r="N52" s="3"/>
      <c r="O52" s="419"/>
      <c r="P52" s="419"/>
      <c r="Q52" s="419"/>
      <c r="R52" s="209"/>
      <c r="S52" s="255"/>
      <c r="T52" s="255"/>
      <c r="U52" s="255"/>
      <c r="V52" s="255"/>
      <c r="W52" s="255"/>
      <c r="X52" s="255"/>
    </row>
    <row r="53" spans="1:24" ht="25.5" hidden="1" customHeight="1" x14ac:dyDescent="0.25">
      <c r="A53" s="165"/>
      <c r="B53" s="6" t="s">
        <v>234</v>
      </c>
      <c r="C53" s="215"/>
      <c r="D53" s="167"/>
      <c r="E53" s="167"/>
      <c r="F53" s="210" t="s">
        <v>13</v>
      </c>
      <c r="G53" s="210" t="s">
        <v>13</v>
      </c>
      <c r="H53" s="210" t="s">
        <v>13</v>
      </c>
      <c r="I53" s="210" t="s">
        <v>13</v>
      </c>
      <c r="J53" s="170"/>
      <c r="K53" s="170"/>
      <c r="L53" s="170"/>
      <c r="M53" s="170"/>
      <c r="N53" s="3"/>
      <c r="O53" s="419"/>
      <c r="P53" s="419"/>
      <c r="Q53" s="419"/>
      <c r="R53" s="209"/>
      <c r="S53" s="255"/>
      <c r="T53" s="255"/>
      <c r="U53" s="255"/>
      <c r="V53" s="255"/>
      <c r="W53" s="255"/>
      <c r="X53" s="255"/>
    </row>
    <row r="54" spans="1:24" ht="42.75" customHeight="1" x14ac:dyDescent="0.25">
      <c r="A54" s="165">
        <v>6</v>
      </c>
      <c r="B54" s="6" t="s">
        <v>235</v>
      </c>
      <c r="C54" s="206" t="s">
        <v>13</v>
      </c>
      <c r="D54" s="167">
        <v>43373</v>
      </c>
      <c r="E54" s="167">
        <v>43465</v>
      </c>
      <c r="F54" s="210" t="s">
        <v>13</v>
      </c>
      <c r="G54" s="210" t="s">
        <v>13</v>
      </c>
      <c r="H54" s="210" t="s">
        <v>13</v>
      </c>
      <c r="I54" s="210" t="s">
        <v>13</v>
      </c>
      <c r="J54" s="210" t="s">
        <v>13</v>
      </c>
      <c r="K54" s="210" t="s">
        <v>13</v>
      </c>
      <c r="L54" s="208">
        <v>0.25</v>
      </c>
      <c r="M54" s="208">
        <v>0.75</v>
      </c>
      <c r="N54" s="3" t="s">
        <v>236</v>
      </c>
      <c r="O54" s="419"/>
      <c r="P54" s="419"/>
      <c r="Q54" s="419"/>
      <c r="R54" s="216" t="s">
        <v>237</v>
      </c>
      <c r="S54" s="255"/>
      <c r="T54" s="255"/>
      <c r="U54" s="255"/>
      <c r="V54" s="255"/>
      <c r="W54" s="255"/>
      <c r="X54" s="255"/>
    </row>
    <row r="55" spans="1:24" x14ac:dyDescent="0.25">
      <c r="A55" s="180"/>
      <c r="B55" s="217" t="s">
        <v>16</v>
      </c>
      <c r="C55" s="218">
        <f>SUM(C38:C54)</f>
        <v>35</v>
      </c>
      <c r="D55" s="512"/>
      <c r="E55" s="513"/>
      <c r="F55" s="219">
        <f>SUM(F38:F54)</f>
        <v>0</v>
      </c>
      <c r="G55" s="219">
        <f>SUM(G38:G54)</f>
        <v>10</v>
      </c>
      <c r="H55" s="219">
        <f>SUM(H38:H54)</f>
        <v>10</v>
      </c>
      <c r="I55" s="219">
        <f>SUM(I38:I54)</f>
        <v>15</v>
      </c>
      <c r="J55" s="516"/>
      <c r="K55" s="516"/>
      <c r="L55" s="516"/>
      <c r="M55" s="516"/>
      <c r="N55" s="516"/>
      <c r="O55" s="516"/>
      <c r="P55" s="516"/>
      <c r="Q55" s="516"/>
      <c r="R55" s="516"/>
      <c r="S55" s="255"/>
      <c r="T55" s="255"/>
      <c r="U55" s="255"/>
      <c r="V55" s="255"/>
      <c r="W55" s="255"/>
      <c r="X55" s="255"/>
    </row>
    <row r="56" spans="1:24" ht="25.5" hidden="1" customHeight="1" x14ac:dyDescent="0.25">
      <c r="A56" s="220"/>
      <c r="B56" s="475" t="s">
        <v>238</v>
      </c>
      <c r="C56" s="476"/>
      <c r="D56" s="476"/>
      <c r="E56" s="476"/>
      <c r="F56" s="476"/>
      <c r="G56" s="476"/>
      <c r="H56" s="476"/>
      <c r="I56" s="476"/>
      <c r="J56" s="476"/>
      <c r="K56" s="476"/>
      <c r="L56" s="476"/>
      <c r="M56" s="476"/>
      <c r="N56" s="476"/>
      <c r="O56" s="476"/>
      <c r="P56" s="476"/>
      <c r="Q56" s="476"/>
      <c r="R56" s="477"/>
      <c r="S56" s="255"/>
      <c r="T56" s="255"/>
      <c r="U56" s="255"/>
      <c r="V56" s="255"/>
      <c r="W56" s="255"/>
      <c r="X56" s="255"/>
    </row>
    <row r="57" spans="1:24" ht="25.5" hidden="1" customHeight="1" x14ac:dyDescent="0.25">
      <c r="A57" s="165">
        <v>1</v>
      </c>
      <c r="B57" s="6" t="s">
        <v>175</v>
      </c>
      <c r="C57" s="221">
        <v>0</v>
      </c>
      <c r="D57" s="465">
        <v>43102</v>
      </c>
      <c r="E57" s="465">
        <v>43131</v>
      </c>
      <c r="F57" s="222">
        <v>0</v>
      </c>
      <c r="G57" s="222">
        <v>0</v>
      </c>
      <c r="H57" s="222">
        <v>0</v>
      </c>
      <c r="I57" s="222">
        <v>0</v>
      </c>
      <c r="J57" s="514">
        <v>1</v>
      </c>
      <c r="K57" s="469" t="s">
        <v>13</v>
      </c>
      <c r="L57" s="469" t="s">
        <v>13</v>
      </c>
      <c r="M57" s="469" t="s">
        <v>13</v>
      </c>
      <c r="N57" s="409" t="s">
        <v>239</v>
      </c>
      <c r="O57" s="355" t="s">
        <v>195</v>
      </c>
      <c r="P57" s="355" t="s">
        <v>178</v>
      </c>
      <c r="Q57" s="355" t="s">
        <v>179</v>
      </c>
      <c r="R57" s="6" t="s">
        <v>214</v>
      </c>
      <c r="S57" s="255"/>
      <c r="T57" s="255"/>
      <c r="U57" s="255"/>
      <c r="V57" s="255"/>
      <c r="W57" s="255"/>
      <c r="X57" s="255"/>
    </row>
    <row r="58" spans="1:24" ht="25.5" hidden="1" customHeight="1" x14ac:dyDescent="0.25">
      <c r="A58" s="165">
        <v>2</v>
      </c>
      <c r="B58" s="6" t="s">
        <v>181</v>
      </c>
      <c r="C58" s="221">
        <v>0</v>
      </c>
      <c r="D58" s="466"/>
      <c r="E58" s="466"/>
      <c r="F58" s="222">
        <v>0</v>
      </c>
      <c r="G58" s="222">
        <v>0</v>
      </c>
      <c r="H58" s="222">
        <v>0</v>
      </c>
      <c r="I58" s="222">
        <v>0</v>
      </c>
      <c r="J58" s="515"/>
      <c r="K58" s="470"/>
      <c r="L58" s="470"/>
      <c r="M58" s="470"/>
      <c r="N58" s="410"/>
      <c r="O58" s="356"/>
      <c r="P58" s="356"/>
      <c r="Q58" s="356"/>
      <c r="R58" s="212" t="s">
        <v>240</v>
      </c>
      <c r="S58" s="255"/>
      <c r="T58" s="255"/>
      <c r="U58" s="255"/>
      <c r="V58" s="255"/>
      <c r="W58" s="255"/>
      <c r="X58" s="255"/>
    </row>
    <row r="59" spans="1:24" ht="25.5" hidden="1" customHeight="1" x14ac:dyDescent="0.25">
      <c r="A59" s="165">
        <v>3</v>
      </c>
      <c r="B59" s="6" t="s">
        <v>241</v>
      </c>
      <c r="C59" s="221">
        <v>0</v>
      </c>
      <c r="D59" s="223">
        <v>43160</v>
      </c>
      <c r="E59" s="223">
        <v>43252</v>
      </c>
      <c r="F59" s="222">
        <v>0</v>
      </c>
      <c r="G59" s="222">
        <v>0</v>
      </c>
      <c r="H59" s="222">
        <v>0</v>
      </c>
      <c r="I59" s="222">
        <v>0</v>
      </c>
      <c r="J59" s="224">
        <v>0.05</v>
      </c>
      <c r="K59" s="224">
        <v>0.95</v>
      </c>
      <c r="L59" s="225" t="s">
        <v>13</v>
      </c>
      <c r="M59" s="225" t="s">
        <v>13</v>
      </c>
      <c r="N59" s="410"/>
      <c r="O59" s="356"/>
      <c r="P59" s="356"/>
      <c r="Q59" s="356"/>
      <c r="R59" s="212" t="s">
        <v>240</v>
      </c>
      <c r="S59" s="255"/>
      <c r="T59" s="255"/>
      <c r="U59" s="255"/>
      <c r="V59" s="255"/>
      <c r="W59" s="255"/>
      <c r="X59" s="255"/>
    </row>
    <row r="60" spans="1:24" ht="25.5" hidden="1" customHeight="1" x14ac:dyDescent="0.25">
      <c r="A60" s="165">
        <v>4</v>
      </c>
      <c r="B60" s="173" t="s">
        <v>242</v>
      </c>
      <c r="C60" s="226">
        <v>0</v>
      </c>
      <c r="D60" s="223">
        <v>43253</v>
      </c>
      <c r="E60" s="223">
        <v>43465</v>
      </c>
      <c r="F60" s="222">
        <v>0</v>
      </c>
      <c r="G60" s="222">
        <v>0</v>
      </c>
      <c r="H60" s="222">
        <v>0</v>
      </c>
      <c r="I60" s="222">
        <v>0</v>
      </c>
      <c r="J60" s="225" t="s">
        <v>13</v>
      </c>
      <c r="K60" s="224">
        <v>0.15</v>
      </c>
      <c r="L60" s="224">
        <v>0.55000000000000004</v>
      </c>
      <c r="M60" s="224">
        <v>0.3</v>
      </c>
      <c r="N60" s="411"/>
      <c r="O60" s="357"/>
      <c r="P60" s="357"/>
      <c r="Q60" s="357"/>
      <c r="R60" s="212" t="s">
        <v>243</v>
      </c>
      <c r="S60" s="255"/>
      <c r="T60" s="255"/>
      <c r="U60" s="255"/>
      <c r="V60" s="255"/>
      <c r="W60" s="255"/>
      <c r="X60" s="255"/>
    </row>
    <row r="61" spans="1:24" ht="25.5" hidden="1" customHeight="1" x14ac:dyDescent="0.25">
      <c r="A61" s="128"/>
      <c r="B61" s="59" t="s">
        <v>17</v>
      </c>
      <c r="C61" s="227">
        <f>SUM(C57:C60)</f>
        <v>0</v>
      </c>
      <c r="D61" s="228"/>
      <c r="E61" s="228"/>
      <c r="F61" s="229">
        <f>SUM(F57:F60)</f>
        <v>0</v>
      </c>
      <c r="G61" s="229">
        <f>SUM(G57:G60)</f>
        <v>0</v>
      </c>
      <c r="H61" s="229">
        <f>SUM(H57:H60)</f>
        <v>0</v>
      </c>
      <c r="I61" s="229">
        <f>SUM(I57:I60)</f>
        <v>0</v>
      </c>
      <c r="J61" s="509"/>
      <c r="K61" s="510"/>
      <c r="L61" s="510"/>
      <c r="M61" s="510"/>
      <c r="N61" s="510"/>
      <c r="O61" s="510"/>
      <c r="P61" s="510"/>
      <c r="Q61" s="510"/>
      <c r="R61" s="511"/>
      <c r="S61" s="255"/>
      <c r="T61" s="255"/>
      <c r="U61" s="255"/>
      <c r="V61" s="255"/>
      <c r="W61" s="255"/>
      <c r="X61" s="255"/>
    </row>
    <row r="62" spans="1:24" ht="17.25" customHeight="1" x14ac:dyDescent="0.25">
      <c r="A62" s="204"/>
      <c r="B62" s="504" t="s">
        <v>244</v>
      </c>
      <c r="C62" s="504"/>
      <c r="D62" s="504"/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04"/>
      <c r="P62" s="504"/>
      <c r="Q62" s="504"/>
      <c r="R62" s="504"/>
      <c r="S62" s="255"/>
      <c r="T62" s="255"/>
      <c r="U62" s="255"/>
      <c r="V62" s="255"/>
      <c r="W62" s="255"/>
      <c r="X62" s="255"/>
    </row>
    <row r="63" spans="1:24" ht="16.5" customHeight="1" x14ac:dyDescent="0.25">
      <c r="A63" s="165">
        <v>1</v>
      </c>
      <c r="B63" s="6" t="s">
        <v>175</v>
      </c>
      <c r="C63" s="230">
        <v>0</v>
      </c>
      <c r="D63" s="464">
        <v>43102</v>
      </c>
      <c r="E63" s="464">
        <v>43266</v>
      </c>
      <c r="F63" s="231" t="s">
        <v>13</v>
      </c>
      <c r="G63" s="231" t="s">
        <v>13</v>
      </c>
      <c r="H63" s="231" t="s">
        <v>13</v>
      </c>
      <c r="I63" s="231" t="s">
        <v>13</v>
      </c>
      <c r="J63" s="474">
        <v>0.25</v>
      </c>
      <c r="K63" s="479">
        <v>0.75</v>
      </c>
      <c r="L63" s="479" t="s">
        <v>13</v>
      </c>
      <c r="M63" s="479" t="s">
        <v>13</v>
      </c>
      <c r="N63" s="508" t="s">
        <v>245</v>
      </c>
      <c r="O63" s="419" t="s">
        <v>195</v>
      </c>
      <c r="P63" s="419" t="s">
        <v>178</v>
      </c>
      <c r="Q63" s="419" t="s">
        <v>179</v>
      </c>
      <c r="R63" s="6" t="s">
        <v>217</v>
      </c>
      <c r="S63" s="255"/>
      <c r="T63" s="255"/>
      <c r="U63" s="255"/>
      <c r="V63" s="255"/>
      <c r="W63" s="255"/>
      <c r="X63" s="255"/>
    </row>
    <row r="64" spans="1:24" x14ac:dyDescent="0.25">
      <c r="A64" s="165">
        <v>2</v>
      </c>
      <c r="B64" s="6" t="s">
        <v>181</v>
      </c>
      <c r="C64" s="230">
        <v>0</v>
      </c>
      <c r="D64" s="464"/>
      <c r="E64" s="464"/>
      <c r="F64" s="231" t="s">
        <v>13</v>
      </c>
      <c r="G64" s="231" t="s">
        <v>13</v>
      </c>
      <c r="H64" s="231" t="s">
        <v>13</v>
      </c>
      <c r="I64" s="231" t="s">
        <v>13</v>
      </c>
      <c r="J64" s="474"/>
      <c r="K64" s="474"/>
      <c r="L64" s="474"/>
      <c r="M64" s="474"/>
      <c r="N64" s="508"/>
      <c r="O64" s="419"/>
      <c r="P64" s="419"/>
      <c r="Q64" s="419"/>
      <c r="R64" s="3" t="s">
        <v>246</v>
      </c>
      <c r="S64" s="255"/>
      <c r="T64" s="255"/>
      <c r="U64" s="255"/>
      <c r="V64" s="255"/>
      <c r="W64" s="255"/>
      <c r="X64" s="255"/>
    </row>
    <row r="65" spans="1:24" ht="33" customHeight="1" x14ac:dyDescent="0.25">
      <c r="A65" s="165">
        <v>3</v>
      </c>
      <c r="B65" s="6" t="s">
        <v>247</v>
      </c>
      <c r="C65" s="230">
        <v>0</v>
      </c>
      <c r="D65" s="167">
        <v>43221</v>
      </c>
      <c r="E65" s="167">
        <v>43465</v>
      </c>
      <c r="F65" s="168" t="s">
        <v>13</v>
      </c>
      <c r="G65" s="169">
        <v>0</v>
      </c>
      <c r="H65" s="169">
        <v>0</v>
      </c>
      <c r="I65" s="169">
        <v>0</v>
      </c>
      <c r="J65" s="232" t="s">
        <v>13</v>
      </c>
      <c r="K65" s="170">
        <v>0.3</v>
      </c>
      <c r="L65" s="170">
        <v>0.3</v>
      </c>
      <c r="M65" s="170">
        <v>0.4</v>
      </c>
      <c r="N65" s="508"/>
      <c r="O65" s="419"/>
      <c r="P65" s="419"/>
      <c r="Q65" s="419"/>
      <c r="R65" s="3" t="s">
        <v>248</v>
      </c>
      <c r="S65" s="255"/>
      <c r="T65" s="255"/>
      <c r="U65" s="255"/>
      <c r="V65" s="255"/>
      <c r="W65" s="255"/>
      <c r="X65" s="255"/>
    </row>
    <row r="66" spans="1:24" x14ac:dyDescent="0.25">
      <c r="A66" s="180"/>
      <c r="B66" s="217" t="s">
        <v>16</v>
      </c>
      <c r="C66" s="233">
        <f>SUM(C63:C65)</f>
        <v>0</v>
      </c>
      <c r="D66" s="483"/>
      <c r="E66" s="484"/>
      <c r="F66" s="234">
        <f>SUM(F63:F65)</f>
        <v>0</v>
      </c>
      <c r="G66" s="235">
        <f>SUM(G63:G65)</f>
        <v>0</v>
      </c>
      <c r="H66" s="235">
        <f>SUM(H63:H65)</f>
        <v>0</v>
      </c>
      <c r="I66" s="235">
        <f>SUM(I63:I65)</f>
        <v>0</v>
      </c>
      <c r="J66" s="485"/>
      <c r="K66" s="486"/>
      <c r="L66" s="486"/>
      <c r="M66" s="486"/>
      <c r="N66" s="486"/>
      <c r="O66" s="486"/>
      <c r="P66" s="486"/>
      <c r="Q66" s="486"/>
      <c r="R66" s="487"/>
      <c r="S66" s="255"/>
      <c r="T66" s="255"/>
      <c r="U66" s="255"/>
      <c r="V66" s="255"/>
      <c r="W66" s="255"/>
      <c r="X66" s="255"/>
    </row>
    <row r="67" spans="1:24" ht="25.5" hidden="1" customHeight="1" x14ac:dyDescent="0.25">
      <c r="A67" s="220"/>
      <c r="B67" s="475" t="s">
        <v>249</v>
      </c>
      <c r="C67" s="476"/>
      <c r="D67" s="476"/>
      <c r="E67" s="476"/>
      <c r="F67" s="476"/>
      <c r="G67" s="476"/>
      <c r="H67" s="476"/>
      <c r="I67" s="476"/>
      <c r="J67" s="476"/>
      <c r="K67" s="476"/>
      <c r="L67" s="476"/>
      <c r="M67" s="476"/>
      <c r="N67" s="476"/>
      <c r="O67" s="476"/>
      <c r="P67" s="476"/>
      <c r="Q67" s="476"/>
      <c r="R67" s="477"/>
      <c r="S67" s="255"/>
      <c r="T67" s="255"/>
      <c r="U67" s="255"/>
      <c r="V67" s="255"/>
      <c r="W67" s="255"/>
      <c r="X67" s="255"/>
    </row>
    <row r="68" spans="1:24" ht="25.5" hidden="1" customHeight="1" x14ac:dyDescent="0.25">
      <c r="A68" s="165">
        <v>1</v>
      </c>
      <c r="B68" s="6" t="s">
        <v>175</v>
      </c>
      <c r="C68" s="221">
        <v>0</v>
      </c>
      <c r="D68" s="465">
        <v>43102</v>
      </c>
      <c r="E68" s="465">
        <v>43190</v>
      </c>
      <c r="F68" s="236" t="s">
        <v>13</v>
      </c>
      <c r="G68" s="236" t="s">
        <v>13</v>
      </c>
      <c r="H68" s="236" t="s">
        <v>13</v>
      </c>
      <c r="I68" s="236" t="s">
        <v>13</v>
      </c>
      <c r="J68" s="514">
        <v>1</v>
      </c>
      <c r="K68" s="469" t="s">
        <v>13</v>
      </c>
      <c r="L68" s="469" t="s">
        <v>13</v>
      </c>
      <c r="M68" s="469" t="s">
        <v>13</v>
      </c>
      <c r="N68" s="409" t="s">
        <v>250</v>
      </c>
      <c r="O68" s="355" t="s">
        <v>195</v>
      </c>
      <c r="P68" s="355" t="s">
        <v>178</v>
      </c>
      <c r="Q68" s="355" t="s">
        <v>179</v>
      </c>
      <c r="R68" s="6" t="s">
        <v>214</v>
      </c>
      <c r="S68" s="255"/>
      <c r="T68" s="255"/>
      <c r="U68" s="255"/>
      <c r="V68" s="255"/>
      <c r="W68" s="255"/>
      <c r="X68" s="255"/>
    </row>
    <row r="69" spans="1:24" ht="25.5" hidden="1" customHeight="1" x14ac:dyDescent="0.25">
      <c r="A69" s="165">
        <v>2</v>
      </c>
      <c r="B69" s="6" t="s">
        <v>181</v>
      </c>
      <c r="C69" s="221">
        <v>0</v>
      </c>
      <c r="D69" s="466"/>
      <c r="E69" s="466"/>
      <c r="F69" s="236" t="s">
        <v>13</v>
      </c>
      <c r="G69" s="236" t="s">
        <v>13</v>
      </c>
      <c r="H69" s="236" t="s">
        <v>13</v>
      </c>
      <c r="I69" s="236" t="s">
        <v>13</v>
      </c>
      <c r="J69" s="515"/>
      <c r="K69" s="470"/>
      <c r="L69" s="470"/>
      <c r="M69" s="470"/>
      <c r="N69" s="410"/>
      <c r="O69" s="356"/>
      <c r="P69" s="356"/>
      <c r="Q69" s="356"/>
      <c r="R69" s="212" t="s">
        <v>246</v>
      </c>
      <c r="S69" s="255"/>
      <c r="T69" s="255"/>
      <c r="U69" s="255"/>
      <c r="V69" s="255"/>
      <c r="W69" s="255"/>
      <c r="X69" s="255"/>
    </row>
    <row r="70" spans="1:24" ht="25.5" hidden="1" customHeight="1" x14ac:dyDescent="0.25">
      <c r="A70" s="165">
        <v>3</v>
      </c>
      <c r="B70" s="6" t="s">
        <v>241</v>
      </c>
      <c r="C70" s="221">
        <v>0</v>
      </c>
      <c r="D70" s="223">
        <v>43222</v>
      </c>
      <c r="E70" s="223">
        <v>43374</v>
      </c>
      <c r="F70" s="236" t="s">
        <v>13</v>
      </c>
      <c r="G70" s="236" t="s">
        <v>13</v>
      </c>
      <c r="H70" s="236" t="s">
        <v>13</v>
      </c>
      <c r="I70" s="236" t="s">
        <v>13</v>
      </c>
      <c r="J70" s="225" t="s">
        <v>13</v>
      </c>
      <c r="K70" s="224">
        <v>0.25</v>
      </c>
      <c r="L70" s="224">
        <v>0.35</v>
      </c>
      <c r="M70" s="224">
        <v>0.4</v>
      </c>
      <c r="N70" s="410"/>
      <c r="O70" s="356"/>
      <c r="P70" s="356"/>
      <c r="Q70" s="356"/>
      <c r="R70" s="212" t="s">
        <v>246</v>
      </c>
      <c r="S70" s="255"/>
      <c r="T70" s="255"/>
      <c r="U70" s="255"/>
      <c r="V70" s="255"/>
      <c r="W70" s="255"/>
      <c r="X70" s="255"/>
    </row>
    <row r="71" spans="1:24" ht="25.5" hidden="1" customHeight="1" x14ac:dyDescent="0.25">
      <c r="A71" s="165">
        <v>4</v>
      </c>
      <c r="B71" s="173" t="s">
        <v>242</v>
      </c>
      <c r="C71" s="237">
        <v>0</v>
      </c>
      <c r="D71" s="223">
        <v>43375</v>
      </c>
      <c r="E71" s="223">
        <v>43465</v>
      </c>
      <c r="F71" s="236" t="s">
        <v>13</v>
      </c>
      <c r="G71" s="236" t="s">
        <v>13</v>
      </c>
      <c r="H71" s="236" t="s">
        <v>13</v>
      </c>
      <c r="I71" s="236" t="s">
        <v>13</v>
      </c>
      <c r="J71" s="225" t="s">
        <v>13</v>
      </c>
      <c r="K71" s="225" t="s">
        <v>13</v>
      </c>
      <c r="L71" s="225" t="s">
        <v>13</v>
      </c>
      <c r="M71" s="224">
        <v>1</v>
      </c>
      <c r="N71" s="411"/>
      <c r="O71" s="357"/>
      <c r="P71" s="357"/>
      <c r="Q71" s="357"/>
      <c r="R71" s="212" t="s">
        <v>251</v>
      </c>
      <c r="S71" s="255"/>
      <c r="T71" s="255"/>
      <c r="U71" s="255"/>
      <c r="V71" s="255"/>
      <c r="W71" s="255"/>
      <c r="X71" s="255"/>
    </row>
    <row r="72" spans="1:24" ht="25.5" hidden="1" customHeight="1" x14ac:dyDescent="0.25">
      <c r="A72" s="128"/>
      <c r="B72" s="238" t="s">
        <v>16</v>
      </c>
      <c r="C72" s="239">
        <f>SUM(C68:C71)</f>
        <v>0</v>
      </c>
      <c r="D72" s="240"/>
      <c r="E72" s="240"/>
      <c r="F72" s="241">
        <f>SUM(F68:F71)</f>
        <v>0</v>
      </c>
      <c r="G72" s="241">
        <f>SUM(G68:G71)</f>
        <v>0</v>
      </c>
      <c r="H72" s="241">
        <f>SUM(H68:H71)</f>
        <v>0</v>
      </c>
      <c r="I72" s="241">
        <f>SUM(I68:I71)</f>
        <v>0</v>
      </c>
      <c r="J72" s="500"/>
      <c r="K72" s="501"/>
      <c r="L72" s="501"/>
      <c r="M72" s="501"/>
      <c r="N72" s="501"/>
      <c r="O72" s="501"/>
      <c r="P72" s="501"/>
      <c r="Q72" s="501"/>
      <c r="R72" s="502"/>
      <c r="S72" s="255"/>
      <c r="T72" s="255"/>
      <c r="U72" s="255"/>
      <c r="V72" s="255"/>
      <c r="W72" s="255"/>
      <c r="X72" s="255"/>
    </row>
    <row r="73" spans="1:24" x14ac:dyDescent="0.25">
      <c r="A73" s="204"/>
      <c r="B73" s="478" t="s">
        <v>252</v>
      </c>
      <c r="C73" s="478"/>
      <c r="D73" s="478"/>
      <c r="E73" s="478"/>
      <c r="F73" s="478"/>
      <c r="G73" s="478"/>
      <c r="H73" s="478"/>
      <c r="I73" s="478"/>
      <c r="J73" s="478"/>
      <c r="K73" s="478"/>
      <c r="L73" s="478"/>
      <c r="M73" s="478"/>
      <c r="N73" s="478"/>
      <c r="O73" s="478"/>
      <c r="P73" s="478"/>
      <c r="Q73" s="478"/>
      <c r="R73" s="478"/>
      <c r="S73" s="255"/>
      <c r="T73" s="255"/>
      <c r="U73" s="255"/>
      <c r="V73" s="255"/>
      <c r="W73" s="255"/>
      <c r="X73" s="255"/>
    </row>
    <row r="74" spans="1:24" ht="16.5" customHeight="1" x14ac:dyDescent="0.25">
      <c r="A74" s="165">
        <v>1</v>
      </c>
      <c r="B74" s="6" t="s">
        <v>175</v>
      </c>
      <c r="C74" s="230">
        <v>0</v>
      </c>
      <c r="D74" s="464">
        <v>43102</v>
      </c>
      <c r="E74" s="464">
        <v>43281</v>
      </c>
      <c r="F74" s="231" t="s">
        <v>13</v>
      </c>
      <c r="G74" s="231" t="s">
        <v>13</v>
      </c>
      <c r="H74" s="231" t="s">
        <v>13</v>
      </c>
      <c r="I74" s="231" t="s">
        <v>13</v>
      </c>
      <c r="J74" s="474">
        <v>0.3</v>
      </c>
      <c r="K74" s="474">
        <v>0.7</v>
      </c>
      <c r="L74" s="479" t="s">
        <v>13</v>
      </c>
      <c r="M74" s="479" t="s">
        <v>13</v>
      </c>
      <c r="N74" s="463" t="s">
        <v>253</v>
      </c>
      <c r="O74" s="419" t="s">
        <v>195</v>
      </c>
      <c r="P74" s="419" t="s">
        <v>178</v>
      </c>
      <c r="Q74" s="419" t="s">
        <v>179</v>
      </c>
      <c r="R74" s="6" t="s">
        <v>214</v>
      </c>
      <c r="S74" s="255"/>
      <c r="T74" s="255"/>
      <c r="U74" s="255"/>
      <c r="V74" s="255"/>
      <c r="W74" s="255"/>
      <c r="X74" s="255"/>
    </row>
    <row r="75" spans="1:24" x14ac:dyDescent="0.25">
      <c r="A75" s="165">
        <v>2</v>
      </c>
      <c r="B75" s="6" t="s">
        <v>181</v>
      </c>
      <c r="C75" s="230">
        <v>0</v>
      </c>
      <c r="D75" s="464"/>
      <c r="E75" s="464"/>
      <c r="F75" s="231" t="s">
        <v>13</v>
      </c>
      <c r="G75" s="231" t="s">
        <v>13</v>
      </c>
      <c r="H75" s="231" t="s">
        <v>13</v>
      </c>
      <c r="I75" s="231" t="s">
        <v>13</v>
      </c>
      <c r="J75" s="474"/>
      <c r="K75" s="474"/>
      <c r="L75" s="474"/>
      <c r="M75" s="474"/>
      <c r="N75" s="463"/>
      <c r="O75" s="419"/>
      <c r="P75" s="419"/>
      <c r="Q75" s="419"/>
      <c r="R75" s="3" t="s">
        <v>246</v>
      </c>
      <c r="S75" s="255"/>
      <c r="T75" s="255"/>
      <c r="U75" s="255"/>
      <c r="V75" s="255"/>
      <c r="W75" s="255"/>
      <c r="X75" s="255"/>
    </row>
    <row r="76" spans="1:24" x14ac:dyDescent="0.25">
      <c r="A76" s="165">
        <v>3</v>
      </c>
      <c r="B76" s="6" t="s">
        <v>241</v>
      </c>
      <c r="C76" s="230">
        <v>0</v>
      </c>
      <c r="D76" s="167">
        <v>43282</v>
      </c>
      <c r="E76" s="167">
        <v>43465</v>
      </c>
      <c r="F76" s="231" t="s">
        <v>13</v>
      </c>
      <c r="G76" s="231" t="s">
        <v>13</v>
      </c>
      <c r="H76" s="231" t="s">
        <v>13</v>
      </c>
      <c r="I76" s="231" t="s">
        <v>13</v>
      </c>
      <c r="J76" s="232" t="s">
        <v>13</v>
      </c>
      <c r="K76" s="232" t="s">
        <v>13</v>
      </c>
      <c r="L76" s="170">
        <v>0.5</v>
      </c>
      <c r="M76" s="170">
        <v>0.5</v>
      </c>
      <c r="N76" s="463"/>
      <c r="O76" s="419"/>
      <c r="P76" s="419"/>
      <c r="Q76" s="419"/>
      <c r="R76" s="3" t="s">
        <v>246</v>
      </c>
      <c r="S76" s="255"/>
      <c r="T76" s="255"/>
      <c r="U76" s="255"/>
      <c r="V76" s="255"/>
      <c r="W76" s="255"/>
      <c r="X76" s="255"/>
    </row>
    <row r="77" spans="1:24" ht="29.25" customHeight="1" x14ac:dyDescent="0.25">
      <c r="A77" s="165">
        <v>4</v>
      </c>
      <c r="B77" s="6" t="s">
        <v>254</v>
      </c>
      <c r="C77" s="230"/>
      <c r="D77" s="167" t="s">
        <v>13</v>
      </c>
      <c r="E77" s="167" t="s">
        <v>13</v>
      </c>
      <c r="F77" s="231"/>
      <c r="G77" s="231"/>
      <c r="H77" s="231"/>
      <c r="I77" s="231"/>
      <c r="J77" s="232" t="s">
        <v>13</v>
      </c>
      <c r="K77" s="232" t="s">
        <v>13</v>
      </c>
      <c r="L77" s="232" t="s">
        <v>13</v>
      </c>
      <c r="M77" s="232" t="s">
        <v>13</v>
      </c>
      <c r="N77" s="209"/>
      <c r="O77" s="160"/>
      <c r="P77" s="160"/>
      <c r="Q77" s="160"/>
      <c r="R77" s="3" t="s">
        <v>255</v>
      </c>
      <c r="S77" s="255"/>
      <c r="T77" s="255"/>
      <c r="U77" s="255"/>
      <c r="V77" s="255"/>
      <c r="W77" s="255"/>
      <c r="X77" s="255"/>
    </row>
    <row r="78" spans="1:24" x14ac:dyDescent="0.25">
      <c r="A78" s="180"/>
      <c r="B78" s="217" t="s">
        <v>16</v>
      </c>
      <c r="C78" s="233">
        <f>SUM(C74:C76)</f>
        <v>0</v>
      </c>
      <c r="D78" s="483"/>
      <c r="E78" s="484"/>
      <c r="F78" s="242">
        <f>SUM(F74:F76)</f>
        <v>0</v>
      </c>
      <c r="G78" s="242">
        <f>SUM(G74:G76)</f>
        <v>0</v>
      </c>
      <c r="H78" s="242">
        <f>SUM(H74:H76)</f>
        <v>0</v>
      </c>
      <c r="I78" s="242">
        <f>SUM(I74:I76)</f>
        <v>0</v>
      </c>
      <c r="J78" s="485"/>
      <c r="K78" s="486"/>
      <c r="L78" s="486"/>
      <c r="M78" s="486"/>
      <c r="N78" s="486"/>
      <c r="O78" s="486"/>
      <c r="P78" s="486"/>
      <c r="Q78" s="486"/>
      <c r="R78" s="487"/>
      <c r="S78" s="255"/>
      <c r="T78" s="255"/>
      <c r="U78" s="255"/>
      <c r="V78" s="255"/>
      <c r="W78" s="255"/>
      <c r="X78" s="255"/>
    </row>
    <row r="79" spans="1:24" x14ac:dyDescent="0.25">
      <c r="A79" s="204"/>
      <c r="B79" s="504" t="s">
        <v>256</v>
      </c>
      <c r="C79" s="504"/>
      <c r="D79" s="504"/>
      <c r="E79" s="504"/>
      <c r="F79" s="504"/>
      <c r="G79" s="504"/>
      <c r="H79" s="504"/>
      <c r="I79" s="504"/>
      <c r="J79" s="504"/>
      <c r="K79" s="504"/>
      <c r="L79" s="504"/>
      <c r="M79" s="504"/>
      <c r="N79" s="504"/>
      <c r="O79" s="504"/>
      <c r="P79" s="504"/>
      <c r="Q79" s="504"/>
      <c r="R79" s="504"/>
      <c r="S79" s="255"/>
      <c r="T79" s="255"/>
      <c r="U79" s="255"/>
      <c r="V79" s="255"/>
      <c r="W79" s="255"/>
      <c r="X79" s="255"/>
    </row>
    <row r="80" spans="1:24" ht="16.5" customHeight="1" x14ac:dyDescent="0.25">
      <c r="A80" s="165">
        <v>1</v>
      </c>
      <c r="B80" s="6" t="s">
        <v>175</v>
      </c>
      <c r="C80" s="230">
        <v>0</v>
      </c>
      <c r="D80" s="464">
        <v>43136</v>
      </c>
      <c r="E80" s="464">
        <v>43312</v>
      </c>
      <c r="F80" s="243">
        <v>0</v>
      </c>
      <c r="G80" s="243">
        <v>0</v>
      </c>
      <c r="H80" s="243">
        <v>0</v>
      </c>
      <c r="I80" s="243">
        <v>0</v>
      </c>
      <c r="J80" s="474">
        <v>0.25</v>
      </c>
      <c r="K80" s="479">
        <v>0.5</v>
      </c>
      <c r="L80" s="479">
        <v>0.25</v>
      </c>
      <c r="M80" s="479" t="s">
        <v>13</v>
      </c>
      <c r="N80" s="463" t="s">
        <v>257</v>
      </c>
      <c r="O80" s="419" t="s">
        <v>195</v>
      </c>
      <c r="P80" s="419" t="s">
        <v>178</v>
      </c>
      <c r="Q80" s="419" t="s">
        <v>179</v>
      </c>
      <c r="R80" s="6" t="s">
        <v>217</v>
      </c>
      <c r="S80" s="255"/>
      <c r="T80" s="255"/>
      <c r="U80" s="255"/>
      <c r="V80" s="255"/>
      <c r="W80" s="255"/>
      <c r="X80" s="255"/>
    </row>
    <row r="81" spans="1:24 1055:1055" ht="14.25" customHeight="1" x14ac:dyDescent="0.25">
      <c r="A81" s="165">
        <v>2</v>
      </c>
      <c r="B81" s="6" t="s">
        <v>181</v>
      </c>
      <c r="C81" s="230">
        <v>0</v>
      </c>
      <c r="D81" s="464"/>
      <c r="E81" s="464"/>
      <c r="F81" s="243">
        <v>0</v>
      </c>
      <c r="G81" s="243">
        <v>0</v>
      </c>
      <c r="H81" s="243">
        <v>0</v>
      </c>
      <c r="I81" s="243">
        <v>0</v>
      </c>
      <c r="J81" s="474"/>
      <c r="K81" s="474"/>
      <c r="L81" s="474"/>
      <c r="M81" s="474"/>
      <c r="N81" s="463"/>
      <c r="O81" s="419"/>
      <c r="P81" s="419"/>
      <c r="Q81" s="419"/>
      <c r="R81" s="3" t="s">
        <v>246</v>
      </c>
      <c r="S81" s="255"/>
      <c r="T81" s="255"/>
      <c r="U81" s="255"/>
      <c r="V81" s="255"/>
      <c r="W81" s="255"/>
      <c r="X81" s="255"/>
    </row>
    <row r="82" spans="1:24 1055:1055" ht="17.25" customHeight="1" x14ac:dyDescent="0.25">
      <c r="A82" s="165">
        <v>3</v>
      </c>
      <c r="B82" s="6" t="s">
        <v>241</v>
      </c>
      <c r="C82" s="230">
        <v>0</v>
      </c>
      <c r="D82" s="167">
        <v>43313</v>
      </c>
      <c r="E82" s="167">
        <v>43465</v>
      </c>
      <c r="F82" s="243">
        <v>0</v>
      </c>
      <c r="G82" s="243">
        <v>0</v>
      </c>
      <c r="H82" s="243">
        <v>0</v>
      </c>
      <c r="I82" s="243">
        <v>0</v>
      </c>
      <c r="J82" s="232" t="s">
        <v>13</v>
      </c>
      <c r="K82" s="170" t="s">
        <v>13</v>
      </c>
      <c r="L82" s="170">
        <v>0.5</v>
      </c>
      <c r="M82" s="232">
        <v>0.5</v>
      </c>
      <c r="N82" s="463"/>
      <c r="O82" s="419"/>
      <c r="P82" s="419"/>
      <c r="Q82" s="419"/>
      <c r="R82" s="3" t="s">
        <v>246</v>
      </c>
      <c r="S82" s="255"/>
      <c r="T82" s="255"/>
      <c r="U82" s="255"/>
      <c r="V82" s="255"/>
      <c r="W82" s="255"/>
      <c r="X82" s="255"/>
    </row>
    <row r="83" spans="1:24 1055:1055" ht="17.25" customHeight="1" x14ac:dyDescent="0.25">
      <c r="A83" s="165">
        <v>4</v>
      </c>
      <c r="B83" s="173" t="s">
        <v>258</v>
      </c>
      <c r="C83" s="244">
        <v>0</v>
      </c>
      <c r="D83" s="167" t="s">
        <v>13</v>
      </c>
      <c r="E83" s="167" t="s">
        <v>13</v>
      </c>
      <c r="F83" s="245">
        <v>0</v>
      </c>
      <c r="G83" s="245">
        <v>0</v>
      </c>
      <c r="H83" s="245">
        <v>0</v>
      </c>
      <c r="I83" s="245">
        <v>0</v>
      </c>
      <c r="J83" s="232" t="s">
        <v>13</v>
      </c>
      <c r="K83" s="232" t="s">
        <v>13</v>
      </c>
      <c r="L83" s="170" t="s">
        <v>13</v>
      </c>
      <c r="M83" s="170" t="s">
        <v>13</v>
      </c>
      <c r="N83" s="463"/>
      <c r="O83" s="419"/>
      <c r="P83" s="419"/>
      <c r="Q83" s="419"/>
      <c r="R83" s="3" t="s">
        <v>259</v>
      </c>
      <c r="S83" s="255"/>
      <c r="T83" s="255"/>
      <c r="U83" s="255"/>
      <c r="V83" s="255"/>
      <c r="W83" s="255"/>
      <c r="X83" s="255"/>
    </row>
    <row r="84" spans="1:24 1055:1055" x14ac:dyDescent="0.25">
      <c r="A84" s="180"/>
      <c r="B84" s="246" t="s">
        <v>16</v>
      </c>
      <c r="C84" s="247">
        <f>SUM(C80:C83)</f>
        <v>0</v>
      </c>
      <c r="D84" s="483"/>
      <c r="E84" s="484"/>
      <c r="F84" s="248">
        <f>SUM(F80:F83)</f>
        <v>0</v>
      </c>
      <c r="G84" s="248">
        <v>0</v>
      </c>
      <c r="H84" s="248">
        <f>SUM(H80:H83)</f>
        <v>0</v>
      </c>
      <c r="I84" s="248">
        <f>SUM(I80:I83)</f>
        <v>0</v>
      </c>
      <c r="J84" s="485"/>
      <c r="K84" s="486"/>
      <c r="L84" s="486"/>
      <c r="M84" s="486"/>
      <c r="N84" s="486"/>
      <c r="O84" s="486"/>
      <c r="P84" s="486"/>
      <c r="Q84" s="486"/>
      <c r="R84" s="487"/>
      <c r="S84" s="255"/>
      <c r="T84" s="255"/>
      <c r="U84" s="255"/>
      <c r="V84" s="255"/>
      <c r="W84" s="255"/>
      <c r="X84" s="255"/>
    </row>
    <row r="85" spans="1:24 1055:1055" x14ac:dyDescent="0.25">
      <c r="A85" s="180"/>
      <c r="B85" s="246" t="s">
        <v>15</v>
      </c>
      <c r="C85" s="247">
        <f>C78+C72+C66+C61+C55+C16</f>
        <v>220</v>
      </c>
      <c r="D85" s="483"/>
      <c r="E85" s="484"/>
      <c r="F85" s="249">
        <f>F78+F72+F66+F61+F55+F16</f>
        <v>0</v>
      </c>
      <c r="G85" s="249">
        <f>G78+G72+G66+G61+G55+G16</f>
        <v>45</v>
      </c>
      <c r="H85" s="249">
        <f>H78+H72+H66+H61+H55+H16</f>
        <v>85</v>
      </c>
      <c r="I85" s="249">
        <f>I78+I72+I66+I61+I55+I16</f>
        <v>90</v>
      </c>
      <c r="J85" s="480"/>
      <c r="K85" s="481"/>
      <c r="L85" s="481"/>
      <c r="M85" s="481"/>
      <c r="N85" s="481"/>
      <c r="O85" s="481"/>
      <c r="P85" s="481"/>
      <c r="Q85" s="481"/>
      <c r="R85" s="482"/>
      <c r="S85" s="255"/>
      <c r="T85" s="255"/>
      <c r="U85" s="255"/>
      <c r="V85" s="255"/>
      <c r="W85" s="255"/>
      <c r="X85" s="255"/>
      <c r="ANO85" s="250" t="s">
        <v>272</v>
      </c>
    </row>
    <row r="86" spans="1:24 1055:1055" ht="13.5" customHeight="1" x14ac:dyDescent="0.25">
      <c r="A86" s="270"/>
      <c r="B86" s="488"/>
      <c r="C86" s="488"/>
      <c r="D86" s="269"/>
      <c r="E86" s="269"/>
      <c r="F86" s="268"/>
      <c r="G86" s="268"/>
      <c r="H86" s="268"/>
      <c r="I86" s="268"/>
      <c r="J86" s="267"/>
      <c r="K86" s="267"/>
      <c r="L86" s="267"/>
      <c r="M86" s="267"/>
      <c r="N86" s="266"/>
      <c r="O86" s="266"/>
      <c r="P86" s="266"/>
      <c r="Q86" s="266"/>
      <c r="R86" s="265"/>
      <c r="S86" s="255"/>
      <c r="T86" s="255"/>
      <c r="U86" s="255"/>
      <c r="V86" s="255"/>
      <c r="W86" s="255"/>
      <c r="X86" s="255"/>
    </row>
    <row r="87" spans="1:24 1055:1055" ht="14.25" customHeight="1" x14ac:dyDescent="0.25">
      <c r="A87" s="270"/>
      <c r="B87" s="488"/>
      <c r="C87" s="488"/>
      <c r="D87" s="269"/>
      <c r="E87" s="269"/>
      <c r="F87" s="268"/>
      <c r="G87" s="268"/>
      <c r="H87" s="268"/>
      <c r="I87" s="268"/>
      <c r="J87" s="267"/>
      <c r="K87" s="267"/>
      <c r="L87" s="267"/>
      <c r="M87" s="267"/>
      <c r="N87" s="266"/>
      <c r="O87" s="266"/>
      <c r="P87" s="266"/>
      <c r="Q87" s="266"/>
      <c r="R87" s="265"/>
      <c r="S87" s="255"/>
      <c r="T87" s="255"/>
      <c r="U87" s="255"/>
      <c r="V87" s="255"/>
      <c r="W87" s="255"/>
      <c r="X87" s="255"/>
    </row>
    <row r="88" spans="1:24 1055:1055" ht="15" customHeight="1" x14ac:dyDescent="0.25">
      <c r="A88" s="270"/>
      <c r="B88" s="488"/>
      <c r="C88" s="488"/>
      <c r="D88" s="269"/>
      <c r="E88" s="269"/>
      <c r="F88" s="268"/>
      <c r="G88" s="268"/>
      <c r="H88" s="268"/>
      <c r="I88" s="268"/>
      <c r="J88" s="267"/>
      <c r="K88" s="267"/>
      <c r="L88" s="267"/>
      <c r="M88" s="267"/>
      <c r="N88" s="266"/>
      <c r="O88" s="266"/>
      <c r="P88" s="266"/>
      <c r="Q88" s="266"/>
      <c r="R88" s="265"/>
      <c r="S88" s="255"/>
      <c r="T88" s="255"/>
      <c r="U88" s="255"/>
      <c r="V88" s="255"/>
      <c r="W88" s="255"/>
      <c r="X88" s="255"/>
    </row>
    <row r="89" spans="1:24 1055:1055" ht="12.75" customHeight="1" x14ac:dyDescent="0.25">
      <c r="A89" s="270"/>
      <c r="B89" s="271"/>
      <c r="C89" s="271"/>
      <c r="D89" s="269"/>
      <c r="E89" s="269"/>
      <c r="F89" s="268"/>
      <c r="G89" s="268"/>
      <c r="H89" s="268"/>
      <c r="I89" s="268"/>
      <c r="J89" s="267"/>
      <c r="K89" s="267"/>
      <c r="L89" s="267"/>
      <c r="M89" s="267"/>
      <c r="N89" s="266"/>
      <c r="O89" s="266"/>
      <c r="P89" s="266"/>
      <c r="Q89" s="266"/>
      <c r="R89" s="265"/>
      <c r="S89" s="255"/>
      <c r="T89" s="255"/>
      <c r="U89" s="255"/>
      <c r="V89" s="255"/>
      <c r="W89" s="255"/>
      <c r="X89" s="255"/>
    </row>
    <row r="90" spans="1:24 1055:1055" ht="16.5" customHeight="1" x14ac:dyDescent="0.25">
      <c r="A90" s="270"/>
      <c r="B90" s="473"/>
      <c r="C90" s="473"/>
      <c r="D90" s="269"/>
      <c r="E90" s="269"/>
      <c r="F90" s="268"/>
      <c r="G90" s="268"/>
      <c r="H90" s="268"/>
      <c r="I90" s="268"/>
      <c r="J90" s="267"/>
      <c r="K90" s="267"/>
      <c r="L90" s="267"/>
      <c r="M90" s="267"/>
      <c r="N90" s="266"/>
      <c r="O90" s="266"/>
      <c r="P90" s="266"/>
      <c r="Q90" s="266"/>
      <c r="R90" s="265"/>
      <c r="S90" s="264"/>
      <c r="T90" s="252"/>
      <c r="U90" s="252"/>
      <c r="V90" s="252"/>
      <c r="W90" s="252"/>
      <c r="X90" s="252"/>
    </row>
    <row r="91" spans="1:24 1055:1055" ht="16.5" x14ac:dyDescent="0.25">
      <c r="A91" s="164"/>
      <c r="B91" s="263"/>
      <c r="C91" s="262"/>
      <c r="D91" s="261"/>
      <c r="E91" s="261"/>
      <c r="F91" s="260"/>
      <c r="G91" s="260"/>
      <c r="H91" s="260"/>
      <c r="I91" s="260"/>
      <c r="J91" s="259"/>
      <c r="K91" s="259"/>
      <c r="L91" s="259"/>
      <c r="M91" s="259"/>
      <c r="N91" s="258"/>
      <c r="O91" s="257"/>
      <c r="P91" s="257"/>
      <c r="Q91" s="257"/>
      <c r="R91" s="256"/>
      <c r="S91" s="254"/>
    </row>
    <row r="92" spans="1:24 1055:1055" x14ac:dyDescent="0.25">
      <c r="A92" s="164"/>
      <c r="B92" s="255"/>
      <c r="C92" s="255"/>
      <c r="D92" s="255"/>
      <c r="E92" s="255"/>
      <c r="F92" s="255"/>
      <c r="G92" s="255"/>
      <c r="H92" s="255"/>
      <c r="I92" s="255"/>
      <c r="J92" s="255"/>
      <c r="K92" s="255"/>
      <c r="L92" s="255"/>
      <c r="M92" s="255"/>
      <c r="N92" s="255"/>
      <c r="O92" s="255"/>
      <c r="P92" s="255"/>
      <c r="Q92" s="255"/>
      <c r="R92" s="255"/>
      <c r="S92" s="254"/>
    </row>
    <row r="93" spans="1:24 1055:1055" x14ac:dyDescent="0.25">
      <c r="A93" s="164"/>
      <c r="B93" s="255"/>
      <c r="C93" s="255"/>
      <c r="D93" s="255"/>
      <c r="E93" s="255"/>
      <c r="F93" s="255"/>
      <c r="G93" s="255"/>
      <c r="H93" s="255"/>
      <c r="I93" s="255"/>
      <c r="J93" s="255"/>
      <c r="K93" s="255"/>
      <c r="L93" s="255"/>
      <c r="M93" s="255"/>
      <c r="N93" s="255"/>
      <c r="O93" s="255"/>
      <c r="P93" s="255"/>
      <c r="Q93" s="255"/>
      <c r="R93" s="255"/>
      <c r="S93" s="254"/>
    </row>
    <row r="94" spans="1:24 1055:1055" x14ac:dyDescent="0.25">
      <c r="A94" s="164"/>
      <c r="B94" s="255"/>
      <c r="C94" s="255"/>
      <c r="D94" s="255"/>
      <c r="E94" s="255"/>
      <c r="F94" s="255"/>
      <c r="G94" s="255"/>
      <c r="H94" s="255"/>
      <c r="I94" s="255"/>
      <c r="J94" s="255"/>
      <c r="K94" s="255"/>
      <c r="L94" s="255"/>
      <c r="M94" s="255"/>
      <c r="N94" s="255"/>
      <c r="O94" s="255"/>
      <c r="P94" s="255"/>
      <c r="Q94" s="255"/>
      <c r="R94" s="255"/>
      <c r="S94" s="254"/>
    </row>
    <row r="95" spans="1:24 1055:1055" x14ac:dyDescent="0.25">
      <c r="A95" s="164"/>
      <c r="B95" s="255"/>
      <c r="C95" s="255"/>
      <c r="D95" s="255"/>
      <c r="E95" s="255"/>
      <c r="F95" s="255"/>
      <c r="G95" s="255"/>
      <c r="H95" s="255"/>
      <c r="I95" s="255"/>
      <c r="J95" s="255"/>
      <c r="K95" s="255"/>
      <c r="L95" s="255"/>
      <c r="M95" s="255"/>
      <c r="N95" s="255"/>
      <c r="O95" s="255"/>
      <c r="P95" s="255"/>
      <c r="Q95" s="255"/>
      <c r="R95" s="255"/>
      <c r="S95" s="254"/>
    </row>
    <row r="96" spans="1:24 1055:1055" x14ac:dyDescent="0.25">
      <c r="A96" s="164"/>
      <c r="B96" s="255"/>
      <c r="C96" s="255"/>
      <c r="D96" s="255"/>
      <c r="E96" s="255"/>
      <c r="F96" s="255"/>
      <c r="G96" s="255"/>
      <c r="H96" s="255"/>
      <c r="I96" s="255"/>
      <c r="J96" s="255"/>
      <c r="K96" s="255"/>
      <c r="L96" s="255"/>
      <c r="M96" s="255"/>
      <c r="N96" s="255"/>
      <c r="O96" s="255"/>
      <c r="P96" s="255"/>
      <c r="Q96" s="255"/>
      <c r="R96" s="255"/>
      <c r="S96" s="254"/>
    </row>
    <row r="97" spans="1:19" x14ac:dyDescent="0.25">
      <c r="A97" s="164"/>
      <c r="B97" s="255"/>
      <c r="C97" s="255"/>
      <c r="D97" s="255"/>
      <c r="E97" s="255"/>
      <c r="F97" s="255"/>
      <c r="G97" s="255"/>
      <c r="H97" s="255"/>
      <c r="I97" s="255"/>
      <c r="J97" s="255"/>
      <c r="K97" s="255"/>
      <c r="L97" s="255"/>
      <c r="M97" s="255"/>
      <c r="N97" s="255"/>
      <c r="O97" s="255"/>
      <c r="P97" s="255"/>
      <c r="Q97" s="255"/>
      <c r="R97" s="255"/>
      <c r="S97" s="254"/>
    </row>
    <row r="98" spans="1:19" x14ac:dyDescent="0.25">
      <c r="A98" s="164"/>
      <c r="B98" s="255"/>
      <c r="C98" s="255"/>
      <c r="D98" s="255"/>
      <c r="E98" s="255"/>
      <c r="F98" s="255"/>
      <c r="G98" s="255"/>
      <c r="H98" s="255"/>
      <c r="I98" s="255"/>
      <c r="J98" s="255"/>
      <c r="K98" s="255"/>
      <c r="L98" s="255"/>
      <c r="M98" s="255"/>
      <c r="N98" s="255"/>
      <c r="O98" s="255"/>
      <c r="P98" s="255"/>
      <c r="Q98" s="255"/>
      <c r="R98" s="255"/>
      <c r="S98" s="254"/>
    </row>
    <row r="99" spans="1:19" x14ac:dyDescent="0.25">
      <c r="A99" s="164"/>
      <c r="B99" s="255"/>
      <c r="C99" s="255"/>
      <c r="D99" s="255"/>
      <c r="E99" s="255"/>
      <c r="F99" s="255"/>
      <c r="G99" s="255"/>
      <c r="H99" s="255"/>
      <c r="I99" s="255"/>
      <c r="J99" s="255"/>
      <c r="K99" s="255"/>
      <c r="L99" s="255"/>
      <c r="M99" s="255"/>
      <c r="N99" s="255"/>
      <c r="O99" s="255"/>
      <c r="P99" s="255"/>
      <c r="Q99" s="255"/>
      <c r="R99" s="255"/>
      <c r="S99" s="254"/>
    </row>
    <row r="100" spans="1:19" x14ac:dyDescent="0.25">
      <c r="A100" s="164"/>
      <c r="B100" s="255"/>
      <c r="C100" s="255"/>
      <c r="D100" s="255"/>
      <c r="E100" s="255"/>
      <c r="F100" s="255"/>
      <c r="G100" s="255"/>
      <c r="H100" s="255"/>
      <c r="I100" s="255"/>
      <c r="J100" s="255"/>
      <c r="K100" s="255"/>
      <c r="L100" s="255"/>
      <c r="M100" s="255"/>
      <c r="N100" s="255"/>
      <c r="O100" s="255"/>
      <c r="P100" s="255"/>
      <c r="Q100" s="255"/>
      <c r="R100" s="255"/>
      <c r="S100" s="254"/>
    </row>
    <row r="101" spans="1:19" x14ac:dyDescent="0.25">
      <c r="A101" s="164"/>
      <c r="B101" s="255"/>
      <c r="C101" s="255"/>
      <c r="D101" s="255"/>
      <c r="E101" s="255"/>
      <c r="F101" s="255"/>
      <c r="G101" s="255"/>
      <c r="H101" s="255"/>
      <c r="I101" s="255"/>
      <c r="J101" s="255"/>
      <c r="K101" s="255"/>
      <c r="L101" s="255"/>
      <c r="M101" s="255"/>
      <c r="N101" s="255"/>
      <c r="O101" s="255"/>
      <c r="P101" s="255"/>
      <c r="Q101" s="255"/>
      <c r="R101" s="255"/>
      <c r="S101" s="254"/>
    </row>
    <row r="102" spans="1:19" x14ac:dyDescent="0.25">
      <c r="A102" s="164"/>
      <c r="B102" s="255"/>
      <c r="C102" s="255"/>
      <c r="D102" s="255"/>
      <c r="E102" s="255"/>
      <c r="F102" s="255"/>
      <c r="G102" s="255"/>
      <c r="H102" s="255"/>
      <c r="I102" s="255"/>
      <c r="J102" s="255"/>
      <c r="K102" s="255"/>
      <c r="L102" s="255"/>
      <c r="M102" s="255"/>
      <c r="N102" s="255"/>
      <c r="O102" s="255"/>
      <c r="P102" s="255"/>
      <c r="Q102" s="255"/>
      <c r="R102" s="255"/>
      <c r="S102" s="254"/>
    </row>
    <row r="103" spans="1:19" x14ac:dyDescent="0.25">
      <c r="A103" s="164"/>
      <c r="B103" s="255"/>
      <c r="C103" s="255"/>
      <c r="D103" s="255"/>
      <c r="E103" s="255"/>
      <c r="F103" s="255"/>
      <c r="G103" s="255"/>
      <c r="H103" s="255"/>
      <c r="I103" s="255"/>
      <c r="J103" s="255"/>
      <c r="K103" s="255"/>
      <c r="L103" s="255"/>
      <c r="M103" s="255"/>
      <c r="N103" s="255"/>
      <c r="O103" s="255"/>
      <c r="P103" s="255"/>
      <c r="Q103" s="255"/>
      <c r="R103" s="255"/>
      <c r="S103" s="254"/>
    </row>
    <row r="104" spans="1:19" x14ac:dyDescent="0.25">
      <c r="A104" s="164"/>
      <c r="B104" s="255"/>
      <c r="C104" s="255"/>
      <c r="D104" s="255"/>
      <c r="E104" s="255"/>
      <c r="F104" s="255"/>
      <c r="G104" s="255"/>
      <c r="H104" s="255"/>
      <c r="I104" s="255"/>
      <c r="J104" s="255"/>
      <c r="K104" s="255"/>
      <c r="L104" s="255"/>
      <c r="M104" s="255"/>
      <c r="N104" s="255"/>
      <c r="O104" s="255"/>
      <c r="P104" s="255"/>
      <c r="Q104" s="255"/>
      <c r="R104" s="255"/>
      <c r="S104" s="254"/>
    </row>
    <row r="105" spans="1:19" x14ac:dyDescent="0.25">
      <c r="A105" s="164"/>
      <c r="B105" s="255"/>
      <c r="C105" s="255"/>
      <c r="D105" s="255"/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4"/>
    </row>
    <row r="106" spans="1:19" x14ac:dyDescent="0.25">
      <c r="A106" s="164"/>
      <c r="B106" s="255"/>
      <c r="C106" s="255"/>
      <c r="D106" s="255"/>
      <c r="E106" s="255"/>
      <c r="F106" s="255"/>
      <c r="G106" s="255"/>
      <c r="H106" s="255"/>
      <c r="I106" s="255"/>
      <c r="J106" s="255"/>
      <c r="K106" s="255"/>
      <c r="L106" s="255"/>
      <c r="M106" s="255"/>
      <c r="N106" s="255"/>
      <c r="O106" s="255"/>
      <c r="P106" s="255"/>
      <c r="Q106" s="255"/>
      <c r="R106" s="255"/>
      <c r="S106" s="254"/>
    </row>
    <row r="107" spans="1:19" x14ac:dyDescent="0.25">
      <c r="A107" s="164"/>
      <c r="B107" s="255"/>
      <c r="C107" s="255"/>
      <c r="D107" s="255"/>
      <c r="E107" s="255"/>
      <c r="F107" s="255"/>
      <c r="G107" s="255"/>
      <c r="H107" s="255"/>
      <c r="I107" s="255"/>
      <c r="J107" s="255"/>
      <c r="K107" s="255"/>
      <c r="L107" s="255"/>
      <c r="M107" s="255"/>
      <c r="N107" s="255"/>
      <c r="O107" s="255"/>
      <c r="P107" s="255"/>
      <c r="Q107" s="255"/>
      <c r="R107" s="255"/>
      <c r="S107" s="254"/>
    </row>
    <row r="108" spans="1:19" x14ac:dyDescent="0.25">
      <c r="A108" s="164"/>
      <c r="B108" s="255"/>
      <c r="C108" s="255"/>
      <c r="D108" s="255"/>
      <c r="E108" s="255"/>
      <c r="F108" s="255"/>
      <c r="G108" s="255"/>
      <c r="H108" s="255"/>
      <c r="I108" s="255"/>
      <c r="J108" s="255"/>
      <c r="K108" s="255"/>
      <c r="L108" s="255"/>
      <c r="M108" s="255"/>
      <c r="N108" s="255"/>
      <c r="O108" s="255"/>
      <c r="P108" s="255"/>
      <c r="Q108" s="255"/>
      <c r="R108" s="255"/>
      <c r="S108" s="254"/>
    </row>
    <row r="109" spans="1:19" x14ac:dyDescent="0.25">
      <c r="A109" s="164"/>
      <c r="B109" s="255"/>
      <c r="C109" s="255"/>
      <c r="D109" s="255"/>
      <c r="E109" s="255"/>
      <c r="F109" s="255"/>
      <c r="G109" s="255"/>
      <c r="H109" s="255"/>
      <c r="I109" s="255"/>
      <c r="J109" s="255"/>
      <c r="K109" s="255"/>
      <c r="L109" s="255"/>
      <c r="M109" s="255"/>
      <c r="N109" s="255"/>
      <c r="O109" s="255"/>
      <c r="P109" s="255"/>
      <c r="Q109" s="255"/>
      <c r="R109" s="255"/>
      <c r="S109" s="254"/>
    </row>
    <row r="110" spans="1:19" x14ac:dyDescent="0.25">
      <c r="A110" s="164"/>
      <c r="B110" s="255"/>
      <c r="C110" s="255"/>
      <c r="D110" s="255"/>
      <c r="E110" s="255"/>
      <c r="F110" s="255"/>
      <c r="G110" s="255"/>
      <c r="H110" s="255"/>
      <c r="I110" s="255"/>
      <c r="J110" s="255"/>
      <c r="K110" s="255"/>
      <c r="L110" s="255"/>
      <c r="M110" s="255"/>
      <c r="N110" s="255"/>
      <c r="O110" s="255"/>
      <c r="P110" s="255"/>
      <c r="Q110" s="255"/>
      <c r="R110" s="255"/>
      <c r="S110" s="254"/>
    </row>
    <row r="111" spans="1:19" x14ac:dyDescent="0.25">
      <c r="A111" s="164"/>
      <c r="B111" s="255"/>
      <c r="C111" s="255"/>
      <c r="D111" s="255"/>
      <c r="E111" s="255"/>
      <c r="F111" s="255"/>
      <c r="G111" s="255"/>
      <c r="H111" s="255"/>
      <c r="I111" s="255"/>
      <c r="J111" s="255"/>
      <c r="K111" s="255"/>
      <c r="L111" s="255"/>
      <c r="M111" s="255"/>
      <c r="N111" s="255"/>
      <c r="O111" s="255"/>
      <c r="P111" s="255"/>
      <c r="Q111" s="255"/>
      <c r="R111" s="255"/>
      <c r="S111" s="254"/>
    </row>
    <row r="112" spans="1:19" x14ac:dyDescent="0.25">
      <c r="A112" s="164"/>
      <c r="B112" s="255"/>
      <c r="C112" s="255"/>
      <c r="D112" s="255"/>
      <c r="E112" s="255"/>
      <c r="F112" s="255"/>
      <c r="G112" s="255"/>
      <c r="H112" s="255"/>
      <c r="I112" s="255"/>
      <c r="J112" s="255"/>
      <c r="K112" s="255"/>
      <c r="L112" s="255"/>
      <c r="M112" s="255"/>
      <c r="N112" s="255"/>
      <c r="O112" s="255"/>
      <c r="P112" s="255"/>
      <c r="Q112" s="255"/>
      <c r="R112" s="255"/>
      <c r="S112" s="254"/>
    </row>
    <row r="113" spans="1:19" x14ac:dyDescent="0.25">
      <c r="A113" s="164"/>
      <c r="B113" s="255"/>
      <c r="C113" s="255"/>
      <c r="D113" s="255"/>
      <c r="E113" s="255"/>
      <c r="F113" s="255"/>
      <c r="G113" s="255"/>
      <c r="H113" s="255"/>
      <c r="I113" s="255"/>
      <c r="J113" s="255"/>
      <c r="K113" s="255"/>
      <c r="L113" s="255"/>
      <c r="M113" s="255"/>
      <c r="N113" s="255"/>
      <c r="O113" s="255"/>
      <c r="P113" s="255"/>
      <c r="Q113" s="255"/>
      <c r="R113" s="255"/>
      <c r="S113" s="254"/>
    </row>
    <row r="114" spans="1:19" x14ac:dyDescent="0.25">
      <c r="A114" s="164"/>
      <c r="B114" s="255"/>
      <c r="C114" s="255"/>
      <c r="D114" s="255"/>
      <c r="E114" s="255"/>
      <c r="F114" s="255"/>
      <c r="G114" s="255"/>
      <c r="H114" s="255"/>
      <c r="I114" s="255"/>
      <c r="J114" s="255"/>
      <c r="K114" s="255"/>
      <c r="L114" s="255"/>
      <c r="M114" s="255"/>
      <c r="N114" s="255"/>
      <c r="O114" s="255"/>
      <c r="P114" s="255"/>
      <c r="Q114" s="255"/>
      <c r="R114" s="255"/>
      <c r="S114" s="254"/>
    </row>
    <row r="115" spans="1:19" x14ac:dyDescent="0.25">
      <c r="A115" s="164"/>
      <c r="B115" s="255"/>
      <c r="C115" s="255"/>
      <c r="D115" s="255"/>
      <c r="E115" s="255"/>
      <c r="F115" s="255"/>
      <c r="G115" s="255"/>
      <c r="H115" s="255"/>
      <c r="I115" s="255"/>
      <c r="J115" s="255"/>
      <c r="K115" s="255"/>
      <c r="L115" s="255"/>
      <c r="M115" s="255"/>
      <c r="N115" s="255"/>
      <c r="O115" s="255"/>
      <c r="P115" s="255"/>
      <c r="Q115" s="255"/>
      <c r="R115" s="255"/>
      <c r="S115" s="254"/>
    </row>
    <row r="116" spans="1:19" x14ac:dyDescent="0.25">
      <c r="A116" s="164"/>
      <c r="B116" s="255"/>
      <c r="C116" s="255"/>
      <c r="D116" s="255"/>
      <c r="E116" s="255"/>
      <c r="F116" s="255"/>
      <c r="G116" s="255"/>
      <c r="H116" s="255"/>
      <c r="I116" s="255"/>
      <c r="J116" s="255"/>
      <c r="K116" s="255"/>
      <c r="L116" s="255"/>
      <c r="M116" s="255"/>
      <c r="N116" s="255"/>
      <c r="O116" s="255"/>
      <c r="P116" s="255"/>
      <c r="Q116" s="255"/>
      <c r="R116" s="255"/>
      <c r="S116" s="254"/>
    </row>
    <row r="117" spans="1:19" x14ac:dyDescent="0.25">
      <c r="A117" s="164"/>
      <c r="B117" s="255"/>
      <c r="C117" s="255"/>
      <c r="D117" s="255"/>
      <c r="E117" s="255"/>
      <c r="F117" s="255"/>
      <c r="G117" s="255"/>
      <c r="H117" s="255"/>
      <c r="I117" s="255"/>
      <c r="J117" s="255"/>
      <c r="K117" s="255"/>
      <c r="L117" s="255"/>
      <c r="M117" s="255"/>
      <c r="N117" s="255"/>
      <c r="O117" s="255"/>
      <c r="P117" s="255"/>
      <c r="Q117" s="255"/>
      <c r="R117" s="255"/>
      <c r="S117" s="254"/>
    </row>
    <row r="118" spans="1:19" x14ac:dyDescent="0.25">
      <c r="A118" s="164"/>
      <c r="B118" s="255"/>
      <c r="C118" s="255"/>
      <c r="D118" s="255"/>
      <c r="E118" s="255"/>
      <c r="F118" s="255"/>
      <c r="G118" s="255"/>
      <c r="H118" s="255"/>
      <c r="I118" s="255"/>
      <c r="J118" s="255"/>
      <c r="K118" s="255"/>
      <c r="L118" s="255"/>
      <c r="M118" s="255"/>
      <c r="N118" s="255"/>
      <c r="O118" s="255"/>
      <c r="P118" s="255"/>
      <c r="Q118" s="255"/>
      <c r="R118" s="255"/>
      <c r="S118" s="254"/>
    </row>
    <row r="119" spans="1:19" x14ac:dyDescent="0.25">
      <c r="A119" s="164"/>
      <c r="B119" s="255"/>
      <c r="C119" s="255"/>
      <c r="D119" s="255"/>
      <c r="E119" s="255"/>
      <c r="F119" s="255"/>
      <c r="G119" s="255"/>
      <c r="H119" s="255"/>
      <c r="I119" s="255"/>
      <c r="J119" s="255"/>
      <c r="K119" s="255"/>
      <c r="L119" s="255"/>
      <c r="M119" s="255"/>
      <c r="N119" s="255"/>
      <c r="O119" s="255"/>
      <c r="P119" s="255"/>
      <c r="Q119" s="255"/>
      <c r="R119" s="255"/>
      <c r="S119" s="254"/>
    </row>
    <row r="120" spans="1:19" x14ac:dyDescent="0.25">
      <c r="A120" s="164"/>
      <c r="B120" s="255"/>
      <c r="C120" s="255"/>
      <c r="D120" s="255"/>
      <c r="E120" s="255"/>
      <c r="F120" s="255"/>
      <c r="G120" s="255"/>
      <c r="H120" s="255"/>
      <c r="I120" s="255"/>
      <c r="J120" s="255"/>
      <c r="K120" s="255"/>
      <c r="L120" s="255"/>
      <c r="M120" s="255"/>
      <c r="N120" s="255"/>
      <c r="O120" s="255"/>
      <c r="P120" s="255"/>
      <c r="Q120" s="255"/>
      <c r="R120" s="255"/>
      <c r="S120" s="254"/>
    </row>
    <row r="121" spans="1:19" x14ac:dyDescent="0.25">
      <c r="A121" s="164"/>
      <c r="B121" s="255"/>
      <c r="C121" s="255"/>
      <c r="D121" s="255"/>
      <c r="E121" s="255"/>
      <c r="F121" s="255"/>
      <c r="G121" s="255"/>
      <c r="H121" s="255"/>
      <c r="I121" s="255"/>
      <c r="J121" s="255"/>
      <c r="K121" s="255"/>
      <c r="L121" s="255"/>
      <c r="M121" s="255"/>
      <c r="N121" s="255"/>
      <c r="O121" s="255"/>
      <c r="P121" s="255"/>
      <c r="Q121" s="255"/>
      <c r="R121" s="255"/>
      <c r="S121" s="254"/>
    </row>
    <row r="122" spans="1:19" x14ac:dyDescent="0.25">
      <c r="A122" s="164"/>
      <c r="B122" s="255"/>
      <c r="C122" s="255"/>
      <c r="D122" s="255"/>
      <c r="E122" s="255"/>
      <c r="F122" s="255"/>
      <c r="G122" s="255"/>
      <c r="H122" s="255"/>
      <c r="I122" s="255"/>
      <c r="J122" s="255"/>
      <c r="K122" s="255"/>
      <c r="L122" s="255"/>
      <c r="M122" s="255"/>
      <c r="N122" s="255"/>
      <c r="O122" s="255"/>
      <c r="P122" s="255"/>
      <c r="Q122" s="255"/>
      <c r="R122" s="255"/>
      <c r="S122" s="254"/>
    </row>
    <row r="123" spans="1:19" x14ac:dyDescent="0.25">
      <c r="A123" s="164"/>
      <c r="B123" s="255"/>
      <c r="C123" s="255"/>
      <c r="D123" s="255"/>
      <c r="E123" s="255"/>
      <c r="F123" s="255"/>
      <c r="G123" s="255"/>
      <c r="H123" s="255"/>
      <c r="I123" s="255"/>
      <c r="J123" s="255"/>
      <c r="K123" s="255"/>
      <c r="L123" s="255"/>
      <c r="M123" s="255"/>
      <c r="N123" s="255"/>
      <c r="O123" s="255"/>
      <c r="P123" s="255"/>
      <c r="Q123" s="255"/>
      <c r="R123" s="255"/>
      <c r="S123" s="254"/>
    </row>
    <row r="124" spans="1:19" x14ac:dyDescent="0.25">
      <c r="A124" s="164"/>
      <c r="B124" s="255"/>
      <c r="C124" s="255"/>
      <c r="D124" s="255"/>
      <c r="E124" s="255"/>
      <c r="F124" s="255"/>
      <c r="G124" s="255"/>
      <c r="H124" s="255"/>
      <c r="I124" s="255"/>
      <c r="J124" s="255"/>
      <c r="K124" s="255"/>
      <c r="L124" s="255"/>
      <c r="M124" s="255"/>
      <c r="N124" s="255"/>
      <c r="O124" s="255"/>
      <c r="P124" s="255"/>
      <c r="Q124" s="255"/>
      <c r="R124" s="255"/>
      <c r="S124" s="254"/>
    </row>
    <row r="125" spans="1:19" x14ac:dyDescent="0.25">
      <c r="A125" s="164"/>
      <c r="B125" s="255"/>
      <c r="C125" s="255"/>
      <c r="D125" s="255"/>
      <c r="E125" s="255"/>
      <c r="F125" s="255"/>
      <c r="G125" s="255"/>
      <c r="H125" s="255"/>
      <c r="I125" s="255"/>
      <c r="J125" s="255"/>
      <c r="K125" s="255"/>
      <c r="L125" s="255"/>
      <c r="M125" s="255"/>
      <c r="N125" s="255"/>
      <c r="O125" s="255"/>
      <c r="P125" s="255"/>
      <c r="Q125" s="255"/>
      <c r="R125" s="255"/>
      <c r="S125" s="254"/>
    </row>
    <row r="126" spans="1:19" x14ac:dyDescent="0.25">
      <c r="A126" s="164"/>
      <c r="B126" s="255"/>
      <c r="C126" s="255"/>
      <c r="D126" s="255"/>
      <c r="E126" s="255"/>
      <c r="F126" s="255"/>
      <c r="G126" s="255"/>
      <c r="H126" s="255"/>
      <c r="I126" s="255"/>
      <c r="J126" s="255"/>
      <c r="K126" s="255"/>
      <c r="L126" s="255"/>
      <c r="M126" s="255"/>
      <c r="N126" s="255"/>
      <c r="O126" s="255"/>
      <c r="P126" s="255"/>
      <c r="Q126" s="255"/>
      <c r="R126" s="255"/>
      <c r="S126" s="254"/>
    </row>
    <row r="127" spans="1:19" x14ac:dyDescent="0.25">
      <c r="A127" s="164"/>
      <c r="B127" s="255"/>
      <c r="C127" s="255"/>
      <c r="D127" s="255"/>
      <c r="E127" s="255"/>
      <c r="F127" s="255"/>
      <c r="G127" s="255"/>
      <c r="H127" s="255"/>
      <c r="I127" s="255"/>
      <c r="J127" s="255"/>
      <c r="K127" s="255"/>
      <c r="L127" s="255"/>
      <c r="M127" s="255"/>
      <c r="N127" s="255"/>
      <c r="O127" s="255"/>
      <c r="P127" s="255"/>
      <c r="Q127" s="255"/>
      <c r="R127" s="255"/>
      <c r="S127" s="254"/>
    </row>
    <row r="128" spans="1:19" x14ac:dyDescent="0.25">
      <c r="A128" s="164"/>
      <c r="B128" s="255"/>
      <c r="C128" s="255"/>
      <c r="D128" s="255"/>
      <c r="E128" s="255"/>
      <c r="F128" s="255"/>
      <c r="G128" s="255"/>
      <c r="H128" s="255"/>
      <c r="I128" s="255"/>
      <c r="J128" s="255"/>
      <c r="K128" s="255"/>
      <c r="L128" s="255"/>
      <c r="M128" s="255"/>
      <c r="N128" s="255"/>
      <c r="O128" s="255"/>
      <c r="P128" s="255"/>
      <c r="Q128" s="255"/>
      <c r="R128" s="255"/>
      <c r="S128" s="254"/>
    </row>
    <row r="129" spans="1:19" x14ac:dyDescent="0.25">
      <c r="A129" s="164"/>
      <c r="B129" s="255"/>
      <c r="C129" s="255"/>
      <c r="D129" s="255"/>
      <c r="E129" s="255"/>
      <c r="F129" s="255"/>
      <c r="G129" s="255"/>
      <c r="H129" s="255"/>
      <c r="I129" s="255"/>
      <c r="J129" s="255"/>
      <c r="K129" s="255"/>
      <c r="L129" s="255"/>
      <c r="M129" s="255"/>
      <c r="N129" s="255"/>
      <c r="O129" s="255"/>
      <c r="P129" s="255"/>
      <c r="Q129" s="255"/>
      <c r="R129" s="255"/>
      <c r="S129" s="254"/>
    </row>
    <row r="130" spans="1:19" x14ac:dyDescent="0.25">
      <c r="A130" s="164"/>
      <c r="B130" s="255"/>
      <c r="C130" s="255"/>
      <c r="D130" s="255"/>
      <c r="E130" s="255"/>
      <c r="F130" s="255"/>
      <c r="G130" s="255"/>
      <c r="H130" s="255"/>
      <c r="I130" s="255"/>
      <c r="J130" s="255"/>
      <c r="K130" s="255"/>
      <c r="L130" s="255"/>
      <c r="M130" s="255"/>
      <c r="N130" s="255"/>
      <c r="O130" s="255"/>
      <c r="P130" s="255"/>
      <c r="Q130" s="255"/>
      <c r="R130" s="255"/>
      <c r="S130" s="254"/>
    </row>
    <row r="131" spans="1:19" x14ac:dyDescent="0.25">
      <c r="A131" s="164"/>
      <c r="B131" s="255"/>
      <c r="C131" s="255"/>
      <c r="D131" s="255"/>
      <c r="E131" s="255"/>
      <c r="F131" s="255"/>
      <c r="G131" s="255"/>
      <c r="H131" s="255"/>
      <c r="I131" s="255"/>
      <c r="J131" s="255"/>
      <c r="K131" s="255"/>
      <c r="L131" s="255"/>
      <c r="M131" s="255"/>
      <c r="N131" s="255"/>
      <c r="O131" s="255"/>
      <c r="P131" s="255"/>
      <c r="Q131" s="255"/>
      <c r="R131" s="255"/>
      <c r="S131" s="254"/>
    </row>
    <row r="132" spans="1:19" x14ac:dyDescent="0.25">
      <c r="A132" s="164"/>
      <c r="B132" s="255"/>
      <c r="C132" s="255"/>
      <c r="D132" s="255"/>
      <c r="E132" s="255"/>
      <c r="F132" s="255"/>
      <c r="G132" s="255"/>
      <c r="H132" s="255"/>
      <c r="I132" s="255"/>
      <c r="J132" s="255"/>
      <c r="K132" s="255"/>
      <c r="L132" s="255"/>
      <c r="M132" s="255"/>
      <c r="N132" s="255"/>
      <c r="O132" s="255"/>
      <c r="P132" s="255"/>
      <c r="Q132" s="255"/>
      <c r="R132" s="255"/>
      <c r="S132" s="254"/>
    </row>
    <row r="133" spans="1:19" x14ac:dyDescent="0.25">
      <c r="A133" s="164"/>
      <c r="B133" s="255"/>
      <c r="C133" s="255"/>
      <c r="D133" s="255"/>
      <c r="E133" s="255"/>
      <c r="F133" s="255"/>
      <c r="G133" s="255"/>
      <c r="H133" s="255"/>
      <c r="I133" s="255"/>
      <c r="J133" s="255"/>
      <c r="K133" s="255"/>
      <c r="L133" s="255"/>
      <c r="M133" s="255"/>
      <c r="N133" s="255"/>
      <c r="O133" s="255"/>
      <c r="P133" s="255"/>
      <c r="Q133" s="255"/>
      <c r="R133" s="255"/>
      <c r="S133" s="254"/>
    </row>
    <row r="134" spans="1:19" x14ac:dyDescent="0.25">
      <c r="A134" s="164"/>
      <c r="B134" s="255"/>
      <c r="C134" s="255"/>
      <c r="D134" s="255"/>
      <c r="E134" s="255"/>
      <c r="F134" s="255"/>
      <c r="G134" s="255"/>
      <c r="H134" s="255"/>
      <c r="I134" s="255"/>
      <c r="J134" s="255"/>
      <c r="K134" s="255"/>
      <c r="L134" s="255"/>
      <c r="M134" s="255"/>
      <c r="N134" s="255"/>
      <c r="O134" s="255"/>
      <c r="P134" s="255"/>
      <c r="Q134" s="255"/>
      <c r="R134" s="255"/>
      <c r="S134" s="254"/>
    </row>
    <row r="135" spans="1:19" x14ac:dyDescent="0.25">
      <c r="A135" s="164"/>
      <c r="B135" s="255"/>
      <c r="C135" s="255"/>
      <c r="D135" s="255"/>
      <c r="E135" s="255"/>
      <c r="F135" s="255"/>
      <c r="G135" s="255"/>
      <c r="H135" s="255"/>
      <c r="I135" s="255"/>
      <c r="J135" s="255"/>
      <c r="K135" s="255"/>
      <c r="L135" s="255"/>
      <c r="M135" s="255"/>
      <c r="N135" s="255"/>
      <c r="O135" s="255"/>
      <c r="P135" s="255"/>
      <c r="Q135" s="255"/>
      <c r="R135" s="255"/>
      <c r="S135" s="254"/>
    </row>
    <row r="136" spans="1:19" x14ac:dyDescent="0.25">
      <c r="A136" s="164"/>
      <c r="B136" s="255"/>
      <c r="C136" s="255"/>
      <c r="D136" s="255"/>
      <c r="E136" s="255"/>
      <c r="F136" s="255"/>
      <c r="G136" s="255"/>
      <c r="H136" s="255"/>
      <c r="I136" s="255"/>
      <c r="J136" s="255"/>
      <c r="K136" s="255"/>
      <c r="L136" s="255"/>
      <c r="M136" s="255"/>
      <c r="N136" s="255"/>
      <c r="O136" s="255"/>
      <c r="P136" s="255"/>
      <c r="Q136" s="255"/>
      <c r="R136" s="255"/>
      <c r="S136" s="254"/>
    </row>
    <row r="137" spans="1:19" x14ac:dyDescent="0.25">
      <c r="A137" s="164"/>
      <c r="B137" s="255"/>
      <c r="C137" s="255"/>
      <c r="D137" s="255"/>
      <c r="E137" s="255"/>
      <c r="F137" s="255"/>
      <c r="G137" s="255"/>
      <c r="H137" s="255"/>
      <c r="I137" s="255"/>
      <c r="J137" s="255"/>
      <c r="K137" s="255"/>
      <c r="L137" s="255"/>
      <c r="M137" s="255"/>
      <c r="N137" s="255"/>
      <c r="O137" s="255"/>
      <c r="P137" s="255"/>
      <c r="Q137" s="255"/>
      <c r="R137" s="255"/>
      <c r="S137" s="254"/>
    </row>
    <row r="138" spans="1:19" x14ac:dyDescent="0.25">
      <c r="A138" s="164"/>
      <c r="B138" s="255"/>
      <c r="C138" s="255"/>
      <c r="D138" s="255"/>
      <c r="E138" s="255"/>
      <c r="F138" s="255"/>
      <c r="G138" s="255"/>
      <c r="H138" s="255"/>
      <c r="I138" s="255"/>
      <c r="J138" s="255"/>
      <c r="K138" s="255"/>
      <c r="L138" s="255"/>
      <c r="M138" s="255"/>
      <c r="N138" s="255"/>
      <c r="O138" s="255"/>
      <c r="P138" s="255"/>
      <c r="Q138" s="255"/>
      <c r="R138" s="255"/>
      <c r="S138" s="254"/>
    </row>
    <row r="139" spans="1:19" x14ac:dyDescent="0.25">
      <c r="A139" s="164"/>
      <c r="B139" s="255"/>
      <c r="C139" s="255"/>
      <c r="D139" s="255"/>
      <c r="E139" s="255"/>
      <c r="F139" s="255"/>
      <c r="G139" s="255"/>
      <c r="H139" s="255"/>
      <c r="I139" s="255"/>
      <c r="J139" s="255"/>
      <c r="K139" s="255"/>
      <c r="L139" s="255"/>
      <c r="M139" s="255"/>
      <c r="N139" s="255"/>
      <c r="O139" s="255"/>
      <c r="P139" s="255"/>
      <c r="Q139" s="255"/>
      <c r="R139" s="255"/>
      <c r="S139" s="254"/>
    </row>
    <row r="140" spans="1:19" x14ac:dyDescent="0.25">
      <c r="A140" s="164"/>
      <c r="B140" s="255"/>
      <c r="C140" s="255"/>
      <c r="D140" s="255"/>
      <c r="E140" s="255"/>
      <c r="F140" s="255"/>
      <c r="G140" s="255"/>
      <c r="H140" s="255"/>
      <c r="I140" s="255"/>
      <c r="J140" s="255"/>
      <c r="K140" s="255"/>
      <c r="L140" s="255"/>
      <c r="M140" s="255"/>
      <c r="N140" s="255"/>
      <c r="O140" s="255"/>
      <c r="P140" s="255"/>
      <c r="Q140" s="255"/>
      <c r="R140" s="255"/>
      <c r="S140" s="254"/>
    </row>
    <row r="141" spans="1:19" x14ac:dyDescent="0.25">
      <c r="A141" s="164"/>
      <c r="B141" s="255"/>
      <c r="C141" s="255"/>
      <c r="D141" s="255"/>
      <c r="E141" s="255"/>
      <c r="F141" s="255"/>
      <c r="G141" s="255"/>
      <c r="H141" s="255"/>
      <c r="I141" s="255"/>
      <c r="J141" s="255"/>
      <c r="K141" s="255"/>
      <c r="L141" s="255"/>
      <c r="M141" s="255"/>
      <c r="N141" s="255"/>
      <c r="O141" s="255"/>
      <c r="P141" s="255"/>
      <c r="Q141" s="255"/>
      <c r="R141" s="255"/>
      <c r="S141" s="254"/>
    </row>
    <row r="142" spans="1:19" x14ac:dyDescent="0.25">
      <c r="A142" s="164"/>
      <c r="B142" s="255"/>
      <c r="C142" s="255"/>
      <c r="D142" s="255"/>
      <c r="E142" s="255"/>
      <c r="F142" s="255"/>
      <c r="G142" s="255"/>
      <c r="H142" s="255"/>
      <c r="I142" s="255"/>
      <c r="J142" s="255"/>
      <c r="K142" s="255"/>
      <c r="L142" s="255"/>
      <c r="M142" s="255"/>
      <c r="N142" s="255"/>
      <c r="O142" s="255"/>
      <c r="P142" s="255"/>
      <c r="Q142" s="255"/>
      <c r="R142" s="255"/>
      <c r="S142" s="254"/>
    </row>
    <row r="143" spans="1:19" x14ac:dyDescent="0.25">
      <c r="A143" s="164"/>
      <c r="B143" s="255"/>
      <c r="C143" s="255"/>
      <c r="D143" s="255"/>
      <c r="E143" s="255"/>
      <c r="F143" s="255"/>
      <c r="G143" s="255"/>
      <c r="H143" s="255"/>
      <c r="I143" s="255"/>
      <c r="J143" s="255"/>
      <c r="K143" s="255"/>
      <c r="L143" s="255"/>
      <c r="M143" s="255"/>
      <c r="N143" s="255"/>
      <c r="O143" s="255"/>
      <c r="P143" s="255"/>
      <c r="Q143" s="255"/>
      <c r="R143" s="255"/>
      <c r="S143" s="254"/>
    </row>
    <row r="144" spans="1:19" x14ac:dyDescent="0.25">
      <c r="A144" s="164"/>
      <c r="B144" s="255"/>
      <c r="C144" s="255"/>
      <c r="D144" s="255"/>
      <c r="E144" s="255"/>
      <c r="F144" s="255"/>
      <c r="G144" s="255"/>
      <c r="H144" s="255"/>
      <c r="I144" s="255"/>
      <c r="J144" s="255"/>
      <c r="K144" s="255"/>
      <c r="L144" s="255"/>
      <c r="M144" s="255"/>
      <c r="N144" s="255"/>
      <c r="O144" s="255"/>
      <c r="P144" s="255"/>
      <c r="Q144" s="255"/>
      <c r="R144" s="255"/>
      <c r="S144" s="254"/>
    </row>
    <row r="145" spans="1:19" x14ac:dyDescent="0.25">
      <c r="A145" s="164"/>
      <c r="B145" s="255"/>
      <c r="C145" s="255"/>
      <c r="D145" s="255"/>
      <c r="E145" s="255"/>
      <c r="F145" s="255"/>
      <c r="G145" s="255"/>
      <c r="H145" s="255"/>
      <c r="I145" s="255"/>
      <c r="J145" s="255"/>
      <c r="K145" s="255"/>
      <c r="L145" s="255"/>
      <c r="M145" s="255"/>
      <c r="N145" s="255"/>
      <c r="O145" s="255"/>
      <c r="P145" s="255"/>
      <c r="Q145" s="255"/>
      <c r="R145" s="255"/>
      <c r="S145" s="254"/>
    </row>
    <row r="146" spans="1:19" x14ac:dyDescent="0.25">
      <c r="A146" s="164"/>
      <c r="B146" s="255"/>
      <c r="C146" s="255"/>
      <c r="D146" s="255"/>
      <c r="E146" s="255"/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255"/>
      <c r="R146" s="255"/>
      <c r="S146" s="254"/>
    </row>
    <row r="147" spans="1:19" x14ac:dyDescent="0.25">
      <c r="A147" s="164"/>
      <c r="B147" s="255"/>
      <c r="C147" s="255"/>
      <c r="D147" s="255"/>
      <c r="E147" s="255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255"/>
      <c r="R147" s="255"/>
      <c r="S147" s="254"/>
    </row>
    <row r="148" spans="1:19" x14ac:dyDescent="0.25">
      <c r="A148" s="164"/>
      <c r="B148" s="255"/>
      <c r="C148" s="255"/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255"/>
      <c r="S148" s="254"/>
    </row>
    <row r="149" spans="1:19" x14ac:dyDescent="0.25">
      <c r="A149" s="164"/>
      <c r="B149" s="255"/>
      <c r="C149" s="255"/>
      <c r="D149" s="255"/>
      <c r="E149" s="255"/>
      <c r="F149" s="255"/>
      <c r="G149" s="255"/>
      <c r="H149" s="255"/>
      <c r="I149" s="255"/>
      <c r="J149" s="255"/>
      <c r="K149" s="255"/>
      <c r="L149" s="255"/>
      <c r="M149" s="255"/>
      <c r="N149" s="255"/>
      <c r="O149" s="255"/>
      <c r="P149" s="255"/>
      <c r="Q149" s="255"/>
      <c r="R149" s="255"/>
      <c r="S149" s="254"/>
    </row>
    <row r="150" spans="1:19" x14ac:dyDescent="0.25">
      <c r="A150" s="164"/>
      <c r="B150" s="255"/>
      <c r="C150" s="255"/>
      <c r="D150" s="255"/>
      <c r="E150" s="255"/>
      <c r="F150" s="255"/>
      <c r="G150" s="255"/>
      <c r="H150" s="255"/>
      <c r="I150" s="255"/>
      <c r="J150" s="255"/>
      <c r="K150" s="255"/>
      <c r="L150" s="255"/>
      <c r="M150" s="255"/>
      <c r="N150" s="255"/>
      <c r="O150" s="255"/>
      <c r="P150" s="255"/>
      <c r="Q150" s="255"/>
      <c r="R150" s="255"/>
      <c r="S150" s="254"/>
    </row>
    <row r="151" spans="1:19" x14ac:dyDescent="0.25">
      <c r="A151" s="164"/>
      <c r="B151" s="255"/>
      <c r="C151" s="255"/>
      <c r="D151" s="255"/>
      <c r="E151" s="255"/>
      <c r="F151" s="255"/>
      <c r="G151" s="255"/>
      <c r="H151" s="255"/>
      <c r="I151" s="255"/>
      <c r="J151" s="255"/>
      <c r="K151" s="255"/>
      <c r="L151" s="255"/>
      <c r="M151" s="255"/>
      <c r="N151" s="255"/>
      <c r="O151" s="255"/>
      <c r="P151" s="255"/>
      <c r="Q151" s="255"/>
      <c r="R151" s="255"/>
      <c r="S151" s="254"/>
    </row>
    <row r="152" spans="1:19" x14ac:dyDescent="0.25">
      <c r="A152" s="164"/>
      <c r="B152" s="255"/>
      <c r="C152" s="255"/>
      <c r="D152" s="255"/>
      <c r="E152" s="255"/>
      <c r="F152" s="255"/>
      <c r="G152" s="255"/>
      <c r="H152" s="255"/>
      <c r="I152" s="255"/>
      <c r="J152" s="255"/>
      <c r="K152" s="255"/>
      <c r="L152" s="255"/>
      <c r="M152" s="255"/>
      <c r="N152" s="255"/>
      <c r="O152" s="255"/>
      <c r="P152" s="255"/>
      <c r="Q152" s="255"/>
      <c r="R152" s="255"/>
      <c r="S152" s="254"/>
    </row>
    <row r="153" spans="1:19" x14ac:dyDescent="0.25">
      <c r="A153" s="164"/>
      <c r="B153" s="255"/>
      <c r="C153" s="255"/>
      <c r="D153" s="255"/>
      <c r="E153" s="255"/>
      <c r="F153" s="255"/>
      <c r="G153" s="255"/>
      <c r="H153" s="255"/>
      <c r="I153" s="255"/>
      <c r="J153" s="255"/>
      <c r="K153" s="255"/>
      <c r="L153" s="255"/>
      <c r="M153" s="255"/>
      <c r="N153" s="255"/>
      <c r="O153" s="255"/>
      <c r="P153" s="255"/>
      <c r="Q153" s="255"/>
      <c r="R153" s="255"/>
      <c r="S153" s="254"/>
    </row>
    <row r="154" spans="1:19" x14ac:dyDescent="0.25">
      <c r="A154" s="164"/>
      <c r="B154" s="255"/>
      <c r="C154" s="255"/>
      <c r="D154" s="255"/>
      <c r="E154" s="255"/>
      <c r="F154" s="255"/>
      <c r="G154" s="255"/>
      <c r="H154" s="255"/>
      <c r="I154" s="255"/>
      <c r="J154" s="255"/>
      <c r="K154" s="255"/>
      <c r="L154" s="255"/>
      <c r="M154" s="255"/>
      <c r="N154" s="255"/>
      <c r="O154" s="255"/>
      <c r="P154" s="255"/>
      <c r="Q154" s="255"/>
      <c r="R154" s="255"/>
      <c r="S154" s="254"/>
    </row>
    <row r="155" spans="1:19" x14ac:dyDescent="0.25">
      <c r="A155" s="164"/>
      <c r="B155" s="255"/>
      <c r="C155" s="255"/>
      <c r="D155" s="255"/>
      <c r="E155" s="255"/>
      <c r="F155" s="255"/>
      <c r="G155" s="255"/>
      <c r="H155" s="255"/>
      <c r="I155" s="255"/>
      <c r="J155" s="255"/>
      <c r="K155" s="255"/>
      <c r="L155" s="255"/>
      <c r="M155" s="255"/>
      <c r="N155" s="255"/>
      <c r="O155" s="255"/>
      <c r="P155" s="255"/>
      <c r="Q155" s="255"/>
      <c r="R155" s="255"/>
      <c r="S155" s="254"/>
    </row>
    <row r="156" spans="1:19" x14ac:dyDescent="0.25">
      <c r="A156" s="164"/>
      <c r="B156" s="255"/>
      <c r="C156" s="255"/>
      <c r="D156" s="255"/>
      <c r="E156" s="255"/>
      <c r="F156" s="255"/>
      <c r="G156" s="255"/>
      <c r="H156" s="255"/>
      <c r="I156" s="255"/>
      <c r="J156" s="255"/>
      <c r="K156" s="255"/>
      <c r="L156" s="255"/>
      <c r="M156" s="255"/>
      <c r="N156" s="255"/>
      <c r="O156" s="255"/>
      <c r="P156" s="255"/>
      <c r="Q156" s="255"/>
      <c r="R156" s="255"/>
      <c r="S156" s="254"/>
    </row>
    <row r="157" spans="1:19" x14ac:dyDescent="0.25">
      <c r="A157" s="164"/>
      <c r="B157" s="255"/>
      <c r="C157" s="255"/>
      <c r="D157" s="255"/>
      <c r="E157" s="255"/>
      <c r="F157" s="255"/>
      <c r="G157" s="255"/>
      <c r="H157" s="255"/>
      <c r="I157" s="255"/>
      <c r="J157" s="255"/>
      <c r="K157" s="255"/>
      <c r="L157" s="255"/>
      <c r="M157" s="255"/>
      <c r="N157" s="255"/>
      <c r="O157" s="255"/>
      <c r="P157" s="255"/>
      <c r="Q157" s="255"/>
      <c r="R157" s="255"/>
      <c r="S157" s="254"/>
    </row>
    <row r="158" spans="1:19" x14ac:dyDescent="0.25">
      <c r="A158" s="164"/>
      <c r="B158" s="255"/>
      <c r="C158" s="255"/>
      <c r="D158" s="255"/>
      <c r="E158" s="255"/>
      <c r="F158" s="255"/>
      <c r="G158" s="255"/>
      <c r="H158" s="255"/>
      <c r="I158" s="255"/>
      <c r="J158" s="255"/>
      <c r="K158" s="255"/>
      <c r="L158" s="255"/>
      <c r="M158" s="255"/>
      <c r="N158" s="255"/>
      <c r="O158" s="255"/>
      <c r="P158" s="255"/>
      <c r="Q158" s="255"/>
      <c r="R158" s="255"/>
      <c r="S158" s="254"/>
    </row>
    <row r="159" spans="1:19" x14ac:dyDescent="0.25">
      <c r="A159" s="164"/>
      <c r="B159" s="255"/>
      <c r="C159" s="255"/>
      <c r="D159" s="255"/>
      <c r="E159" s="255"/>
      <c r="F159" s="255"/>
      <c r="G159" s="255"/>
      <c r="H159" s="255"/>
      <c r="I159" s="255"/>
      <c r="J159" s="255"/>
      <c r="K159" s="255"/>
      <c r="L159" s="255"/>
      <c r="M159" s="255"/>
      <c r="N159" s="255"/>
      <c r="O159" s="255"/>
      <c r="P159" s="255"/>
      <c r="Q159" s="255"/>
      <c r="R159" s="255"/>
      <c r="S159" s="254"/>
    </row>
    <row r="160" spans="1:19" x14ac:dyDescent="0.25">
      <c r="A160" s="164"/>
      <c r="B160" s="255"/>
      <c r="C160" s="255"/>
      <c r="D160" s="255"/>
      <c r="E160" s="255"/>
      <c r="F160" s="255"/>
      <c r="G160" s="255"/>
      <c r="H160" s="255"/>
      <c r="I160" s="255"/>
      <c r="J160" s="255"/>
      <c r="K160" s="255"/>
      <c r="L160" s="255"/>
      <c r="M160" s="255"/>
      <c r="N160" s="255"/>
      <c r="O160" s="255"/>
      <c r="P160" s="255"/>
      <c r="Q160" s="255"/>
      <c r="R160" s="255"/>
      <c r="S160" s="254"/>
    </row>
    <row r="161" spans="1:19" x14ac:dyDescent="0.25">
      <c r="A161" s="164"/>
      <c r="B161" s="255"/>
      <c r="C161" s="255"/>
      <c r="D161" s="255"/>
      <c r="E161" s="255"/>
      <c r="F161" s="255"/>
      <c r="G161" s="255"/>
      <c r="H161" s="255"/>
      <c r="I161" s="255"/>
      <c r="J161" s="255"/>
      <c r="K161" s="255"/>
      <c r="L161" s="255"/>
      <c r="M161" s="255"/>
      <c r="N161" s="255"/>
      <c r="O161" s="255"/>
      <c r="P161" s="255"/>
      <c r="Q161" s="255"/>
      <c r="R161" s="255"/>
      <c r="S161" s="254"/>
    </row>
    <row r="162" spans="1:19" x14ac:dyDescent="0.25">
      <c r="A162" s="164"/>
      <c r="B162" s="255"/>
      <c r="C162" s="255"/>
      <c r="D162" s="255"/>
      <c r="E162" s="255"/>
      <c r="F162" s="255"/>
      <c r="G162" s="255"/>
      <c r="H162" s="255"/>
      <c r="I162" s="255"/>
      <c r="J162" s="255"/>
      <c r="K162" s="255"/>
      <c r="L162" s="255"/>
      <c r="M162" s="255"/>
      <c r="N162" s="255"/>
      <c r="O162" s="255"/>
      <c r="P162" s="255"/>
      <c r="Q162" s="255"/>
      <c r="R162" s="255"/>
      <c r="S162" s="254"/>
    </row>
    <row r="163" spans="1:19" x14ac:dyDescent="0.25">
      <c r="A163" s="164"/>
      <c r="B163" s="255"/>
      <c r="C163" s="255"/>
      <c r="D163" s="255"/>
      <c r="E163" s="255"/>
      <c r="F163" s="255"/>
      <c r="G163" s="255"/>
      <c r="H163" s="255"/>
      <c r="I163" s="255"/>
      <c r="J163" s="255"/>
      <c r="K163" s="255"/>
      <c r="L163" s="255"/>
      <c r="M163" s="255"/>
      <c r="N163" s="255"/>
      <c r="O163" s="255"/>
      <c r="P163" s="255"/>
      <c r="Q163" s="255"/>
      <c r="R163" s="255"/>
      <c r="S163" s="254"/>
    </row>
    <row r="164" spans="1:19" x14ac:dyDescent="0.25">
      <c r="A164" s="164"/>
      <c r="B164" s="255"/>
      <c r="C164" s="255"/>
      <c r="D164" s="255"/>
      <c r="E164" s="255"/>
      <c r="F164" s="255"/>
      <c r="G164" s="255"/>
      <c r="H164" s="255"/>
      <c r="I164" s="255"/>
      <c r="J164" s="255"/>
      <c r="K164" s="255"/>
      <c r="L164" s="255"/>
      <c r="M164" s="255"/>
      <c r="N164" s="255"/>
      <c r="O164" s="255"/>
      <c r="P164" s="255"/>
      <c r="Q164" s="255"/>
      <c r="R164" s="255"/>
      <c r="S164" s="254"/>
    </row>
    <row r="165" spans="1:19" x14ac:dyDescent="0.25">
      <c r="A165" s="164"/>
      <c r="B165" s="255"/>
      <c r="C165" s="255"/>
      <c r="D165" s="255"/>
      <c r="E165" s="255"/>
      <c r="F165" s="255"/>
      <c r="G165" s="255"/>
      <c r="H165" s="255"/>
      <c r="I165" s="255"/>
      <c r="J165" s="255"/>
      <c r="K165" s="255"/>
      <c r="L165" s="255"/>
      <c r="M165" s="255"/>
      <c r="N165" s="255"/>
      <c r="O165" s="255"/>
      <c r="P165" s="255"/>
      <c r="Q165" s="255"/>
      <c r="R165" s="255"/>
      <c r="S165" s="254"/>
    </row>
    <row r="166" spans="1:19" x14ac:dyDescent="0.25">
      <c r="A166" s="164"/>
      <c r="B166" s="255"/>
      <c r="C166" s="255"/>
      <c r="D166" s="255"/>
      <c r="E166" s="255"/>
      <c r="F166" s="255"/>
      <c r="G166" s="255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255"/>
      <c r="S166" s="254"/>
    </row>
    <row r="167" spans="1:19" x14ac:dyDescent="0.25">
      <c r="A167" s="164"/>
      <c r="B167" s="255"/>
      <c r="C167" s="255"/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254"/>
    </row>
    <row r="168" spans="1:19" x14ac:dyDescent="0.25">
      <c r="A168" s="164"/>
      <c r="B168" s="255"/>
      <c r="C168" s="255"/>
      <c r="D168" s="255"/>
      <c r="E168" s="255"/>
      <c r="F168" s="255"/>
      <c r="G168" s="255"/>
      <c r="H168" s="255"/>
      <c r="I168" s="255"/>
      <c r="J168" s="255"/>
      <c r="K168" s="255"/>
      <c r="L168" s="255"/>
      <c r="M168" s="255"/>
      <c r="N168" s="255"/>
      <c r="O168" s="255"/>
      <c r="P168" s="255"/>
      <c r="Q168" s="255"/>
      <c r="R168" s="255"/>
      <c r="S168" s="254"/>
    </row>
    <row r="169" spans="1:19" x14ac:dyDescent="0.25">
      <c r="A169" s="164"/>
      <c r="B169" s="255"/>
      <c r="C169" s="255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  <c r="P169" s="255"/>
      <c r="Q169" s="255"/>
      <c r="R169" s="255"/>
      <c r="S169" s="254"/>
    </row>
    <row r="170" spans="1:19" x14ac:dyDescent="0.25">
      <c r="A170" s="164"/>
      <c r="B170" s="255"/>
      <c r="C170" s="255"/>
      <c r="D170" s="255"/>
      <c r="E170" s="255"/>
      <c r="F170" s="255"/>
      <c r="G170" s="255"/>
      <c r="H170" s="255"/>
      <c r="I170" s="255"/>
      <c r="J170" s="255"/>
      <c r="K170" s="255"/>
      <c r="L170" s="255"/>
      <c r="M170" s="255"/>
      <c r="N170" s="255"/>
      <c r="O170" s="255"/>
      <c r="P170" s="255"/>
      <c r="Q170" s="255"/>
      <c r="R170" s="255"/>
      <c r="S170" s="254"/>
    </row>
    <row r="171" spans="1:19" x14ac:dyDescent="0.25">
      <c r="A171" s="164"/>
      <c r="B171" s="255"/>
      <c r="C171" s="255"/>
      <c r="D171" s="255"/>
      <c r="E171" s="255"/>
      <c r="F171" s="255"/>
      <c r="G171" s="255"/>
      <c r="H171" s="255"/>
      <c r="I171" s="255"/>
      <c r="J171" s="255"/>
      <c r="K171" s="255"/>
      <c r="L171" s="255"/>
      <c r="M171" s="255"/>
      <c r="N171" s="255"/>
      <c r="O171" s="255"/>
      <c r="P171" s="255"/>
      <c r="Q171" s="255"/>
      <c r="R171" s="255"/>
      <c r="S171" s="254"/>
    </row>
    <row r="172" spans="1:19" x14ac:dyDescent="0.25">
      <c r="A172" s="164"/>
      <c r="B172" s="255"/>
      <c r="C172" s="255"/>
      <c r="D172" s="255"/>
      <c r="E172" s="255"/>
      <c r="F172" s="255"/>
      <c r="G172" s="255"/>
      <c r="H172" s="255"/>
      <c r="I172" s="255"/>
      <c r="J172" s="255"/>
      <c r="K172" s="255"/>
      <c r="L172" s="255"/>
      <c r="M172" s="255"/>
      <c r="N172" s="255"/>
      <c r="O172" s="255"/>
      <c r="P172" s="255"/>
      <c r="Q172" s="255"/>
      <c r="R172" s="255"/>
      <c r="S172" s="254"/>
    </row>
    <row r="173" spans="1:19" x14ac:dyDescent="0.25">
      <c r="A173" s="164"/>
      <c r="B173" s="255"/>
      <c r="C173" s="255"/>
      <c r="D173" s="255"/>
      <c r="E173" s="255"/>
      <c r="F173" s="255"/>
      <c r="G173" s="255"/>
      <c r="H173" s="255"/>
      <c r="I173" s="255"/>
      <c r="J173" s="255"/>
      <c r="K173" s="255"/>
      <c r="L173" s="255"/>
      <c r="M173" s="255"/>
      <c r="N173" s="255"/>
      <c r="O173" s="255"/>
      <c r="P173" s="255"/>
      <c r="Q173" s="255"/>
      <c r="R173" s="255"/>
      <c r="S173" s="254"/>
    </row>
    <row r="174" spans="1:19" x14ac:dyDescent="0.25">
      <c r="A174" s="164"/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  <c r="S174" s="254"/>
    </row>
    <row r="175" spans="1:19" x14ac:dyDescent="0.25">
      <c r="A175" s="164"/>
      <c r="B175" s="255"/>
      <c r="C175" s="255"/>
      <c r="D175" s="255"/>
      <c r="E175" s="255"/>
      <c r="F175" s="255"/>
      <c r="G175" s="255"/>
      <c r="H175" s="255"/>
      <c r="I175" s="255"/>
      <c r="J175" s="255"/>
      <c r="K175" s="255"/>
      <c r="L175" s="255"/>
      <c r="M175" s="255"/>
      <c r="N175" s="255"/>
      <c r="O175" s="255"/>
      <c r="P175" s="255"/>
      <c r="Q175" s="255"/>
      <c r="R175" s="255"/>
      <c r="S175" s="254"/>
    </row>
    <row r="176" spans="1:19" x14ac:dyDescent="0.25">
      <c r="A176" s="164"/>
      <c r="B176" s="255"/>
      <c r="C176" s="255"/>
      <c r="D176" s="255"/>
      <c r="E176" s="255"/>
      <c r="F176" s="255"/>
      <c r="G176" s="255"/>
      <c r="H176" s="255"/>
      <c r="I176" s="255"/>
      <c r="J176" s="255"/>
      <c r="K176" s="255"/>
      <c r="L176" s="255"/>
      <c r="M176" s="255"/>
      <c r="N176" s="255"/>
      <c r="O176" s="255"/>
      <c r="P176" s="255"/>
      <c r="Q176" s="255"/>
      <c r="R176" s="255"/>
      <c r="S176" s="254"/>
    </row>
    <row r="177" spans="1:19" x14ac:dyDescent="0.25">
      <c r="A177" s="164"/>
      <c r="B177" s="255"/>
      <c r="C177" s="255"/>
      <c r="D177" s="255"/>
      <c r="E177" s="255"/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4"/>
    </row>
    <row r="178" spans="1:19" x14ac:dyDescent="0.25">
      <c r="A178" s="164"/>
      <c r="B178" s="255"/>
      <c r="C178" s="255"/>
      <c r="D178" s="255"/>
      <c r="E178" s="255"/>
      <c r="F178" s="255"/>
      <c r="G178" s="255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255"/>
      <c r="S178" s="254"/>
    </row>
    <row r="179" spans="1:19" x14ac:dyDescent="0.25">
      <c r="A179" s="164"/>
      <c r="B179" s="255"/>
      <c r="C179" s="255"/>
      <c r="D179" s="255"/>
      <c r="E179" s="255"/>
      <c r="F179" s="255"/>
      <c r="G179" s="255"/>
      <c r="H179" s="255"/>
      <c r="I179" s="255"/>
      <c r="J179" s="255"/>
      <c r="K179" s="255"/>
      <c r="L179" s="255"/>
      <c r="M179" s="255"/>
      <c r="N179" s="255"/>
      <c r="O179" s="255"/>
      <c r="P179" s="255"/>
      <c r="Q179" s="255"/>
      <c r="R179" s="255"/>
      <c r="S179" s="254"/>
    </row>
    <row r="180" spans="1:19" x14ac:dyDescent="0.25">
      <c r="A180" s="164"/>
      <c r="B180" s="255"/>
      <c r="C180" s="255"/>
      <c r="D180" s="255"/>
      <c r="E180" s="255"/>
      <c r="F180" s="255"/>
      <c r="G180" s="255"/>
      <c r="H180" s="255"/>
      <c r="I180" s="255"/>
      <c r="J180" s="255"/>
      <c r="K180" s="255"/>
      <c r="L180" s="255"/>
      <c r="M180" s="255"/>
      <c r="N180" s="255"/>
      <c r="O180" s="255"/>
      <c r="P180" s="255"/>
      <c r="Q180" s="255"/>
      <c r="R180" s="255"/>
      <c r="S180" s="254"/>
    </row>
    <row r="181" spans="1:19" x14ac:dyDescent="0.25">
      <c r="A181" s="253"/>
      <c r="B181" s="252"/>
      <c r="C181" s="252"/>
      <c r="D181" s="252"/>
      <c r="E181" s="252"/>
      <c r="F181" s="252"/>
      <c r="G181" s="252"/>
      <c r="H181" s="252"/>
      <c r="I181" s="252"/>
      <c r="J181" s="252"/>
      <c r="K181" s="252"/>
      <c r="L181" s="252"/>
      <c r="M181" s="252"/>
      <c r="N181" s="252"/>
      <c r="O181" s="252"/>
      <c r="P181" s="252"/>
      <c r="Q181" s="252"/>
      <c r="R181" s="252"/>
    </row>
  </sheetData>
  <mergeCells count="109">
    <mergeCell ref="D66:E66"/>
    <mergeCell ref="D78:E78"/>
    <mergeCell ref="J57:J58"/>
    <mergeCell ref="P10:P15"/>
    <mergeCell ref="Q10:Q15"/>
    <mergeCell ref="J55:R55"/>
    <mergeCell ref="L68:L69"/>
    <mergeCell ref="K68:K69"/>
    <mergeCell ref="J68:J69"/>
    <mergeCell ref="O57:O60"/>
    <mergeCell ref="N57:N60"/>
    <mergeCell ref="Q38:Q54"/>
    <mergeCell ref="J74:J75"/>
    <mergeCell ref="R7:R8"/>
    <mergeCell ref="B88:C88"/>
    <mergeCell ref="J7:M7"/>
    <mergeCell ref="P7:P8"/>
    <mergeCell ref="Q7:Q8"/>
    <mergeCell ref="N7:N8"/>
    <mergeCell ref="O7:O8"/>
    <mergeCell ref="E57:E58"/>
    <mergeCell ref="B62:R62"/>
    <mergeCell ref="N12:N13"/>
    <mergeCell ref="O38:O54"/>
    <mergeCell ref="B56:R56"/>
    <mergeCell ref="B17:R17"/>
    <mergeCell ref="N14:N15"/>
    <mergeCell ref="Q80:Q83"/>
    <mergeCell ref="E63:E64"/>
    <mergeCell ref="N63:N65"/>
    <mergeCell ref="L57:L58"/>
    <mergeCell ref="J61:R61"/>
    <mergeCell ref="J66:R66"/>
    <mergeCell ref="P20:P34"/>
    <mergeCell ref="Q20:Q34"/>
    <mergeCell ref="P38:P54"/>
    <mergeCell ref="D55:E55"/>
    <mergeCell ref="B86:C86"/>
    <mergeCell ref="B87:C87"/>
    <mergeCell ref="P57:P60"/>
    <mergeCell ref="N40:N41"/>
    <mergeCell ref="O63:O65"/>
    <mergeCell ref="P63:P65"/>
    <mergeCell ref="D84:E84"/>
    <mergeCell ref="A9:R9"/>
    <mergeCell ref="B19:Q19"/>
    <mergeCell ref="D20:D34"/>
    <mergeCell ref="E20:E34"/>
    <mergeCell ref="O20:O34"/>
    <mergeCell ref="D16:E16"/>
    <mergeCell ref="D57:D58"/>
    <mergeCell ref="J72:R72"/>
    <mergeCell ref="J78:R78"/>
    <mergeCell ref="J16:R16"/>
    <mergeCell ref="Q57:Q60"/>
    <mergeCell ref="B79:R79"/>
    <mergeCell ref="D80:D81"/>
    <mergeCell ref="E80:E81"/>
    <mergeCell ref="M57:M58"/>
    <mergeCell ref="O10:O15"/>
    <mergeCell ref="J80:J81"/>
    <mergeCell ref="B90:C90"/>
    <mergeCell ref="J63:J64"/>
    <mergeCell ref="M68:M69"/>
    <mergeCell ref="D74:D75"/>
    <mergeCell ref="E74:E75"/>
    <mergeCell ref="B67:R67"/>
    <mergeCell ref="D68:D69"/>
    <mergeCell ref="B73:R73"/>
    <mergeCell ref="Q63:Q65"/>
    <mergeCell ref="M74:M75"/>
    <mergeCell ref="L74:L75"/>
    <mergeCell ref="K74:K75"/>
    <mergeCell ref="J85:R85"/>
    <mergeCell ref="D85:E85"/>
    <mergeCell ref="M63:M64"/>
    <mergeCell ref="L63:L64"/>
    <mergeCell ref="K63:K64"/>
    <mergeCell ref="J84:R84"/>
    <mergeCell ref="L80:L81"/>
    <mergeCell ref="M80:M81"/>
    <mergeCell ref="N80:N83"/>
    <mergeCell ref="O80:O83"/>
    <mergeCell ref="P80:P83"/>
    <mergeCell ref="K80:K81"/>
    <mergeCell ref="B1:R1"/>
    <mergeCell ref="B2:R2"/>
    <mergeCell ref="B4:R4"/>
    <mergeCell ref="A7:A8"/>
    <mergeCell ref="B7:B8"/>
    <mergeCell ref="C7:C8"/>
    <mergeCell ref="D7:D8"/>
    <mergeCell ref="E7:E8"/>
    <mergeCell ref="N74:N76"/>
    <mergeCell ref="O74:O76"/>
    <mergeCell ref="P74:P76"/>
    <mergeCell ref="Q74:Q76"/>
    <mergeCell ref="D63:D64"/>
    <mergeCell ref="E68:E69"/>
    <mergeCell ref="N68:N71"/>
    <mergeCell ref="O68:O71"/>
    <mergeCell ref="P68:P71"/>
    <mergeCell ref="Q68:Q71"/>
    <mergeCell ref="R49:R50"/>
    <mergeCell ref="R47:R48"/>
    <mergeCell ref="K57:K58"/>
    <mergeCell ref="A3:R3"/>
    <mergeCell ref="F7:I7"/>
    <mergeCell ref="A6:R6"/>
  </mergeCells>
  <printOptions horizontalCentered="1"/>
  <pageMargins left="0.7" right="0.2" top="0.2" bottom="0.3" header="0.2" footer="0.2"/>
  <pageSetup paperSize="5" scale="65" firstPageNumber="3" fitToHeight="0" orientation="landscape" useFirstPageNumber="1" r:id="rId1"/>
  <headerFooter>
    <oddFooter>&amp;R43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Summery </vt:lpstr>
      <vt:lpstr>Aero City 170.75</vt:lpstr>
      <vt:lpstr> Admin City 74.15</vt:lpstr>
      <vt:lpstr>Tech City 17.50</vt:lpstr>
      <vt:lpstr>Transport 317.60</vt:lpstr>
      <vt:lpstr>sukitha new 400</vt:lpstr>
      <vt:lpstr>policy page</vt:lpstr>
      <vt:lpstr>maritime City 220</vt:lpstr>
      <vt:lpstr>'maritime City 220'!Print_Titles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MCDP_ASUS_0004</dc:creator>
  <cp:lastModifiedBy>User</cp:lastModifiedBy>
  <cp:lastPrinted>2018-04-26T03:27:09Z</cp:lastPrinted>
  <dcterms:created xsi:type="dcterms:W3CDTF">2017-12-26T10:30:23Z</dcterms:created>
  <dcterms:modified xsi:type="dcterms:W3CDTF">2018-12-07T06:00:35Z</dcterms:modified>
</cp:coreProperties>
</file>