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6"/>
  <workbookPr filterPrivacy="1"/>
  <xr:revisionPtr revIDLastSave="0" documentId="8_{9D29DD0D-1386-8448-9874-8D5AB7B785A6}" xr6:coauthVersionLast="47" xr6:coauthVersionMax="47" xr10:uidLastSave="{00000000-0000-0000-0000-000000000000}"/>
  <bookViews>
    <workbookView xWindow="930" yWindow="0" windowWidth="24000" windowHeight="9435" xr2:uid="{00000000-000D-0000-FFFF-FFFF00000000}"/>
  </bookViews>
  <sheets>
    <sheet name="表單" sheetId="6" r:id="rId1"/>
    <sheet name="下拉" sheetId="10" state="hidden" r:id="rId2"/>
    <sheet name="114購物節『上』" sheetId="11" state="hidden" r:id="rId3"/>
  </sheets>
  <definedNames>
    <definedName name="_xlnm._FilterDatabase" localSheetId="1" hidden="1">下拉!$B$3:$K$21</definedName>
    <definedName name="_xlnm.Print_Titles" localSheetId="2">#REF!</definedName>
    <definedName name="_xlnm.Print_Titles" localSheetId="1">#REF!</definedName>
    <definedName name="_xlnm.Print_Titles" localSheetId="0">#REF!</definedName>
    <definedName name="數量">#REF!</definedName>
    <definedName name="欄標題1" localSheetId="2">#REF!</definedName>
    <definedName name="欄標題1" localSheetId="1">#REF!</definedName>
    <definedName name="欄標題1" localSheetId="0">#REF!</definedName>
    <definedName name="欄標題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1" l="1"/>
  <c r="G52" i="11"/>
  <c r="E42" i="11"/>
  <c r="G4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0" i="11"/>
  <c r="E40" i="11"/>
  <c r="G39" i="11"/>
  <c r="E39" i="11"/>
  <c r="G38" i="11"/>
  <c r="E38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E6" i="10"/>
  <c r="E7" i="10"/>
  <c r="E8" i="10"/>
  <c r="E9" i="10"/>
  <c r="E10" i="10"/>
  <c r="H10" i="10"/>
  <c r="H18" i="10"/>
  <c r="H17" i="10"/>
  <c r="H16" i="10"/>
  <c r="H15" i="10"/>
  <c r="H14" i="10"/>
  <c r="H13" i="10"/>
  <c r="H12" i="10"/>
  <c r="H11" i="10"/>
  <c r="H9" i="10"/>
  <c r="H8" i="10"/>
  <c r="H7" i="10"/>
  <c r="H6" i="10"/>
  <c r="H5" i="10"/>
  <c r="H19" i="10"/>
  <c r="H20" i="10"/>
  <c r="H21" i="10"/>
  <c r="G20" i="10"/>
  <c r="F20" i="10"/>
  <c r="E20" i="10"/>
  <c r="D20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D10" i="10"/>
  <c r="G9" i="10"/>
  <c r="F9" i="10"/>
  <c r="D9" i="10"/>
  <c r="G8" i="10"/>
  <c r="F8" i="10"/>
  <c r="D8" i="10"/>
  <c r="G7" i="10"/>
  <c r="F7" i="10"/>
  <c r="D7" i="10"/>
  <c r="G6" i="10"/>
  <c r="F6" i="10"/>
  <c r="D6" i="10"/>
  <c r="G5" i="10"/>
  <c r="F5" i="10"/>
  <c r="E5" i="10"/>
  <c r="D5" i="10"/>
  <c r="G21" i="10"/>
  <c r="F21" i="10"/>
  <c r="E21" i="10"/>
  <c r="D21" i="10"/>
  <c r="J8" i="10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E19" i="6"/>
  <c r="G19" i="6"/>
  <c r="E20" i="6"/>
  <c r="G20" i="6"/>
  <c r="E21" i="6"/>
  <c r="G21" i="6"/>
  <c r="E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E33" i="6"/>
  <c r="G33" i="6"/>
  <c r="E34" i="6"/>
  <c r="G34" i="6"/>
  <c r="E35" i="6"/>
  <c r="G35" i="6"/>
  <c r="E36" i="6"/>
  <c r="G36" i="6"/>
  <c r="E37" i="6"/>
  <c r="G37" i="6"/>
  <c r="E38" i="6"/>
  <c r="G38" i="6"/>
  <c r="E39" i="6"/>
  <c r="G39" i="6"/>
  <c r="E40" i="6"/>
  <c r="G40" i="6"/>
  <c r="E41" i="6"/>
  <c r="G41" i="6"/>
  <c r="E42" i="6"/>
  <c r="G42" i="6"/>
  <c r="E43" i="6"/>
  <c r="G43" i="6"/>
  <c r="E44" i="6"/>
  <c r="G44" i="6"/>
  <c r="E45" i="6"/>
  <c r="G45" i="6"/>
  <c r="E46" i="6"/>
  <c r="G46" i="6"/>
  <c r="E47" i="6"/>
  <c r="G47" i="6"/>
  <c r="E48" i="6"/>
  <c r="G48" i="6"/>
  <c r="E49" i="6"/>
  <c r="G49" i="6"/>
  <c r="E50" i="6"/>
  <c r="G50" i="6"/>
  <c r="E51" i="6"/>
  <c r="G51" i="6"/>
  <c r="E52" i="6"/>
  <c r="G52" i="6"/>
  <c r="E53" i="6"/>
  <c r="I8" i="6"/>
  <c r="F54" i="6"/>
  <c r="G53" i="6"/>
  <c r="G53" i="11"/>
  <c r="E53" i="11"/>
  <c r="J6" i="10"/>
  <c r="K10" i="10"/>
  <c r="F54" i="11"/>
  <c r="I6" i="6"/>
  <c r="I4" i="6"/>
</calcChain>
</file>

<file path=xl/sharedStrings.xml><?xml version="1.0" encoding="utf-8"?>
<sst xmlns="http://schemas.openxmlformats.org/spreadsheetml/2006/main" count="239" uniqueCount="142">
  <si>
    <t>試算者</t>
  </si>
  <si>
    <t>購買者</t>
  </si>
  <si>
    <t>產品總 PV</t>
  </si>
  <si>
    <t xml:space="preserve">品項 </t>
  </si>
  <si>
    <t>數量</t>
  </si>
  <si>
    <t>PV</t>
  </si>
  <si>
    <t>品項PV</t>
  </si>
  <si>
    <t>金額</t>
  </si>
  <si>
    <t>總金額</t>
  </si>
  <si>
    <t>新入會</t>
  </si>
  <si>
    <t>產品總 金額</t>
  </si>
  <si>
    <t>211（100)</t>
  </si>
  <si>
    <t>300（100）</t>
  </si>
  <si>
    <t>應達標112,000 PV</t>
  </si>
  <si>
    <t>299A（90）</t>
  </si>
  <si>
    <t>火山甘露（60）</t>
  </si>
  <si>
    <t>200（90）</t>
  </si>
  <si>
    <t>201（100）</t>
  </si>
  <si>
    <r>
      <rPr>
        <b/>
        <sz val="16"/>
        <color rgb="FF000000"/>
        <rFont val="Aptos 顯示"/>
      </rPr>
      <t>新入會購買PV、</t>
    </r>
    <r>
      <rPr>
        <b/>
        <sz val="16"/>
        <color rgb="FFFF0000"/>
        <rFont val="Aptos 顯示"/>
      </rPr>
      <t>累積2萬PV</t>
    </r>
  </si>
  <si>
    <t>202（90）</t>
  </si>
  <si>
    <t>205（100）</t>
  </si>
  <si>
    <r>
      <rPr>
        <b/>
        <sz val="16"/>
        <color rgb="FF000000"/>
        <rFont val="Aptos 顯示"/>
      </rPr>
      <t>一碼：</t>
    </r>
    <r>
      <rPr>
        <b/>
        <sz val="16"/>
        <color rgb="FFFF0000"/>
        <rFont val="Aptos 顯示"/>
      </rPr>
      <t xml:space="preserve">112,000 </t>
    </r>
    <r>
      <rPr>
        <b/>
        <sz val="16"/>
        <color rgb="FF000000"/>
        <rFont val="Aptos 顯示"/>
      </rPr>
      <t>PV</t>
    </r>
  </si>
  <si>
    <t>209（90）</t>
  </si>
  <si>
    <r>
      <rPr>
        <b/>
        <sz val="16"/>
        <color rgb="FF000000"/>
        <rFont val="Aptos 顯示"/>
      </rPr>
      <t>二碼：</t>
    </r>
    <r>
      <rPr>
        <b/>
        <sz val="16"/>
        <color rgb="FFFF0000"/>
        <rFont val="Aptos 顯示"/>
      </rPr>
      <t>220,000</t>
    </r>
    <r>
      <rPr>
        <b/>
        <sz val="16"/>
        <color rgb="FF000000"/>
        <rFont val="Aptos 顯示"/>
      </rPr>
      <t xml:space="preserve"> PV</t>
    </r>
  </si>
  <si>
    <t>210（90）</t>
  </si>
  <si>
    <r>
      <rPr>
        <b/>
        <sz val="16"/>
        <color rgb="FF000000"/>
        <rFont val="Aptos 顯示"/>
      </rPr>
      <t>三碼：</t>
    </r>
    <r>
      <rPr>
        <b/>
        <sz val="16"/>
        <color rgb="FFFF0000"/>
        <rFont val="Aptos 顯示"/>
      </rPr>
      <t xml:space="preserve">328,000 </t>
    </r>
    <r>
      <rPr>
        <b/>
        <sz val="16"/>
        <color rgb="FF000000"/>
        <rFont val="Aptos 顯示"/>
      </rPr>
      <t>PV</t>
    </r>
  </si>
  <si>
    <t>211A（120）</t>
  </si>
  <si>
    <r>
      <rPr>
        <b/>
        <sz val="16"/>
        <color rgb="FF000000"/>
        <rFont val="Aptos 顯示"/>
      </rPr>
      <t>四碼：</t>
    </r>
    <r>
      <rPr>
        <b/>
        <sz val="16"/>
        <color rgb="FFFF0000"/>
        <rFont val="Aptos 顯示"/>
      </rPr>
      <t>436,000</t>
    </r>
    <r>
      <rPr>
        <b/>
        <sz val="16"/>
        <color rgb="FF000000"/>
        <rFont val="Aptos 顯示"/>
      </rPr>
      <t xml:space="preserve"> PV</t>
    </r>
  </si>
  <si>
    <t>220（100）</t>
  </si>
  <si>
    <t>222（90）</t>
  </si>
  <si>
    <t>保健</t>
  </si>
  <si>
    <t>233（100）</t>
  </si>
  <si>
    <t>一餐3顆、一天6顆、90顆15天、一個月2盒</t>
  </si>
  <si>
    <t>240（90）</t>
  </si>
  <si>
    <t>重症</t>
  </si>
  <si>
    <t>255A（90）</t>
  </si>
  <si>
    <t>一餐5顆、ㄧ天10顆、90顆9天、ㄧ個月3.3盒</t>
  </si>
  <si>
    <t>260（100）</t>
  </si>
  <si>
    <t>266（100）</t>
  </si>
  <si>
    <t>2711AB</t>
  </si>
  <si>
    <t>268（90）</t>
  </si>
  <si>
    <t>一個月三盒『第一個月必須三盒』</t>
  </si>
  <si>
    <t>270（90）</t>
  </si>
  <si>
    <t>遇到需要吃兩個月的『需買到六盒』</t>
  </si>
  <si>
    <t>2711AB（120）</t>
  </si>
  <si>
    <t>2711AB 箱（4盒）</t>
  </si>
  <si>
    <t>777Q 、168</t>
  </si>
  <si>
    <t>280（90）</t>
  </si>
  <si>
    <t>一個月二盒</t>
  </si>
  <si>
    <t>286（90）</t>
  </si>
  <si>
    <t>288（100）</t>
  </si>
  <si>
    <t xml:space="preserve">火山甘露 </t>
  </si>
  <si>
    <t>289（90）</t>
  </si>
  <si>
    <t>一個月一盒</t>
  </si>
  <si>
    <t>290（100）</t>
  </si>
  <si>
    <t>295（90）</t>
  </si>
  <si>
    <t>現金購買 211 可少2盒 、(現金滿2萬贈送30顆一瓶)</t>
  </si>
  <si>
    <t>299（90）</t>
  </si>
  <si>
    <t>刷卡單、沒贈送產品（30顆 、211）</t>
  </si>
  <si>
    <t>701（90）</t>
  </si>
  <si>
    <t>702（90）</t>
  </si>
  <si>
    <r>
      <rPr>
        <b/>
        <sz val="16"/>
        <color rgb="FF000000"/>
        <rFont val="Aptos 顯示"/>
      </rPr>
      <t>遇到要刪減產品情況時、</t>
    </r>
    <r>
      <rPr>
        <b/>
        <sz val="16"/>
        <color rgb="FFFF0000"/>
        <rFont val="Aptos 顯示"/>
      </rPr>
      <t xml:space="preserve">基本款 </t>
    </r>
    <r>
      <rPr>
        <b/>
        <sz val="16"/>
        <color rgb="FF000000"/>
        <rFont val="Aptos 顯示"/>
      </rPr>
      <t>不能減產品</t>
    </r>
  </si>
  <si>
    <t>703（90）</t>
  </si>
  <si>
    <t>705（90）</t>
  </si>
  <si>
    <r>
      <rPr>
        <b/>
        <sz val="16"/>
        <color rgb="FF000000"/>
        <rFont val="Aptos 顯示"/>
      </rPr>
      <t>優先刪減、</t>
    </r>
    <r>
      <rPr>
        <b/>
        <sz val="16"/>
        <color rgb="FFFF0000"/>
        <rFont val="Aptos 顯示"/>
      </rPr>
      <t>第三個月</t>
    </r>
    <r>
      <rPr>
        <b/>
        <sz val="16"/>
        <color rgb="FF000000"/>
        <rFont val="Aptos 顯示"/>
      </rPr>
      <t>的產品</t>
    </r>
  </si>
  <si>
    <t>706（100）</t>
  </si>
  <si>
    <t>707（90）</t>
  </si>
  <si>
    <t>基本款</t>
  </si>
  <si>
    <t>708（90）</t>
  </si>
  <si>
    <t>211、300、299Ａ</t>
  </si>
  <si>
    <t>747AB（80）</t>
  </si>
  <si>
    <t>基本款（VIP）</t>
  </si>
  <si>
    <t>777Q（72）</t>
  </si>
  <si>
    <t>211、300、299Ａ、295、211A</t>
  </si>
  <si>
    <t>777Q箱（4）</t>
  </si>
  <si>
    <t>大女王 (48)</t>
  </si>
  <si>
    <t>極樂鳥（20）</t>
  </si>
  <si>
    <t>101（90）</t>
  </si>
  <si>
    <t>111（80）</t>
  </si>
  <si>
    <t>168（90）</t>
  </si>
  <si>
    <t>金色果（2盒）</t>
  </si>
  <si>
    <t>海神泥</t>
  </si>
  <si>
    <t>復甦精油</t>
  </si>
  <si>
    <t>產品 總PV</t>
  </si>
  <si>
    <t>應達標PV</t>
  </si>
  <si>
    <t>正&amp;負</t>
  </si>
  <si>
    <r>
      <rPr>
        <b/>
        <sz val="16"/>
        <color rgb="FF1C639E"/>
        <rFont val="Aptos 顯示"/>
      </rPr>
      <t>只需輸入“</t>
    </r>
    <r>
      <rPr>
        <b/>
        <sz val="16"/>
        <color rgb="FFFF0000"/>
        <rFont val="Aptos 顯示"/>
      </rPr>
      <t>編號（盒數）</t>
    </r>
    <r>
      <rPr>
        <b/>
        <sz val="16"/>
        <color rgb="FF1C639E"/>
        <rFont val="Aptos 顯示"/>
      </rPr>
      <t>”</t>
    </r>
    <r>
      <rPr>
        <b/>
        <sz val="16"/>
        <color rgb="FFFF0000"/>
        <rFont val="Aptos 顯示"/>
      </rPr>
      <t>自動帶入資料</t>
    </r>
  </si>
  <si>
    <t>產品列表</t>
  </si>
  <si>
    <t>計算</t>
  </si>
  <si>
    <t>編號</t>
  </si>
  <si>
    <t>單價PV</t>
  </si>
  <si>
    <t>總PV</t>
  </si>
  <si>
    <t>單價</t>
  </si>
  <si>
    <t xml:space="preserve"> </t>
  </si>
  <si>
    <t>碼數PV (才能領加碼金)</t>
  </si>
  <si>
    <t>新入會購買PV、累積10萬PV、才能領取加碼金</t>
  </si>
  <si>
    <r>
      <t>滿</t>
    </r>
    <r>
      <rPr>
        <b/>
        <sz val="11"/>
        <color rgb="FFFF0000"/>
        <rFont val="Aptos 顯示"/>
      </rPr>
      <t xml:space="preserve">112,000 </t>
    </r>
    <r>
      <rPr>
        <b/>
        <sz val="11"/>
        <color rgb="FF000000"/>
        <rFont val="Aptos 顯示"/>
      </rPr>
      <t>PV 才有加碼金</t>
    </r>
  </si>
  <si>
    <r>
      <rPr>
        <b/>
        <sz val="11"/>
        <color rgb="FF000000"/>
        <rFont val="Aptos 顯示"/>
      </rPr>
      <t>一碼：</t>
    </r>
    <r>
      <rPr>
        <b/>
        <sz val="11"/>
        <color rgb="FFFF0000"/>
        <rFont val="Aptos 顯示"/>
      </rPr>
      <t xml:space="preserve">112,000 </t>
    </r>
    <r>
      <rPr>
        <b/>
        <sz val="11"/>
        <color rgb="FF000000"/>
        <rFont val="Aptos 顯示"/>
      </rPr>
      <t>PV</t>
    </r>
  </si>
  <si>
    <r>
      <rPr>
        <b/>
        <sz val="11"/>
        <color rgb="FF000000"/>
        <rFont val="Aptos 顯示"/>
      </rPr>
      <t>遇到要刪減產品情況時、</t>
    </r>
    <r>
      <rPr>
        <b/>
        <sz val="11"/>
        <color rgb="FFFF0000"/>
        <rFont val="Aptos 顯示"/>
      </rPr>
      <t xml:space="preserve">基本款 </t>
    </r>
    <r>
      <rPr>
        <b/>
        <sz val="11"/>
        <color rgb="FF000000"/>
        <rFont val="Aptos 顯示"/>
      </rPr>
      <t>不能減產品</t>
    </r>
  </si>
  <si>
    <r>
      <rPr>
        <b/>
        <sz val="11"/>
        <color rgb="FF000000"/>
        <rFont val="Aptos 顯示"/>
      </rPr>
      <t>二碼：</t>
    </r>
    <r>
      <rPr>
        <b/>
        <sz val="11"/>
        <color rgb="FFFF0000"/>
        <rFont val="Aptos 顯示"/>
      </rPr>
      <t>220,000</t>
    </r>
    <r>
      <rPr>
        <b/>
        <sz val="11"/>
        <color rgb="FF000000"/>
        <rFont val="Aptos 顯示"/>
      </rPr>
      <t xml:space="preserve"> PV</t>
    </r>
  </si>
  <si>
    <r>
      <rPr>
        <b/>
        <sz val="11"/>
        <color rgb="FF000000"/>
        <rFont val="Aptos 顯示"/>
      </rPr>
      <t>優先刪減、</t>
    </r>
    <r>
      <rPr>
        <b/>
        <sz val="11"/>
        <color rgb="FFFF0000"/>
        <rFont val="Aptos 顯示"/>
      </rPr>
      <t>第三個月</t>
    </r>
    <r>
      <rPr>
        <b/>
        <sz val="11"/>
        <color rgb="FF000000"/>
        <rFont val="Aptos 顯示"/>
      </rPr>
      <t>的產品</t>
    </r>
  </si>
  <si>
    <r>
      <rPr>
        <b/>
        <sz val="11"/>
        <color rgb="FF000000"/>
        <rFont val="Aptos 顯示"/>
      </rPr>
      <t>三碼：</t>
    </r>
    <r>
      <rPr>
        <b/>
        <sz val="11"/>
        <color rgb="FFFF0000"/>
        <rFont val="Aptos 顯示"/>
      </rPr>
      <t xml:space="preserve">328,000 </t>
    </r>
    <r>
      <rPr>
        <b/>
        <sz val="11"/>
        <color rgb="FF000000"/>
        <rFont val="Aptos 顯示"/>
      </rPr>
      <t>PV</t>
    </r>
  </si>
  <si>
    <r>
      <rPr>
        <b/>
        <sz val="11"/>
        <color rgb="FF000000"/>
        <rFont val="Aptos 顯示"/>
      </rPr>
      <t>四碼：</t>
    </r>
    <r>
      <rPr>
        <b/>
        <sz val="11"/>
        <color rgb="FFFF0000"/>
        <rFont val="Aptos 顯示"/>
      </rPr>
      <t>436,000</t>
    </r>
    <r>
      <rPr>
        <b/>
        <sz val="11"/>
        <color rgb="FF000000"/>
        <rFont val="Aptos 顯示"/>
      </rPr>
      <t xml:space="preserve"> PV</t>
    </r>
  </si>
  <si>
    <t>ㄧ餐5顆、ㄧ天10顆、90顆9天、ㄧ個月3.3盒</t>
  </si>
  <si>
    <t>品項</t>
  </si>
  <si>
    <t>777Q箱(4盒）</t>
  </si>
  <si>
    <t>777大女王</t>
  </si>
  <si>
    <r>
      <rPr>
        <b/>
        <sz val="14"/>
        <color rgb="FF000000"/>
        <rFont val="Aptos 顯示"/>
      </rPr>
      <t>101（90）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</si>
  <si>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288（100）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</si>
  <si>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205（100）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</si>
  <si>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702（90）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</si>
  <si>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233（100）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</si>
  <si>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703（90）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</si>
  <si>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240（90）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</si>
  <si>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705（90）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</si>
  <si>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266（100）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</si>
  <si>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706（100）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</si>
  <si>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286（90）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</si>
  <si>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168（90）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</si>
  <si>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708（90）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</si>
  <si>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210（90）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</si>
  <si>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255A（90）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</si>
  <si>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701（90）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</si>
  <si>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111（80）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</si>
  <si>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火山甘露（60）</t>
    </r>
    <r>
      <rPr>
        <b/>
        <sz val="14"/>
        <color rgb="FFFF0000"/>
        <rFont val="Aptos 顯示"/>
      </rPr>
      <t>不限組</t>
    </r>
  </si>
  <si>
    <r>
      <rPr>
        <b/>
        <sz val="14"/>
        <color rgb="FF000000"/>
        <rFont val="Aptos 顯示"/>
      </rPr>
      <t>金色果（2盒）</t>
    </r>
    <r>
      <rPr>
        <b/>
        <sz val="14"/>
        <color rgb="FFFF0000"/>
        <rFont val="Aptos 顯示"/>
      </rPr>
      <t>不限組</t>
    </r>
  </si>
  <si>
    <r>
      <rPr>
        <b/>
        <sz val="14"/>
        <color rgb="FF000000"/>
        <rFont val="Aptos 顯示"/>
      </rPr>
      <t>202（300）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</si>
  <si>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 xml:space="preserve">211（300) 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</si>
  <si>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211A（300）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</si>
  <si>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295（300）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</si>
  <si>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707（300）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</si>
  <si>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200（300）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</si>
  <si>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222（300）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</si>
  <si>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289（300）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</si>
  <si>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299A（300）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</si>
  <si>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 xml:space="preserve">777大女王(80) 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</si>
  <si>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>極樂鳥（80）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</si>
  <si>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>777Q（120）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</si>
  <si>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 xml:space="preserve">粉底乳 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</si>
  <si>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 xml:space="preserve">海神泥 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</si>
  <si>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 xml:space="preserve">復甦精油 </t>
    </r>
    <r>
      <rPr>
        <b/>
        <sz val="14"/>
        <color rgb="FFFF0000"/>
        <rFont val="Aptos 顯示"/>
      </rPr>
      <t>限12組</t>
    </r>
  </si>
  <si>
    <t>沒有在購物節的產品⬇️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</si>
</sst>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(* #,##0_);_(* \(#,##0\);_(* &quot;-&quot;_);_(@_)"/>
    <numFmt numFmtId="43" formatCode="_(* #,##0.00_);_(* \(#,##0.00\);_(* &quot;-&quot;??_);_(@_)"/>
    <numFmt numFmtId="176" formatCode="_-&quot;NT$&quot;* #,##0.00_ ;_-&quot;NT$&quot;* \-#,##0.00\ ;_-&quot;NT$&quot;* &quot;-&quot;??_ ;_-@_ "/>
    <numFmt numFmtId="177" formatCode="0_);[Red]\(0\)"/>
    <numFmt numFmtId="178" formatCode="0_ "/>
    <numFmt numFmtId="179" formatCode="[$$-540A]#,##0;[Red]\-[$$-540A]#,##0"/>
    <numFmt numFmtId="180" formatCode="0.00_);[Red]\(0.00\)"/>
  </numFmts>
  <fonts count="61" x14ac:knownFonts="1">
    <font>
      <b/>
      <sz val="11"/>
      <color theme="1" tint="0.34998626667073579"/>
      <name val="Microsoft JhengHei UI"/>
      <family val="2"/>
    </font>
    <font>
      <b/>
      <sz val="9"/>
      <name val="微軟正黑體"/>
      <family val="3"/>
      <charset val="136"/>
      <scheme val="minor"/>
    </font>
    <font>
      <sz val="11"/>
      <color theme="1"/>
      <name val="Microsoft JhengHei UI"/>
      <family val="2"/>
    </font>
    <font>
      <sz val="11"/>
      <color theme="0"/>
      <name val="Microsoft JhengHei UI"/>
      <family val="2"/>
    </font>
    <font>
      <sz val="11"/>
      <color rgb="FF9C0006"/>
      <name val="Microsoft JhengHei UI"/>
      <family val="2"/>
    </font>
    <font>
      <b/>
      <sz val="11"/>
      <color rgb="FFFA7D00"/>
      <name val="Microsoft JhengHei UI"/>
      <family val="2"/>
    </font>
    <font>
      <b/>
      <sz val="11"/>
      <color theme="0"/>
      <name val="Microsoft JhengHei UI"/>
      <family val="2"/>
    </font>
    <font>
      <b/>
      <sz val="11"/>
      <color theme="1" tint="0.34998626667073579"/>
      <name val="Microsoft JhengHei UI"/>
      <family val="2"/>
    </font>
    <font>
      <i/>
      <sz val="11"/>
      <color rgb="FF7F7F7F"/>
      <name val="Microsoft JhengHei UI"/>
      <family val="2"/>
    </font>
    <font>
      <sz val="11"/>
      <color rgb="FF006100"/>
      <name val="Microsoft JhengHei UI"/>
      <family val="2"/>
    </font>
    <font>
      <b/>
      <sz val="13"/>
      <color theme="4"/>
      <name val="Microsoft JhengHei UI"/>
      <family val="2"/>
    </font>
    <font>
      <b/>
      <sz val="11"/>
      <color theme="1" tint="0.14990691854609822"/>
      <name val="Microsoft JhengHei UI"/>
      <family val="2"/>
    </font>
    <font>
      <sz val="10"/>
      <color theme="4"/>
      <name val="Microsoft JhengHei UI"/>
      <family val="2"/>
    </font>
    <font>
      <b/>
      <sz val="11"/>
      <color theme="3"/>
      <name val="Microsoft JhengHei UI"/>
      <family val="2"/>
    </font>
    <font>
      <sz val="11"/>
      <color rgb="FF3F3F76"/>
      <name val="Microsoft JhengHei UI"/>
      <family val="2"/>
    </font>
    <font>
      <sz val="11"/>
      <color rgb="FFFA7D00"/>
      <name val="Microsoft JhengHei UI"/>
      <family val="2"/>
    </font>
    <font>
      <sz val="11"/>
      <color rgb="FF9C5700"/>
      <name val="Microsoft JhengHei UI"/>
      <family val="2"/>
    </font>
    <font>
      <b/>
      <sz val="11"/>
      <color rgb="FF3F3F3F"/>
      <name val="Microsoft JhengHei UI"/>
      <family val="2"/>
    </font>
    <font>
      <b/>
      <sz val="19"/>
      <color theme="1" tint="0.14996795556505021"/>
      <name val="Microsoft JhengHei UI"/>
      <family val="2"/>
    </font>
    <font>
      <b/>
      <sz val="11"/>
      <color theme="1"/>
      <name val="Microsoft JhengHei UI"/>
      <family val="2"/>
    </font>
    <font>
      <sz val="11"/>
      <color rgb="FFFF0000"/>
      <name val="Microsoft JhengHei UI"/>
      <family val="2"/>
    </font>
    <font>
      <sz val="11"/>
      <color theme="1" tint="0.34998626667073579"/>
      <name val="Microsoft JhengHei UI"/>
      <family val="2"/>
    </font>
    <font>
      <b/>
      <sz val="16"/>
      <color theme="1" tint="0.34998626667073579"/>
      <name val="Microsoft JhengHei UI"/>
      <family val="2"/>
    </font>
    <font>
      <b/>
      <sz val="16"/>
      <color theme="5"/>
      <name val="Microsoft JhengHei UI"/>
      <family val="2"/>
    </font>
    <font>
      <b/>
      <sz val="16"/>
      <color theme="4"/>
      <name val="Aptos 顯示"/>
    </font>
    <font>
      <b/>
      <sz val="16"/>
      <color rgb="FFFF0000"/>
      <name val="Aptos 顯示"/>
    </font>
    <font>
      <b/>
      <sz val="16"/>
      <color theme="1"/>
      <name val="Aptos 顯示"/>
    </font>
    <font>
      <b/>
      <sz val="18"/>
      <color theme="1" tint="0.14996795556505021"/>
      <name val="Aptos 顯示"/>
    </font>
    <font>
      <b/>
      <sz val="11"/>
      <color theme="1" tint="0.34998626667073579"/>
      <name val="Aptos 顯示"/>
    </font>
    <font>
      <b/>
      <sz val="24"/>
      <color theme="4"/>
      <name val="Aptos 顯示"/>
    </font>
    <font>
      <b/>
      <sz val="16"/>
      <color theme="1" tint="0.34998626667073579"/>
      <name val="Aptos 顯示"/>
    </font>
    <font>
      <b/>
      <sz val="16"/>
      <color theme="5"/>
      <name val="Aptos 顯示"/>
    </font>
    <font>
      <b/>
      <sz val="16"/>
      <color rgb="FF0070C0"/>
      <name val="Aptos 顯示"/>
    </font>
    <font>
      <b/>
      <sz val="16"/>
      <color rgb="FF000000"/>
      <name val="Aptos 顯示"/>
    </font>
    <font>
      <b/>
      <sz val="11"/>
      <color rgb="FF595959"/>
      <name val="Aptos 顯示"/>
    </font>
    <font>
      <b/>
      <sz val="16"/>
      <color rgb="FF1C639E"/>
      <name val="Aptos 顯示"/>
    </font>
    <font>
      <b/>
      <sz val="24"/>
      <color theme="1" tint="0.14996795556505021"/>
      <name val="Aptos 顯示"/>
    </font>
    <font>
      <b/>
      <sz val="16"/>
      <color theme="4" tint="-0.249977111117893"/>
      <name val="Aptos 顯示"/>
    </font>
    <font>
      <b/>
      <sz val="12"/>
      <color theme="1" tint="0.34998626667073579"/>
      <name val="Aptos 顯示"/>
    </font>
    <font>
      <b/>
      <sz val="20"/>
      <color theme="4"/>
      <name val="Microsoft JhengHei UI"/>
      <family val="2"/>
    </font>
    <font>
      <b/>
      <sz val="16"/>
      <color theme="2" tint="-0.89999084444715716"/>
      <name val="Aptos 顯示"/>
    </font>
    <font>
      <b/>
      <sz val="16"/>
      <color theme="0" tint="-0.89999084444715716"/>
      <name val="Aptos 顯示"/>
    </font>
    <font>
      <b/>
      <sz val="14"/>
      <color theme="1" tint="0.34998626667073579"/>
      <name val="Aptos 顯示"/>
    </font>
    <font>
      <b/>
      <sz val="14"/>
      <color rgb="FF000000"/>
      <name val="Aptos 顯示"/>
    </font>
    <font>
      <b/>
      <sz val="14"/>
      <color rgb="FF0070C0"/>
      <name val="Aptos 顯示"/>
    </font>
    <font>
      <b/>
      <sz val="14"/>
      <color rgb="FFFF0000"/>
      <name val="Aptos 顯示"/>
    </font>
    <font>
      <b/>
      <sz val="20"/>
      <color theme="5" tint="-0.499984740745262"/>
      <name val="Aptos 顯示"/>
    </font>
    <font>
      <b/>
      <sz val="18"/>
      <color theme="1" tint="0.34998626667073579"/>
      <name val="Aptos 顯示"/>
    </font>
    <font>
      <b/>
      <sz val="18"/>
      <color theme="4"/>
      <name val="Aptos 顯示"/>
    </font>
    <font>
      <b/>
      <sz val="14"/>
      <color theme="4" tint="-0.249977111117893"/>
      <name val="Aptos 顯示"/>
    </font>
    <font>
      <b/>
      <sz val="14"/>
      <color theme="1"/>
      <name val="Aptos 顯示"/>
    </font>
    <font>
      <b/>
      <sz val="11"/>
      <color rgb="FF000000"/>
      <name val="Aptos 顯示"/>
    </font>
    <font>
      <b/>
      <sz val="11"/>
      <color rgb="FFFF0000"/>
      <name val="Aptos 顯示"/>
    </font>
    <font>
      <b/>
      <sz val="11"/>
      <color theme="1"/>
      <name val="Aptos 顯示"/>
    </font>
    <font>
      <b/>
      <sz val="11"/>
      <color theme="5"/>
      <name val="Aptos 顯示"/>
    </font>
    <font>
      <b/>
      <sz val="11"/>
      <color theme="4"/>
      <name val="Aptos 顯示"/>
    </font>
    <font>
      <b/>
      <sz val="16"/>
      <color theme="5" tint="-0.499984740745262"/>
      <name val="Aptos 顯示"/>
    </font>
    <font>
      <b/>
      <sz val="10"/>
      <color theme="1"/>
      <name val="Aptos 顯示"/>
    </font>
    <font>
      <b/>
      <sz val="18"/>
      <color rgb="FFFF0000"/>
      <name val="Aptos 顯示"/>
    </font>
    <font>
      <b/>
      <sz val="14"/>
      <color rgb="FF000000"/>
      <name val="Aptos 顯示"/>
      <charset val="1"/>
    </font>
    <font>
      <sz val="14"/>
      <color theme="1" tint="0.34998626667073579"/>
      <name val="Aptos 顯示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5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8">
    <xf numFmtId="0" fontId="0" fillId="0" borderId="0">
      <alignment vertical="center" wrapText="1"/>
    </xf>
    <xf numFmtId="0" fontId="18" fillId="0" borderId="0" applyNumberFormat="0" applyFill="0" applyAlignment="0" applyProtection="0"/>
    <xf numFmtId="0" fontId="10" fillId="0" borderId="0" applyNumberFormat="0" applyFill="0" applyAlignment="0" applyProtection="0"/>
    <xf numFmtId="0" fontId="11" fillId="0" borderId="0" applyNumberFormat="0" applyFill="0" applyProtection="0">
      <alignment vertical="top"/>
    </xf>
    <xf numFmtId="0" fontId="12" fillId="0" borderId="0" applyNumberFormat="0" applyFill="0" applyAlignment="0" applyProtection="0"/>
    <xf numFmtId="14" fontId="21" fillId="0" borderId="0">
      <alignment horizontal="left" vertical="center" wrapText="1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4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5" borderId="1" applyNumberFormat="0" applyAlignment="0" applyProtection="0"/>
    <xf numFmtId="0" fontId="17" fillId="6" borderId="2" applyNumberFormat="0" applyAlignment="0" applyProtection="0"/>
    <xf numFmtId="0" fontId="5" fillId="6" borderId="1" applyNumberFormat="0" applyAlignment="0" applyProtection="0"/>
    <xf numFmtId="0" fontId="15" fillId="0" borderId="3" applyNumberFormat="0" applyFill="0" applyAlignment="0" applyProtection="0"/>
    <xf numFmtId="0" fontId="6" fillId="7" borderId="4" applyNumberFormat="0" applyAlignment="0" applyProtection="0"/>
    <xf numFmtId="0" fontId="20" fillId="0" borderId="0" applyNumberFormat="0" applyFill="0" applyBorder="0" applyAlignment="0" applyProtection="0"/>
    <xf numFmtId="0" fontId="7" fillId="8" borderId="5" applyNumberFormat="0" applyFont="0" applyAlignment="0" applyProtection="0"/>
    <xf numFmtId="0" fontId="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15">
    <xf numFmtId="0" fontId="0" fillId="0" borderId="0" xfId="0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 wrapText="1"/>
    </xf>
    <xf numFmtId="14" fontId="21" fillId="0" borderId="0" xfId="5" applyNumberFormat="1" applyFill="1" applyBorder="1">
      <alignment horizontal="left" vertical="center" wrapText="1"/>
    </xf>
    <xf numFmtId="177" fontId="0" fillId="0" borderId="0" xfId="0" applyNumberFormat="1" applyBorder="1" applyAlignment="1">
      <alignment vertical="center" wrapText="1"/>
    </xf>
    <xf numFmtId="177" fontId="0" fillId="0" borderId="0" xfId="0" applyNumberFormat="1" applyAlignment="1">
      <alignment vertical="center" wrapText="1"/>
    </xf>
    <xf numFmtId="14" fontId="21" fillId="0" borderId="0" xfId="5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2" fillId="0" borderId="0" xfId="0" applyFont="1">
      <alignment vertical="center" wrapText="1"/>
    </xf>
    <xf numFmtId="0" fontId="23" fillId="0" borderId="0" xfId="0" applyFont="1">
      <alignment vertical="center" wrapText="1"/>
    </xf>
    <xf numFmtId="0" fontId="22" fillId="0" borderId="0" xfId="0" applyFont="1" applyAlignment="1">
      <alignment horizontal="left" vertical="center" wrapText="1"/>
    </xf>
    <xf numFmtId="38" fontId="25" fillId="34" borderId="7" xfId="0" applyNumberFormat="1" applyFont="1" applyFill="1" applyBorder="1" applyAlignment="1">
      <alignment horizontal="center" vertical="center" wrapText="1" readingOrder="1"/>
    </xf>
    <xf numFmtId="3" fontId="26" fillId="35" borderId="7" xfId="0" applyNumberFormat="1" applyFont="1" applyFill="1" applyBorder="1" applyAlignment="1">
      <alignment horizontal="center" vertical="center" wrapText="1"/>
    </xf>
    <xf numFmtId="0" fontId="28" fillId="0" borderId="0" xfId="0" applyFont="1">
      <alignment vertical="center" wrapText="1"/>
    </xf>
    <xf numFmtId="0" fontId="30" fillId="0" borderId="0" xfId="0" applyFont="1">
      <alignment vertical="center" wrapText="1"/>
    </xf>
    <xf numFmtId="0" fontId="26" fillId="0" borderId="0" xfId="0" applyFont="1">
      <alignment vertical="center" wrapText="1"/>
    </xf>
    <xf numFmtId="0" fontId="31" fillId="0" borderId="0" xfId="0" applyFont="1" applyAlignment="1">
      <alignment vertical="center" wrapText="1"/>
    </xf>
    <xf numFmtId="0" fontId="34" fillId="0" borderId="0" xfId="0" applyFont="1" applyFill="1" applyBorder="1" applyAlignment="1">
      <alignment vertical="center" wrapText="1"/>
    </xf>
    <xf numFmtId="177" fontId="28" fillId="0" borderId="0" xfId="0" applyNumberFormat="1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4" fillId="0" borderId="0" xfId="2" applyFont="1" applyBorder="1" applyAlignment="1">
      <alignment vertical="center"/>
    </xf>
    <xf numFmtId="0" fontId="24" fillId="0" borderId="0" xfId="2" applyFont="1" applyBorder="1" applyAlignment="1">
      <alignment horizontal="center" vertical="center"/>
    </xf>
    <xf numFmtId="0" fontId="36" fillId="38" borderId="0" xfId="1" applyFont="1" applyFill="1" applyBorder="1" applyAlignment="1">
      <alignment horizontal="center" vertical="center"/>
    </xf>
    <xf numFmtId="0" fontId="36" fillId="38" borderId="0" xfId="1" applyFont="1" applyFill="1" applyBorder="1" applyAlignment="1">
      <alignment vertical="center"/>
    </xf>
    <xf numFmtId="0" fontId="30" fillId="38" borderId="0" xfId="0" applyFont="1" applyFill="1" applyBorder="1" applyAlignment="1">
      <alignment horizontal="center" vertical="center" wrapText="1"/>
    </xf>
    <xf numFmtId="0" fontId="24" fillId="38" borderId="0" xfId="0" applyFont="1" applyFill="1" applyBorder="1" applyAlignment="1">
      <alignment horizontal="center" vertical="center" wrapText="1"/>
    </xf>
    <xf numFmtId="38" fontId="25" fillId="38" borderId="0" xfId="0" applyNumberFormat="1" applyFont="1" applyFill="1" applyBorder="1" applyAlignment="1">
      <alignment horizontal="center" vertical="center" wrapText="1" readingOrder="1"/>
    </xf>
    <xf numFmtId="179" fontId="25" fillId="38" borderId="0" xfId="0" applyNumberFormat="1" applyFont="1" applyFill="1" applyBorder="1" applyAlignment="1">
      <alignment horizontal="center" vertical="center" wrapText="1" readingOrder="1"/>
    </xf>
    <xf numFmtId="0" fontId="29" fillId="0" borderId="0" xfId="2" applyFont="1" applyBorder="1" applyAlignment="1">
      <alignment horizontal="center" vertical="center"/>
    </xf>
    <xf numFmtId="3" fontId="26" fillId="38" borderId="0" xfId="0" applyNumberFormat="1" applyFont="1" applyFill="1" applyBorder="1" applyAlignment="1">
      <alignment horizontal="center" vertical="center" wrapText="1"/>
    </xf>
    <xf numFmtId="177" fontId="32" fillId="38" borderId="0" xfId="0" applyNumberFormat="1" applyFont="1" applyFill="1" applyBorder="1" applyAlignment="1">
      <alignment horizontal="center" vertical="center" wrapText="1"/>
    </xf>
    <xf numFmtId="177" fontId="30" fillId="38" borderId="0" xfId="5" applyNumberFormat="1" applyFont="1" applyFill="1" applyBorder="1" applyAlignment="1">
      <alignment horizontal="center" vertical="center" wrapText="1"/>
    </xf>
    <xf numFmtId="0" fontId="32" fillId="38" borderId="0" xfId="0" applyFont="1" applyFill="1" applyBorder="1" applyAlignment="1">
      <alignment horizontal="center" vertical="center" wrapText="1"/>
    </xf>
    <xf numFmtId="177" fontId="32" fillId="38" borderId="0" xfId="5" applyNumberFormat="1" applyFont="1" applyFill="1" applyBorder="1" applyAlignment="1">
      <alignment horizontal="center" vertical="center" wrapText="1"/>
    </xf>
    <xf numFmtId="0" fontId="38" fillId="0" borderId="0" xfId="0" applyFont="1">
      <alignment vertical="center" wrapText="1"/>
    </xf>
    <xf numFmtId="0" fontId="41" fillId="40" borderId="7" xfId="2" applyFont="1" applyFill="1" applyBorder="1" applyAlignment="1">
      <alignment horizontal="center" vertical="center"/>
    </xf>
    <xf numFmtId="0" fontId="25" fillId="40" borderId="7" xfId="2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 readingOrder="1"/>
    </xf>
    <xf numFmtId="14" fontId="42" fillId="35" borderId="7" xfId="5" applyNumberFormat="1" applyFont="1" applyFill="1" applyBorder="1">
      <alignment horizontal="left" vertical="center" wrapText="1"/>
    </xf>
    <xf numFmtId="14" fontId="42" fillId="0" borderId="7" xfId="5" applyNumberFormat="1" applyFont="1" applyBorder="1">
      <alignment horizontal="left" vertical="center" wrapText="1"/>
    </xf>
    <xf numFmtId="0" fontId="42" fillId="0" borderId="7" xfId="0" applyFont="1" applyBorder="1">
      <alignment vertical="center" wrapText="1"/>
    </xf>
    <xf numFmtId="0" fontId="42" fillId="37" borderId="7" xfId="0" applyFont="1" applyFill="1" applyBorder="1">
      <alignment vertical="center" wrapText="1"/>
    </xf>
    <xf numFmtId="0" fontId="43" fillId="0" borderId="7" xfId="0" applyFont="1" applyFill="1" applyBorder="1" applyAlignment="1">
      <alignment vertical="center"/>
    </xf>
    <xf numFmtId="0" fontId="43" fillId="0" borderId="11" xfId="0" applyFont="1" applyFill="1" applyBorder="1" applyAlignment="1">
      <alignment vertical="center"/>
    </xf>
    <xf numFmtId="177" fontId="44" fillId="0" borderId="7" xfId="0" applyNumberFormat="1" applyFont="1" applyBorder="1" applyAlignment="1">
      <alignment horizontal="center" vertical="center" wrapText="1"/>
    </xf>
    <xf numFmtId="177" fontId="42" fillId="36" borderId="7" xfId="5" applyNumberFormat="1" applyFont="1" applyFill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0" fontId="42" fillId="36" borderId="7" xfId="0" applyFont="1" applyFill="1" applyBorder="1" applyAlignment="1">
      <alignment horizontal="center" vertical="center" wrapText="1"/>
    </xf>
    <xf numFmtId="177" fontId="44" fillId="0" borderId="7" xfId="5" applyNumberFormat="1" applyFont="1" applyFill="1" applyBorder="1" applyAlignment="1">
      <alignment horizontal="center" vertical="center" wrapText="1"/>
    </xf>
    <xf numFmtId="177" fontId="44" fillId="0" borderId="11" xfId="5" applyNumberFormat="1" applyFont="1" applyFill="1" applyBorder="1" applyAlignment="1">
      <alignment horizontal="center" vertical="center" wrapText="1"/>
    </xf>
    <xf numFmtId="3" fontId="45" fillId="34" borderId="7" xfId="0" applyNumberFormat="1" applyFont="1" applyFill="1" applyBorder="1" applyAlignment="1">
      <alignment horizontal="center" vertical="center" wrapText="1" readingOrder="1"/>
    </xf>
    <xf numFmtId="179" fontId="45" fillId="34" borderId="7" xfId="0" applyNumberFormat="1" applyFont="1" applyFill="1" applyBorder="1" applyAlignment="1">
      <alignment horizontal="center" vertical="center" wrapText="1" readingOrder="1"/>
    </xf>
    <xf numFmtId="0" fontId="42" fillId="33" borderId="12" xfId="0" applyFont="1" applyFill="1" applyBorder="1" applyAlignment="1">
      <alignment horizontal="right" vertical="center" readingOrder="1"/>
    </xf>
    <xf numFmtId="0" fontId="42" fillId="33" borderId="13" xfId="0" applyFont="1" applyFill="1" applyBorder="1" applyAlignment="1">
      <alignment horizontal="right" vertical="center" readingOrder="1"/>
    </xf>
    <xf numFmtId="0" fontId="42" fillId="33" borderId="7" xfId="0" applyFont="1" applyFill="1" applyBorder="1" applyAlignment="1">
      <alignment horizontal="center" vertical="center" wrapText="1" readingOrder="1"/>
    </xf>
    <xf numFmtId="0" fontId="42" fillId="33" borderId="9" xfId="0" applyFont="1" applyFill="1" applyBorder="1" applyAlignment="1">
      <alignment horizontal="right" vertical="center" wrapText="1" readingOrder="1"/>
    </xf>
    <xf numFmtId="0" fontId="42" fillId="33" borderId="10" xfId="0" applyFont="1" applyFill="1" applyBorder="1" applyAlignment="1">
      <alignment horizontal="right" vertical="center" readingOrder="1"/>
    </xf>
    <xf numFmtId="0" fontId="42" fillId="41" borderId="7" xfId="0" applyFont="1" applyFill="1" applyBorder="1">
      <alignment vertical="center" wrapText="1"/>
    </xf>
    <xf numFmtId="0" fontId="42" fillId="40" borderId="7" xfId="0" applyFont="1" applyFill="1" applyBorder="1">
      <alignment vertical="center" wrapText="1"/>
    </xf>
    <xf numFmtId="0" fontId="25" fillId="41" borderId="7" xfId="0" applyFont="1" applyFill="1" applyBorder="1" applyAlignment="1">
      <alignment horizontal="center" vertical="center" wrapText="1" readingOrder="1"/>
    </xf>
    <xf numFmtId="177" fontId="44" fillId="41" borderId="7" xfId="0" applyNumberFormat="1" applyFont="1" applyFill="1" applyBorder="1" applyAlignment="1">
      <alignment horizontal="center" vertical="center" wrapText="1"/>
    </xf>
    <xf numFmtId="177" fontId="42" fillId="41" borderId="7" xfId="5" applyNumberFormat="1" applyFont="1" applyFill="1" applyBorder="1" applyAlignment="1">
      <alignment horizontal="center" vertical="center" wrapText="1"/>
    </xf>
    <xf numFmtId="0" fontId="44" fillId="41" borderId="7" xfId="0" applyFont="1" applyFill="1" applyBorder="1" applyAlignment="1">
      <alignment horizontal="center" vertical="center" wrapText="1"/>
    </xf>
    <xf numFmtId="0" fontId="42" fillId="41" borderId="7" xfId="0" applyFont="1" applyFill="1" applyBorder="1" applyAlignment="1">
      <alignment horizontal="center" vertical="center" wrapText="1"/>
    </xf>
    <xf numFmtId="177" fontId="44" fillId="41" borderId="7" xfId="5" applyNumberFormat="1" applyFont="1" applyFill="1" applyBorder="1" applyAlignment="1">
      <alignment horizontal="center" vertical="center" wrapText="1"/>
    </xf>
    <xf numFmtId="0" fontId="25" fillId="40" borderId="7" xfId="0" applyFont="1" applyFill="1" applyBorder="1" applyAlignment="1">
      <alignment horizontal="center" vertical="center" wrapText="1" readingOrder="1"/>
    </xf>
    <xf numFmtId="177" fontId="44" fillId="40" borderId="7" xfId="0" applyNumberFormat="1" applyFont="1" applyFill="1" applyBorder="1" applyAlignment="1">
      <alignment horizontal="center" vertical="center" wrapText="1"/>
    </xf>
    <xf numFmtId="177" fontId="42" fillId="40" borderId="7" xfId="5" applyNumberFormat="1" applyFont="1" applyFill="1" applyBorder="1" applyAlignment="1">
      <alignment horizontal="center" vertical="center" wrapText="1"/>
    </xf>
    <xf numFmtId="0" fontId="44" fillId="40" borderId="7" xfId="0" applyFont="1" applyFill="1" applyBorder="1" applyAlignment="1">
      <alignment horizontal="center" vertical="center" wrapText="1"/>
    </xf>
    <xf numFmtId="0" fontId="42" fillId="40" borderId="7" xfId="0" applyFont="1" applyFill="1" applyBorder="1" applyAlignment="1">
      <alignment horizontal="center" vertical="center" wrapText="1"/>
    </xf>
    <xf numFmtId="0" fontId="25" fillId="37" borderId="7" xfId="0" applyFont="1" applyFill="1" applyBorder="1" applyAlignment="1">
      <alignment horizontal="center" vertical="center" wrapText="1" readingOrder="1"/>
    </xf>
    <xf numFmtId="177" fontId="44" fillId="37" borderId="7" xfId="0" applyNumberFormat="1" applyFont="1" applyFill="1" applyBorder="1" applyAlignment="1">
      <alignment horizontal="center" vertical="center" wrapText="1"/>
    </xf>
    <xf numFmtId="177" fontId="42" fillId="37" borderId="7" xfId="5" applyNumberFormat="1" applyFont="1" applyFill="1" applyBorder="1" applyAlignment="1">
      <alignment horizontal="center" vertical="center" wrapText="1"/>
    </xf>
    <xf numFmtId="0" fontId="44" fillId="37" borderId="7" xfId="0" applyFont="1" applyFill="1" applyBorder="1" applyAlignment="1">
      <alignment horizontal="center" vertical="center" wrapText="1"/>
    </xf>
    <xf numFmtId="0" fontId="42" fillId="37" borderId="7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 readingOrder="1"/>
    </xf>
    <xf numFmtId="177" fontId="44" fillId="35" borderId="7" xfId="0" applyNumberFormat="1" applyFont="1" applyFill="1" applyBorder="1" applyAlignment="1">
      <alignment horizontal="center" vertical="center" wrapText="1"/>
    </xf>
    <xf numFmtId="177" fontId="42" fillId="35" borderId="7" xfId="5" applyNumberFormat="1" applyFont="1" applyFill="1" applyBorder="1" applyAlignment="1">
      <alignment horizontal="center" vertical="center" wrapText="1"/>
    </xf>
    <xf numFmtId="0" fontId="44" fillId="35" borderId="7" xfId="0" applyFont="1" applyFill="1" applyBorder="1" applyAlignment="1">
      <alignment horizontal="center" vertical="center" wrapText="1"/>
    </xf>
    <xf numFmtId="0" fontId="42" fillId="35" borderId="7" xfId="0" applyFont="1" applyFill="1" applyBorder="1" applyAlignment="1">
      <alignment horizontal="center" vertical="center" wrapText="1"/>
    </xf>
    <xf numFmtId="0" fontId="42" fillId="43" borderId="7" xfId="0" applyFont="1" applyFill="1" applyBorder="1">
      <alignment vertical="center" wrapText="1"/>
    </xf>
    <xf numFmtId="0" fontId="25" fillId="43" borderId="7" xfId="0" applyFont="1" applyFill="1" applyBorder="1" applyAlignment="1">
      <alignment horizontal="center" vertical="center" wrapText="1" readingOrder="1"/>
    </xf>
    <xf numFmtId="177" fontId="44" fillId="43" borderId="7" xfId="0" applyNumberFormat="1" applyFont="1" applyFill="1" applyBorder="1" applyAlignment="1">
      <alignment horizontal="center" vertical="center" wrapText="1"/>
    </xf>
    <xf numFmtId="177" fontId="42" fillId="43" borderId="7" xfId="5" applyNumberFormat="1" applyFont="1" applyFill="1" applyBorder="1" applyAlignment="1">
      <alignment horizontal="center" vertical="center" wrapText="1"/>
    </xf>
    <xf numFmtId="0" fontId="44" fillId="43" borderId="7" xfId="0" applyFont="1" applyFill="1" applyBorder="1" applyAlignment="1">
      <alignment horizontal="center" vertical="center" wrapText="1"/>
    </xf>
    <xf numFmtId="0" fontId="42" fillId="43" borderId="7" xfId="0" applyFont="1" applyFill="1" applyBorder="1" applyAlignment="1">
      <alignment horizontal="center" vertical="center" wrapText="1"/>
    </xf>
    <xf numFmtId="0" fontId="42" fillId="35" borderId="7" xfId="0" applyFont="1" applyFill="1" applyBorder="1">
      <alignment vertical="center" wrapText="1"/>
    </xf>
    <xf numFmtId="0" fontId="23" fillId="0" borderId="0" xfId="0" applyFont="1" applyAlignment="1">
      <alignment horizontal="left" vertical="center"/>
    </xf>
    <xf numFmtId="0" fontId="25" fillId="0" borderId="0" xfId="0" applyFont="1">
      <alignment vertical="center" wrapText="1"/>
    </xf>
    <xf numFmtId="178" fontId="25" fillId="38" borderId="0" xfId="0" applyNumberFormat="1" applyFont="1" applyFill="1">
      <alignment vertical="center" wrapText="1"/>
    </xf>
    <xf numFmtId="38" fontId="45" fillId="34" borderId="10" xfId="0" applyNumberFormat="1" applyFont="1" applyFill="1" applyBorder="1" applyAlignment="1">
      <alignment horizontal="center" vertical="center" wrapText="1" readingOrder="1"/>
    </xf>
    <xf numFmtId="0" fontId="25" fillId="0" borderId="11" xfId="0" applyFont="1" applyBorder="1" applyAlignment="1">
      <alignment horizontal="center" vertical="center" wrapText="1" readingOrder="1"/>
    </xf>
    <xf numFmtId="38" fontId="42" fillId="34" borderId="15" xfId="0" applyNumberFormat="1" applyFont="1" applyFill="1" applyBorder="1" applyAlignment="1">
      <alignment horizontal="center" vertical="center" readingOrder="1"/>
    </xf>
    <xf numFmtId="0" fontId="27" fillId="41" borderId="7" xfId="1" applyFont="1" applyFill="1" applyBorder="1" applyAlignment="1">
      <alignment horizontal="center" vertical="center"/>
    </xf>
    <xf numFmtId="0" fontId="27" fillId="39" borderId="7" xfId="1" applyFont="1" applyFill="1" applyBorder="1" applyAlignment="1">
      <alignment horizontal="left" vertical="center"/>
    </xf>
    <xf numFmtId="0" fontId="48" fillId="46" borderId="7" xfId="2" applyFont="1" applyFill="1" applyBorder="1" applyAlignment="1">
      <alignment horizontal="center" vertical="center"/>
    </xf>
    <xf numFmtId="0" fontId="48" fillId="41" borderId="7" xfId="2" applyFont="1" applyFill="1" applyBorder="1" applyAlignment="1">
      <alignment horizontal="center" vertical="center"/>
    </xf>
    <xf numFmtId="0" fontId="46" fillId="38" borderId="0" xfId="2" applyFont="1" applyFill="1" applyBorder="1" applyAlignment="1">
      <alignment horizontal="center" vertical="center"/>
    </xf>
    <xf numFmtId="0" fontId="25" fillId="38" borderId="0" xfId="2" applyFont="1" applyFill="1" applyBorder="1" applyAlignment="1">
      <alignment horizontal="center" vertical="center"/>
    </xf>
    <xf numFmtId="0" fontId="24" fillId="38" borderId="0" xfId="2" applyFont="1" applyFill="1" applyBorder="1" applyAlignment="1">
      <alignment horizontal="center" vertical="center"/>
    </xf>
    <xf numFmtId="0" fontId="40" fillId="38" borderId="0" xfId="2" applyFont="1" applyFill="1" applyBorder="1" applyAlignment="1">
      <alignment horizontal="center" vertical="center"/>
    </xf>
    <xf numFmtId="0" fontId="49" fillId="0" borderId="7" xfId="0" applyFont="1" applyBorder="1" applyAlignment="1">
      <alignment horizontal="center" vertical="center" wrapText="1"/>
    </xf>
    <xf numFmtId="3" fontId="50" fillId="35" borderId="7" xfId="0" applyNumberFormat="1" applyFont="1" applyFill="1" applyBorder="1" applyAlignment="1">
      <alignment horizontal="center" vertical="center" wrapText="1"/>
    </xf>
    <xf numFmtId="0" fontId="24" fillId="38" borderId="0" xfId="0" applyFont="1" applyFill="1" applyBorder="1" applyAlignment="1">
      <alignment horizontal="left" vertical="center" wrapText="1"/>
    </xf>
    <xf numFmtId="0" fontId="28" fillId="38" borderId="0" xfId="0" applyFont="1" applyFill="1" applyBorder="1" applyAlignment="1">
      <alignment horizontal="left" vertical="center" wrapText="1"/>
    </xf>
    <xf numFmtId="38" fontId="25" fillId="38" borderId="0" xfId="0" applyNumberFormat="1" applyFont="1" applyFill="1" applyBorder="1" applyAlignment="1">
      <alignment horizontal="left" vertical="center" wrapText="1" readingOrder="1"/>
    </xf>
    <xf numFmtId="179" fontId="25" fillId="38" borderId="0" xfId="0" applyNumberFormat="1" applyFont="1" applyFill="1" applyBorder="1" applyAlignment="1">
      <alignment horizontal="left" vertical="center" wrapText="1" readingOrder="1"/>
    </xf>
    <xf numFmtId="0" fontId="25" fillId="0" borderId="7" xfId="0" applyFont="1" applyBorder="1" applyAlignment="1">
      <alignment horizontal="center" wrapText="1" readingOrder="1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42" fillId="0" borderId="7" xfId="0" applyFont="1" applyBorder="1" applyAlignment="1">
      <alignment horizontal="center" vertical="center" wrapText="1"/>
    </xf>
    <xf numFmtId="177" fontId="42" fillId="0" borderId="7" xfId="0" applyNumberFormat="1" applyFont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3" fontId="53" fillId="38" borderId="0" xfId="0" applyNumberFormat="1" applyFont="1" applyFill="1" applyBorder="1" applyAlignment="1">
      <alignment vertical="center" wrapText="1"/>
    </xf>
    <xf numFmtId="0" fontId="55" fillId="38" borderId="0" xfId="0" applyFont="1" applyFill="1" applyBorder="1" applyAlignment="1">
      <alignment vertical="center" wrapText="1"/>
    </xf>
    <xf numFmtId="178" fontId="28" fillId="38" borderId="0" xfId="0" applyNumberFormat="1" applyFont="1" applyFill="1" applyBorder="1" applyAlignment="1">
      <alignment vertical="center" wrapText="1"/>
    </xf>
    <xf numFmtId="0" fontId="47" fillId="38" borderId="0" xfId="0" applyFont="1" applyFill="1" applyBorder="1" applyAlignment="1">
      <alignment horizontal="center" vertical="center" wrapText="1"/>
    </xf>
    <xf numFmtId="0" fontId="42" fillId="38" borderId="0" xfId="0" applyFont="1" applyFill="1" applyBorder="1">
      <alignment vertical="center" wrapText="1"/>
    </xf>
    <xf numFmtId="0" fontId="25" fillId="38" borderId="0" xfId="0" applyFont="1" applyFill="1" applyBorder="1" applyAlignment="1">
      <alignment horizontal="center" vertical="center" wrapText="1" readingOrder="1"/>
    </xf>
    <xf numFmtId="177" fontId="44" fillId="38" borderId="0" xfId="0" applyNumberFormat="1" applyFont="1" applyFill="1" applyBorder="1" applyAlignment="1">
      <alignment horizontal="center" vertical="center" wrapText="1"/>
    </xf>
    <xf numFmtId="177" fontId="42" fillId="38" borderId="0" xfId="5" applyNumberFormat="1" applyFont="1" applyFill="1" applyBorder="1" applyAlignment="1">
      <alignment horizontal="center" vertical="center" wrapText="1"/>
    </xf>
    <xf numFmtId="0" fontId="44" fillId="38" borderId="0" xfId="0" applyFont="1" applyFill="1" applyBorder="1" applyAlignment="1">
      <alignment horizontal="center" vertical="center" wrapText="1"/>
    </xf>
    <xf numFmtId="0" fontId="42" fillId="38" borderId="0" xfId="0" applyFont="1" applyFill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177" fontId="42" fillId="0" borderId="11" xfId="0" applyNumberFormat="1" applyFont="1" applyBorder="1" applyAlignment="1">
      <alignment horizontal="center" vertical="center" wrapText="1"/>
    </xf>
    <xf numFmtId="0" fontId="42" fillId="33" borderId="14" xfId="0" applyFont="1" applyFill="1" applyBorder="1" applyAlignment="1">
      <alignment horizontal="right" vertical="center" readingOrder="1"/>
    </xf>
    <xf numFmtId="0" fontId="42" fillId="33" borderId="0" xfId="0" applyFont="1" applyFill="1" applyBorder="1" applyAlignment="1">
      <alignment horizontal="right" vertical="center" readingOrder="1"/>
    </xf>
    <xf numFmtId="0" fontId="42" fillId="33" borderId="15" xfId="0" applyFont="1" applyFill="1" applyBorder="1" applyAlignment="1">
      <alignment horizontal="right" vertical="center" readingOrder="1"/>
    </xf>
    <xf numFmtId="38" fontId="45" fillId="34" borderId="15" xfId="0" applyNumberFormat="1" applyFont="1" applyFill="1" applyBorder="1" applyAlignment="1">
      <alignment horizontal="center" vertical="center" wrapText="1" readingOrder="1"/>
    </xf>
    <xf numFmtId="0" fontId="42" fillId="33" borderId="8" xfId="0" applyFont="1" applyFill="1" applyBorder="1" applyAlignment="1">
      <alignment horizontal="center" vertical="center" wrapText="1" readingOrder="1"/>
    </xf>
    <xf numFmtId="179" fontId="45" fillId="34" borderId="8" xfId="0" applyNumberFormat="1" applyFont="1" applyFill="1" applyBorder="1" applyAlignment="1">
      <alignment horizontal="center" vertical="center" wrapText="1" readingOrder="1"/>
    </xf>
    <xf numFmtId="0" fontId="59" fillId="0" borderId="7" xfId="0" applyFont="1" applyBorder="1">
      <alignment vertical="center" wrapText="1"/>
    </xf>
    <xf numFmtId="177" fontId="44" fillId="40" borderId="7" xfId="5" applyNumberFormat="1" applyFont="1" applyFill="1" applyBorder="1" applyAlignment="1">
      <alignment horizontal="center" vertical="center" wrapText="1"/>
    </xf>
    <xf numFmtId="177" fontId="60" fillId="40" borderId="7" xfId="5" applyNumberFormat="1" applyFont="1" applyFill="1" applyBorder="1" applyAlignment="1">
      <alignment horizontal="center" vertical="center" wrapText="1"/>
    </xf>
    <xf numFmtId="0" fontId="42" fillId="40" borderId="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178" fontId="26" fillId="38" borderId="0" xfId="0" applyNumberFormat="1" applyFont="1" applyFill="1" applyBorder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78" fontId="26" fillId="38" borderId="0" xfId="0" applyNumberFormat="1" applyFont="1" applyFill="1" applyBorder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56" fillId="40" borderId="7" xfId="2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179" fontId="25" fillId="34" borderId="7" xfId="0" applyNumberFormat="1" applyFont="1" applyFill="1" applyBorder="1" applyAlignment="1">
      <alignment horizontal="center" vertical="center" wrapText="1" readingOrder="1"/>
    </xf>
    <xf numFmtId="0" fontId="24" fillId="0" borderId="7" xfId="0" applyFont="1" applyBorder="1" applyAlignment="1">
      <alignment horizontal="center" vertical="center" wrapText="1"/>
    </xf>
    <xf numFmtId="178" fontId="53" fillId="38" borderId="0" xfId="0" applyNumberFormat="1" applyFont="1" applyFill="1" applyBorder="1" applyAlignment="1">
      <alignment vertical="center" wrapText="1"/>
    </xf>
    <xf numFmtId="178" fontId="52" fillId="38" borderId="0" xfId="0" applyNumberFormat="1" applyFont="1" applyFill="1" applyBorder="1" applyAlignment="1">
      <alignment vertical="top" wrapText="1"/>
    </xf>
    <xf numFmtId="0" fontId="51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78" fontId="52" fillId="38" borderId="0" xfId="0" applyNumberFormat="1" applyFont="1" applyFill="1" applyBorder="1" applyAlignment="1">
      <alignment vertical="center" wrapText="1"/>
    </xf>
    <xf numFmtId="178" fontId="26" fillId="38" borderId="0" xfId="0" applyNumberFormat="1" applyFont="1" applyFill="1" applyBorder="1" applyAlignment="1">
      <alignment horizontal="center" vertical="center" wrapText="1"/>
    </xf>
    <xf numFmtId="178" fontId="30" fillId="38" borderId="0" xfId="0" applyNumberFormat="1" applyFont="1" applyFill="1" applyBorder="1" applyAlignment="1">
      <alignment horizontal="center" vertical="center" wrapText="1"/>
    </xf>
    <xf numFmtId="0" fontId="24" fillId="40" borderId="7" xfId="2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14" fontId="26" fillId="38" borderId="0" xfId="5" applyNumberFormat="1" applyFont="1" applyFill="1" applyBorder="1" applyAlignment="1">
      <alignment horizontal="center" vertical="center" wrapText="1"/>
    </xf>
    <xf numFmtId="0" fontId="45" fillId="37" borderId="0" xfId="0" applyFont="1" applyFill="1" applyBorder="1">
      <alignment vertical="center" wrapText="1"/>
    </xf>
    <xf numFmtId="0" fontId="39" fillId="0" borderId="0" xfId="2" applyFont="1" applyBorder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180" fontId="25" fillId="0" borderId="0" xfId="0" applyNumberFormat="1" applyFont="1" applyAlignment="1">
      <alignment vertical="center" wrapText="1"/>
    </xf>
    <xf numFmtId="178" fontId="26" fillId="38" borderId="0" xfId="0" applyNumberFormat="1" applyFont="1" applyFill="1" applyBorder="1" applyAlignment="1">
      <alignment vertical="center" wrapText="1"/>
    </xf>
    <xf numFmtId="178" fontId="26" fillId="38" borderId="0" xfId="0" applyNumberFormat="1" applyFont="1" applyFill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58" fillId="44" borderId="7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178" fontId="26" fillId="38" borderId="0" xfId="0" applyNumberFormat="1" applyFont="1" applyFill="1" applyBorder="1" applyAlignment="1">
      <alignment horizontal="left" vertical="center" wrapText="1"/>
    </xf>
    <xf numFmtId="178" fontId="25" fillId="38" borderId="0" xfId="0" applyNumberFormat="1" applyFont="1" applyFill="1" applyBorder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56" fillId="40" borderId="7" xfId="2" applyFont="1" applyFill="1" applyBorder="1" applyAlignment="1">
      <alignment horizontal="center" vertical="center"/>
    </xf>
    <xf numFmtId="0" fontId="24" fillId="40" borderId="7" xfId="2" applyFont="1" applyFill="1" applyBorder="1" applyAlignment="1">
      <alignment horizontal="left" vertical="center"/>
    </xf>
    <xf numFmtId="178" fontId="25" fillId="38" borderId="0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horizontal="center" vertical="center" wrapText="1"/>
    </xf>
    <xf numFmtId="0" fontId="58" fillId="38" borderId="7" xfId="1" applyFont="1" applyFill="1" applyBorder="1" applyAlignment="1">
      <alignment horizontal="center" vertical="center"/>
    </xf>
    <xf numFmtId="3" fontId="37" fillId="0" borderId="7" xfId="0" applyNumberFormat="1" applyFont="1" applyBorder="1" applyAlignment="1">
      <alignment horizontal="center" vertical="center" wrapText="1"/>
    </xf>
    <xf numFmtId="3" fontId="25" fillId="35" borderId="7" xfId="0" applyNumberFormat="1" applyFont="1" applyFill="1" applyBorder="1" applyAlignment="1">
      <alignment horizontal="center" vertical="center" wrapText="1"/>
    </xf>
    <xf numFmtId="179" fontId="25" fillId="34" borderId="7" xfId="0" applyNumberFormat="1" applyFont="1" applyFill="1" applyBorder="1" applyAlignment="1">
      <alignment horizontal="center" vertical="center" wrapText="1" readingOrder="1"/>
    </xf>
    <xf numFmtId="0" fontId="24" fillId="0" borderId="7" xfId="0" applyFont="1" applyBorder="1" applyAlignment="1">
      <alignment horizontal="center" vertical="center" wrapText="1"/>
    </xf>
    <xf numFmtId="178" fontId="25" fillId="34" borderId="7" xfId="0" applyNumberFormat="1" applyFont="1" applyFill="1" applyBorder="1" applyAlignment="1">
      <alignment horizontal="center" vertical="center" wrapText="1" readingOrder="1"/>
    </xf>
    <xf numFmtId="0" fontId="33" fillId="0" borderId="0" xfId="0" applyFont="1" applyAlignment="1">
      <alignment horizontal="left" vertical="center" wrapText="1"/>
    </xf>
    <xf numFmtId="0" fontId="57" fillId="0" borderId="0" xfId="0" applyFont="1" applyAlignment="1">
      <alignment vertical="center" wrapText="1"/>
    </xf>
    <xf numFmtId="178" fontId="53" fillId="38" borderId="0" xfId="0" applyNumberFormat="1" applyFont="1" applyFill="1" applyBorder="1" applyAlignment="1">
      <alignment vertical="center" wrapText="1"/>
    </xf>
    <xf numFmtId="178" fontId="52" fillId="38" borderId="0" xfId="0" applyNumberFormat="1" applyFont="1" applyFill="1" applyBorder="1" applyAlignment="1">
      <alignment vertical="top" wrapText="1"/>
    </xf>
    <xf numFmtId="0" fontId="51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78" fontId="53" fillId="38" borderId="0" xfId="0" applyNumberFormat="1" applyFont="1" applyFill="1" applyAlignment="1">
      <alignment vertical="center" wrapText="1"/>
    </xf>
    <xf numFmtId="178" fontId="52" fillId="38" borderId="0" xfId="0" applyNumberFormat="1" applyFont="1" applyFill="1" applyAlignment="1">
      <alignment vertical="center" wrapText="1"/>
    </xf>
    <xf numFmtId="178" fontId="52" fillId="38" borderId="0" xfId="0" applyNumberFormat="1" applyFont="1" applyFill="1" applyBorder="1" applyAlignment="1">
      <alignment vertical="center" wrapText="1"/>
    </xf>
    <xf numFmtId="0" fontId="27" fillId="45" borderId="7" xfId="1" applyFont="1" applyFill="1" applyBorder="1" applyAlignment="1">
      <alignment horizontal="center" vertical="center"/>
    </xf>
    <xf numFmtId="14" fontId="26" fillId="35" borderId="7" xfId="5" applyNumberFormat="1" applyFont="1" applyFill="1" applyBorder="1" applyAlignment="1">
      <alignment horizontal="center" vertical="center" wrapText="1"/>
    </xf>
    <xf numFmtId="14" fontId="26" fillId="0" borderId="7" xfId="5" applyNumberFormat="1" applyFont="1" applyBorder="1" applyAlignment="1">
      <alignment horizontal="center" vertical="center" wrapText="1"/>
    </xf>
    <xf numFmtId="14" fontId="26" fillId="42" borderId="7" xfId="5" applyNumberFormat="1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42" borderId="7" xfId="0" applyFont="1" applyFill="1" applyBorder="1" applyAlignment="1">
      <alignment horizontal="center" vertical="center" wrapText="1"/>
    </xf>
    <xf numFmtId="178" fontId="25" fillId="38" borderId="0" xfId="0" applyNumberFormat="1" applyFont="1" applyFill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8" fontId="25" fillId="38" borderId="0" xfId="0" applyNumberFormat="1" applyFont="1" applyFill="1" applyBorder="1" applyAlignment="1">
      <alignment horizontal="center" vertical="top" wrapText="1"/>
    </xf>
    <xf numFmtId="178" fontId="26" fillId="38" borderId="0" xfId="0" applyNumberFormat="1" applyFont="1" applyFill="1" applyBorder="1" applyAlignment="1">
      <alignment horizontal="center" vertical="center" wrapText="1"/>
    </xf>
    <xf numFmtId="0" fontId="26" fillId="37" borderId="7" xfId="0" applyFont="1" applyFill="1" applyBorder="1" applyAlignment="1">
      <alignment horizontal="center" vertical="center" wrapText="1"/>
    </xf>
    <xf numFmtId="0" fontId="33" fillId="42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178" fontId="30" fillId="38" borderId="0" xfId="0" applyNumberFormat="1" applyFont="1" applyFill="1" applyBorder="1" applyAlignment="1">
      <alignment horizontal="center" vertical="center" wrapText="1"/>
    </xf>
  </cellXfs>
  <cellStyles count="48">
    <cellStyle name="20% - 輔色1" xfId="25" builtinId="30" customBuiltin="1"/>
    <cellStyle name="20% - 輔色2" xfId="29" builtinId="34" customBuiltin="1"/>
    <cellStyle name="20% - 輔色3" xfId="33" builtinId="38" customBuiltin="1"/>
    <cellStyle name="20% - 輔色4" xfId="37" builtinId="42" customBuiltin="1"/>
    <cellStyle name="20% - 輔色5" xfId="41" builtinId="46" customBuiltin="1"/>
    <cellStyle name="20% - 輔色6" xfId="45" builtinId="50" customBuiltin="1"/>
    <cellStyle name="40% - 輔色1" xfId="26" builtinId="31" customBuiltin="1"/>
    <cellStyle name="40% - 輔色2" xfId="30" builtinId="35" customBuiltin="1"/>
    <cellStyle name="40% - 輔色3" xfId="34" builtinId="39" customBuiltin="1"/>
    <cellStyle name="40% - 輔色4" xfId="38" builtinId="43" customBuiltin="1"/>
    <cellStyle name="40% - 輔色5" xfId="42" builtinId="47" customBuiltin="1"/>
    <cellStyle name="40% - 輔色6" xfId="46" builtinId="51" customBuiltin="1"/>
    <cellStyle name="60% - 輔色1" xfId="27" builtinId="32" customBuiltin="1"/>
    <cellStyle name="60% - 輔色2" xfId="31" builtinId="36" customBuiltin="1"/>
    <cellStyle name="60% - 輔色3" xfId="35" builtinId="40" customBuiltin="1"/>
    <cellStyle name="60% - 輔色4" xfId="39" builtinId="44" customBuiltin="1"/>
    <cellStyle name="60% - 輔色5" xfId="43" builtinId="48" customBuiltin="1"/>
    <cellStyle name="60% - 輔色6" xfId="47" builtinId="52" customBuiltin="1"/>
    <cellStyle name="一般" xfId="0" builtinId="0" customBuiltin="1"/>
    <cellStyle name="千分位" xfId="6" builtinId="3" customBuiltin="1"/>
    <cellStyle name="千分位[0]" xfId="7" builtinId="6" customBuiltin="1"/>
    <cellStyle name="中等" xfId="14" builtinId="28" customBuiltin="1"/>
    <cellStyle name="日期" xfId="5" xr:uid="{00000000-0005-0000-0000-00002F000000}"/>
    <cellStyle name="合計" xfId="23" builtinId="25" customBuiltin="1"/>
    <cellStyle name="好" xfId="12" builtinId="26" customBuiltin="1"/>
    <cellStyle name="百分比" xfId="10" builtinId="5" customBuiltin="1"/>
    <cellStyle name="計算方式" xfId="17" builtinId="22" customBuiltin="1"/>
    <cellStyle name="貨幣" xfId="8" builtinId="4" customBuiltin="1"/>
    <cellStyle name="貨幣 [0]" xfId="9" builtinId="7" customBuiltin="1"/>
    <cellStyle name="連結的儲存格" xfId="18" builtinId="24" customBuiltin="1"/>
    <cellStyle name="備註" xfId="21" builtinId="10" customBuiltin="1"/>
    <cellStyle name="說明文字" xfId="22" builtinId="53" customBuiltin="1"/>
    <cellStyle name="輔色1" xfId="24" builtinId="29" customBuiltin="1"/>
    <cellStyle name="輔色2" xfId="28" builtinId="33" customBuiltin="1"/>
    <cellStyle name="輔色3" xfId="32" builtinId="37" customBuiltin="1"/>
    <cellStyle name="輔色4" xfId="36" builtinId="41" customBuiltin="1"/>
    <cellStyle name="輔色5" xfId="40" builtinId="45" customBuiltin="1"/>
    <cellStyle name="輔色6" xfId="44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11" builtinId="19" customBuiltin="1"/>
    <cellStyle name="輸入" xfId="15" builtinId="20" customBuiltin="1"/>
    <cellStyle name="輸出" xfId="16" builtinId="21" customBuiltin="1"/>
    <cellStyle name="檢查儲存格" xfId="19" builtinId="23" customBuiltin="1"/>
    <cellStyle name="壞" xfId="13" builtinId="27" customBuiltin="1"/>
    <cellStyle name="警告文字" xfId="20" builtinId="11" customBuiltin="1"/>
  </cellStyles>
  <dxfs count="21">
    <dxf>
      <font>
        <name val="Aptos 顯示"/>
      </font>
      <numFmt numFmtId="0" formatCode="General"/>
      <alignment horizont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70C0"/>
        <name val="Aptos 顯示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177" formatCode="0_);[Red]\(0\)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70C0"/>
        <name val="Aptos 顯示"/>
      </font>
      <numFmt numFmtId="177" formatCode="0_);[Red]\(0\)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19" formatCode="yyyy/m/d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</dxf>
    <dxf>
      <border>
        <bottom style="thin">
          <color rgb="FF000000"/>
        </bottom>
      </border>
    </dxf>
    <dxf>
      <font>
        <sz val="14"/>
        <name val="Aptos 顯示"/>
      </font>
      <alignment horizont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0" formatCode="General"/>
      <alignment horizont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70C0"/>
        <name val="Aptos 顯示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177" formatCode="0_);[Red]\(0\)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70C0"/>
        <name val="Aptos 顯示"/>
      </font>
      <numFmt numFmtId="177" formatCode="0_);[Red]\(0\)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19" formatCode="yyyy/m/d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</dxf>
    <dxf>
      <border>
        <bottom style="thin">
          <color rgb="FF000000"/>
        </bottom>
      </border>
    </dxf>
    <dxf>
      <font>
        <sz val="14"/>
        <name val="Aptos 顯示"/>
      </font>
      <alignment horizont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工作" defaultPivotStyle="PivotStyleLight16">
    <tableStyle name="工作" pivot="0" count="3" xr9:uid="{00000000-0011-0000-FFFF-FFFF00000000}">
      <tableStyleElement type="wholeTable" dxfId="20"/>
      <tableStyleElement type="headerRow" dxfId="19"/>
      <tableStyleElement type="firstColumn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4</xdr:row>
      <xdr:rowOff>0</xdr:rowOff>
    </xdr:from>
    <xdr:to>
      <xdr:col>12</xdr:col>
      <xdr:colOff>601135</xdr:colOff>
      <xdr:row>22</xdr:row>
      <xdr:rowOff>257175</xdr:rowOff>
    </xdr:to>
    <xdr:pic>
      <xdr:nvPicPr>
        <xdr:cNvPr id="7" name="圖片 4">
          <a:extLst>
            <a:ext uri="{FF2B5EF4-FFF2-40B4-BE49-F238E27FC236}">
              <a16:creationId xmlns:a16="http://schemas.microsoft.com/office/drawing/2014/main" id="{5CB48F2D-13EF-6716-539C-2B6C498A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0601" y="1600200"/>
          <a:ext cx="7442200" cy="58959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12</xdr:col>
      <xdr:colOff>578909</xdr:colOff>
      <xdr:row>35</xdr:row>
      <xdr:rowOff>249768</xdr:rowOff>
    </xdr:to>
    <xdr:pic>
      <xdr:nvPicPr>
        <xdr:cNvPr id="10" name="圖片 5">
          <a:extLst>
            <a:ext uri="{FF2B5EF4-FFF2-40B4-BE49-F238E27FC236}">
              <a16:creationId xmlns:a16="http://schemas.microsoft.com/office/drawing/2014/main" id="{C44760AA-5F9E-2181-CDC8-286E5BF0E3B9}"/>
            </a:ext>
            <a:ext uri="{147F2762-F138-4A5C-976F-8EAC2B608ADB}">
              <a16:predDERef xmlns:a16="http://schemas.microsoft.com/office/drawing/2014/main" pred="{5CB48F2D-13EF-6716-539C-2B6C498A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7877175"/>
          <a:ext cx="7419975" cy="36957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295275</xdr:rowOff>
    </xdr:from>
    <xdr:to>
      <xdr:col>12</xdr:col>
      <xdr:colOff>578909</xdr:colOff>
      <xdr:row>50</xdr:row>
      <xdr:rowOff>43393</xdr:rowOff>
    </xdr:to>
    <xdr:pic>
      <xdr:nvPicPr>
        <xdr:cNvPr id="13" name="圖片 6">
          <a:extLst>
            <a:ext uri="{FF2B5EF4-FFF2-40B4-BE49-F238E27FC236}">
              <a16:creationId xmlns:a16="http://schemas.microsoft.com/office/drawing/2014/main" id="{E00CC9C4-35D4-E07D-8B0A-CD34C89C9035}"/>
            </a:ext>
            <a:ext uri="{147F2762-F138-4A5C-976F-8EAC2B608ADB}">
              <a16:predDERef xmlns:a16="http://schemas.microsoft.com/office/drawing/2014/main" pred="{C44760AA-5F9E-2181-CDC8-286E5BF0E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3800" y="11944350"/>
          <a:ext cx="7419975" cy="4133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8EE7E-3DF9-48B5-A076-8F5C8089D5CB}" name="清單_2323" displayName="清單_2323" ref="B4:G54" totalsRowShown="0" headerRowDxfId="17" dataDxfId="15" headerRowBorderDxfId="16">
  <autoFilter ref="B4:G54" xr:uid="{00000000-0009-0000-0100-000002000000}"/>
  <tableColumns count="6">
    <tableColumn id="1" xr3:uid="{AC537B92-B346-4AD7-9E99-6C5C82FAFDA5}" name="品項 " dataDxfId="14"/>
    <tableColumn id="7" xr3:uid="{9836F7A6-69BD-4FCA-89BE-E86F669C6758}" name="數量" dataDxfId="13" dataCellStyle="日期"/>
    <tableColumn id="6" xr3:uid="{276A08F9-7692-4C57-9E72-024D8736D470}" name="PV" dataDxfId="12" dataCellStyle="日期"/>
    <tableColumn id="5" xr3:uid="{BE2B989D-F082-439B-A33F-253F4C10505C}" name="品項PV" dataDxfId="11" dataCellStyle="日期">
      <calculatedColumnFormula>C5*D5</calculatedColumnFormula>
    </tableColumn>
    <tableColumn id="2" xr3:uid="{9F7AA882-6096-43CF-82CC-0ED6A8A671F7}" name="金額" dataDxfId="10"/>
    <tableColumn id="3" xr3:uid="{4E46868B-0716-4B48-A338-08004495C1BB}" name="總金額" dataDxfId="9">
      <calculatedColumnFormula>C5*F5</calculatedColumnFormula>
    </tableColumn>
  </tableColumns>
  <tableStyleInfo name="TableStyleLight1" showFirstColumn="1" showLastColumn="0" showRowStripes="1" showColumnStripes="0"/>
  <extLst>
    <ext xmlns:x14="http://schemas.microsoft.com/office/spreadsheetml/2009/9/main" uri="{504A1905-F514-4f6f-8877-14C23A59335A}">
      <x14:table altTextSummary="輸入工作清單的日期、項目和備註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026E4-DD49-49E7-B70C-C47D312FC459}" name="清單_23232" displayName="清單_23232" ref="B4:G54" totalsRowShown="0" headerRowDxfId="8" dataDxfId="6" headerRowBorderDxfId="7">
  <autoFilter ref="B4:G54" xr:uid="{00000000-0009-0000-0100-000002000000}"/>
  <tableColumns count="6">
    <tableColumn id="1" xr3:uid="{30BE5519-E3C0-400D-8F8D-97831F403158}" name="品項 " dataDxfId="5"/>
    <tableColumn id="7" xr3:uid="{BC2EEBCA-1548-44C5-88C0-D6C7CD107C30}" name="數量" dataDxfId="4" dataCellStyle="日期"/>
    <tableColumn id="6" xr3:uid="{BE2070EB-698C-4B5E-AB39-A5ACC34AD1F1}" name="PV" dataDxfId="3" dataCellStyle="日期"/>
    <tableColumn id="5" xr3:uid="{3ED3AC59-F95C-4D15-B385-93AE938E5885}" name="品項PV" dataDxfId="2" dataCellStyle="日期">
      <calculatedColumnFormula>C5*D5</calculatedColumnFormula>
    </tableColumn>
    <tableColumn id="2" xr3:uid="{97A77E53-1064-4EFE-AEA6-6D35A1B654F1}" name="金額" dataDxfId="1"/>
    <tableColumn id="3" xr3:uid="{82148E31-8CBF-42C6-8DB3-E277A6800DFE}" name="總金額" dataDxfId="0">
      <calculatedColumnFormula>C5*F5</calculatedColumnFormula>
    </tableColumn>
  </tableColumns>
  <tableStyleInfo name="TableStyleLight1" showFirstColumn="1" showLastColumn="0" showRowStripes="1" showColumnStripes="0"/>
  <extLst>
    <ext xmlns:x14="http://schemas.microsoft.com/office/spreadsheetml/2009/9/main" uri="{504A1905-F514-4f6f-8877-14C23A59335A}">
      <x14:table altTextSummary="輸入工作清單的日期、項目和備註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B295-B5E9-4094-A86C-995DADCD5B13}">
  <sheetPr>
    <tabColor theme="4"/>
    <pageSetUpPr fitToPage="1"/>
  </sheetPr>
  <dimension ref="A1:M67"/>
  <sheetViews>
    <sheetView showGridLines="0" tabSelected="1" zoomScaleNormal="100" workbookViewId="0">
      <selection activeCell="I47" sqref="I47:K47"/>
    </sheetView>
  </sheetViews>
  <sheetFormatPr defaultRowHeight="30" customHeight="1" x14ac:dyDescent="0.2"/>
  <cols>
    <col min="1" max="1" width="2.74609375" customWidth="1"/>
    <col min="2" max="2" width="23.8046875" customWidth="1"/>
    <col min="3" max="3" width="8.8125" customWidth="1"/>
    <col min="4" max="4" width="10.7578125" style="5" customWidth="1"/>
    <col min="5" max="5" width="12.81640625" style="7" customWidth="1"/>
    <col min="6" max="6" width="10.7578125" customWidth="1"/>
    <col min="7" max="7" width="12.81640625" style="7" customWidth="1"/>
    <col min="8" max="8" width="5.60546875" customWidth="1"/>
    <col min="9" max="9" width="25.75" customWidth="1"/>
    <col min="10" max="12" width="18.76953125" customWidth="1"/>
  </cols>
  <sheetData>
    <row r="1" spans="1:13" ht="17.25" customHeight="1" x14ac:dyDescent="0.2"/>
    <row r="2" spans="1:13" ht="39" customHeight="1" x14ac:dyDescent="0.2">
      <c r="A2" s="1"/>
      <c r="B2" s="164"/>
      <c r="C2" s="164"/>
      <c r="D2" s="164"/>
      <c r="E2" s="164"/>
      <c r="F2" s="164"/>
      <c r="G2" s="164"/>
    </row>
    <row r="3" spans="1:13" ht="31.5" customHeight="1" x14ac:dyDescent="0.3">
      <c r="B3" s="95" t="s">
        <v>0</v>
      </c>
      <c r="C3" s="175"/>
      <c r="D3" s="175"/>
      <c r="E3" s="94" t="s">
        <v>1</v>
      </c>
      <c r="F3" s="175"/>
      <c r="G3" s="175"/>
      <c r="H3" s="14"/>
      <c r="I3" s="150" t="s">
        <v>2</v>
      </c>
      <c r="J3" s="15"/>
      <c r="K3" s="165"/>
      <c r="L3" s="165"/>
      <c r="M3" s="165"/>
    </row>
    <row r="4" spans="1:13" ht="37.5" customHeight="1" x14ac:dyDescent="0.25">
      <c r="B4" s="111" t="s">
        <v>3</v>
      </c>
      <c r="C4" s="111" t="s">
        <v>4</v>
      </c>
      <c r="D4" s="112" t="s">
        <v>5</v>
      </c>
      <c r="E4" s="111" t="s">
        <v>6</v>
      </c>
      <c r="F4" s="111" t="s">
        <v>7</v>
      </c>
      <c r="G4" s="111" t="s">
        <v>8</v>
      </c>
      <c r="H4" s="14"/>
      <c r="I4" s="12">
        <f>SUM(E5:E52)</f>
        <v>9000</v>
      </c>
      <c r="J4" s="166"/>
      <c r="K4" s="166"/>
      <c r="L4" s="166"/>
      <c r="M4" s="137"/>
    </row>
    <row r="5" spans="1:13" ht="24.75" customHeight="1" x14ac:dyDescent="0.3">
      <c r="B5" s="39" t="s">
        <v>9</v>
      </c>
      <c r="C5" s="76">
        <v>1</v>
      </c>
      <c r="D5" s="77">
        <v>9000</v>
      </c>
      <c r="E5" s="78">
        <f>C5*D5</f>
        <v>9000</v>
      </c>
      <c r="F5" s="79">
        <v>15560</v>
      </c>
      <c r="G5" s="80">
        <f>C5*F5</f>
        <v>15560</v>
      </c>
      <c r="H5" s="14"/>
      <c r="I5" s="150" t="s">
        <v>10</v>
      </c>
      <c r="J5" s="15"/>
      <c r="K5" s="165"/>
      <c r="L5" s="165"/>
      <c r="M5" s="165"/>
    </row>
    <row r="6" spans="1:13" ht="24.75" customHeight="1" x14ac:dyDescent="0.25">
      <c r="B6" s="40" t="s">
        <v>11</v>
      </c>
      <c r="C6" s="38"/>
      <c r="D6" s="45">
        <v>2160</v>
      </c>
      <c r="E6" s="46">
        <f t="shared" ref="E6:E20" si="0">C6*D6</f>
        <v>0</v>
      </c>
      <c r="F6" s="47">
        <v>2880</v>
      </c>
      <c r="G6" s="48">
        <f t="shared" ref="G6:G20" si="1">C6*F6</f>
        <v>0</v>
      </c>
      <c r="H6" s="14"/>
      <c r="I6" s="149">
        <f>SUM(G5:G52)</f>
        <v>15560</v>
      </c>
      <c r="J6" s="15"/>
      <c r="K6" s="165"/>
      <c r="L6" s="165"/>
      <c r="M6" s="165"/>
    </row>
    <row r="7" spans="1:13" ht="24.75" customHeight="1" x14ac:dyDescent="0.3">
      <c r="B7" s="40" t="s">
        <v>12</v>
      </c>
      <c r="C7" s="108"/>
      <c r="D7" s="45">
        <v>2160</v>
      </c>
      <c r="E7" s="46">
        <f t="shared" si="0"/>
        <v>0</v>
      </c>
      <c r="F7" s="47">
        <v>2980</v>
      </c>
      <c r="G7" s="48">
        <f t="shared" si="1"/>
        <v>0</v>
      </c>
      <c r="H7" s="14"/>
      <c r="I7" s="150" t="s">
        <v>13</v>
      </c>
      <c r="J7" s="173"/>
      <c r="K7" s="173"/>
      <c r="L7" s="173"/>
      <c r="M7" s="15"/>
    </row>
    <row r="8" spans="1:13" ht="24.75" customHeight="1" x14ac:dyDescent="0.25">
      <c r="B8" s="41" t="s">
        <v>14</v>
      </c>
      <c r="C8" s="38"/>
      <c r="D8" s="45">
        <v>2280</v>
      </c>
      <c r="E8" s="46">
        <f>C8*D8</f>
        <v>0</v>
      </c>
      <c r="F8" s="47">
        <v>3240</v>
      </c>
      <c r="G8" s="48">
        <f>C8*F8</f>
        <v>0</v>
      </c>
      <c r="H8" s="14"/>
      <c r="I8" s="13">
        <f>E53-D54</f>
        <v>-103000</v>
      </c>
      <c r="J8" s="15"/>
      <c r="K8" s="174"/>
      <c r="L8" s="174"/>
      <c r="M8" s="174"/>
    </row>
    <row r="9" spans="1:13" ht="24.75" customHeight="1" x14ac:dyDescent="0.25">
      <c r="B9" s="41" t="s">
        <v>15</v>
      </c>
      <c r="C9" s="38"/>
      <c r="D9" s="45">
        <v>2250</v>
      </c>
      <c r="E9" s="46">
        <f t="shared" si="0"/>
        <v>0</v>
      </c>
      <c r="F9" s="47">
        <v>3220</v>
      </c>
      <c r="G9" s="48">
        <f t="shared" si="1"/>
        <v>0</v>
      </c>
      <c r="H9" s="14"/>
      <c r="I9" s="28"/>
      <c r="J9" s="15"/>
      <c r="K9" s="174"/>
      <c r="L9" s="174"/>
      <c r="M9" s="174"/>
    </row>
    <row r="10" spans="1:13" ht="24.75" customHeight="1" x14ac:dyDescent="0.25">
      <c r="B10" s="41" t="s">
        <v>16</v>
      </c>
      <c r="C10" s="38"/>
      <c r="D10" s="45">
        <v>2280</v>
      </c>
      <c r="E10" s="46">
        <f t="shared" si="0"/>
        <v>0</v>
      </c>
      <c r="F10" s="47">
        <v>3240</v>
      </c>
      <c r="G10" s="48">
        <f t="shared" si="1"/>
        <v>0</v>
      </c>
      <c r="H10" s="14"/>
      <c r="I10" s="177"/>
      <c r="J10" s="177"/>
      <c r="K10" s="144"/>
      <c r="L10" s="140"/>
      <c r="M10" s="140"/>
    </row>
    <row r="11" spans="1:13" ht="24.75" customHeight="1" x14ac:dyDescent="0.25">
      <c r="B11" s="41" t="s">
        <v>17</v>
      </c>
      <c r="C11" s="38"/>
      <c r="D11" s="45">
        <v>2160</v>
      </c>
      <c r="E11" s="46">
        <f t="shared" si="0"/>
        <v>0</v>
      </c>
      <c r="F11" s="47">
        <v>2880</v>
      </c>
      <c r="G11" s="48">
        <f t="shared" si="1"/>
        <v>0</v>
      </c>
      <c r="H11" s="35"/>
      <c r="I11" s="176" t="s">
        <v>18</v>
      </c>
      <c r="J11" s="176"/>
      <c r="K11" s="176"/>
      <c r="L11" s="140"/>
      <c r="M11" s="140"/>
    </row>
    <row r="12" spans="1:13" ht="24.75" customHeight="1" x14ac:dyDescent="0.25">
      <c r="B12" s="41" t="s">
        <v>19</v>
      </c>
      <c r="C12" s="38"/>
      <c r="D12" s="45">
        <v>2160</v>
      </c>
      <c r="E12" s="46">
        <f t="shared" si="0"/>
        <v>0</v>
      </c>
      <c r="F12" s="47">
        <v>2880</v>
      </c>
      <c r="G12" s="48">
        <f t="shared" si="1"/>
        <v>0</v>
      </c>
      <c r="H12" s="14"/>
      <c r="I12" s="165"/>
      <c r="J12" s="165"/>
      <c r="K12" s="165"/>
      <c r="L12" s="140"/>
      <c r="M12" s="140"/>
    </row>
    <row r="13" spans="1:13" ht="24.75" customHeight="1" x14ac:dyDescent="0.25">
      <c r="B13" s="41" t="s">
        <v>20</v>
      </c>
      <c r="C13" s="38"/>
      <c r="D13" s="45">
        <v>2160</v>
      </c>
      <c r="E13" s="46">
        <f t="shared" si="0"/>
        <v>0</v>
      </c>
      <c r="F13" s="47">
        <v>2880</v>
      </c>
      <c r="G13" s="48">
        <f t="shared" si="1"/>
        <v>0</v>
      </c>
      <c r="H13" s="14"/>
      <c r="I13" s="136" t="s">
        <v>21</v>
      </c>
      <c r="J13" s="137"/>
      <c r="K13" s="137"/>
      <c r="L13" s="16"/>
      <c r="M13" s="15"/>
    </row>
    <row r="14" spans="1:13" ht="24.75" customHeight="1" x14ac:dyDescent="0.25">
      <c r="B14" s="41" t="s">
        <v>22</v>
      </c>
      <c r="C14" s="38"/>
      <c r="D14" s="45">
        <v>2280</v>
      </c>
      <c r="E14" s="46">
        <f t="shared" si="0"/>
        <v>0</v>
      </c>
      <c r="F14" s="47">
        <v>3240</v>
      </c>
      <c r="G14" s="48">
        <f t="shared" si="1"/>
        <v>0</v>
      </c>
      <c r="H14" s="14"/>
      <c r="I14" s="136" t="s">
        <v>23</v>
      </c>
      <c r="J14" s="137"/>
      <c r="K14" s="137"/>
      <c r="L14" s="136"/>
      <c r="M14" s="15"/>
    </row>
    <row r="15" spans="1:13" ht="24.75" customHeight="1" x14ac:dyDescent="0.25">
      <c r="B15" s="41" t="s">
        <v>24</v>
      </c>
      <c r="C15" s="38"/>
      <c r="D15" s="45">
        <v>2280</v>
      </c>
      <c r="E15" s="46">
        <f t="shared" si="0"/>
        <v>0</v>
      </c>
      <c r="F15" s="47">
        <v>3240</v>
      </c>
      <c r="G15" s="48">
        <f t="shared" si="1"/>
        <v>0</v>
      </c>
      <c r="H15" s="14"/>
      <c r="I15" s="136" t="s">
        <v>25</v>
      </c>
      <c r="J15" s="137"/>
      <c r="K15" s="137"/>
      <c r="L15" s="137"/>
      <c r="M15" s="15"/>
    </row>
    <row r="16" spans="1:13" ht="24.75" customHeight="1" x14ac:dyDescent="0.25">
      <c r="B16" s="41" t="s">
        <v>26</v>
      </c>
      <c r="C16" s="38"/>
      <c r="D16" s="45">
        <v>2280</v>
      </c>
      <c r="E16" s="46">
        <f t="shared" si="0"/>
        <v>0</v>
      </c>
      <c r="F16" s="47">
        <v>3240</v>
      </c>
      <c r="G16" s="48">
        <f t="shared" si="1"/>
        <v>0</v>
      </c>
      <c r="H16" s="14"/>
      <c r="I16" s="136" t="s">
        <v>27</v>
      </c>
      <c r="J16" s="159"/>
      <c r="K16" s="159"/>
      <c r="L16" s="137"/>
      <c r="M16" s="15"/>
    </row>
    <row r="17" spans="2:13" ht="24.75" customHeight="1" x14ac:dyDescent="0.25">
      <c r="B17" s="41" t="s">
        <v>28</v>
      </c>
      <c r="C17" s="38"/>
      <c r="D17" s="45">
        <v>2160</v>
      </c>
      <c r="E17" s="46">
        <f t="shared" si="0"/>
        <v>0</v>
      </c>
      <c r="F17" s="47">
        <v>2880</v>
      </c>
      <c r="G17" s="48">
        <f t="shared" si="1"/>
        <v>0</v>
      </c>
      <c r="H17" s="14"/>
      <c r="I17" s="179"/>
      <c r="J17" s="179"/>
      <c r="K17" s="179"/>
      <c r="L17" s="15"/>
      <c r="M17" s="15"/>
    </row>
    <row r="18" spans="2:13" ht="24.75" customHeight="1" x14ac:dyDescent="0.25">
      <c r="B18" s="41" t="s">
        <v>29</v>
      </c>
      <c r="C18" s="38"/>
      <c r="D18" s="45">
        <v>2280</v>
      </c>
      <c r="E18" s="46">
        <f t="shared" si="0"/>
        <v>0</v>
      </c>
      <c r="F18" s="47">
        <v>3240</v>
      </c>
      <c r="G18" s="48">
        <f t="shared" si="1"/>
        <v>0</v>
      </c>
      <c r="H18" s="14"/>
      <c r="I18" s="168" t="s">
        <v>30</v>
      </c>
      <c r="J18" s="168"/>
      <c r="K18" s="168"/>
      <c r="L18" s="15"/>
      <c r="M18" s="15"/>
    </row>
    <row r="19" spans="2:13" ht="24.75" customHeight="1" x14ac:dyDescent="0.25">
      <c r="B19" s="41" t="s">
        <v>31</v>
      </c>
      <c r="C19" s="38"/>
      <c r="D19" s="45">
        <v>2160</v>
      </c>
      <c r="E19" s="46">
        <f t="shared" si="0"/>
        <v>0</v>
      </c>
      <c r="F19" s="47">
        <v>2880</v>
      </c>
      <c r="G19" s="48">
        <f t="shared" si="1"/>
        <v>0</v>
      </c>
      <c r="H19" s="14"/>
      <c r="I19" s="178" t="s">
        <v>32</v>
      </c>
      <c r="J19" s="178"/>
      <c r="K19" s="178"/>
      <c r="L19" s="15"/>
      <c r="M19" s="15"/>
    </row>
    <row r="20" spans="2:13" ht="24.75" customHeight="1" x14ac:dyDescent="0.25">
      <c r="B20" s="41" t="s">
        <v>33</v>
      </c>
      <c r="C20" s="38"/>
      <c r="D20" s="45">
        <v>2160</v>
      </c>
      <c r="E20" s="46">
        <f t="shared" si="0"/>
        <v>0</v>
      </c>
      <c r="F20" s="47">
        <v>2880</v>
      </c>
      <c r="G20" s="48">
        <f t="shared" si="1"/>
        <v>0</v>
      </c>
      <c r="H20" s="14"/>
      <c r="I20" s="168" t="s">
        <v>34</v>
      </c>
      <c r="J20" s="168"/>
      <c r="K20" s="168"/>
      <c r="L20" s="15"/>
      <c r="M20" s="15"/>
    </row>
    <row r="21" spans="2:13" ht="24.75" customHeight="1" x14ac:dyDescent="0.25">
      <c r="B21" s="41" t="s">
        <v>35</v>
      </c>
      <c r="C21" s="38"/>
      <c r="D21" s="45">
        <v>2280</v>
      </c>
      <c r="E21" s="46">
        <f t="shared" ref="E21:E49" si="2">C21*D21</f>
        <v>0</v>
      </c>
      <c r="F21" s="47">
        <v>3240</v>
      </c>
      <c r="G21" s="48">
        <f t="shared" ref="G21:G50" si="3">C21*F21</f>
        <v>0</v>
      </c>
      <c r="H21" s="14"/>
      <c r="I21" s="169" t="s">
        <v>36</v>
      </c>
      <c r="J21" s="169"/>
      <c r="K21" s="169"/>
      <c r="L21" s="16"/>
      <c r="M21" s="15"/>
    </row>
    <row r="22" spans="2:13" ht="24.75" customHeight="1" x14ac:dyDescent="0.25">
      <c r="B22" s="41" t="s">
        <v>37</v>
      </c>
      <c r="C22" s="38"/>
      <c r="D22" s="45">
        <v>2160</v>
      </c>
      <c r="E22" s="46">
        <f t="shared" si="2"/>
        <v>0</v>
      </c>
      <c r="F22" s="47">
        <v>2880</v>
      </c>
      <c r="G22" s="48">
        <f t="shared" si="3"/>
        <v>0</v>
      </c>
      <c r="H22" s="14"/>
      <c r="I22" s="170"/>
      <c r="J22" s="170"/>
      <c r="K22" s="170"/>
      <c r="L22" s="136"/>
      <c r="M22" s="15"/>
    </row>
    <row r="23" spans="2:13" ht="24.75" customHeight="1" x14ac:dyDescent="0.25">
      <c r="B23" s="41" t="s">
        <v>38</v>
      </c>
      <c r="C23" s="38"/>
      <c r="D23" s="45">
        <v>2160</v>
      </c>
      <c r="E23" s="46">
        <f t="shared" si="2"/>
        <v>0</v>
      </c>
      <c r="F23" s="47">
        <v>2880</v>
      </c>
      <c r="G23" s="48">
        <f t="shared" si="3"/>
        <v>0</v>
      </c>
      <c r="H23" s="14"/>
      <c r="I23" s="171" t="s">
        <v>39</v>
      </c>
      <c r="J23" s="171"/>
      <c r="K23" s="171"/>
      <c r="L23" s="137"/>
      <c r="M23" s="14"/>
    </row>
    <row r="24" spans="2:13" ht="24.75" customHeight="1" x14ac:dyDescent="0.25">
      <c r="B24" s="41" t="s">
        <v>40</v>
      </c>
      <c r="C24" s="38"/>
      <c r="D24" s="45">
        <v>2280</v>
      </c>
      <c r="E24" s="46">
        <f t="shared" si="2"/>
        <v>0</v>
      </c>
      <c r="F24" s="47">
        <v>3240</v>
      </c>
      <c r="G24" s="48">
        <f t="shared" si="3"/>
        <v>0</v>
      </c>
      <c r="H24" s="14"/>
      <c r="I24" s="172" t="s">
        <v>41</v>
      </c>
      <c r="J24" s="172"/>
      <c r="K24" s="172"/>
      <c r="L24" s="137"/>
      <c r="M24" s="14"/>
    </row>
    <row r="25" spans="2:13" ht="24.75" customHeight="1" x14ac:dyDescent="0.25">
      <c r="B25" s="41" t="s">
        <v>42</v>
      </c>
      <c r="C25" s="38"/>
      <c r="D25" s="45">
        <v>2280</v>
      </c>
      <c r="E25" s="46">
        <f t="shared" si="2"/>
        <v>0</v>
      </c>
      <c r="F25" s="47">
        <v>3240</v>
      </c>
      <c r="G25" s="48">
        <f t="shared" si="3"/>
        <v>0</v>
      </c>
      <c r="H25" s="14"/>
      <c r="I25" s="167" t="s">
        <v>43</v>
      </c>
      <c r="J25" s="167"/>
      <c r="K25" s="167"/>
      <c r="L25" s="15"/>
      <c r="M25" s="14"/>
    </row>
    <row r="26" spans="2:13" ht="24.75" customHeight="1" x14ac:dyDescent="0.25">
      <c r="B26" s="87" t="s">
        <v>44</v>
      </c>
      <c r="C26" s="76"/>
      <c r="D26" s="77">
        <v>3600</v>
      </c>
      <c r="E26" s="78">
        <f t="shared" si="2"/>
        <v>0</v>
      </c>
      <c r="F26" s="79">
        <v>4880</v>
      </c>
      <c r="G26" s="80">
        <f t="shared" si="3"/>
        <v>0</v>
      </c>
      <c r="H26" s="14"/>
      <c r="I26" s="168"/>
      <c r="J26" s="168"/>
      <c r="K26" s="168"/>
      <c r="L26" s="15"/>
      <c r="M26" s="14"/>
    </row>
    <row r="27" spans="2:13" ht="24.75" customHeight="1" x14ac:dyDescent="0.25">
      <c r="B27" s="42" t="s">
        <v>45</v>
      </c>
      <c r="C27" s="71"/>
      <c r="D27" s="72">
        <v>12600</v>
      </c>
      <c r="E27" s="73">
        <f t="shared" si="2"/>
        <v>0</v>
      </c>
      <c r="F27" s="74">
        <v>17920</v>
      </c>
      <c r="G27" s="75">
        <f t="shared" si="3"/>
        <v>0</v>
      </c>
      <c r="H27" s="14"/>
      <c r="I27" s="168" t="s">
        <v>46</v>
      </c>
      <c r="J27" s="168"/>
      <c r="K27" s="168"/>
      <c r="L27" s="15"/>
      <c r="M27" s="14"/>
    </row>
    <row r="28" spans="2:13" ht="24.75" customHeight="1" x14ac:dyDescent="0.3">
      <c r="B28" s="41" t="s">
        <v>47</v>
      </c>
      <c r="C28" s="38"/>
      <c r="D28" s="45">
        <v>2160</v>
      </c>
      <c r="E28" s="46">
        <f t="shared" si="2"/>
        <v>0</v>
      </c>
      <c r="F28" s="47">
        <v>2880</v>
      </c>
      <c r="G28" s="48">
        <f t="shared" si="3"/>
        <v>0</v>
      </c>
      <c r="H28" s="14"/>
      <c r="I28" s="90" t="s">
        <v>48</v>
      </c>
      <c r="J28" s="90"/>
      <c r="K28" s="90"/>
      <c r="L28" s="15"/>
      <c r="M28" s="14"/>
    </row>
    <row r="29" spans="2:13" ht="24.75" customHeight="1" x14ac:dyDescent="0.25">
      <c r="B29" s="41" t="s">
        <v>49</v>
      </c>
      <c r="C29" s="38"/>
      <c r="D29" s="45">
        <v>2160</v>
      </c>
      <c r="E29" s="46">
        <f t="shared" si="2"/>
        <v>0</v>
      </c>
      <c r="F29" s="47">
        <v>2880</v>
      </c>
      <c r="G29" s="48">
        <f t="shared" si="3"/>
        <v>0</v>
      </c>
      <c r="H29" s="14"/>
      <c r="I29" s="146"/>
      <c r="J29" s="89"/>
      <c r="K29" s="89"/>
      <c r="L29" s="15"/>
      <c r="M29" s="14"/>
    </row>
    <row r="30" spans="2:13" ht="24.75" customHeight="1" x14ac:dyDescent="0.25">
      <c r="B30" s="41" t="s">
        <v>50</v>
      </c>
      <c r="C30" s="38"/>
      <c r="D30" s="45">
        <v>2160</v>
      </c>
      <c r="E30" s="46">
        <f t="shared" si="2"/>
        <v>0</v>
      </c>
      <c r="F30" s="47">
        <v>2880</v>
      </c>
      <c r="G30" s="48">
        <f t="shared" si="3"/>
        <v>0</v>
      </c>
      <c r="H30" s="14"/>
      <c r="I30" s="176" t="s">
        <v>51</v>
      </c>
      <c r="J30" s="176"/>
      <c r="K30" s="176"/>
      <c r="L30" s="15"/>
      <c r="M30" s="14"/>
    </row>
    <row r="31" spans="2:13" ht="24.75" customHeight="1" x14ac:dyDescent="0.25">
      <c r="B31" s="41" t="s">
        <v>52</v>
      </c>
      <c r="C31" s="38"/>
      <c r="D31" s="45">
        <v>2280</v>
      </c>
      <c r="E31" s="46">
        <f t="shared" si="2"/>
        <v>0</v>
      </c>
      <c r="F31" s="47">
        <v>3240</v>
      </c>
      <c r="G31" s="48">
        <f t="shared" si="3"/>
        <v>0</v>
      </c>
      <c r="H31" s="14"/>
      <c r="I31" s="172" t="s">
        <v>53</v>
      </c>
      <c r="J31" s="172"/>
      <c r="K31" s="172"/>
      <c r="L31" s="15"/>
      <c r="M31" s="14"/>
    </row>
    <row r="32" spans="2:13" ht="24.75" customHeight="1" x14ac:dyDescent="0.25">
      <c r="B32" s="41" t="s">
        <v>54</v>
      </c>
      <c r="C32" s="38"/>
      <c r="D32" s="45">
        <v>2160</v>
      </c>
      <c r="E32" s="46">
        <f t="shared" si="2"/>
        <v>0</v>
      </c>
      <c r="F32" s="47">
        <v>2880</v>
      </c>
      <c r="G32" s="48">
        <f t="shared" si="3"/>
        <v>0</v>
      </c>
      <c r="H32" s="14"/>
      <c r="I32" s="176"/>
      <c r="J32" s="176"/>
      <c r="K32" s="176"/>
      <c r="L32" s="15"/>
      <c r="M32" s="14"/>
    </row>
    <row r="33" spans="2:13" ht="24.75" customHeight="1" x14ac:dyDescent="0.25">
      <c r="B33" s="41" t="s">
        <v>55</v>
      </c>
      <c r="C33" s="38"/>
      <c r="D33" s="45">
        <v>2160</v>
      </c>
      <c r="E33" s="46">
        <f t="shared" si="2"/>
        <v>0</v>
      </c>
      <c r="F33" s="47">
        <v>2980</v>
      </c>
      <c r="G33" s="48">
        <f t="shared" si="3"/>
        <v>0</v>
      </c>
      <c r="H33" s="14"/>
      <c r="I33" s="176" t="s">
        <v>56</v>
      </c>
      <c r="J33" s="176"/>
      <c r="K33" s="176"/>
      <c r="L33" s="137"/>
      <c r="M33" s="14"/>
    </row>
    <row r="34" spans="2:13" ht="24.75" customHeight="1" x14ac:dyDescent="0.25">
      <c r="B34" s="41" t="s">
        <v>57</v>
      </c>
      <c r="C34" s="38"/>
      <c r="D34" s="45">
        <v>2280</v>
      </c>
      <c r="E34" s="46">
        <f t="shared" si="2"/>
        <v>0</v>
      </c>
      <c r="F34" s="47">
        <v>3240</v>
      </c>
      <c r="G34" s="48">
        <f t="shared" si="3"/>
        <v>0</v>
      </c>
      <c r="H34" s="14"/>
      <c r="I34" s="172" t="s">
        <v>58</v>
      </c>
      <c r="J34" s="172"/>
      <c r="K34" s="172"/>
      <c r="L34" s="137"/>
      <c r="M34" s="14"/>
    </row>
    <row r="35" spans="2:13" ht="24.75" customHeight="1" x14ac:dyDescent="0.25">
      <c r="B35" s="81" t="s">
        <v>59</v>
      </c>
      <c r="C35" s="82"/>
      <c r="D35" s="83">
        <v>2160</v>
      </c>
      <c r="E35" s="84">
        <f t="shared" si="2"/>
        <v>0</v>
      </c>
      <c r="F35" s="85">
        <v>2980</v>
      </c>
      <c r="G35" s="86">
        <f t="shared" si="3"/>
        <v>0</v>
      </c>
      <c r="H35" s="14"/>
      <c r="I35" s="136"/>
      <c r="J35" s="136"/>
      <c r="K35" s="136"/>
      <c r="L35" s="145"/>
      <c r="M35" s="14"/>
    </row>
    <row r="36" spans="2:13" ht="24.75" customHeight="1" x14ac:dyDescent="0.25">
      <c r="B36" s="81" t="s">
        <v>60</v>
      </c>
      <c r="C36" s="82"/>
      <c r="D36" s="83">
        <v>2160</v>
      </c>
      <c r="E36" s="84">
        <f t="shared" si="2"/>
        <v>0</v>
      </c>
      <c r="F36" s="85">
        <v>2880</v>
      </c>
      <c r="G36" s="86">
        <f t="shared" si="3"/>
        <v>0</v>
      </c>
      <c r="H36" s="14"/>
      <c r="I36" s="176" t="s">
        <v>61</v>
      </c>
      <c r="J36" s="176"/>
      <c r="K36" s="176"/>
      <c r="L36" s="137"/>
      <c r="M36" s="14"/>
    </row>
    <row r="37" spans="2:13" ht="24.75" customHeight="1" x14ac:dyDescent="0.25">
      <c r="B37" s="81" t="s">
        <v>62</v>
      </c>
      <c r="C37" s="82"/>
      <c r="D37" s="83">
        <v>2160</v>
      </c>
      <c r="E37" s="84">
        <f t="shared" si="2"/>
        <v>0</v>
      </c>
      <c r="F37" s="85">
        <v>2880</v>
      </c>
      <c r="G37" s="86">
        <f t="shared" si="3"/>
        <v>0</v>
      </c>
      <c r="H37" s="14"/>
      <c r="I37" s="176"/>
      <c r="J37" s="176"/>
      <c r="K37" s="176"/>
      <c r="L37" s="137"/>
      <c r="M37" s="14"/>
    </row>
    <row r="38" spans="2:13" ht="24.75" customHeight="1" x14ac:dyDescent="0.25">
      <c r="B38" s="81" t="s">
        <v>63</v>
      </c>
      <c r="C38" s="82"/>
      <c r="D38" s="83">
        <v>2160</v>
      </c>
      <c r="E38" s="84">
        <f t="shared" si="2"/>
        <v>0</v>
      </c>
      <c r="F38" s="85">
        <v>2880</v>
      </c>
      <c r="G38" s="86">
        <f t="shared" si="3"/>
        <v>0</v>
      </c>
      <c r="H38" s="14"/>
      <c r="I38" s="176" t="s">
        <v>64</v>
      </c>
      <c r="J38" s="176"/>
      <c r="K38" s="176"/>
      <c r="L38" s="137"/>
      <c r="M38" s="14"/>
    </row>
    <row r="39" spans="2:13" ht="24.75" customHeight="1" x14ac:dyDescent="0.25">
      <c r="B39" s="81" t="s">
        <v>65</v>
      </c>
      <c r="C39" s="82"/>
      <c r="D39" s="83">
        <v>2160</v>
      </c>
      <c r="E39" s="84">
        <f t="shared" si="2"/>
        <v>0</v>
      </c>
      <c r="F39" s="85">
        <v>2880</v>
      </c>
      <c r="G39" s="86">
        <f t="shared" si="3"/>
        <v>0</v>
      </c>
      <c r="H39" s="14"/>
      <c r="I39" s="172"/>
      <c r="J39" s="172"/>
      <c r="K39" s="172"/>
      <c r="L39" s="137"/>
      <c r="M39" s="14"/>
    </row>
    <row r="40" spans="2:13" ht="24.75" customHeight="1" x14ac:dyDescent="0.25">
      <c r="B40" s="81" t="s">
        <v>66</v>
      </c>
      <c r="C40" s="82"/>
      <c r="D40" s="83">
        <v>2160</v>
      </c>
      <c r="E40" s="84">
        <f t="shared" si="2"/>
        <v>0</v>
      </c>
      <c r="F40" s="85">
        <v>2880</v>
      </c>
      <c r="G40" s="86">
        <f t="shared" si="3"/>
        <v>0</v>
      </c>
      <c r="H40" s="14"/>
      <c r="I40" s="176" t="s">
        <v>67</v>
      </c>
      <c r="J40" s="176"/>
      <c r="K40" s="176"/>
      <c r="L40" s="137"/>
      <c r="M40" s="14"/>
    </row>
    <row r="41" spans="2:13" ht="24.75" customHeight="1" x14ac:dyDescent="0.25">
      <c r="B41" s="81" t="s">
        <v>68</v>
      </c>
      <c r="C41" s="82"/>
      <c r="D41" s="83">
        <v>2280</v>
      </c>
      <c r="E41" s="84">
        <f t="shared" si="2"/>
        <v>0</v>
      </c>
      <c r="F41" s="85">
        <v>3240</v>
      </c>
      <c r="G41" s="86">
        <f t="shared" si="3"/>
        <v>0</v>
      </c>
      <c r="H41" s="14"/>
      <c r="I41" s="172" t="s">
        <v>69</v>
      </c>
      <c r="J41" s="172"/>
      <c r="K41" s="172"/>
      <c r="L41" s="137"/>
      <c r="M41" s="14"/>
    </row>
    <row r="42" spans="2:13" ht="24.75" customHeight="1" x14ac:dyDescent="0.25">
      <c r="B42" s="81" t="s">
        <v>70</v>
      </c>
      <c r="C42" s="82"/>
      <c r="D42" s="83">
        <v>2880</v>
      </c>
      <c r="E42" s="84">
        <f t="shared" si="2"/>
        <v>0</v>
      </c>
      <c r="F42" s="85">
        <v>4000</v>
      </c>
      <c r="G42" s="86">
        <f t="shared" si="3"/>
        <v>0</v>
      </c>
      <c r="H42" s="14"/>
      <c r="I42" s="177" t="s">
        <v>71</v>
      </c>
      <c r="J42" s="177"/>
      <c r="K42" s="177"/>
      <c r="L42" s="15"/>
      <c r="M42" s="14"/>
    </row>
    <row r="43" spans="2:13" ht="24.75" customHeight="1" x14ac:dyDescent="0.25">
      <c r="B43" s="87" t="s">
        <v>72</v>
      </c>
      <c r="C43" s="76"/>
      <c r="D43" s="77">
        <v>3600</v>
      </c>
      <c r="E43" s="78">
        <f t="shared" si="2"/>
        <v>0</v>
      </c>
      <c r="F43" s="79">
        <v>4880</v>
      </c>
      <c r="G43" s="80">
        <f t="shared" si="3"/>
        <v>0</v>
      </c>
      <c r="H43" s="14"/>
      <c r="I43" s="172" t="s">
        <v>73</v>
      </c>
      <c r="J43" s="172"/>
      <c r="K43" s="172"/>
      <c r="L43" s="140"/>
      <c r="M43" s="14"/>
    </row>
    <row r="44" spans="2:13" ht="24.75" customHeight="1" x14ac:dyDescent="0.25">
      <c r="B44" s="42" t="s">
        <v>74</v>
      </c>
      <c r="C44" s="71"/>
      <c r="D44" s="72">
        <v>12600</v>
      </c>
      <c r="E44" s="73">
        <f t="shared" si="2"/>
        <v>0</v>
      </c>
      <c r="F44" s="74">
        <v>17920</v>
      </c>
      <c r="G44" s="75">
        <f t="shared" si="3"/>
        <v>0</v>
      </c>
      <c r="H44" s="14"/>
      <c r="I44" s="176"/>
      <c r="J44" s="176"/>
      <c r="K44" s="176"/>
      <c r="L44" s="15"/>
      <c r="M44" s="14"/>
    </row>
    <row r="45" spans="2:13" ht="24.75" customHeight="1" x14ac:dyDescent="0.25">
      <c r="B45" s="59" t="s">
        <v>75</v>
      </c>
      <c r="C45" s="66"/>
      <c r="D45" s="67">
        <v>7680</v>
      </c>
      <c r="E45" s="68">
        <f t="shared" si="2"/>
        <v>0</v>
      </c>
      <c r="F45" s="69">
        <v>10240</v>
      </c>
      <c r="G45" s="70">
        <f t="shared" si="3"/>
        <v>0</v>
      </c>
      <c r="H45" s="14"/>
      <c r="I45" s="172"/>
      <c r="J45" s="172"/>
      <c r="K45" s="172"/>
      <c r="L45" s="15"/>
      <c r="M45" s="14"/>
    </row>
    <row r="46" spans="2:13" ht="24.75" customHeight="1" x14ac:dyDescent="0.25">
      <c r="B46" s="59" t="s">
        <v>76</v>
      </c>
      <c r="C46" s="66"/>
      <c r="D46" s="67">
        <v>2880</v>
      </c>
      <c r="E46" s="68">
        <f t="shared" si="2"/>
        <v>0</v>
      </c>
      <c r="F46" s="69">
        <v>4000</v>
      </c>
      <c r="G46" s="70">
        <f t="shared" si="3"/>
        <v>0</v>
      </c>
      <c r="H46" s="14"/>
      <c r="I46" s="136"/>
      <c r="J46" s="136"/>
      <c r="K46" s="136"/>
      <c r="L46" s="14"/>
      <c r="M46" s="14"/>
    </row>
    <row r="47" spans="2:13" ht="24.75" customHeight="1" x14ac:dyDescent="0.25">
      <c r="B47" s="58" t="s">
        <v>77</v>
      </c>
      <c r="C47" s="60"/>
      <c r="D47" s="61">
        <v>2160</v>
      </c>
      <c r="E47" s="62">
        <f t="shared" si="2"/>
        <v>0</v>
      </c>
      <c r="F47" s="63">
        <v>2880</v>
      </c>
      <c r="G47" s="64">
        <f t="shared" si="3"/>
        <v>0</v>
      </c>
      <c r="H47" s="14"/>
      <c r="I47" s="176"/>
      <c r="J47" s="176"/>
      <c r="K47" s="176"/>
      <c r="L47" s="14"/>
      <c r="M47" s="14"/>
    </row>
    <row r="48" spans="2:13" ht="24.75" customHeight="1" x14ac:dyDescent="0.25">
      <c r="B48" s="58" t="s">
        <v>78</v>
      </c>
      <c r="C48" s="60"/>
      <c r="D48" s="65">
        <v>2400</v>
      </c>
      <c r="E48" s="62">
        <f t="shared" si="2"/>
        <v>0</v>
      </c>
      <c r="F48" s="63">
        <v>3400</v>
      </c>
      <c r="G48" s="64">
        <f t="shared" si="3"/>
        <v>0</v>
      </c>
      <c r="H48" s="14"/>
      <c r="I48" s="176"/>
      <c r="J48" s="176"/>
      <c r="K48" s="176"/>
      <c r="L48" s="14"/>
      <c r="M48" s="14"/>
    </row>
    <row r="49" spans="2:13" ht="24.75" customHeight="1" x14ac:dyDescent="0.25">
      <c r="B49" s="58" t="s">
        <v>79</v>
      </c>
      <c r="C49" s="60"/>
      <c r="D49" s="61">
        <v>2280</v>
      </c>
      <c r="E49" s="62">
        <f t="shared" si="2"/>
        <v>0</v>
      </c>
      <c r="F49" s="63">
        <v>3240</v>
      </c>
      <c r="G49" s="64">
        <f t="shared" si="3"/>
        <v>0</v>
      </c>
      <c r="H49" s="14"/>
      <c r="I49" s="176"/>
      <c r="J49" s="176"/>
      <c r="K49" s="176"/>
      <c r="L49" s="14"/>
      <c r="M49" s="14"/>
    </row>
    <row r="50" spans="2:13" ht="24.75" customHeight="1" x14ac:dyDescent="0.25">
      <c r="B50" s="41" t="s">
        <v>80</v>
      </c>
      <c r="C50" s="38"/>
      <c r="D50" s="49">
        <v>2000</v>
      </c>
      <c r="E50" s="46">
        <f>C50*D50</f>
        <v>0</v>
      </c>
      <c r="F50" s="47">
        <v>3040</v>
      </c>
      <c r="G50" s="48">
        <f t="shared" si="3"/>
        <v>0</v>
      </c>
      <c r="H50" s="14"/>
      <c r="I50" s="172"/>
      <c r="J50" s="172"/>
      <c r="K50" s="172"/>
      <c r="L50" s="14"/>
      <c r="M50" s="15"/>
    </row>
    <row r="51" spans="2:13" ht="24.75" customHeight="1" x14ac:dyDescent="0.25">
      <c r="B51" s="43" t="s">
        <v>81</v>
      </c>
      <c r="C51" s="38"/>
      <c r="D51" s="49">
        <v>3360</v>
      </c>
      <c r="E51" s="46">
        <f>C51*D51</f>
        <v>0</v>
      </c>
      <c r="F51" s="47">
        <v>2400</v>
      </c>
      <c r="G51" s="48">
        <f>C51*F51</f>
        <v>0</v>
      </c>
      <c r="H51" s="14"/>
      <c r="I51" s="176"/>
      <c r="J51" s="176"/>
      <c r="K51" s="176"/>
      <c r="L51" s="14"/>
      <c r="M51" s="15"/>
    </row>
    <row r="52" spans="2:13" ht="24.75" customHeight="1" x14ac:dyDescent="0.25">
      <c r="B52" s="44" t="s">
        <v>82</v>
      </c>
      <c r="C52" s="92"/>
      <c r="D52" s="50">
        <v>2160</v>
      </c>
      <c r="E52" s="46">
        <f t="shared" ref="E52" si="4">C52*D52</f>
        <v>0</v>
      </c>
      <c r="F52" s="50">
        <v>2960</v>
      </c>
      <c r="G52" s="48">
        <f t="shared" ref="G52" si="5">C52*F52</f>
        <v>0</v>
      </c>
      <c r="H52" s="14"/>
      <c r="I52" s="172"/>
      <c r="J52" s="172"/>
      <c r="K52" s="172"/>
      <c r="L52" s="14"/>
      <c r="M52" s="15"/>
    </row>
    <row r="53" spans="2:13" ht="30" customHeight="1" x14ac:dyDescent="0.25">
      <c r="B53" s="53" t="s">
        <v>83</v>
      </c>
      <c r="C53" s="54"/>
      <c r="D53" s="57"/>
      <c r="E53" s="91">
        <f>SUM(E5:E52)</f>
        <v>9000</v>
      </c>
      <c r="F53" s="55" t="s">
        <v>8</v>
      </c>
      <c r="G53" s="52">
        <f>SUM(G5:G52)</f>
        <v>15560</v>
      </c>
      <c r="H53" s="14"/>
      <c r="I53" s="177"/>
      <c r="J53" s="177"/>
      <c r="K53" s="177"/>
      <c r="L53" s="14"/>
      <c r="M53" s="137"/>
    </row>
    <row r="54" spans="2:13" ht="30" customHeight="1" x14ac:dyDescent="0.25">
      <c r="B54" s="56" t="s">
        <v>84</v>
      </c>
      <c r="C54" s="57"/>
      <c r="D54" s="93">
        <v>112000</v>
      </c>
      <c r="E54" s="55" t="s">
        <v>85</v>
      </c>
      <c r="F54" s="51">
        <f>E53-D54</f>
        <v>-103000</v>
      </c>
      <c r="G54" s="55" t="s">
        <v>5</v>
      </c>
      <c r="H54" s="14"/>
      <c r="I54" s="172"/>
      <c r="J54" s="172"/>
      <c r="K54" s="172"/>
      <c r="L54" s="14"/>
      <c r="M54" s="137"/>
    </row>
    <row r="55" spans="2:13" ht="30" customHeight="1" x14ac:dyDescent="0.2">
      <c r="B55" s="2"/>
      <c r="C55" s="3"/>
      <c r="D55" s="4"/>
      <c r="E55" s="6"/>
      <c r="F55" s="2"/>
      <c r="G55" s="8"/>
      <c r="I55" s="172"/>
      <c r="J55" s="172"/>
      <c r="K55" s="172"/>
      <c r="L55" s="14"/>
      <c r="M55" s="11"/>
    </row>
    <row r="56" spans="2:13" ht="30" customHeight="1" x14ac:dyDescent="0.2">
      <c r="B56" s="2"/>
      <c r="C56" s="3"/>
      <c r="D56" s="4"/>
      <c r="E56" s="6"/>
      <c r="F56" s="2"/>
      <c r="G56" s="8"/>
      <c r="I56" s="176"/>
      <c r="J56" s="176"/>
      <c r="K56" s="176"/>
      <c r="L56" s="11"/>
      <c r="M56" s="11"/>
    </row>
    <row r="57" spans="2:13" ht="30" customHeight="1" x14ac:dyDescent="0.2">
      <c r="I57" s="172"/>
      <c r="J57" s="172"/>
      <c r="K57" s="172"/>
      <c r="L57" s="11"/>
      <c r="M57" s="11"/>
    </row>
    <row r="58" spans="2:13" ht="30" customHeight="1" x14ac:dyDescent="0.2">
      <c r="I58" s="177"/>
      <c r="J58" s="177"/>
      <c r="K58" s="177"/>
      <c r="L58" s="9"/>
      <c r="M58" s="9"/>
    </row>
    <row r="59" spans="2:13" ht="30" customHeight="1" x14ac:dyDescent="0.2">
      <c r="D59" s="7"/>
      <c r="I59" s="172"/>
      <c r="J59" s="172"/>
      <c r="K59" s="172"/>
      <c r="L59" s="10"/>
      <c r="M59" s="88"/>
    </row>
    <row r="60" spans="2:13" ht="30" customHeight="1" x14ac:dyDescent="0.2">
      <c r="I60" s="176"/>
      <c r="J60" s="176"/>
      <c r="K60" s="176"/>
    </row>
    <row r="61" spans="2:13" ht="30" customHeight="1" x14ac:dyDescent="0.2">
      <c r="I61" s="136"/>
      <c r="J61" s="136"/>
      <c r="K61" s="136"/>
    </row>
    <row r="62" spans="2:13" ht="30" customHeight="1" x14ac:dyDescent="0.2">
      <c r="I62" s="176"/>
      <c r="J62" s="176"/>
      <c r="K62" s="176"/>
    </row>
    <row r="63" spans="2:13" ht="30" customHeight="1" x14ac:dyDescent="0.2">
      <c r="I63" s="176"/>
      <c r="J63" s="176"/>
      <c r="K63" s="176"/>
    </row>
    <row r="64" spans="2:13" ht="30" customHeight="1" x14ac:dyDescent="0.2">
      <c r="I64" s="176"/>
      <c r="J64" s="176"/>
      <c r="K64" s="176"/>
    </row>
    <row r="65" spans="9:11" ht="30" customHeight="1" x14ac:dyDescent="0.2">
      <c r="I65" s="172"/>
      <c r="J65" s="172"/>
      <c r="K65" s="172"/>
    </row>
    <row r="66" spans="9:11" ht="30" customHeight="1" x14ac:dyDescent="0.2">
      <c r="I66" s="177"/>
      <c r="J66" s="177"/>
      <c r="K66" s="177"/>
    </row>
    <row r="67" spans="9:11" ht="30" customHeight="1" x14ac:dyDescent="0.2">
      <c r="I67" s="172"/>
      <c r="J67" s="172"/>
      <c r="K67" s="172"/>
    </row>
  </sheetData>
  <protectedRanges>
    <protectedRange sqref="C5:C52" name="範圍1"/>
    <protectedRange sqref="C3 F3" name="範圍2"/>
  </protectedRanges>
  <mergeCells count="59">
    <mergeCell ref="I10:J10"/>
    <mergeCell ref="I11:K11"/>
    <mergeCell ref="I12:K12"/>
    <mergeCell ref="I17:K17"/>
    <mergeCell ref="I18:K18"/>
    <mergeCell ref="I19:K19"/>
    <mergeCell ref="I27:K27"/>
    <mergeCell ref="I31:K31"/>
    <mergeCell ref="I32:K32"/>
    <mergeCell ref="I56:K56"/>
    <mergeCell ref="I37:K37"/>
    <mergeCell ref="I55:K55"/>
    <mergeCell ref="I45:K45"/>
    <mergeCell ref="I47:K47"/>
    <mergeCell ref="I53:K53"/>
    <mergeCell ref="I49:K49"/>
    <mergeCell ref="I50:K50"/>
    <mergeCell ref="I52:K52"/>
    <mergeCell ref="I48:K48"/>
    <mergeCell ref="I51:K51"/>
    <mergeCell ref="I42:K42"/>
    <mergeCell ref="I43:K43"/>
    <mergeCell ref="I44:K44"/>
    <mergeCell ref="I38:K38"/>
    <mergeCell ref="I54:K54"/>
    <mergeCell ref="I26:K26"/>
    <mergeCell ref="I41:K41"/>
    <mergeCell ref="I33:K33"/>
    <mergeCell ref="I34:K34"/>
    <mergeCell ref="I36:K36"/>
    <mergeCell ref="I39:K39"/>
    <mergeCell ref="I40:K40"/>
    <mergeCell ref="I30:K30"/>
    <mergeCell ref="I64:K64"/>
    <mergeCell ref="I65:K65"/>
    <mergeCell ref="I66:K66"/>
    <mergeCell ref="I67:K67"/>
    <mergeCell ref="I57:K57"/>
    <mergeCell ref="I58:K58"/>
    <mergeCell ref="I59:K59"/>
    <mergeCell ref="I60:K60"/>
    <mergeCell ref="I62:K62"/>
    <mergeCell ref="I63:K63"/>
    <mergeCell ref="B2:G2"/>
    <mergeCell ref="K3:M3"/>
    <mergeCell ref="J4:L4"/>
    <mergeCell ref="K5:M5"/>
    <mergeCell ref="I25:K25"/>
    <mergeCell ref="K6:M6"/>
    <mergeCell ref="I20:K20"/>
    <mergeCell ref="I21:K21"/>
    <mergeCell ref="I22:K22"/>
    <mergeCell ref="I23:K23"/>
    <mergeCell ref="I24:K24"/>
    <mergeCell ref="J7:L7"/>
    <mergeCell ref="K8:M8"/>
    <mergeCell ref="K9:M9"/>
    <mergeCell ref="C3:D3"/>
    <mergeCell ref="F3:G3"/>
  </mergeCells>
  <phoneticPr fontId="1" type="noConversion"/>
  <dataValidations count="6">
    <dataValidation allowBlank="1" showInputMessage="1" showErrorMessage="1" prompt="在此標題下方的欄中輸入備註" sqref="G4" xr:uid="{4E56677A-C5E9-4A0F-A832-96491E848BD8}"/>
    <dataValidation allowBlank="1" showInputMessage="1" showErrorMessage="1" prompt="在此標題下方的欄中輸入工作項目" sqref="F4 D4" xr:uid="{F2CAB3A0-A6F5-47D4-B91B-062AF59F34C5}"/>
    <dataValidation allowBlank="1" showInputMessage="1" showErrorMessage="1" prompt="此儲存格為本工作表的標題" sqref="B3" xr:uid="{30A3F51B-CA66-4102-A4D3-47B326A3B46C}"/>
    <dataValidation allowBlank="1" showInputMessage="1" showErrorMessage="1" prompt="在儲存格中輸入工作或標題" sqref="B2" xr:uid="{6FF6B6E8-6161-4CEE-B59B-6069B3FA5749}"/>
    <dataValidation allowBlank="1" showInputMessage="1" showErrorMessage="1" prompt="在此工作表中建立工作清單" sqref="A2" xr:uid="{1E4AD57E-2ECE-423D-BB69-742CE751B79B}"/>
    <dataValidation allowBlank="1" showInputMessage="1" showErrorMessage="1" prompt="在此標題下方的欄中輸入日期。使用標題篩選來尋找特定項目" sqref="E4 B4:C4" xr:uid="{61810E8E-DA7E-4AC0-85C7-BA118EAB2A28}"/>
  </dataValidations>
  <printOptions horizontalCentered="1"/>
  <pageMargins left="0.25" right="0.25" top="0.36" bottom="0.25" header="0.3" footer="0.3"/>
  <pageSetup paperSize="9" fitToHeight="0" orientation="portrait" horizontalDpi="4294967293" verticalDpi="200"/>
  <headerFooter differentFirst="1">
    <oddFooter>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47EE-6A8A-4373-9CE4-08682BE49369}">
  <sheetPr>
    <tabColor theme="4"/>
    <pageSetUpPr fitToPage="1"/>
  </sheetPr>
  <dimension ref="A1:AB93"/>
  <sheetViews>
    <sheetView showGridLines="0" zoomScaleNormal="100" workbookViewId="0">
      <selection activeCell="B10" sqref="B10:C10"/>
    </sheetView>
  </sheetViews>
  <sheetFormatPr defaultColWidth="8.92578125" defaultRowHeight="30" customHeight="1" x14ac:dyDescent="0.2"/>
  <cols>
    <col min="1" max="1" width="5.60546875" style="14" customWidth="1"/>
    <col min="2" max="3" width="8.92578125" style="14" customWidth="1"/>
    <col min="4" max="4" width="15.79296875" style="19" hidden="1" customWidth="1"/>
    <col min="5" max="5" width="8.92578125" style="19" customWidth="1"/>
    <col min="6" max="6" width="15.79296875" style="19" hidden="1" customWidth="1"/>
    <col min="7" max="7" width="8.92578125" style="19" customWidth="1"/>
    <col min="8" max="8" width="10.7578125" style="19" hidden="1" customWidth="1"/>
    <col min="9" max="9" width="8.92578125" style="20" customWidth="1"/>
    <col min="10" max="10" width="10.7578125" style="14" customWidth="1"/>
    <col min="11" max="12" width="10.7578125" style="20" customWidth="1"/>
    <col min="13" max="19" width="10.7578125" style="14" customWidth="1"/>
    <col min="20" max="20" width="15.79296875" style="14" customWidth="1"/>
    <col min="21" max="21" width="10.7578125" style="14" customWidth="1"/>
    <col min="22" max="23" width="13.734375" style="14" customWidth="1"/>
    <col min="24" max="24" width="7.78125" style="14" customWidth="1"/>
    <col min="25" max="25" width="15.79296875" style="14" customWidth="1"/>
    <col min="26" max="26" width="10.7578125" style="14" customWidth="1"/>
    <col min="27" max="27" width="15.79296875" style="14" customWidth="1"/>
    <col min="28" max="28" width="10.7578125" style="14" customWidth="1"/>
    <col min="29" max="29" width="15.79296875" style="14" customWidth="1"/>
    <col min="30" max="16384" width="8.92578125" style="14"/>
  </cols>
  <sheetData>
    <row r="1" spans="1:28" ht="17.25" customHeight="1" x14ac:dyDescent="0.2"/>
    <row r="2" spans="1:28" ht="39" customHeight="1" x14ac:dyDescent="0.2">
      <c r="A2" s="156"/>
      <c r="B2" s="21" t="s">
        <v>86</v>
      </c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8" ht="39" customHeight="1" x14ac:dyDescent="0.2">
      <c r="A3" s="156"/>
      <c r="B3" s="180" t="s">
        <v>87</v>
      </c>
      <c r="C3" s="180"/>
      <c r="D3" s="180" t="s">
        <v>88</v>
      </c>
      <c r="E3" s="180"/>
      <c r="F3" s="180"/>
      <c r="G3" s="180"/>
      <c r="H3" s="180"/>
      <c r="I3" s="98"/>
      <c r="J3" s="96" t="s">
        <v>0</v>
      </c>
      <c r="K3" s="184"/>
      <c r="L3" s="184"/>
    </row>
    <row r="4" spans="1:28" ht="39" customHeight="1" x14ac:dyDescent="0.2">
      <c r="A4" s="156"/>
      <c r="B4" s="180" t="s">
        <v>89</v>
      </c>
      <c r="C4" s="180"/>
      <c r="D4" s="147" t="s">
        <v>90</v>
      </c>
      <c r="E4" s="147" t="s">
        <v>91</v>
      </c>
      <c r="F4" s="147" t="s">
        <v>92</v>
      </c>
      <c r="G4" s="147" t="s">
        <v>8</v>
      </c>
      <c r="H4" s="147" t="s">
        <v>4</v>
      </c>
      <c r="I4" s="98"/>
      <c r="J4" s="97" t="s">
        <v>1</v>
      </c>
      <c r="K4" s="184"/>
      <c r="L4" s="184"/>
      <c r="M4" s="98"/>
      <c r="N4" s="98"/>
      <c r="O4" s="98"/>
      <c r="P4" s="98"/>
    </row>
    <row r="5" spans="1:28" ht="30" customHeight="1" x14ac:dyDescent="0.2">
      <c r="A5" s="156"/>
      <c r="B5" s="181"/>
      <c r="C5" s="181"/>
      <c r="D5" s="160" t="str">
        <f>IF(B5="","",VLOOKUP(B5,數量,3,FALSE))</f>
        <v/>
      </c>
      <c r="E5" s="36" t="str">
        <f>IF(B5="","",VLOOKUP(B5,數量,4,FALSE))</f>
        <v/>
      </c>
      <c r="F5" s="36" t="str">
        <f>IF(B5="","",VLOOKUP(B5,數量,5,FALSE))</f>
        <v/>
      </c>
      <c r="G5" s="36" t="str">
        <f>IF(B5="","",VLOOKUP(B5,數量,6,FALSE))</f>
        <v/>
      </c>
      <c r="H5" s="37" t="str">
        <f>IF(B5="","",VLOOKUP(B5,數量,2,FALSE))</f>
        <v/>
      </c>
      <c r="I5" s="100"/>
      <c r="J5" s="188" t="s">
        <v>2</v>
      </c>
      <c r="K5" s="188"/>
      <c r="L5" s="188"/>
      <c r="M5" s="98"/>
      <c r="N5" s="98"/>
      <c r="O5" s="98"/>
      <c r="P5" s="98"/>
    </row>
    <row r="6" spans="1:28" ht="30" customHeight="1" x14ac:dyDescent="0.2">
      <c r="A6" s="156"/>
      <c r="B6" s="181"/>
      <c r="C6" s="181"/>
      <c r="D6" s="160" t="str">
        <f>IF(B6="","",VLOOKUP(B6,數量,3,FALSE))</f>
        <v/>
      </c>
      <c r="E6" s="36" t="str">
        <f>IF(B6="","",VLOOKUP(B6,數量,4,FALSE))</f>
        <v/>
      </c>
      <c r="F6" s="36" t="str">
        <f>IF(B6="","",VLOOKUP(B6,數量,5,FALSE))</f>
        <v/>
      </c>
      <c r="G6" s="36" t="str">
        <f>IF(B6="","",VLOOKUP(B6,數量,6,FALSE))</f>
        <v/>
      </c>
      <c r="H6" s="37" t="str">
        <f>IF(B6="","",VLOOKUP(B6,數量,2,FALSE))</f>
        <v/>
      </c>
      <c r="I6" s="100"/>
      <c r="J6" s="189" t="e">
        <f>SUM(E6:E22)</f>
        <v>#REF!</v>
      </c>
      <c r="K6" s="189"/>
      <c r="L6" s="189"/>
      <c r="M6" s="100"/>
      <c r="N6" s="101"/>
      <c r="O6" s="101"/>
      <c r="P6" s="101"/>
    </row>
    <row r="7" spans="1:28" ht="30" customHeight="1" x14ac:dyDescent="0.2">
      <c r="A7" s="156"/>
      <c r="B7" s="181"/>
      <c r="C7" s="181"/>
      <c r="D7" s="160" t="str">
        <f>IF(B7="","",VLOOKUP(B7,數量,3,FALSE))</f>
        <v/>
      </c>
      <c r="E7" s="36" t="str">
        <f>IF(B7="","",VLOOKUP(B7,數量,4,FALSE))</f>
        <v/>
      </c>
      <c r="F7" s="36" t="str">
        <f>IF(B7="","",VLOOKUP(B7,數量,5,FALSE))</f>
        <v/>
      </c>
      <c r="G7" s="36" t="str">
        <f>IF(B7="","",VLOOKUP(B7,數量,6,FALSE))</f>
        <v/>
      </c>
      <c r="H7" s="37" t="str">
        <f>IF(B7="","",VLOOKUP(B7,數量,2,FALSE))</f>
        <v/>
      </c>
      <c r="I7" s="100"/>
      <c r="J7" s="188" t="s">
        <v>10</v>
      </c>
      <c r="K7" s="188"/>
      <c r="L7" s="188"/>
      <c r="M7" s="100"/>
      <c r="N7" s="101"/>
      <c r="O7" s="101"/>
      <c r="P7" s="101"/>
    </row>
    <row r="8" spans="1:28" ht="30" customHeight="1" x14ac:dyDescent="0.2">
      <c r="A8" s="156"/>
      <c r="B8" s="181"/>
      <c r="C8" s="181"/>
      <c r="D8" s="160" t="str">
        <f>IF(B8="","",VLOOKUP(B8,數量,3,FALSE))</f>
        <v/>
      </c>
      <c r="E8" s="36" t="str">
        <f>IF(B8="","",VLOOKUP(B8,數量,4,FALSE))</f>
        <v/>
      </c>
      <c r="F8" s="36" t="str">
        <f>IF(B8="","",VLOOKUP(B8,數量,5,FALSE))</f>
        <v/>
      </c>
      <c r="G8" s="36" t="str">
        <f>IF(B8="","",VLOOKUP(B8,數量,6,FALSE))</f>
        <v/>
      </c>
      <c r="H8" s="37" t="str">
        <f>IF(B8="","",VLOOKUP(B8,數量,2,FALSE))</f>
        <v/>
      </c>
      <c r="I8" s="100"/>
      <c r="J8" s="187" t="e">
        <f>SUM(G6:G22)</f>
        <v>#REF!</v>
      </c>
      <c r="K8" s="187"/>
      <c r="L8" s="187"/>
      <c r="M8" s="100"/>
      <c r="N8" s="101"/>
      <c r="O8" s="101"/>
      <c r="P8" s="101"/>
    </row>
    <row r="9" spans="1:28" ht="30" customHeight="1" x14ac:dyDescent="0.25">
      <c r="A9" s="156"/>
      <c r="B9" s="181"/>
      <c r="C9" s="181"/>
      <c r="D9" s="160" t="str">
        <f>IF(B9="","",VLOOKUP(B9,數量,3,FALSE))</f>
        <v/>
      </c>
      <c r="E9" s="36" t="str">
        <f>IF(B9="","",VLOOKUP(B9,數量,4,FALSE))</f>
        <v/>
      </c>
      <c r="F9" s="36" t="str">
        <f>IF(B9="","",VLOOKUP(B9,數量,5,FALSE))</f>
        <v/>
      </c>
      <c r="G9" s="36" t="str">
        <f>IF(B9="","",VLOOKUP(B9,數量,6,FALSE))</f>
        <v/>
      </c>
      <c r="H9" s="37" t="str">
        <f>IF(B9="","",VLOOKUP(B9,數量,2,FALSE))</f>
        <v/>
      </c>
      <c r="I9" s="100"/>
      <c r="J9" s="102" t="s">
        <v>84</v>
      </c>
      <c r="K9" s="185">
        <v>112000</v>
      </c>
      <c r="L9" s="185"/>
      <c r="M9" s="100"/>
      <c r="N9" s="101"/>
      <c r="O9" s="101"/>
      <c r="P9" s="101"/>
    </row>
    <row r="10" spans="1:28" ht="30" customHeight="1" x14ac:dyDescent="0.25">
      <c r="A10" s="156"/>
      <c r="B10" s="181"/>
      <c r="C10" s="181"/>
      <c r="D10" s="160" t="str">
        <f>IF(B10="","",VLOOKUP(B10,數量,3,FALSE))</f>
        <v/>
      </c>
      <c r="E10" s="36" t="str">
        <f>IF(B10="","",VLOOKUP(B10,數量,4,FALSE))</f>
        <v/>
      </c>
      <c r="F10" s="36" t="str">
        <f>IF(B10="","",VLOOKUP(B10,數量,5,FALSE))</f>
        <v/>
      </c>
      <c r="G10" s="36" t="str">
        <f>IF(B10="","",VLOOKUP(B10,數量,6,FALSE))</f>
        <v/>
      </c>
      <c r="H10" s="37" t="str">
        <f>IF(B10="","",VLOOKUP(B10,數量,2,FALSE))</f>
        <v/>
      </c>
      <c r="I10" s="100"/>
      <c r="J10" s="103" t="s">
        <v>85</v>
      </c>
      <c r="K10" s="186" t="e">
        <f>J6-K9</f>
        <v>#REF!</v>
      </c>
      <c r="L10" s="186"/>
      <c r="M10" s="100"/>
      <c r="N10" s="101"/>
      <c r="O10" s="101"/>
      <c r="P10" s="101"/>
    </row>
    <row r="11" spans="1:28" ht="30" customHeight="1" x14ac:dyDescent="0.2">
      <c r="A11" s="156"/>
      <c r="B11" s="181"/>
      <c r="C11" s="181"/>
      <c r="D11" s="160" t="str">
        <f>IF(B11="","",VLOOKUP(B11,數量,3,FALSE))</f>
        <v/>
      </c>
      <c r="E11" s="36" t="str">
        <f>IF(B11="","",VLOOKUP(B11,數量,4,FALSE))</f>
        <v/>
      </c>
      <c r="F11" s="36" t="str">
        <f>IF(B11="","",VLOOKUP(B11,數量,5,FALSE))</f>
        <v/>
      </c>
      <c r="G11" s="36" t="str">
        <f>IF(B11="","",VLOOKUP(B11,數量,6,FALSE))</f>
        <v/>
      </c>
      <c r="H11" s="37" t="str">
        <f>IF(B11="","",VLOOKUP(B11,數量,2,FALSE))</f>
        <v/>
      </c>
      <c r="I11" s="100"/>
      <c r="J11" s="100"/>
      <c r="K11" s="99"/>
      <c r="L11" s="100"/>
      <c r="M11" s="100"/>
      <c r="N11" s="101"/>
      <c r="O11" s="101"/>
      <c r="P11" s="101"/>
    </row>
    <row r="12" spans="1:28" ht="30" customHeight="1" x14ac:dyDescent="0.2">
      <c r="A12" s="156"/>
      <c r="B12" s="181"/>
      <c r="C12" s="181"/>
      <c r="D12" s="160" t="str">
        <f>IF(B12="","",VLOOKUP(B12,數量,3,FALSE))</f>
        <v/>
      </c>
      <c r="E12" s="36" t="str">
        <f>IF(B12="","",VLOOKUP(B12,數量,4,FALSE))</f>
        <v/>
      </c>
      <c r="F12" s="36" t="str">
        <f>IF(B12="","",VLOOKUP(B12,數量,5,FALSE))</f>
        <v/>
      </c>
      <c r="G12" s="36" t="str">
        <f>IF(B12="","",VLOOKUP(B12,數量,6,FALSE))</f>
        <v/>
      </c>
      <c r="H12" s="37" t="str">
        <f>IF(B12="","",VLOOKUP(B12,數量,2,FALSE))</f>
        <v/>
      </c>
      <c r="I12" s="100"/>
      <c r="J12" s="177"/>
      <c r="K12" s="177"/>
      <c r="L12" s="177"/>
      <c r="M12" s="177"/>
      <c r="N12" s="105"/>
      <c r="O12" s="176"/>
      <c r="P12" s="176"/>
      <c r="Q12" s="176"/>
      <c r="R12" s="176"/>
      <c r="S12" s="176"/>
      <c r="T12" s="176"/>
      <c r="U12" s="176"/>
      <c r="V12" s="176"/>
      <c r="W12" s="176"/>
      <c r="X12" s="99"/>
      <c r="Y12" s="100"/>
      <c r="Z12" s="101"/>
      <c r="AA12" s="101"/>
      <c r="AB12" s="101"/>
    </row>
    <row r="13" spans="1:28" ht="30" customHeight="1" x14ac:dyDescent="0.2">
      <c r="A13" s="156"/>
      <c r="B13" s="181"/>
      <c r="C13" s="181"/>
      <c r="D13" s="160" t="str">
        <f>IF(B13="","",VLOOKUP(B13,數量,3,FALSE))</f>
        <v/>
      </c>
      <c r="E13" s="36" t="str">
        <f>IF(B13="","",VLOOKUP(B13,數量,4,FALSE))</f>
        <v/>
      </c>
      <c r="F13" s="36" t="str">
        <f>IF(B13="","",VLOOKUP(B13,數量,5,FALSE))</f>
        <v/>
      </c>
      <c r="G13" s="36" t="str">
        <f>IF(B13="","",VLOOKUP(B13,數量,6,FALSE))</f>
        <v/>
      </c>
      <c r="H13" s="37" t="str">
        <f>IF(B13="","",VLOOKUP(B13,數量,2,FALSE))</f>
        <v/>
      </c>
      <c r="I13" s="100"/>
      <c r="J13" s="176"/>
      <c r="K13" s="176"/>
      <c r="L13" s="176"/>
      <c r="M13" s="176"/>
      <c r="N13" s="176"/>
      <c r="O13" s="172"/>
      <c r="P13" s="172"/>
      <c r="Q13" s="172"/>
      <c r="R13" s="172"/>
      <c r="S13" s="172"/>
      <c r="T13" s="172"/>
      <c r="U13" s="172"/>
      <c r="V13" s="172"/>
      <c r="W13" s="172"/>
      <c r="X13" s="99"/>
      <c r="Y13" s="100"/>
      <c r="Z13" s="101"/>
      <c r="AA13" s="101"/>
      <c r="AB13" s="101"/>
    </row>
    <row r="14" spans="1:28" ht="30" customHeight="1" x14ac:dyDescent="0.2">
      <c r="A14" s="156"/>
      <c r="B14" s="181"/>
      <c r="C14" s="181"/>
      <c r="D14" s="160" t="str">
        <f>IF(B14="","",VLOOKUP(B14,數量,3,FALSE))</f>
        <v/>
      </c>
      <c r="E14" s="36" t="str">
        <f>IF(B14="","",VLOOKUP(B14,數量,4,FALSE))</f>
        <v/>
      </c>
      <c r="F14" s="36" t="str">
        <f>IF(B14="","",VLOOKUP(B14,數量,5,FALSE))</f>
        <v/>
      </c>
      <c r="G14" s="36" t="str">
        <f>IF(B14="","",VLOOKUP(B14,數量,6,FALSE))</f>
        <v/>
      </c>
      <c r="H14" s="37" t="str">
        <f>IF(B14="","",VLOOKUP(B14,數量,2,FALSE))</f>
        <v/>
      </c>
      <c r="I14" s="100"/>
      <c r="J14" s="190"/>
      <c r="K14" s="190"/>
      <c r="L14" s="190"/>
      <c r="M14" s="190"/>
      <c r="N14" s="104"/>
      <c r="O14" s="176"/>
      <c r="P14" s="176"/>
      <c r="Q14" s="176"/>
      <c r="R14" s="140"/>
      <c r="X14" s="99"/>
      <c r="Y14" s="100"/>
      <c r="Z14" s="101"/>
      <c r="AA14" s="101"/>
      <c r="AB14" s="101"/>
    </row>
    <row r="15" spans="1:28" ht="30" customHeight="1" x14ac:dyDescent="0.2">
      <c r="A15" s="156"/>
      <c r="B15" s="181"/>
      <c r="C15" s="181"/>
      <c r="D15" s="160" t="str">
        <f>IF(B15="","",VLOOKUP(B15,數量,3,FALSE))</f>
        <v/>
      </c>
      <c r="E15" s="36" t="str">
        <f>IF(B15="","",VLOOKUP(B15,數量,4,FALSE))</f>
        <v/>
      </c>
      <c r="F15" s="36" t="str">
        <f>IF(B15="","",VLOOKUP(B15,數量,5,FALSE))</f>
        <v/>
      </c>
      <c r="G15" s="36" t="str">
        <f>IF(B15="","",VLOOKUP(B15,數量,6,FALSE))</f>
        <v/>
      </c>
      <c r="H15" s="37" t="str">
        <f>IF(B15="","",VLOOKUP(B15,數量,2,FALSE))</f>
        <v/>
      </c>
      <c r="I15" s="100"/>
      <c r="J15" s="176"/>
      <c r="K15" s="176"/>
      <c r="L15" s="176"/>
      <c r="M15" s="176"/>
      <c r="N15" s="106"/>
      <c r="O15" s="176"/>
      <c r="P15" s="176"/>
      <c r="Q15" s="176"/>
      <c r="R15" s="176"/>
      <c r="S15" s="176"/>
      <c r="T15" s="176"/>
      <c r="U15" s="176"/>
      <c r="X15" s="99"/>
      <c r="Y15" s="100"/>
      <c r="Z15" s="101"/>
      <c r="AA15" s="101"/>
      <c r="AB15" s="101"/>
    </row>
    <row r="16" spans="1:28" ht="30" customHeight="1" x14ac:dyDescent="0.2">
      <c r="A16" s="156"/>
      <c r="B16" s="181"/>
      <c r="C16" s="181"/>
      <c r="D16" s="160" t="str">
        <f>IF(B16="","",VLOOKUP(B16,數量,3,FALSE))</f>
        <v/>
      </c>
      <c r="E16" s="36" t="str">
        <f>IF(B16="","",VLOOKUP(B16,數量,4,FALSE))</f>
        <v/>
      </c>
      <c r="F16" s="36" t="str">
        <f>IF(B16="","",VLOOKUP(B16,數量,5,FALSE))</f>
        <v/>
      </c>
      <c r="G16" s="36" t="str">
        <f>IF(B16="","",VLOOKUP(B16,數量,6,FALSE))</f>
        <v/>
      </c>
      <c r="H16" s="37" t="str">
        <f>IF(B16="","",VLOOKUP(B16,數量,2,FALSE))</f>
        <v/>
      </c>
      <c r="I16" s="100"/>
      <c r="J16" s="176"/>
      <c r="K16" s="176"/>
      <c r="L16" s="176"/>
      <c r="M16" s="176"/>
      <c r="N16" s="104"/>
      <c r="O16" s="176"/>
      <c r="P16" s="176"/>
      <c r="Q16" s="176"/>
      <c r="R16" s="176"/>
      <c r="S16" s="176"/>
      <c r="X16" s="99"/>
      <c r="Y16" s="100"/>
      <c r="Z16" s="101"/>
      <c r="AA16" s="101"/>
      <c r="AB16" s="101"/>
    </row>
    <row r="17" spans="1:28" ht="30" customHeight="1" x14ac:dyDescent="0.2">
      <c r="A17" s="156"/>
      <c r="B17" s="181"/>
      <c r="C17" s="181"/>
      <c r="D17" s="160" t="str">
        <f>IF(B17="","",VLOOKUP(B17,數量,3,FALSE))</f>
        <v/>
      </c>
      <c r="E17" s="36" t="str">
        <f>IF(B17="","",VLOOKUP(B17,數量,4,FALSE))</f>
        <v/>
      </c>
      <c r="F17" s="36" t="str">
        <f>IF(B17="","",VLOOKUP(B17,數量,5,FALSE))</f>
        <v/>
      </c>
      <c r="G17" s="36" t="str">
        <f>IF(B17="","",VLOOKUP(B17,數量,6,FALSE))</f>
        <v/>
      </c>
      <c r="H17" s="37" t="str">
        <f>IF(B17="","",VLOOKUP(B17,數量,2,FALSE))</f>
        <v/>
      </c>
      <c r="I17" s="100"/>
      <c r="J17" s="176"/>
      <c r="K17" s="176"/>
      <c r="L17" s="176"/>
      <c r="M17" s="176"/>
      <c r="N17" s="107"/>
      <c r="O17" s="176"/>
      <c r="P17" s="176"/>
      <c r="Q17" s="176"/>
      <c r="R17" s="176"/>
      <c r="S17" s="176"/>
      <c r="X17" s="99"/>
      <c r="Y17" s="100"/>
      <c r="Z17" s="101"/>
      <c r="AA17" s="101"/>
      <c r="AB17" s="101"/>
    </row>
    <row r="18" spans="1:28" ht="30" customHeight="1" x14ac:dyDescent="0.2">
      <c r="A18" s="156"/>
      <c r="B18" s="181"/>
      <c r="C18" s="181"/>
      <c r="D18" s="160" t="str">
        <f>IF(B18="","",VLOOKUP(B18,數量,3,FALSE))</f>
        <v/>
      </c>
      <c r="E18" s="36" t="str">
        <f>IF(B18="","",VLOOKUP(B18,數量,4,FALSE))</f>
        <v/>
      </c>
      <c r="F18" s="36" t="str">
        <f>IF(B18="","",VLOOKUP(B18,數量,5,FALSE))</f>
        <v/>
      </c>
      <c r="G18" s="36" t="str">
        <f>IF(B18="","",VLOOKUP(B18,數量,6,FALSE))</f>
        <v/>
      </c>
      <c r="H18" s="37" t="str">
        <f>IF(B18="","",VLOOKUP(B18,數量,2,FALSE))</f>
        <v/>
      </c>
      <c r="I18" s="100"/>
      <c r="J18" s="176"/>
      <c r="K18" s="176"/>
      <c r="L18" s="176"/>
      <c r="M18" s="176"/>
      <c r="N18" s="104"/>
      <c r="O18" s="176"/>
      <c r="P18" s="176"/>
      <c r="Q18" s="176"/>
      <c r="X18" s="99"/>
      <c r="Y18" s="100"/>
      <c r="Z18" s="101"/>
      <c r="AA18" s="101"/>
      <c r="AB18" s="101"/>
    </row>
    <row r="19" spans="1:28" ht="30" customHeight="1" x14ac:dyDescent="0.2">
      <c r="A19" s="156"/>
      <c r="B19" s="181"/>
      <c r="C19" s="181"/>
      <c r="D19" s="160" t="str">
        <f>IF(B19="","",VLOOKUP(B19,數量,3,FALSE))</f>
        <v/>
      </c>
      <c r="E19" s="36" t="str">
        <f>IF(B19="","",VLOOKUP(B19,數量,4,FALSE))</f>
        <v/>
      </c>
      <c r="F19" s="36" t="str">
        <f>IF(B19="","",VLOOKUP(B19,數量,5,FALSE))</f>
        <v/>
      </c>
      <c r="G19" s="36" t="str">
        <f>IF(B19="","",VLOOKUP(B19,數量,6,FALSE))</f>
        <v/>
      </c>
      <c r="H19" s="37" t="str">
        <f>IF(B19="","",VLOOKUP(B19,數量,2,FALSE))</f>
        <v/>
      </c>
      <c r="I19" s="100"/>
      <c r="J19" s="179"/>
      <c r="K19" s="179"/>
      <c r="L19" s="179"/>
      <c r="M19" s="15"/>
      <c r="N19" s="30"/>
      <c r="O19" s="183"/>
      <c r="P19" s="183"/>
      <c r="Q19" s="183"/>
      <c r="R19" s="183"/>
      <c r="S19" s="183"/>
      <c r="X19" s="99"/>
      <c r="Y19" s="100"/>
      <c r="Z19" s="101"/>
      <c r="AA19" s="101"/>
      <c r="AB19" s="101"/>
    </row>
    <row r="20" spans="1:28" ht="30" customHeight="1" x14ac:dyDescent="0.2">
      <c r="A20" s="156"/>
      <c r="B20" s="181"/>
      <c r="C20" s="181"/>
      <c r="D20" s="160" t="str">
        <f>IF(B20="","",VLOOKUP(B20,數量,3,FALSE))</f>
        <v/>
      </c>
      <c r="E20" s="36" t="str">
        <f>IF(B20="","",VLOOKUP(B20,數量,4,FALSE))</f>
        <v/>
      </c>
      <c r="F20" s="36" t="str">
        <f>IF(B20="","",VLOOKUP(B20,數量,5,FALSE))</f>
        <v/>
      </c>
      <c r="G20" s="36" t="str">
        <f>IF(B20="","",VLOOKUP(B20,數量,6,FALSE))</f>
        <v/>
      </c>
      <c r="H20" s="37" t="str">
        <f>IF(B20="","",VLOOKUP(B20,數量,2,FALSE))</f>
        <v/>
      </c>
      <c r="I20" s="100"/>
      <c r="J20" s="176"/>
      <c r="K20" s="176"/>
      <c r="L20" s="176"/>
      <c r="M20" s="137"/>
      <c r="N20" s="104"/>
      <c r="O20" s="176"/>
      <c r="P20" s="176"/>
      <c r="Q20" s="176"/>
      <c r="R20" s="176"/>
      <c r="S20" s="176"/>
      <c r="X20" s="99"/>
      <c r="Y20" s="100"/>
      <c r="Z20" s="101"/>
      <c r="AA20" s="101"/>
      <c r="AB20" s="101"/>
    </row>
    <row r="21" spans="1:28" ht="30" customHeight="1" x14ac:dyDescent="0.2">
      <c r="A21" s="156"/>
      <c r="B21" s="181" t="s">
        <v>9</v>
      </c>
      <c r="C21" s="181"/>
      <c r="D21" s="160" t="e">
        <f>IF(B21="","",VLOOKUP(B21,數量,3,FALSE))</f>
        <v>#REF!</v>
      </c>
      <c r="E21" s="36" t="e">
        <f>IF(B21="","",VLOOKUP(B21,數量,4,FALSE))</f>
        <v>#REF!</v>
      </c>
      <c r="F21" s="36" t="e">
        <f>IF(B21="","",VLOOKUP(B21,數量,5,FALSE))</f>
        <v>#REF!</v>
      </c>
      <c r="G21" s="36" t="e">
        <f>IF(B21="","",VLOOKUP(B21,數量,6,FALSE))</f>
        <v>#REF!</v>
      </c>
      <c r="H21" s="37" t="e">
        <f>IF(B21="","",VLOOKUP(B21,數量,2,FALSE))</f>
        <v>#REF!</v>
      </c>
      <c r="I21" s="100"/>
      <c r="J21" s="182"/>
      <c r="K21" s="182"/>
      <c r="L21" s="182"/>
      <c r="M21" s="182"/>
      <c r="N21" s="182"/>
      <c r="O21" s="172"/>
      <c r="P21" s="172"/>
      <c r="Q21" s="172"/>
      <c r="R21" s="172"/>
      <c r="S21" s="172"/>
      <c r="X21" s="99"/>
      <c r="Y21" s="100"/>
      <c r="Z21" s="101"/>
      <c r="AA21" s="101"/>
      <c r="AB21" s="101"/>
    </row>
    <row r="22" spans="1:28" ht="39" customHeight="1" x14ac:dyDescent="0.2">
      <c r="A22" s="156"/>
      <c r="B22" s="22"/>
      <c r="C22" s="22"/>
      <c r="D22" s="22"/>
      <c r="E22" s="22"/>
      <c r="F22" s="22"/>
      <c r="G22" s="22"/>
      <c r="H22" s="22"/>
      <c r="I22" s="22"/>
      <c r="J22" s="176"/>
      <c r="K22" s="176"/>
      <c r="L22" s="176"/>
      <c r="M22" s="137"/>
      <c r="N22" s="136"/>
      <c r="O22" s="177"/>
      <c r="P22" s="177"/>
      <c r="Q22" s="177"/>
      <c r="R22" s="177"/>
      <c r="S22" s="177"/>
    </row>
    <row r="23" spans="1:28" ht="24.75" customHeight="1" x14ac:dyDescent="0.2">
      <c r="B23" s="162"/>
      <c r="C23" s="162"/>
      <c r="D23" s="34"/>
      <c r="E23" s="34"/>
      <c r="F23" s="34"/>
      <c r="G23" s="34"/>
      <c r="H23" s="34"/>
      <c r="I23" s="32"/>
      <c r="J23" s="33"/>
      <c r="K23" s="25"/>
      <c r="L23" s="25"/>
      <c r="N23" s="15" t="s">
        <v>93</v>
      </c>
      <c r="O23" s="15"/>
      <c r="P23" s="15"/>
    </row>
    <row r="24" spans="1:28" ht="24.75" customHeight="1" x14ac:dyDescent="0.2">
      <c r="B24" s="192" t="s">
        <v>94</v>
      </c>
      <c r="C24" s="192"/>
      <c r="D24" s="192"/>
      <c r="E24" s="192"/>
      <c r="F24" s="192"/>
      <c r="G24" s="192"/>
      <c r="H24" s="151"/>
      <c r="I24" s="195" t="s">
        <v>56</v>
      </c>
      <c r="J24" s="195"/>
      <c r="K24" s="195"/>
      <c r="L24" s="195"/>
      <c r="M24" s="195"/>
      <c r="N24" s="136"/>
      <c r="O24" s="136"/>
      <c r="P24" s="136"/>
      <c r="Q24" s="136"/>
      <c r="R24" s="136"/>
      <c r="S24" s="142"/>
      <c r="T24" s="142"/>
      <c r="U24" s="142"/>
      <c r="V24" s="142"/>
      <c r="W24" s="142"/>
      <c r="X24" s="142"/>
      <c r="Y24" s="142"/>
      <c r="Z24" s="142"/>
    </row>
    <row r="25" spans="1:28" ht="24.75" customHeight="1" x14ac:dyDescent="0.2">
      <c r="B25" s="191" t="s">
        <v>95</v>
      </c>
      <c r="C25" s="191"/>
      <c r="D25" s="191"/>
      <c r="E25" s="191"/>
      <c r="F25" s="191"/>
      <c r="G25" s="191"/>
      <c r="H25" s="154"/>
      <c r="I25" s="196" t="s">
        <v>58</v>
      </c>
      <c r="J25" s="196"/>
      <c r="K25" s="196"/>
      <c r="L25" s="196"/>
      <c r="M25" s="196"/>
      <c r="N25" s="145"/>
      <c r="O25" s="145"/>
      <c r="P25" s="145"/>
      <c r="Q25" s="145"/>
      <c r="R25" s="145"/>
      <c r="S25" s="146"/>
      <c r="T25" s="146"/>
      <c r="U25" s="146"/>
      <c r="V25" s="146"/>
      <c r="W25" s="146"/>
      <c r="X25" s="146"/>
      <c r="Y25" s="146"/>
      <c r="Z25" s="146"/>
    </row>
    <row r="26" spans="1:28" ht="24.75" customHeight="1" x14ac:dyDescent="0.2">
      <c r="B26" s="194" t="s">
        <v>96</v>
      </c>
      <c r="C26" s="194"/>
      <c r="D26" s="194"/>
      <c r="E26" s="194"/>
      <c r="F26" s="194"/>
      <c r="G26" s="194"/>
      <c r="H26" s="153"/>
      <c r="I26" s="154"/>
      <c r="J26" s="154"/>
      <c r="K26" s="154"/>
      <c r="L26" s="113"/>
      <c r="M26" s="156"/>
      <c r="N26" s="137"/>
      <c r="O26" s="137"/>
      <c r="P26" s="137"/>
      <c r="Q26" s="137"/>
      <c r="R26" s="137"/>
      <c r="S26" s="142"/>
      <c r="T26" s="142"/>
      <c r="U26" s="109"/>
      <c r="V26" s="110"/>
      <c r="W26" s="110"/>
      <c r="X26" s="110"/>
      <c r="Y26" s="110"/>
      <c r="Z26" s="110"/>
    </row>
    <row r="27" spans="1:28" ht="24.75" customHeight="1" x14ac:dyDescent="0.2">
      <c r="B27" s="195" t="s">
        <v>97</v>
      </c>
      <c r="C27" s="195"/>
      <c r="D27" s="195"/>
      <c r="E27" s="195"/>
      <c r="F27" s="195"/>
      <c r="G27" s="195"/>
      <c r="H27" s="154"/>
      <c r="I27" s="195" t="s">
        <v>98</v>
      </c>
      <c r="J27" s="195"/>
      <c r="K27" s="195"/>
      <c r="L27" s="195"/>
      <c r="M27" s="195"/>
      <c r="N27" s="136"/>
      <c r="O27" s="136"/>
      <c r="P27" s="136"/>
      <c r="Q27" s="137"/>
      <c r="R27" s="137"/>
      <c r="S27" s="142"/>
      <c r="T27" s="142"/>
      <c r="U27" s="142"/>
      <c r="V27" s="142"/>
      <c r="W27" s="142"/>
      <c r="X27" s="142"/>
      <c r="Y27" s="110"/>
      <c r="Z27" s="110"/>
    </row>
    <row r="28" spans="1:28" ht="24.75" customHeight="1" x14ac:dyDescent="0.2">
      <c r="B28" s="195" t="s">
        <v>99</v>
      </c>
      <c r="C28" s="195"/>
      <c r="D28" s="195"/>
      <c r="E28" s="195"/>
      <c r="F28" s="195"/>
      <c r="G28" s="195"/>
      <c r="H28" s="154"/>
      <c r="I28" s="195" t="s">
        <v>100</v>
      </c>
      <c r="J28" s="195"/>
      <c r="K28" s="195"/>
      <c r="L28" s="195"/>
      <c r="M28" s="195"/>
      <c r="N28" s="136"/>
      <c r="O28" s="136"/>
      <c r="P28" s="136"/>
      <c r="Q28" s="137"/>
      <c r="R28" s="137"/>
      <c r="S28" s="142"/>
      <c r="T28" s="142"/>
      <c r="U28" s="142"/>
      <c r="V28" s="142"/>
      <c r="W28" s="110"/>
      <c r="X28" s="110"/>
      <c r="Y28" s="110"/>
      <c r="Z28" s="110"/>
    </row>
    <row r="29" spans="1:28" ht="24.75" customHeight="1" x14ac:dyDescent="0.2">
      <c r="B29" s="195" t="s">
        <v>101</v>
      </c>
      <c r="C29" s="195"/>
      <c r="D29" s="195"/>
      <c r="E29" s="195"/>
      <c r="F29" s="195"/>
      <c r="G29" s="195"/>
      <c r="H29" s="154"/>
      <c r="I29" s="154"/>
      <c r="J29" s="154"/>
      <c r="K29" s="154"/>
      <c r="L29" s="154"/>
      <c r="M29" s="154"/>
      <c r="N29" s="137"/>
      <c r="O29" s="137"/>
      <c r="P29" s="137"/>
      <c r="Q29" s="137"/>
      <c r="R29" s="137"/>
      <c r="S29" s="142"/>
      <c r="T29" s="142"/>
      <c r="U29" s="142"/>
      <c r="V29" s="142"/>
      <c r="W29" s="110"/>
      <c r="X29" s="110"/>
      <c r="Y29" s="110"/>
      <c r="Z29" s="110"/>
    </row>
    <row r="30" spans="1:28" ht="24.75" customHeight="1" x14ac:dyDescent="0.2">
      <c r="B30" s="195" t="s">
        <v>102</v>
      </c>
      <c r="C30" s="195"/>
      <c r="D30" s="195"/>
      <c r="E30" s="195"/>
      <c r="F30" s="195"/>
      <c r="G30" s="195"/>
      <c r="H30" s="154"/>
      <c r="I30" s="154"/>
      <c r="J30" s="154"/>
      <c r="K30" s="154"/>
      <c r="L30" s="156"/>
      <c r="M30" s="156"/>
      <c r="N30" s="137"/>
      <c r="O30" s="137"/>
      <c r="P30" s="137"/>
      <c r="Q30" s="137"/>
      <c r="R30" s="137"/>
      <c r="S30" s="142"/>
      <c r="T30" s="142"/>
      <c r="U30" s="110"/>
      <c r="V30" s="110"/>
      <c r="W30" s="110"/>
      <c r="X30" s="110"/>
      <c r="Y30" s="110"/>
      <c r="Z30" s="110"/>
    </row>
    <row r="31" spans="1:28" ht="24.75" customHeight="1" x14ac:dyDescent="0.2">
      <c r="B31" s="197"/>
      <c r="C31" s="197"/>
      <c r="D31" s="156"/>
      <c r="E31" s="114"/>
      <c r="F31" s="154"/>
      <c r="G31" s="154"/>
      <c r="H31" s="154"/>
      <c r="I31" s="154"/>
      <c r="J31" s="154"/>
      <c r="K31" s="154"/>
      <c r="L31" s="154"/>
      <c r="M31" s="154"/>
      <c r="N31" s="137"/>
      <c r="O31" s="137"/>
      <c r="P31" s="137"/>
      <c r="Q31" s="137"/>
      <c r="R31" s="137"/>
      <c r="S31" s="142"/>
      <c r="T31" s="142"/>
      <c r="U31" s="142"/>
      <c r="V31" s="142"/>
      <c r="W31" s="110"/>
      <c r="X31" s="110"/>
      <c r="Y31" s="110"/>
      <c r="Z31" s="110"/>
    </row>
    <row r="32" spans="1:28" ht="24.75" customHeight="1" x14ac:dyDescent="0.2">
      <c r="B32" s="195" t="s">
        <v>30</v>
      </c>
      <c r="C32" s="195"/>
      <c r="D32" s="156"/>
      <c r="E32" s="115"/>
      <c r="F32" s="154"/>
      <c r="G32" s="154"/>
      <c r="H32" s="154"/>
      <c r="I32" s="195" t="s">
        <v>67</v>
      </c>
      <c r="J32" s="195"/>
      <c r="K32" s="195"/>
      <c r="L32" s="195"/>
      <c r="M32" s="195"/>
      <c r="N32" s="136"/>
      <c r="O32" s="136"/>
      <c r="P32" s="136"/>
      <c r="Q32" s="137"/>
      <c r="R32" s="137"/>
      <c r="S32" s="142"/>
      <c r="T32" s="142"/>
      <c r="U32" s="142"/>
      <c r="V32" s="142"/>
      <c r="W32" s="110"/>
      <c r="X32" s="110"/>
      <c r="Y32" s="110"/>
      <c r="Z32" s="110"/>
    </row>
    <row r="33" spans="2:26" ht="24.75" customHeight="1" x14ac:dyDescent="0.2">
      <c r="B33" s="193" t="s">
        <v>32</v>
      </c>
      <c r="C33" s="193"/>
      <c r="D33" s="193"/>
      <c r="E33" s="193"/>
      <c r="F33" s="193"/>
      <c r="G33" s="193"/>
      <c r="H33" s="152"/>
      <c r="I33" s="196" t="s">
        <v>69</v>
      </c>
      <c r="J33" s="196"/>
      <c r="K33" s="196"/>
      <c r="L33" s="196"/>
      <c r="M33" s="196"/>
      <c r="N33" s="145"/>
      <c r="O33" s="145"/>
      <c r="P33" s="145"/>
      <c r="Q33" s="137"/>
      <c r="R33" s="137"/>
      <c r="S33" s="146"/>
      <c r="T33" s="146"/>
      <c r="U33" s="146"/>
      <c r="V33" s="146"/>
      <c r="W33" s="110"/>
      <c r="X33" s="110"/>
      <c r="Y33" s="110"/>
      <c r="Z33" s="110"/>
    </row>
    <row r="34" spans="2:26" ht="24.75" customHeight="1" x14ac:dyDescent="0.2">
      <c r="B34" s="195" t="s">
        <v>34</v>
      </c>
      <c r="C34" s="195"/>
      <c r="D34" s="156"/>
      <c r="E34" s="154"/>
      <c r="F34" s="151"/>
      <c r="G34" s="151"/>
      <c r="H34" s="151"/>
      <c r="I34" s="198" t="s">
        <v>71</v>
      </c>
      <c r="J34" s="198"/>
      <c r="K34" s="198"/>
      <c r="L34" s="198"/>
      <c r="M34" s="198"/>
      <c r="N34" s="141"/>
      <c r="O34" s="141"/>
      <c r="P34" s="141"/>
      <c r="Q34" s="137"/>
      <c r="R34" s="137"/>
      <c r="S34" s="144"/>
      <c r="T34" s="144"/>
      <c r="U34" s="144"/>
      <c r="V34" s="144"/>
      <c r="W34" s="110"/>
      <c r="X34" s="110"/>
      <c r="Y34" s="110"/>
      <c r="Z34" s="110"/>
    </row>
    <row r="35" spans="2:26" ht="24.75" customHeight="1" x14ac:dyDescent="0.2">
      <c r="B35" s="196" t="s">
        <v>103</v>
      </c>
      <c r="C35" s="196"/>
      <c r="D35" s="196"/>
      <c r="E35" s="196"/>
      <c r="F35" s="196"/>
      <c r="G35" s="196"/>
      <c r="H35" s="155"/>
      <c r="I35" s="196" t="s">
        <v>73</v>
      </c>
      <c r="J35" s="196"/>
      <c r="K35" s="196"/>
      <c r="L35" s="196"/>
      <c r="M35" s="196"/>
      <c r="N35" s="145"/>
      <c r="O35" s="145"/>
      <c r="P35" s="145"/>
      <c r="Q35" s="145"/>
      <c r="R35" s="145"/>
      <c r="S35" s="146"/>
      <c r="T35" s="146"/>
      <c r="U35" s="146"/>
      <c r="V35" s="146"/>
      <c r="W35" s="110"/>
      <c r="X35" s="110"/>
      <c r="Y35" s="110"/>
      <c r="Z35" s="110"/>
    </row>
    <row r="36" spans="2:26" ht="24.75" customHeight="1" x14ac:dyDescent="0.2">
      <c r="B36" s="192" t="s">
        <v>39</v>
      </c>
      <c r="C36" s="192"/>
      <c r="D36" s="156"/>
      <c r="E36" s="154"/>
      <c r="F36" s="156"/>
      <c r="G36" s="156"/>
      <c r="H36" s="156"/>
      <c r="I36" s="156"/>
      <c r="J36" s="156"/>
      <c r="K36" s="156"/>
      <c r="L36" s="156"/>
      <c r="M36" s="156"/>
      <c r="N36" s="110"/>
      <c r="O36" s="110"/>
      <c r="P36" s="15"/>
    </row>
    <row r="37" spans="2:26" ht="24.75" customHeight="1" x14ac:dyDescent="0.2">
      <c r="B37" s="196" t="s">
        <v>41</v>
      </c>
      <c r="C37" s="196"/>
      <c r="D37" s="196"/>
      <c r="E37" s="196"/>
      <c r="F37" s="196"/>
      <c r="G37" s="196"/>
      <c r="H37" s="155"/>
      <c r="I37" s="155"/>
      <c r="J37" s="155"/>
      <c r="K37" s="156"/>
      <c r="L37" s="156"/>
      <c r="M37" s="156"/>
      <c r="N37" s="110"/>
      <c r="O37" s="110"/>
      <c r="P37" s="145"/>
    </row>
    <row r="38" spans="2:26" ht="24.75" customHeight="1" x14ac:dyDescent="0.2">
      <c r="B38" s="196" t="s">
        <v>43</v>
      </c>
      <c r="C38" s="196"/>
      <c r="D38" s="196"/>
      <c r="E38" s="196"/>
      <c r="F38" s="196"/>
      <c r="G38" s="196"/>
      <c r="H38" s="155"/>
      <c r="I38" s="155"/>
      <c r="J38" s="156"/>
      <c r="K38" s="156"/>
      <c r="L38" s="156"/>
      <c r="M38" s="156"/>
      <c r="N38" s="110"/>
      <c r="O38" s="110"/>
      <c r="P38" s="15"/>
    </row>
    <row r="39" spans="2:26" ht="24.75" customHeight="1" x14ac:dyDescent="0.2">
      <c r="B39" s="195"/>
      <c r="C39" s="195"/>
      <c r="D39" s="156"/>
      <c r="E39" s="154"/>
      <c r="F39" s="116"/>
      <c r="G39" s="116"/>
      <c r="H39" s="116"/>
      <c r="I39" s="156"/>
      <c r="J39" s="156"/>
      <c r="K39" s="156"/>
      <c r="L39" s="156"/>
      <c r="M39" s="156"/>
      <c r="N39" s="110"/>
      <c r="O39" s="110"/>
      <c r="P39" s="15"/>
    </row>
    <row r="40" spans="2:26" ht="24.75" customHeight="1" x14ac:dyDescent="0.2">
      <c r="B40" s="195" t="s">
        <v>46</v>
      </c>
      <c r="C40" s="195"/>
      <c r="D40" s="156"/>
      <c r="E40" s="197"/>
      <c r="F40" s="197"/>
      <c r="G40" s="197"/>
      <c r="H40" s="156"/>
      <c r="I40" s="156"/>
      <c r="J40" s="156"/>
      <c r="K40" s="156"/>
      <c r="L40" s="156"/>
      <c r="M40" s="156"/>
      <c r="N40" s="110"/>
      <c r="O40" s="110"/>
      <c r="P40" s="15"/>
    </row>
    <row r="41" spans="2:26" ht="24.75" customHeight="1" x14ac:dyDescent="0.2">
      <c r="B41" s="199" t="s">
        <v>48</v>
      </c>
      <c r="C41" s="199"/>
      <c r="D41" s="156"/>
      <c r="E41" s="195"/>
      <c r="F41" s="195"/>
      <c r="G41" s="195"/>
      <c r="H41" s="154"/>
      <c r="I41" s="156"/>
      <c r="J41" s="156"/>
      <c r="K41" s="156"/>
      <c r="L41" s="156"/>
      <c r="M41" s="156"/>
      <c r="N41" s="110"/>
      <c r="O41" s="110"/>
      <c r="P41" s="15"/>
    </row>
    <row r="42" spans="2:26" ht="24.75" customHeight="1" x14ac:dyDescent="0.2">
      <c r="B42" s="195" t="s">
        <v>51</v>
      </c>
      <c r="C42" s="195"/>
      <c r="D42" s="156"/>
      <c r="E42" s="200"/>
      <c r="F42" s="200"/>
      <c r="G42" s="200"/>
      <c r="H42" s="157"/>
      <c r="I42" s="156"/>
      <c r="J42" s="156"/>
      <c r="K42" s="156"/>
      <c r="L42" s="156"/>
      <c r="M42" s="156"/>
      <c r="N42" s="110"/>
      <c r="O42" s="110"/>
      <c r="P42" s="15"/>
    </row>
    <row r="43" spans="2:26" ht="30" customHeight="1" x14ac:dyDescent="0.2">
      <c r="B43" s="196" t="s">
        <v>53</v>
      </c>
      <c r="C43" s="196"/>
      <c r="D43" s="114"/>
      <c r="E43" s="195"/>
      <c r="F43" s="195"/>
      <c r="G43" s="195"/>
      <c r="H43" s="195"/>
      <c r="I43" s="195"/>
      <c r="J43" s="156"/>
      <c r="K43" s="156"/>
      <c r="L43" s="156"/>
      <c r="M43" s="156"/>
      <c r="N43" s="110"/>
      <c r="O43" s="110"/>
    </row>
    <row r="45" spans="2:26" ht="30" customHeight="1" x14ac:dyDescent="0.2">
      <c r="B45" s="201" t="s">
        <v>104</v>
      </c>
      <c r="C45" s="201"/>
      <c r="D45" s="23"/>
      <c r="E45" s="23"/>
      <c r="F45" s="23"/>
      <c r="G45" s="23"/>
      <c r="H45" s="23"/>
      <c r="I45" s="23"/>
      <c r="J45" s="172"/>
      <c r="K45" s="172"/>
      <c r="L45" s="172"/>
      <c r="M45" s="172"/>
      <c r="N45" s="172"/>
      <c r="O45" s="172"/>
      <c r="P45" s="172"/>
      <c r="Q45" s="172"/>
      <c r="R45" s="172"/>
      <c r="S45" s="172"/>
    </row>
    <row r="46" spans="2:26" ht="30" customHeight="1" x14ac:dyDescent="0.2">
      <c r="B46" s="202" t="s">
        <v>9</v>
      </c>
      <c r="C46" s="202"/>
      <c r="D46" s="24"/>
      <c r="E46" s="24"/>
      <c r="F46" s="24"/>
      <c r="G46" s="158"/>
      <c r="H46" s="158"/>
      <c r="I46" s="158"/>
      <c r="J46" s="170"/>
      <c r="K46" s="170"/>
      <c r="L46" s="170"/>
      <c r="M46" s="137"/>
      <c r="N46" s="136"/>
      <c r="O46" s="137"/>
      <c r="P46" s="137"/>
      <c r="Q46" s="137"/>
      <c r="R46" s="15"/>
    </row>
    <row r="47" spans="2:26" ht="30" customHeight="1" x14ac:dyDescent="0.2">
      <c r="B47" s="203" t="s">
        <v>11</v>
      </c>
      <c r="C47" s="203"/>
      <c r="D47" s="24"/>
      <c r="E47" s="24"/>
      <c r="F47" s="24"/>
      <c r="G47" s="148"/>
      <c r="H47" s="148"/>
      <c r="I47" s="148"/>
      <c r="J47" s="172"/>
      <c r="K47" s="172"/>
      <c r="L47" s="172"/>
      <c r="M47" s="172"/>
      <c r="N47" s="172"/>
      <c r="O47" s="172"/>
      <c r="P47" s="172"/>
      <c r="Q47" s="172"/>
      <c r="R47" s="172"/>
    </row>
    <row r="48" spans="2:26" ht="30" customHeight="1" x14ac:dyDescent="0.2">
      <c r="B48" s="204" t="s">
        <v>12</v>
      </c>
      <c r="C48" s="204"/>
      <c r="D48" s="24"/>
      <c r="E48" s="24"/>
      <c r="F48" s="24"/>
      <c r="G48" s="161"/>
      <c r="H48" s="161"/>
      <c r="I48" s="161"/>
      <c r="J48" s="172"/>
      <c r="K48" s="172"/>
      <c r="L48" s="172"/>
      <c r="M48" s="172"/>
      <c r="N48" s="172"/>
      <c r="O48" s="172"/>
      <c r="P48" s="172"/>
      <c r="Q48" s="172"/>
      <c r="R48" s="15"/>
    </row>
    <row r="49" spans="2:18" ht="30" customHeight="1" x14ac:dyDescent="0.2">
      <c r="B49" s="205" t="s">
        <v>14</v>
      </c>
      <c r="C49" s="205"/>
      <c r="D49" s="24"/>
      <c r="E49" s="24"/>
      <c r="F49" s="24"/>
      <c r="G49" s="148"/>
      <c r="H49" s="148"/>
      <c r="I49" s="148"/>
      <c r="J49" s="176"/>
      <c r="K49" s="176"/>
      <c r="L49" s="176"/>
      <c r="M49" s="137"/>
      <c r="N49" s="136"/>
      <c r="O49" s="159"/>
      <c r="P49" s="159"/>
      <c r="Q49" s="15"/>
      <c r="R49" s="15"/>
    </row>
    <row r="50" spans="2:18" ht="30" customHeight="1" x14ac:dyDescent="0.2">
      <c r="B50" s="206" t="s">
        <v>15</v>
      </c>
      <c r="C50" s="206"/>
      <c r="D50" s="24"/>
      <c r="E50" s="24"/>
      <c r="F50" s="24"/>
      <c r="G50" s="148"/>
      <c r="H50" s="148"/>
      <c r="I50" s="148"/>
      <c r="J50" s="176"/>
      <c r="K50" s="176"/>
      <c r="L50" s="176"/>
      <c r="M50" s="137"/>
      <c r="N50" s="179"/>
      <c r="O50" s="179"/>
      <c r="P50" s="179"/>
      <c r="Q50" s="15"/>
      <c r="R50" s="15"/>
    </row>
    <row r="51" spans="2:18" ht="30" customHeight="1" x14ac:dyDescent="0.2">
      <c r="B51" s="205" t="s">
        <v>16</v>
      </c>
      <c r="C51" s="205"/>
      <c r="D51" s="24"/>
      <c r="E51" s="24"/>
      <c r="F51" s="24"/>
      <c r="G51" s="148"/>
      <c r="H51" s="148"/>
      <c r="I51" s="148"/>
      <c r="J51" s="207"/>
      <c r="K51" s="207"/>
      <c r="L51" s="207"/>
      <c r="M51" s="137"/>
      <c r="N51" s="168"/>
      <c r="O51" s="168"/>
      <c r="P51" s="168"/>
      <c r="Q51" s="15"/>
      <c r="R51" s="15"/>
    </row>
    <row r="52" spans="2:18" ht="30" customHeight="1" x14ac:dyDescent="0.2">
      <c r="B52" s="206" t="s">
        <v>17</v>
      </c>
      <c r="C52" s="206"/>
      <c r="D52" s="24"/>
      <c r="E52" s="24"/>
      <c r="F52" s="24"/>
      <c r="G52" s="148"/>
      <c r="H52" s="148"/>
      <c r="I52" s="148"/>
      <c r="J52" s="176"/>
      <c r="K52" s="176"/>
      <c r="L52" s="176"/>
      <c r="M52" s="137"/>
      <c r="N52" s="178"/>
      <c r="O52" s="178"/>
      <c r="P52" s="178"/>
      <c r="Q52" s="15"/>
      <c r="R52" s="15"/>
    </row>
    <row r="53" spans="2:18" ht="30" customHeight="1" x14ac:dyDescent="0.2">
      <c r="B53" s="205" t="s">
        <v>19</v>
      </c>
      <c r="C53" s="205"/>
      <c r="D53" s="24"/>
      <c r="E53" s="24"/>
      <c r="F53" s="24"/>
      <c r="G53" s="143"/>
      <c r="H53" s="143"/>
      <c r="I53" s="143"/>
      <c r="J53" s="172"/>
      <c r="K53" s="172"/>
      <c r="L53" s="172"/>
      <c r="M53" s="30"/>
      <c r="N53" s="183"/>
      <c r="O53" s="183"/>
      <c r="P53" s="183"/>
      <c r="Q53" s="183"/>
    </row>
    <row r="54" spans="2:18" ht="30" customHeight="1" x14ac:dyDescent="0.2">
      <c r="B54" s="206" t="s">
        <v>20</v>
      </c>
      <c r="C54" s="206"/>
      <c r="D54" s="24"/>
      <c r="E54" s="24"/>
      <c r="F54" s="24"/>
      <c r="G54" s="168"/>
      <c r="H54" s="168"/>
      <c r="I54" s="168"/>
      <c r="J54" s="168"/>
      <c r="K54" s="15"/>
      <c r="L54" s="25"/>
      <c r="M54" s="26"/>
      <c r="N54" s="208"/>
      <c r="O54" s="208"/>
      <c r="P54" s="208"/>
      <c r="Q54" s="208"/>
    </row>
    <row r="55" spans="2:18" ht="30" customHeight="1" x14ac:dyDescent="0.2">
      <c r="B55" s="205" t="s">
        <v>22</v>
      </c>
      <c r="C55" s="205"/>
      <c r="D55" s="24"/>
      <c r="E55" s="24"/>
      <c r="F55" s="24"/>
      <c r="G55" s="209"/>
      <c r="H55" s="209"/>
      <c r="I55" s="209"/>
      <c r="J55" s="209"/>
      <c r="K55" s="209"/>
      <c r="L55" s="209"/>
      <c r="M55" s="209"/>
      <c r="N55" s="210"/>
      <c r="O55" s="210"/>
      <c r="P55" s="210"/>
      <c r="Q55" s="210"/>
    </row>
    <row r="56" spans="2:18" ht="30" customHeight="1" x14ac:dyDescent="0.2">
      <c r="B56" s="206" t="s">
        <v>24</v>
      </c>
      <c r="C56" s="206"/>
      <c r="D56" s="23"/>
      <c r="E56" s="23"/>
      <c r="F56" s="23"/>
      <c r="G56" s="168"/>
      <c r="H56" s="168"/>
      <c r="I56" s="168"/>
      <c r="J56" s="168"/>
      <c r="K56" s="15"/>
      <c r="L56" s="25"/>
      <c r="M56" s="136"/>
      <c r="N56" s="208"/>
      <c r="O56" s="208"/>
      <c r="P56" s="208"/>
      <c r="Q56" s="208"/>
    </row>
    <row r="57" spans="2:18" ht="30" customHeight="1" x14ac:dyDescent="0.2">
      <c r="B57" s="205" t="s">
        <v>26</v>
      </c>
      <c r="C57" s="205"/>
      <c r="D57" s="23"/>
      <c r="E57" s="23"/>
      <c r="F57" s="23"/>
      <c r="G57" s="208"/>
      <c r="H57" s="208"/>
      <c r="I57" s="208"/>
      <c r="J57" s="208"/>
      <c r="K57" s="208"/>
      <c r="L57" s="208"/>
      <c r="M57" s="208"/>
      <c r="N57" s="110"/>
      <c r="O57" s="137"/>
      <c r="P57" s="15"/>
    </row>
    <row r="58" spans="2:18" ht="30" customHeight="1" x14ac:dyDescent="0.2">
      <c r="B58" s="206" t="s">
        <v>28</v>
      </c>
      <c r="C58" s="206"/>
      <c r="D58" s="23"/>
      <c r="E58" s="23"/>
      <c r="F58" s="23"/>
      <c r="G58" s="170"/>
      <c r="H58" s="170"/>
      <c r="I58" s="170"/>
      <c r="J58" s="170"/>
      <c r="K58" s="137"/>
      <c r="L58" s="25"/>
      <c r="M58" s="136"/>
      <c r="N58" s="137"/>
      <c r="O58" s="137"/>
      <c r="P58" s="15"/>
    </row>
    <row r="59" spans="2:18" ht="30" customHeight="1" x14ac:dyDescent="0.2">
      <c r="B59" s="205" t="s">
        <v>29</v>
      </c>
      <c r="C59" s="205"/>
      <c r="D59" s="23"/>
      <c r="E59" s="23"/>
      <c r="F59" s="23"/>
      <c r="G59" s="172"/>
      <c r="H59" s="172"/>
      <c r="I59" s="172"/>
      <c r="J59" s="172"/>
      <c r="K59" s="172"/>
      <c r="L59" s="172"/>
      <c r="M59" s="172"/>
      <c r="N59" s="172"/>
      <c r="O59" s="172"/>
      <c r="P59" s="172"/>
    </row>
    <row r="60" spans="2:18" ht="30" customHeight="1" x14ac:dyDescent="0.2">
      <c r="B60" s="206" t="s">
        <v>31</v>
      </c>
      <c r="C60" s="206"/>
      <c r="D60" s="23"/>
      <c r="E60" s="23"/>
      <c r="F60" s="23"/>
      <c r="G60" s="172"/>
      <c r="H60" s="172"/>
      <c r="I60" s="172"/>
      <c r="J60" s="172"/>
      <c r="K60" s="172"/>
      <c r="L60" s="172"/>
      <c r="M60" s="172"/>
      <c r="N60" s="172"/>
      <c r="O60" s="172"/>
      <c r="P60" s="15"/>
    </row>
    <row r="61" spans="2:18" ht="30" customHeight="1" x14ac:dyDescent="0.2">
      <c r="B61" s="205" t="s">
        <v>33</v>
      </c>
      <c r="C61" s="205"/>
      <c r="D61" s="23"/>
      <c r="E61" s="23"/>
      <c r="F61" s="23"/>
      <c r="G61" s="176"/>
      <c r="H61" s="176"/>
      <c r="I61" s="176"/>
      <c r="J61" s="176"/>
      <c r="K61" s="137"/>
      <c r="L61" s="25"/>
      <c r="M61" s="136"/>
      <c r="N61" s="159"/>
      <c r="O61" s="15"/>
      <c r="P61" s="15"/>
    </row>
    <row r="62" spans="2:18" ht="30" customHeight="1" x14ac:dyDescent="0.2">
      <c r="B62" s="206" t="s">
        <v>35</v>
      </c>
      <c r="C62" s="206"/>
      <c r="D62" s="23"/>
      <c r="E62" s="23"/>
      <c r="F62" s="23"/>
      <c r="G62" s="207"/>
      <c r="H62" s="207"/>
      <c r="I62" s="207"/>
      <c r="J62" s="207"/>
      <c r="K62" s="137"/>
      <c r="L62" s="25"/>
      <c r="M62" s="179"/>
      <c r="N62" s="179"/>
      <c r="O62" s="15"/>
      <c r="P62" s="15"/>
    </row>
    <row r="63" spans="2:18" ht="30" customHeight="1" x14ac:dyDescent="0.2">
      <c r="B63" s="205" t="s">
        <v>37</v>
      </c>
      <c r="C63" s="205"/>
      <c r="D63" s="23"/>
      <c r="E63" s="23"/>
      <c r="F63" s="23"/>
      <c r="G63" s="176"/>
      <c r="H63" s="176"/>
      <c r="I63" s="176"/>
      <c r="J63" s="176"/>
      <c r="K63" s="137"/>
      <c r="L63" s="25"/>
      <c r="M63" s="168"/>
      <c r="N63" s="168"/>
      <c r="O63" s="15"/>
      <c r="P63" s="15"/>
    </row>
    <row r="64" spans="2:18" ht="30" customHeight="1" x14ac:dyDescent="0.2">
      <c r="B64" s="206" t="s">
        <v>38</v>
      </c>
      <c r="C64" s="206"/>
      <c r="D64" s="23"/>
      <c r="E64" s="23"/>
      <c r="F64" s="23"/>
      <c r="G64" s="172"/>
      <c r="H64" s="172"/>
      <c r="I64" s="172"/>
      <c r="J64" s="172"/>
      <c r="K64" s="137"/>
      <c r="L64" s="25"/>
      <c r="M64" s="178"/>
      <c r="N64" s="178"/>
      <c r="O64" s="15"/>
      <c r="P64" s="15"/>
    </row>
    <row r="65" spans="2:15" ht="30" customHeight="1" x14ac:dyDescent="0.2">
      <c r="B65" s="205" t="s">
        <v>40</v>
      </c>
      <c r="C65" s="205"/>
      <c r="D65" s="23"/>
      <c r="E65" s="23"/>
      <c r="F65" s="23"/>
      <c r="G65" s="183"/>
      <c r="H65" s="183"/>
      <c r="I65" s="183"/>
      <c r="J65" s="183"/>
      <c r="K65" s="183"/>
      <c r="L65" s="25"/>
      <c r="M65" s="168"/>
      <c r="N65" s="168"/>
      <c r="O65" s="15"/>
    </row>
    <row r="66" spans="2:15" ht="30" customHeight="1" x14ac:dyDescent="0.2">
      <c r="B66" s="206" t="s">
        <v>42</v>
      </c>
      <c r="C66" s="206"/>
      <c r="D66" s="23"/>
      <c r="E66" s="23"/>
      <c r="F66" s="23"/>
      <c r="G66" s="145"/>
      <c r="H66" s="145"/>
      <c r="I66" s="145"/>
      <c r="J66" s="145"/>
      <c r="K66" s="15"/>
      <c r="L66" s="25"/>
      <c r="M66" s="167"/>
      <c r="N66" s="167"/>
      <c r="O66" s="15"/>
    </row>
    <row r="67" spans="2:15" ht="30" customHeight="1" x14ac:dyDescent="0.2">
      <c r="B67" s="205" t="s">
        <v>44</v>
      </c>
      <c r="C67" s="205"/>
      <c r="D67" s="23"/>
      <c r="E67" s="23"/>
      <c r="F67" s="23"/>
      <c r="G67" s="136"/>
      <c r="H67" s="136"/>
      <c r="I67" s="136"/>
      <c r="J67" s="136"/>
      <c r="K67" s="140"/>
      <c r="L67" s="25"/>
      <c r="M67" s="170"/>
      <c r="N67" s="170"/>
      <c r="O67" s="137"/>
    </row>
    <row r="68" spans="2:15" ht="30" customHeight="1" x14ac:dyDescent="0.2">
      <c r="B68" s="211" t="s">
        <v>45</v>
      </c>
      <c r="C68" s="211"/>
      <c r="D68" s="23"/>
      <c r="E68" s="23"/>
      <c r="F68" s="23"/>
      <c r="G68" s="136"/>
      <c r="H68" s="136"/>
      <c r="I68" s="136"/>
      <c r="J68" s="136"/>
      <c r="K68" s="15"/>
      <c r="L68" s="25"/>
      <c r="M68" s="167"/>
      <c r="N68" s="167"/>
      <c r="O68" s="137"/>
    </row>
    <row r="69" spans="2:15" ht="30" customHeight="1" x14ac:dyDescent="0.2">
      <c r="B69" s="205" t="s">
        <v>47</v>
      </c>
      <c r="C69" s="205"/>
      <c r="D69" s="23"/>
      <c r="E69" s="23"/>
      <c r="F69" s="23"/>
      <c r="G69" s="136"/>
      <c r="H69" s="136"/>
      <c r="I69" s="136"/>
      <c r="J69" s="136"/>
      <c r="K69" s="15"/>
      <c r="L69" s="25"/>
      <c r="M69" s="168"/>
      <c r="N69" s="168"/>
      <c r="O69" s="137"/>
    </row>
    <row r="70" spans="2:15" ht="30" customHeight="1" x14ac:dyDescent="0.2">
      <c r="B70" s="206" t="s">
        <v>49</v>
      </c>
      <c r="C70" s="206"/>
      <c r="D70" s="23"/>
      <c r="E70" s="23"/>
      <c r="F70" s="23"/>
      <c r="G70" s="136"/>
      <c r="H70" s="136"/>
      <c r="I70" s="136"/>
      <c r="J70" s="136"/>
      <c r="K70" s="14"/>
      <c r="L70" s="25"/>
      <c r="M70" s="178"/>
      <c r="N70" s="178"/>
      <c r="O70" s="137"/>
    </row>
    <row r="71" spans="2:15" ht="30" customHeight="1" x14ac:dyDescent="0.2">
      <c r="B71" s="205" t="s">
        <v>50</v>
      </c>
      <c r="C71" s="205"/>
      <c r="D71" s="23"/>
      <c r="E71" s="23"/>
      <c r="F71" s="23"/>
      <c r="G71" s="136"/>
      <c r="H71" s="136"/>
      <c r="I71" s="136"/>
      <c r="J71" s="136"/>
      <c r="K71" s="14"/>
      <c r="L71" s="25"/>
      <c r="M71" s="168"/>
      <c r="N71" s="168"/>
      <c r="O71" s="137"/>
    </row>
    <row r="72" spans="2:15" ht="30" customHeight="1" x14ac:dyDescent="0.2">
      <c r="B72" s="206" t="s">
        <v>52</v>
      </c>
      <c r="C72" s="206"/>
      <c r="D72" s="23"/>
      <c r="E72" s="23"/>
      <c r="F72" s="23"/>
      <c r="G72" s="136"/>
      <c r="H72" s="136"/>
      <c r="I72" s="136"/>
      <c r="J72" s="136"/>
      <c r="K72" s="14"/>
      <c r="L72" s="25"/>
      <c r="M72" s="167"/>
      <c r="N72" s="167"/>
      <c r="O72" s="137"/>
    </row>
    <row r="73" spans="2:15" ht="30" customHeight="1" x14ac:dyDescent="0.2">
      <c r="B73" s="205" t="s">
        <v>54</v>
      </c>
      <c r="C73" s="205"/>
      <c r="D73" s="23"/>
      <c r="E73" s="23"/>
      <c r="F73" s="23"/>
      <c r="G73" s="145"/>
      <c r="H73" s="145"/>
      <c r="I73" s="145"/>
      <c r="J73" s="145"/>
      <c r="K73" s="14"/>
      <c r="L73" s="25"/>
      <c r="M73" s="146"/>
      <c r="N73" s="17"/>
      <c r="O73" s="137"/>
    </row>
    <row r="74" spans="2:15" ht="30" customHeight="1" x14ac:dyDescent="0.2">
      <c r="B74" s="206" t="s">
        <v>55</v>
      </c>
      <c r="C74" s="206"/>
      <c r="D74" s="23"/>
      <c r="E74" s="23"/>
      <c r="F74" s="23"/>
      <c r="G74" s="141"/>
      <c r="H74" s="141"/>
      <c r="I74" s="141"/>
      <c r="J74" s="141"/>
      <c r="K74" s="14"/>
      <c r="L74" s="25"/>
      <c r="M74" s="176"/>
      <c r="N74" s="176"/>
      <c r="O74" s="137"/>
    </row>
    <row r="75" spans="2:15" ht="30" customHeight="1" x14ac:dyDescent="0.2">
      <c r="B75" s="205" t="s">
        <v>57</v>
      </c>
      <c r="C75" s="205"/>
      <c r="D75" s="23"/>
      <c r="E75" s="23"/>
      <c r="F75" s="23"/>
      <c r="G75" s="145"/>
      <c r="H75" s="145"/>
      <c r="I75" s="145"/>
      <c r="J75" s="145"/>
      <c r="K75" s="14"/>
      <c r="L75" s="25"/>
      <c r="M75" s="172"/>
      <c r="N75" s="172"/>
      <c r="O75" s="15"/>
    </row>
    <row r="76" spans="2:15" ht="30" customHeight="1" x14ac:dyDescent="0.2">
      <c r="B76" s="206" t="s">
        <v>59</v>
      </c>
      <c r="C76" s="206"/>
      <c r="D76" s="23"/>
      <c r="E76" s="23"/>
      <c r="F76" s="23"/>
      <c r="G76" s="23"/>
      <c r="H76" s="23"/>
      <c r="I76" s="23"/>
      <c r="J76" s="23"/>
      <c r="K76" s="23"/>
      <c r="L76" s="25"/>
      <c r="M76" s="176"/>
      <c r="N76" s="176"/>
      <c r="O76" s="140"/>
    </row>
    <row r="77" spans="2:15" ht="30" customHeight="1" x14ac:dyDescent="0.2">
      <c r="B77" s="205" t="s">
        <v>60</v>
      </c>
      <c r="C77" s="205"/>
      <c r="D77" s="23"/>
      <c r="E77" s="23"/>
      <c r="F77" s="23"/>
      <c r="G77" s="23"/>
      <c r="H77" s="23"/>
      <c r="I77" s="23"/>
      <c r="J77" s="23"/>
      <c r="K77" s="23"/>
      <c r="L77" s="25"/>
      <c r="M77" s="176"/>
      <c r="N77" s="176"/>
      <c r="O77" s="15"/>
    </row>
    <row r="78" spans="2:15" ht="30" customHeight="1" x14ac:dyDescent="0.2">
      <c r="B78" s="206" t="s">
        <v>62</v>
      </c>
      <c r="C78" s="206"/>
      <c r="D78" s="23"/>
      <c r="E78" s="23"/>
      <c r="F78" s="23"/>
      <c r="G78" s="23"/>
      <c r="H78" s="23"/>
      <c r="I78" s="23"/>
      <c r="J78" s="23"/>
      <c r="K78" s="23"/>
      <c r="L78" s="25"/>
      <c r="M78" s="136"/>
      <c r="N78" s="136"/>
      <c r="O78" s="15"/>
    </row>
    <row r="79" spans="2:15" ht="30" customHeight="1" x14ac:dyDescent="0.2">
      <c r="B79" s="205" t="s">
        <v>63</v>
      </c>
      <c r="C79" s="205"/>
      <c r="D79" s="23"/>
      <c r="E79" s="23"/>
      <c r="F79" s="23"/>
      <c r="G79" s="23"/>
      <c r="H79" s="23"/>
      <c r="I79" s="23"/>
      <c r="J79" s="23"/>
      <c r="K79" s="23"/>
      <c r="L79" s="25"/>
      <c r="M79" s="176"/>
      <c r="N79" s="176"/>
    </row>
    <row r="80" spans="2:15" ht="30" customHeight="1" x14ac:dyDescent="0.2">
      <c r="B80" s="206" t="s">
        <v>65</v>
      </c>
      <c r="C80" s="206"/>
      <c r="D80" s="23"/>
      <c r="E80" s="23"/>
      <c r="F80" s="23"/>
      <c r="G80" s="23"/>
      <c r="H80" s="23"/>
      <c r="I80" s="23"/>
      <c r="J80" s="23"/>
      <c r="K80" s="23"/>
      <c r="L80" s="25"/>
      <c r="M80" s="176"/>
      <c r="N80" s="176"/>
    </row>
    <row r="81" spans="2:16" ht="30" customHeight="1" x14ac:dyDescent="0.2">
      <c r="B81" s="205" t="s">
        <v>66</v>
      </c>
      <c r="C81" s="205"/>
      <c r="D81" s="23"/>
      <c r="E81" s="23"/>
      <c r="F81" s="23"/>
      <c r="G81" s="23"/>
      <c r="H81" s="23"/>
      <c r="I81" s="23"/>
      <c r="J81" s="23"/>
      <c r="K81" s="23"/>
      <c r="L81" s="25"/>
      <c r="M81" s="176"/>
      <c r="N81" s="176"/>
    </row>
    <row r="82" spans="2:16" ht="30" customHeight="1" x14ac:dyDescent="0.2">
      <c r="B82" s="206" t="s">
        <v>68</v>
      </c>
      <c r="C82" s="206"/>
      <c r="D82" s="23"/>
      <c r="E82" s="23"/>
      <c r="F82" s="23"/>
      <c r="G82" s="23"/>
      <c r="H82" s="23"/>
      <c r="I82" s="23"/>
      <c r="J82" s="23"/>
      <c r="K82" s="23"/>
      <c r="L82" s="25"/>
      <c r="M82" s="172"/>
      <c r="N82" s="172"/>
    </row>
    <row r="83" spans="2:16" ht="30" customHeight="1" x14ac:dyDescent="0.2">
      <c r="B83" s="205" t="s">
        <v>70</v>
      </c>
      <c r="C83" s="205"/>
      <c r="D83" s="23"/>
      <c r="E83" s="23"/>
      <c r="F83" s="23"/>
      <c r="G83" s="23"/>
      <c r="H83" s="23"/>
      <c r="I83" s="23"/>
      <c r="J83" s="23"/>
      <c r="K83" s="23"/>
      <c r="L83" s="25"/>
      <c r="M83" s="177"/>
      <c r="N83" s="177"/>
    </row>
    <row r="84" spans="2:16" ht="30" customHeight="1" x14ac:dyDescent="0.2">
      <c r="B84" s="206" t="s">
        <v>72</v>
      </c>
      <c r="C84" s="206"/>
      <c r="D84" s="23"/>
      <c r="E84" s="23"/>
      <c r="F84" s="23"/>
      <c r="G84" s="23"/>
      <c r="H84" s="23"/>
      <c r="I84" s="23"/>
      <c r="J84" s="23"/>
      <c r="K84" s="23"/>
      <c r="L84" s="25"/>
      <c r="M84" s="172"/>
      <c r="N84" s="172"/>
    </row>
    <row r="85" spans="2:16" ht="30" customHeight="1" x14ac:dyDescent="0.2">
      <c r="B85" s="211" t="s">
        <v>105</v>
      </c>
      <c r="C85" s="211"/>
      <c r="D85" s="31"/>
      <c r="E85" s="31"/>
      <c r="F85" s="31"/>
      <c r="G85" s="31"/>
      <c r="H85" s="31"/>
      <c r="I85" s="32"/>
      <c r="J85" s="33"/>
      <c r="K85" s="25"/>
      <c r="L85" s="25"/>
      <c r="M85" s="166"/>
      <c r="N85" s="166"/>
    </row>
    <row r="86" spans="2:16" ht="30" customHeight="1" x14ac:dyDescent="0.2">
      <c r="B86" s="211" t="s">
        <v>106</v>
      </c>
      <c r="C86" s="211"/>
      <c r="D86" s="31"/>
      <c r="E86" s="31"/>
      <c r="F86" s="31"/>
      <c r="G86" s="31"/>
      <c r="H86" s="31"/>
      <c r="I86" s="32"/>
      <c r="J86" s="33"/>
      <c r="K86" s="25"/>
      <c r="L86" s="25"/>
      <c r="M86" s="214"/>
      <c r="N86" s="214"/>
    </row>
    <row r="87" spans="2:16" ht="30" customHeight="1" x14ac:dyDescent="0.2">
      <c r="B87" s="211" t="s">
        <v>76</v>
      </c>
      <c r="C87" s="211"/>
      <c r="D87" s="31"/>
      <c r="E87" s="31"/>
      <c r="F87" s="31"/>
      <c r="G87" s="31"/>
      <c r="H87" s="31"/>
      <c r="I87" s="32"/>
      <c r="J87" s="33"/>
      <c r="K87" s="25"/>
      <c r="L87" s="25"/>
      <c r="M87" s="179"/>
      <c r="N87" s="179"/>
    </row>
    <row r="88" spans="2:16" ht="30" customHeight="1" x14ac:dyDescent="0.2">
      <c r="B88" s="206" t="s">
        <v>77</v>
      </c>
      <c r="C88" s="206"/>
      <c r="D88" s="31"/>
      <c r="E88" s="31"/>
      <c r="F88" s="31"/>
      <c r="G88" s="31"/>
      <c r="H88" s="31"/>
      <c r="I88" s="32"/>
      <c r="J88" s="33"/>
      <c r="K88" s="25"/>
      <c r="L88" s="25"/>
      <c r="M88" s="166"/>
      <c r="N88" s="166"/>
    </row>
    <row r="89" spans="2:16" ht="30" customHeight="1" x14ac:dyDescent="0.2">
      <c r="B89" s="205" t="s">
        <v>78</v>
      </c>
      <c r="C89" s="205"/>
      <c r="D89" s="31"/>
      <c r="E89" s="31"/>
      <c r="F89" s="31"/>
      <c r="G89" s="31"/>
      <c r="H89" s="31"/>
      <c r="I89" s="32"/>
      <c r="J89" s="33"/>
      <c r="K89" s="25"/>
      <c r="L89" s="25"/>
      <c r="M89" s="18"/>
    </row>
    <row r="90" spans="2:16" ht="30" customHeight="1" x14ac:dyDescent="0.2">
      <c r="B90" s="206" t="s">
        <v>79</v>
      </c>
      <c r="C90" s="206"/>
      <c r="D90" s="31"/>
      <c r="E90" s="31"/>
      <c r="F90" s="31"/>
      <c r="G90" s="31"/>
      <c r="H90" s="31"/>
      <c r="I90" s="32"/>
      <c r="J90" s="33"/>
      <c r="K90" s="25"/>
      <c r="L90" s="25"/>
    </row>
    <row r="91" spans="2:16" ht="30" customHeight="1" x14ac:dyDescent="0.2">
      <c r="B91" s="205" t="s">
        <v>80</v>
      </c>
      <c r="C91" s="205"/>
      <c r="D91" s="34"/>
      <c r="E91" s="34"/>
      <c r="F91" s="34"/>
      <c r="G91" s="34"/>
      <c r="H91" s="34"/>
      <c r="I91" s="32"/>
      <c r="J91" s="33"/>
      <c r="K91" s="25"/>
      <c r="L91" s="25"/>
      <c r="N91" s="166"/>
      <c r="O91" s="166"/>
      <c r="P91" s="15"/>
    </row>
    <row r="92" spans="2:16" ht="30" customHeight="1" x14ac:dyDescent="0.2">
      <c r="B92" s="212" t="s">
        <v>81</v>
      </c>
      <c r="C92" s="212"/>
      <c r="D92" s="31"/>
      <c r="E92" s="31"/>
      <c r="F92" s="31"/>
      <c r="G92" s="31"/>
      <c r="H92" s="31"/>
      <c r="I92" s="32"/>
      <c r="J92" s="33"/>
      <c r="K92" s="25"/>
      <c r="L92" s="25"/>
      <c r="N92" s="173"/>
      <c r="O92" s="173"/>
      <c r="P92" s="15"/>
    </row>
    <row r="93" spans="2:16" ht="30" customHeight="1" x14ac:dyDescent="0.2">
      <c r="B93" s="213" t="s">
        <v>82</v>
      </c>
      <c r="C93" s="213"/>
      <c r="D93" s="34"/>
      <c r="E93" s="34"/>
      <c r="F93" s="34"/>
      <c r="G93" s="34"/>
      <c r="H93" s="34"/>
      <c r="I93" s="32"/>
      <c r="J93" s="33"/>
      <c r="K93" s="25"/>
      <c r="L93" s="25"/>
      <c r="N93" s="173"/>
      <c r="O93" s="173"/>
      <c r="P93" s="15"/>
    </row>
  </sheetData>
  <protectedRanges>
    <protectedRange sqref="B5:C21" name="範圍1"/>
  </protectedRanges>
  <mergeCells count="188">
    <mergeCell ref="B89:C89"/>
    <mergeCell ref="B90:C90"/>
    <mergeCell ref="B91:C91"/>
    <mergeCell ref="N91:O91"/>
    <mergeCell ref="B92:C92"/>
    <mergeCell ref="N92:O92"/>
    <mergeCell ref="B93:C93"/>
    <mergeCell ref="N93:O93"/>
    <mergeCell ref="B84:C84"/>
    <mergeCell ref="M84:N84"/>
    <mergeCell ref="B85:C85"/>
    <mergeCell ref="M85:N85"/>
    <mergeCell ref="B86:C86"/>
    <mergeCell ref="M86:N86"/>
    <mergeCell ref="B87:C87"/>
    <mergeCell ref="M87:N87"/>
    <mergeCell ref="B88:C88"/>
    <mergeCell ref="M88:N88"/>
    <mergeCell ref="B79:C79"/>
    <mergeCell ref="M79:N79"/>
    <mergeCell ref="B80:C80"/>
    <mergeCell ref="M80:N80"/>
    <mergeCell ref="B81:C81"/>
    <mergeCell ref="M81:N81"/>
    <mergeCell ref="B82:C82"/>
    <mergeCell ref="M82:N82"/>
    <mergeCell ref="B83:C83"/>
    <mergeCell ref="M83:N83"/>
    <mergeCell ref="B74:C74"/>
    <mergeCell ref="M74:N74"/>
    <mergeCell ref="B75:C75"/>
    <mergeCell ref="M75:N75"/>
    <mergeCell ref="B76:C76"/>
    <mergeCell ref="M76:N76"/>
    <mergeCell ref="B77:C77"/>
    <mergeCell ref="M77:N77"/>
    <mergeCell ref="B78:C78"/>
    <mergeCell ref="B69:C69"/>
    <mergeCell ref="M69:N69"/>
    <mergeCell ref="B70:C70"/>
    <mergeCell ref="M70:N70"/>
    <mergeCell ref="B71:C71"/>
    <mergeCell ref="M71:N71"/>
    <mergeCell ref="B72:C72"/>
    <mergeCell ref="M72:N72"/>
    <mergeCell ref="B73:C73"/>
    <mergeCell ref="B65:C65"/>
    <mergeCell ref="G65:K65"/>
    <mergeCell ref="M65:N65"/>
    <mergeCell ref="B66:C66"/>
    <mergeCell ref="M66:N66"/>
    <mergeCell ref="B67:C67"/>
    <mergeCell ref="M67:N67"/>
    <mergeCell ref="B68:C68"/>
    <mergeCell ref="M68:N68"/>
    <mergeCell ref="B62:C62"/>
    <mergeCell ref="G62:J62"/>
    <mergeCell ref="M62:N62"/>
    <mergeCell ref="B63:C63"/>
    <mergeCell ref="G63:J63"/>
    <mergeCell ref="M63:N63"/>
    <mergeCell ref="B64:C64"/>
    <mergeCell ref="G64:J64"/>
    <mergeCell ref="M64:N64"/>
    <mergeCell ref="B57:C57"/>
    <mergeCell ref="G57:M57"/>
    <mergeCell ref="B58:C58"/>
    <mergeCell ref="G58:J58"/>
    <mergeCell ref="B59:C59"/>
    <mergeCell ref="G59:P59"/>
    <mergeCell ref="B60:C60"/>
    <mergeCell ref="G60:O60"/>
    <mergeCell ref="B61:C61"/>
    <mergeCell ref="G61:J61"/>
    <mergeCell ref="B54:C54"/>
    <mergeCell ref="G54:J54"/>
    <mergeCell ref="N54:Q54"/>
    <mergeCell ref="B55:C55"/>
    <mergeCell ref="G55:M55"/>
    <mergeCell ref="N55:Q55"/>
    <mergeCell ref="B56:C56"/>
    <mergeCell ref="G56:J56"/>
    <mergeCell ref="N56:Q56"/>
    <mergeCell ref="B51:C51"/>
    <mergeCell ref="J51:L51"/>
    <mergeCell ref="N51:P51"/>
    <mergeCell ref="B52:C52"/>
    <mergeCell ref="J52:L52"/>
    <mergeCell ref="N52:P52"/>
    <mergeCell ref="B53:C53"/>
    <mergeCell ref="J53:L53"/>
    <mergeCell ref="N53:Q53"/>
    <mergeCell ref="B46:C46"/>
    <mergeCell ref="J46:L46"/>
    <mergeCell ref="B47:C47"/>
    <mergeCell ref="J47:R47"/>
    <mergeCell ref="B48:C48"/>
    <mergeCell ref="J48:Q48"/>
    <mergeCell ref="B49:C49"/>
    <mergeCell ref="J49:L49"/>
    <mergeCell ref="B50:C50"/>
    <mergeCell ref="J50:L50"/>
    <mergeCell ref="N50:P50"/>
    <mergeCell ref="B41:C41"/>
    <mergeCell ref="E41:G41"/>
    <mergeCell ref="B42:C42"/>
    <mergeCell ref="E42:G42"/>
    <mergeCell ref="B43:C43"/>
    <mergeCell ref="E43:I43"/>
    <mergeCell ref="B45:C45"/>
    <mergeCell ref="J45:N45"/>
    <mergeCell ref="O45:S45"/>
    <mergeCell ref="B34:C34"/>
    <mergeCell ref="B36:C36"/>
    <mergeCell ref="B39:C39"/>
    <mergeCell ref="B40:C40"/>
    <mergeCell ref="E40:G40"/>
    <mergeCell ref="B35:G35"/>
    <mergeCell ref="B37:G37"/>
    <mergeCell ref="B38:G38"/>
    <mergeCell ref="I34:M34"/>
    <mergeCell ref="I35:M35"/>
    <mergeCell ref="B13:C13"/>
    <mergeCell ref="B14:C14"/>
    <mergeCell ref="B11:C11"/>
    <mergeCell ref="B12:C12"/>
    <mergeCell ref="B25:G25"/>
    <mergeCell ref="B24:G24"/>
    <mergeCell ref="B33:G33"/>
    <mergeCell ref="B26:G26"/>
    <mergeCell ref="I24:M24"/>
    <mergeCell ref="I25:M25"/>
    <mergeCell ref="I27:M27"/>
    <mergeCell ref="I28:M28"/>
    <mergeCell ref="I32:M32"/>
    <mergeCell ref="I33:M33"/>
    <mergeCell ref="B27:G27"/>
    <mergeCell ref="B28:G28"/>
    <mergeCell ref="B29:G29"/>
    <mergeCell ref="B30:G30"/>
    <mergeCell ref="B31:C31"/>
    <mergeCell ref="B32:C32"/>
    <mergeCell ref="K3:L3"/>
    <mergeCell ref="K4:L4"/>
    <mergeCell ref="K9:L9"/>
    <mergeCell ref="K10:L10"/>
    <mergeCell ref="J8:L8"/>
    <mergeCell ref="J7:L7"/>
    <mergeCell ref="J6:L6"/>
    <mergeCell ref="J5:L5"/>
    <mergeCell ref="J16:M16"/>
    <mergeCell ref="J12:M12"/>
    <mergeCell ref="J13:N13"/>
    <mergeCell ref="J14:M14"/>
    <mergeCell ref="J15:M15"/>
    <mergeCell ref="O22:S22"/>
    <mergeCell ref="O12:W12"/>
    <mergeCell ref="O13:W13"/>
    <mergeCell ref="O14:Q14"/>
    <mergeCell ref="B21:C21"/>
    <mergeCell ref="O15:U15"/>
    <mergeCell ref="J21:N21"/>
    <mergeCell ref="O16:S16"/>
    <mergeCell ref="J17:M17"/>
    <mergeCell ref="O17:S17"/>
    <mergeCell ref="J18:M18"/>
    <mergeCell ref="O18:Q18"/>
    <mergeCell ref="J19:L19"/>
    <mergeCell ref="O19:S19"/>
    <mergeCell ref="J20:L20"/>
    <mergeCell ref="O20:S20"/>
    <mergeCell ref="O21:S21"/>
    <mergeCell ref="J22:L22"/>
    <mergeCell ref="B19:C19"/>
    <mergeCell ref="B20:C20"/>
    <mergeCell ref="B18:C18"/>
    <mergeCell ref="B17:C17"/>
    <mergeCell ref="B15:C15"/>
    <mergeCell ref="B16:C16"/>
    <mergeCell ref="D3:H3"/>
    <mergeCell ref="B9:C9"/>
    <mergeCell ref="B10:C10"/>
    <mergeCell ref="B7:C7"/>
    <mergeCell ref="B8:C8"/>
    <mergeCell ref="B5:C5"/>
    <mergeCell ref="B6:C6"/>
    <mergeCell ref="B4:C4"/>
    <mergeCell ref="B3:C3"/>
  </mergeCells>
  <phoneticPr fontId="1" type="noConversion"/>
  <dataValidations count="5">
    <dataValidation allowBlank="1" showInputMessage="1" showErrorMessage="1" prompt="此儲存格為本工作表的標題" sqref="B45" xr:uid="{0C4C69D2-61C5-4B7D-8AB6-FBCF9D834AA9}"/>
    <dataValidation allowBlank="1" showInputMessage="1" showErrorMessage="1" prompt="在儲存格中輸入工作或標題" sqref="K11:L11 B2:B3 I3 J3:J4 X12:AB21 M5:P11 B22 D4:H21" xr:uid="{8D03AA14-1771-4D1F-9A4D-BEA3D1E02713}"/>
    <dataValidation allowBlank="1" showInputMessage="1" showErrorMessage="1" prompt="在此工作表中建立工作清單" sqref="A2:A22" xr:uid="{D6162C28-B871-4901-9EE0-289C5AE8205A}"/>
    <dataValidation type="list" allowBlank="1" showInputMessage="1" showErrorMessage="1" sqref="B4:C4 I4" xr:uid="{98E09AF7-4D4B-4406-B3EA-A7A761E9EF9E}">
      <formula1>$B$23:$B$24</formula1>
    </dataValidation>
    <dataValidation type="list" allowBlank="1" showInputMessage="1" showErrorMessage="1" prompt="在儲存格中輸入工作或標題" sqref="J11 I5:I21 B5:C21" xr:uid="{339593C6-28E8-44F5-BC84-1E5C422B66B9}">
      <formula1>#REF!</formula1>
    </dataValidation>
  </dataValidations>
  <printOptions horizontalCentered="1"/>
  <pageMargins left="0.25" right="0.25" top="0.36" bottom="0.25" header="0.3" footer="0.3"/>
  <pageSetup paperSize="9" fitToHeight="0" orientation="portrait" horizontalDpi="4294967293" verticalDpi="200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64A-DBEB-4226-A8FB-53EE447583EB}">
  <sheetPr>
    <tabColor theme="4"/>
    <pageSetUpPr fitToPage="1"/>
  </sheetPr>
  <dimension ref="A1:M67"/>
  <sheetViews>
    <sheetView showGridLines="0" zoomScaleNormal="100" workbookViewId="0">
      <selection activeCell="H40" sqref="H40"/>
    </sheetView>
  </sheetViews>
  <sheetFormatPr defaultRowHeight="30" customHeight="1" x14ac:dyDescent="0.2"/>
  <cols>
    <col min="1" max="1" width="2.74609375" customWidth="1"/>
    <col min="2" max="2" width="23.8046875" customWidth="1"/>
    <col min="3" max="3" width="8.8125" customWidth="1"/>
    <col min="4" max="4" width="10.7578125" style="5" customWidth="1"/>
    <col min="5" max="5" width="12.81640625" style="7" customWidth="1"/>
    <col min="6" max="6" width="10.7578125" customWidth="1"/>
    <col min="7" max="7" width="12.81640625" style="7" customWidth="1"/>
    <col min="8" max="8" width="5.60546875" customWidth="1"/>
    <col min="9" max="9" width="25.75" customWidth="1"/>
    <col min="10" max="12" width="18.76953125" customWidth="1"/>
  </cols>
  <sheetData>
    <row r="1" spans="1:13" ht="17.25" customHeight="1" x14ac:dyDescent="0.2"/>
    <row r="2" spans="1:13" ht="39" customHeight="1" x14ac:dyDescent="0.2">
      <c r="A2" s="1"/>
      <c r="B2" s="164"/>
      <c r="C2" s="164"/>
      <c r="D2" s="164"/>
      <c r="E2" s="164"/>
      <c r="F2" s="164"/>
      <c r="G2" s="164"/>
    </row>
    <row r="3" spans="1:13" ht="31.5" customHeight="1" x14ac:dyDescent="0.2">
      <c r="B3" s="95" t="s">
        <v>0</v>
      </c>
      <c r="C3" s="175"/>
      <c r="D3" s="175"/>
      <c r="E3" s="94" t="s">
        <v>1</v>
      </c>
      <c r="F3" s="175"/>
      <c r="G3" s="175"/>
      <c r="H3" s="14"/>
      <c r="I3" s="29"/>
      <c r="J3" s="15"/>
      <c r="K3" s="165"/>
      <c r="L3" s="165"/>
      <c r="M3" s="165"/>
    </row>
    <row r="4" spans="1:13" ht="37.5" customHeight="1" x14ac:dyDescent="0.25">
      <c r="B4" s="124" t="s">
        <v>3</v>
      </c>
      <c r="C4" s="124" t="s">
        <v>4</v>
      </c>
      <c r="D4" s="125" t="s">
        <v>5</v>
      </c>
      <c r="E4" s="124" t="s">
        <v>6</v>
      </c>
      <c r="F4" s="124" t="s">
        <v>7</v>
      </c>
      <c r="G4" s="124" t="s">
        <v>8</v>
      </c>
      <c r="H4" s="14"/>
      <c r="I4" s="117"/>
      <c r="J4" s="166"/>
      <c r="K4" s="166"/>
      <c r="L4" s="166"/>
      <c r="M4" s="137"/>
    </row>
    <row r="5" spans="1:13" ht="24.75" customHeight="1" x14ac:dyDescent="0.25">
      <c r="B5" s="40" t="s">
        <v>107</v>
      </c>
      <c r="C5" s="38"/>
      <c r="D5" s="45">
        <v>4320</v>
      </c>
      <c r="E5" s="46">
        <f t="shared" ref="E5:E48" si="0">C5*D5</f>
        <v>0</v>
      </c>
      <c r="F5" s="47">
        <v>5760</v>
      </c>
      <c r="G5" s="48">
        <f t="shared" ref="G5:G49" si="1">C5*F5</f>
        <v>0</v>
      </c>
      <c r="H5" s="14"/>
      <c r="I5" s="26"/>
      <c r="J5" s="15"/>
      <c r="K5" s="165"/>
      <c r="L5" s="165"/>
      <c r="M5" s="165"/>
    </row>
    <row r="6" spans="1:13" ht="24.75" customHeight="1" x14ac:dyDescent="0.3">
      <c r="B6" s="40" t="s">
        <v>108</v>
      </c>
      <c r="C6" s="108"/>
      <c r="D6" s="45">
        <v>4320</v>
      </c>
      <c r="E6" s="46">
        <f t="shared" si="0"/>
        <v>0</v>
      </c>
      <c r="F6" s="47">
        <v>5760</v>
      </c>
      <c r="G6" s="48">
        <f t="shared" si="1"/>
        <v>0</v>
      </c>
      <c r="H6" s="14"/>
      <c r="I6" s="27"/>
      <c r="J6" s="173"/>
      <c r="K6" s="173"/>
      <c r="L6" s="173"/>
      <c r="M6" s="15"/>
    </row>
    <row r="7" spans="1:13" ht="24.75" customHeight="1" x14ac:dyDescent="0.25">
      <c r="B7" s="41" t="s">
        <v>109</v>
      </c>
      <c r="C7" s="38"/>
      <c r="D7" s="45">
        <v>4320</v>
      </c>
      <c r="E7" s="46">
        <f>C7*D7</f>
        <v>0</v>
      </c>
      <c r="F7" s="47">
        <v>5760</v>
      </c>
      <c r="G7" s="48">
        <f>C7*F7</f>
        <v>0</v>
      </c>
      <c r="H7" s="14"/>
      <c r="I7" s="26"/>
      <c r="J7" s="15"/>
      <c r="K7" s="174"/>
      <c r="L7" s="174"/>
      <c r="M7" s="174"/>
    </row>
    <row r="8" spans="1:13" ht="24.75" customHeight="1" x14ac:dyDescent="0.25">
      <c r="B8" s="41" t="s">
        <v>110</v>
      </c>
      <c r="C8" s="38"/>
      <c r="D8" s="45">
        <v>4320</v>
      </c>
      <c r="E8" s="46">
        <f t="shared" si="0"/>
        <v>0</v>
      </c>
      <c r="F8" s="47">
        <v>5760</v>
      </c>
      <c r="G8" s="48">
        <f t="shared" si="1"/>
        <v>0</v>
      </c>
      <c r="H8" s="14"/>
      <c r="I8" s="28"/>
      <c r="J8" s="15"/>
      <c r="K8" s="174"/>
      <c r="L8" s="174"/>
      <c r="M8" s="174"/>
    </row>
    <row r="9" spans="1:13" ht="24.75" customHeight="1" x14ac:dyDescent="0.25">
      <c r="B9" s="41" t="s">
        <v>111</v>
      </c>
      <c r="C9" s="38"/>
      <c r="D9" s="45">
        <v>4320</v>
      </c>
      <c r="E9" s="46">
        <f t="shared" si="0"/>
        <v>0</v>
      </c>
      <c r="F9" s="47">
        <v>5760</v>
      </c>
      <c r="G9" s="48">
        <f t="shared" si="1"/>
        <v>0</v>
      </c>
      <c r="H9" s="14"/>
      <c r="I9" s="26"/>
      <c r="J9" s="15"/>
      <c r="K9" s="140"/>
      <c r="L9" s="140"/>
      <c r="M9" s="140"/>
    </row>
    <row r="10" spans="1:13" ht="24.75" customHeight="1" x14ac:dyDescent="0.25">
      <c r="B10" s="41" t="s">
        <v>112</v>
      </c>
      <c r="C10" s="38"/>
      <c r="D10" s="45">
        <v>4320</v>
      </c>
      <c r="E10" s="46">
        <f t="shared" si="0"/>
        <v>0</v>
      </c>
      <c r="F10" s="47">
        <v>5760</v>
      </c>
      <c r="G10" s="48">
        <f t="shared" si="1"/>
        <v>0</v>
      </c>
      <c r="H10" s="35"/>
      <c r="I10" s="30"/>
      <c r="J10" s="15"/>
      <c r="K10" s="140"/>
      <c r="L10" s="140"/>
      <c r="M10" s="140"/>
    </row>
    <row r="11" spans="1:13" ht="24.75" customHeight="1" x14ac:dyDescent="0.25">
      <c r="B11" s="41" t="s">
        <v>113</v>
      </c>
      <c r="C11" s="38"/>
      <c r="D11" s="45">
        <v>4320</v>
      </c>
      <c r="E11" s="46">
        <f t="shared" si="0"/>
        <v>0</v>
      </c>
      <c r="F11" s="47">
        <v>5760</v>
      </c>
      <c r="G11" s="48">
        <f t="shared" si="1"/>
        <v>0</v>
      </c>
      <c r="H11" s="14"/>
      <c r="I11" s="26"/>
      <c r="J11" s="15"/>
      <c r="K11" s="140"/>
      <c r="L11" s="140"/>
      <c r="M11" s="140"/>
    </row>
    <row r="12" spans="1:13" ht="24.75" customHeight="1" x14ac:dyDescent="0.25">
      <c r="B12" s="41" t="s">
        <v>114</v>
      </c>
      <c r="C12" s="38"/>
      <c r="D12" s="45">
        <v>4320</v>
      </c>
      <c r="E12" s="46">
        <f t="shared" si="0"/>
        <v>0</v>
      </c>
      <c r="F12" s="47">
        <v>5760</v>
      </c>
      <c r="G12" s="48">
        <f t="shared" si="1"/>
        <v>0</v>
      </c>
      <c r="H12" s="14"/>
      <c r="I12" s="177"/>
      <c r="J12" s="177"/>
      <c r="K12" s="144"/>
      <c r="L12" s="16"/>
      <c r="M12" s="15"/>
    </row>
    <row r="13" spans="1:13" ht="24.75" customHeight="1" x14ac:dyDescent="0.25">
      <c r="B13" s="41" t="s">
        <v>115</v>
      </c>
      <c r="C13" s="38"/>
      <c r="D13" s="45">
        <v>4320</v>
      </c>
      <c r="E13" s="46">
        <f t="shared" si="0"/>
        <v>0</v>
      </c>
      <c r="F13" s="47">
        <v>5760</v>
      </c>
      <c r="G13" s="48">
        <f t="shared" si="1"/>
        <v>0</v>
      </c>
      <c r="H13" s="14"/>
      <c r="I13" s="176"/>
      <c r="J13" s="176"/>
      <c r="K13" s="176"/>
      <c r="L13" s="176"/>
      <c r="M13" s="15"/>
    </row>
    <row r="14" spans="1:13" ht="24.75" customHeight="1" x14ac:dyDescent="0.25">
      <c r="B14" s="41" t="s">
        <v>116</v>
      </c>
      <c r="C14" s="38"/>
      <c r="D14" s="45">
        <v>4320</v>
      </c>
      <c r="E14" s="46">
        <f t="shared" si="0"/>
        <v>0</v>
      </c>
      <c r="F14" s="47">
        <v>5760</v>
      </c>
      <c r="G14" s="48">
        <f t="shared" si="1"/>
        <v>0</v>
      </c>
      <c r="H14" s="14"/>
      <c r="I14" s="165"/>
      <c r="J14" s="165"/>
      <c r="K14" s="165"/>
      <c r="L14" s="137"/>
      <c r="M14" s="15"/>
    </row>
    <row r="15" spans="1:13" ht="24.75" customHeight="1" x14ac:dyDescent="0.25">
      <c r="B15" s="41" t="s">
        <v>117</v>
      </c>
      <c r="C15" s="38"/>
      <c r="D15" s="45">
        <v>4320</v>
      </c>
      <c r="E15" s="46">
        <f t="shared" si="0"/>
        <v>0</v>
      </c>
      <c r="F15" s="47">
        <v>5760</v>
      </c>
      <c r="G15" s="48">
        <f t="shared" si="1"/>
        <v>0</v>
      </c>
      <c r="H15" s="14"/>
      <c r="I15" s="136"/>
      <c r="J15" s="137"/>
      <c r="K15" s="137"/>
      <c r="L15" s="137"/>
      <c r="M15" s="15"/>
    </row>
    <row r="16" spans="1:13" ht="24.75" customHeight="1" x14ac:dyDescent="0.25">
      <c r="B16" s="41" t="s">
        <v>118</v>
      </c>
      <c r="C16" s="38"/>
      <c r="D16" s="45">
        <v>4560</v>
      </c>
      <c r="E16" s="46">
        <f t="shared" si="0"/>
        <v>0</v>
      </c>
      <c r="F16" s="47">
        <v>6480</v>
      </c>
      <c r="G16" s="48">
        <f t="shared" si="1"/>
        <v>0</v>
      </c>
      <c r="H16" s="14"/>
      <c r="I16" s="136"/>
      <c r="J16" s="137"/>
      <c r="K16" s="137"/>
      <c r="L16" s="15"/>
      <c r="M16" s="15"/>
    </row>
    <row r="17" spans="2:13" ht="24.75" customHeight="1" x14ac:dyDescent="0.25">
      <c r="B17" s="41" t="s">
        <v>119</v>
      </c>
      <c r="C17" s="38"/>
      <c r="D17" s="45">
        <v>4560</v>
      </c>
      <c r="E17" s="46">
        <f t="shared" si="0"/>
        <v>0</v>
      </c>
      <c r="F17" s="47">
        <v>6480</v>
      </c>
      <c r="G17" s="48">
        <f t="shared" si="1"/>
        <v>0</v>
      </c>
      <c r="H17" s="14"/>
      <c r="I17" s="136"/>
      <c r="J17" s="137"/>
      <c r="K17" s="137"/>
      <c r="L17" s="15"/>
      <c r="M17" s="15"/>
    </row>
    <row r="18" spans="2:13" ht="24.75" customHeight="1" x14ac:dyDescent="0.25">
      <c r="B18" s="41" t="s">
        <v>120</v>
      </c>
      <c r="C18" s="38"/>
      <c r="D18" s="45">
        <v>4560</v>
      </c>
      <c r="E18" s="46">
        <f t="shared" si="0"/>
        <v>0</v>
      </c>
      <c r="F18" s="47">
        <v>6480</v>
      </c>
      <c r="G18" s="48">
        <f t="shared" si="1"/>
        <v>0</v>
      </c>
      <c r="H18" s="14"/>
      <c r="I18" s="136"/>
      <c r="J18" s="159"/>
      <c r="K18" s="159"/>
      <c r="L18" s="15"/>
      <c r="M18" s="15"/>
    </row>
    <row r="19" spans="2:13" ht="24.75" customHeight="1" x14ac:dyDescent="0.25">
      <c r="B19" s="41" t="s">
        <v>121</v>
      </c>
      <c r="C19" s="38"/>
      <c r="D19" s="45">
        <v>4560</v>
      </c>
      <c r="E19" s="46">
        <f t="shared" si="0"/>
        <v>0</v>
      </c>
      <c r="F19" s="47">
        <v>6480</v>
      </c>
      <c r="G19" s="48">
        <f t="shared" si="1"/>
        <v>0</v>
      </c>
      <c r="H19" s="14"/>
      <c r="I19" s="179"/>
      <c r="J19" s="179"/>
      <c r="K19" s="179"/>
      <c r="L19" s="15"/>
      <c r="M19" s="15"/>
    </row>
    <row r="20" spans="2:13" ht="24.75" customHeight="1" x14ac:dyDescent="0.25">
      <c r="B20" s="41" t="s">
        <v>122</v>
      </c>
      <c r="C20" s="38"/>
      <c r="D20" s="45">
        <v>4320</v>
      </c>
      <c r="E20" s="46">
        <f t="shared" si="0"/>
        <v>0</v>
      </c>
      <c r="F20" s="47">
        <v>5960</v>
      </c>
      <c r="G20" s="48">
        <f t="shared" si="1"/>
        <v>0</v>
      </c>
      <c r="H20" s="14"/>
      <c r="I20" s="168"/>
      <c r="J20" s="168"/>
      <c r="K20" s="168"/>
      <c r="L20" s="15"/>
      <c r="M20" s="15"/>
    </row>
    <row r="21" spans="2:13" ht="24.75" customHeight="1" x14ac:dyDescent="0.25">
      <c r="B21" s="41" t="s">
        <v>123</v>
      </c>
      <c r="C21" s="38"/>
      <c r="D21" s="45">
        <v>4800</v>
      </c>
      <c r="E21" s="46">
        <f t="shared" si="0"/>
        <v>0</v>
      </c>
      <c r="F21" s="47">
        <v>6800</v>
      </c>
      <c r="G21" s="48">
        <f t="shared" si="1"/>
        <v>0</v>
      </c>
      <c r="H21" s="14"/>
      <c r="I21" s="178"/>
      <c r="J21" s="178"/>
      <c r="K21" s="178"/>
      <c r="L21" s="15"/>
      <c r="M21" s="15"/>
    </row>
    <row r="22" spans="2:13" ht="24.75" customHeight="1" x14ac:dyDescent="0.25">
      <c r="B22" s="41" t="s">
        <v>124</v>
      </c>
      <c r="C22" s="38"/>
      <c r="D22" s="45">
        <v>4200</v>
      </c>
      <c r="E22" s="46">
        <f t="shared" si="0"/>
        <v>0</v>
      </c>
      <c r="F22" s="47">
        <v>5760</v>
      </c>
      <c r="G22" s="48">
        <f t="shared" si="1"/>
        <v>0</v>
      </c>
      <c r="H22" s="14"/>
      <c r="I22" s="168"/>
      <c r="J22" s="168"/>
      <c r="K22" s="168"/>
      <c r="L22" s="15"/>
      <c r="M22" s="14"/>
    </row>
    <row r="23" spans="2:13" ht="24.75" customHeight="1" x14ac:dyDescent="0.25">
      <c r="B23" s="41" t="s">
        <v>125</v>
      </c>
      <c r="C23" s="38"/>
      <c r="D23" s="45">
        <v>4000</v>
      </c>
      <c r="E23" s="46">
        <f t="shared" si="0"/>
        <v>0</v>
      </c>
      <c r="F23" s="47">
        <v>6080</v>
      </c>
      <c r="G23" s="48">
        <f t="shared" si="1"/>
        <v>0</v>
      </c>
      <c r="H23" s="14"/>
      <c r="I23" s="169"/>
      <c r="J23" s="169"/>
      <c r="K23" s="169"/>
      <c r="L23" s="15"/>
      <c r="M23" s="14"/>
    </row>
    <row r="24" spans="2:13" ht="24.75" customHeight="1" x14ac:dyDescent="0.2">
      <c r="B24" s="118"/>
      <c r="C24" s="119"/>
      <c r="D24" s="120"/>
      <c r="E24" s="121"/>
      <c r="F24" s="122"/>
      <c r="G24" s="123"/>
      <c r="H24" s="14"/>
      <c r="I24" s="170"/>
      <c r="J24" s="170"/>
      <c r="K24" s="170"/>
      <c r="L24" s="137"/>
      <c r="M24" s="14"/>
    </row>
    <row r="25" spans="2:13" ht="24.75" customHeight="1" x14ac:dyDescent="0.25">
      <c r="B25" s="40" t="s">
        <v>126</v>
      </c>
      <c r="C25" s="38"/>
      <c r="D25" s="45">
        <v>4000</v>
      </c>
      <c r="E25" s="46">
        <f t="shared" ref="E25:E44" si="2">C25*D25</f>
        <v>0</v>
      </c>
      <c r="F25" s="47">
        <v>5760</v>
      </c>
      <c r="G25" s="48">
        <f t="shared" ref="G25:G44" si="3">C25*F25</f>
        <v>0</v>
      </c>
      <c r="H25" s="14"/>
      <c r="I25" s="171"/>
      <c r="J25" s="171"/>
      <c r="K25" s="171"/>
      <c r="L25" s="137"/>
      <c r="M25" s="14"/>
    </row>
    <row r="26" spans="2:13" ht="24.75" customHeight="1" x14ac:dyDescent="0.25">
      <c r="B26" s="40" t="s">
        <v>127</v>
      </c>
      <c r="C26" s="38"/>
      <c r="D26" s="45">
        <v>4000</v>
      </c>
      <c r="E26" s="46">
        <f t="shared" si="2"/>
        <v>0</v>
      </c>
      <c r="F26" s="47">
        <v>5760</v>
      </c>
      <c r="G26" s="48">
        <f t="shared" si="3"/>
        <v>0</v>
      </c>
      <c r="H26" s="14"/>
      <c r="I26" s="172"/>
      <c r="J26" s="172"/>
      <c r="K26" s="172"/>
      <c r="L26" s="172"/>
      <c r="M26" s="14"/>
    </row>
    <row r="27" spans="2:13" ht="24.75" customHeight="1" x14ac:dyDescent="0.25">
      <c r="B27" s="41" t="s">
        <v>128</v>
      </c>
      <c r="C27" s="38"/>
      <c r="D27" s="45">
        <v>4000</v>
      </c>
      <c r="E27" s="46">
        <f>C27*D27</f>
        <v>0</v>
      </c>
      <c r="F27" s="47">
        <v>5760</v>
      </c>
      <c r="G27" s="48">
        <f>C27*F27</f>
        <v>0</v>
      </c>
      <c r="H27" s="14"/>
      <c r="I27" s="167"/>
      <c r="J27" s="167"/>
      <c r="K27" s="167"/>
      <c r="L27" s="137"/>
      <c r="M27" s="14"/>
    </row>
    <row r="28" spans="2:13" ht="24.75" customHeight="1" x14ac:dyDescent="0.25">
      <c r="B28" s="41" t="s">
        <v>129</v>
      </c>
      <c r="C28" s="38"/>
      <c r="D28" s="45">
        <v>4000</v>
      </c>
      <c r="E28" s="46">
        <f t="shared" ref="E28:E44" si="4">C28*D28</f>
        <v>0</v>
      </c>
      <c r="F28" s="47">
        <v>5760</v>
      </c>
      <c r="G28" s="48">
        <f t="shared" ref="G28:G44" si="5">C28*F28</f>
        <v>0</v>
      </c>
      <c r="H28" s="14"/>
      <c r="I28" s="168"/>
      <c r="J28" s="168"/>
      <c r="K28" s="168"/>
      <c r="L28" s="137"/>
      <c r="M28" s="14"/>
    </row>
    <row r="29" spans="2:13" ht="24.75" customHeight="1" x14ac:dyDescent="0.25">
      <c r="B29" s="41" t="s">
        <v>130</v>
      </c>
      <c r="C29" s="38"/>
      <c r="D29" s="45">
        <v>4000</v>
      </c>
      <c r="E29" s="46">
        <f t="shared" si="4"/>
        <v>0</v>
      </c>
      <c r="F29" s="47">
        <v>5760</v>
      </c>
      <c r="G29" s="48">
        <f t="shared" si="5"/>
        <v>0</v>
      </c>
      <c r="H29" s="14"/>
      <c r="I29" s="168"/>
      <c r="J29" s="168"/>
      <c r="K29" s="168"/>
      <c r="L29" s="137"/>
      <c r="M29" s="14"/>
    </row>
    <row r="30" spans="2:13" ht="24.75" customHeight="1" x14ac:dyDescent="0.25">
      <c r="B30" s="41" t="s">
        <v>131</v>
      </c>
      <c r="C30" s="38"/>
      <c r="D30" s="45">
        <v>4000</v>
      </c>
      <c r="E30" s="46">
        <f t="shared" si="4"/>
        <v>0</v>
      </c>
      <c r="F30" s="47">
        <v>5960</v>
      </c>
      <c r="G30" s="48">
        <f t="shared" si="5"/>
        <v>0</v>
      </c>
      <c r="H30" s="14"/>
      <c r="I30" s="90"/>
      <c r="J30" s="90"/>
      <c r="K30" s="90"/>
      <c r="L30" s="137"/>
      <c r="M30" s="14"/>
    </row>
    <row r="31" spans="2:13" ht="24.75" customHeight="1" x14ac:dyDescent="0.25">
      <c r="B31" s="41" t="s">
        <v>132</v>
      </c>
      <c r="C31" s="38"/>
      <c r="D31" s="45">
        <v>4000</v>
      </c>
      <c r="E31" s="46">
        <f t="shared" si="4"/>
        <v>0</v>
      </c>
      <c r="F31" s="47">
        <v>5960</v>
      </c>
      <c r="G31" s="48">
        <f t="shared" si="5"/>
        <v>0</v>
      </c>
      <c r="H31" s="14"/>
      <c r="I31" s="146"/>
      <c r="J31" s="89"/>
      <c r="K31" s="89"/>
      <c r="L31" s="137"/>
      <c r="M31" s="14"/>
    </row>
    <row r="32" spans="2:13" ht="24.75" customHeight="1" x14ac:dyDescent="0.25">
      <c r="B32" s="40" t="s">
        <v>133</v>
      </c>
      <c r="C32" s="38"/>
      <c r="D32" s="45">
        <v>4000</v>
      </c>
      <c r="E32" s="46">
        <f t="shared" si="4"/>
        <v>0</v>
      </c>
      <c r="F32" s="47">
        <v>5960</v>
      </c>
      <c r="G32" s="48">
        <f t="shared" si="5"/>
        <v>0</v>
      </c>
      <c r="H32" s="14"/>
      <c r="I32" s="176"/>
      <c r="J32" s="176"/>
      <c r="K32" s="176"/>
      <c r="L32" s="137"/>
      <c r="M32" s="14"/>
    </row>
    <row r="33" spans="2:13" ht="24.75" customHeight="1" x14ac:dyDescent="0.25">
      <c r="B33" s="40" t="s">
        <v>134</v>
      </c>
      <c r="C33" s="38"/>
      <c r="D33" s="45">
        <v>4000</v>
      </c>
      <c r="E33" s="46">
        <f t="shared" si="4"/>
        <v>0</v>
      </c>
      <c r="F33" s="47">
        <v>5960</v>
      </c>
      <c r="G33" s="48">
        <f t="shared" si="5"/>
        <v>0</v>
      </c>
      <c r="H33" s="14"/>
      <c r="I33" s="172"/>
      <c r="J33" s="172"/>
      <c r="K33" s="172"/>
      <c r="L33" s="15"/>
      <c r="M33" s="14"/>
    </row>
    <row r="34" spans="2:13" ht="24.75" customHeight="1" x14ac:dyDescent="0.25">
      <c r="B34" s="41" t="s">
        <v>135</v>
      </c>
      <c r="C34" s="38"/>
      <c r="D34" s="45">
        <v>6500</v>
      </c>
      <c r="E34" s="46">
        <f>C34*D34</f>
        <v>0</v>
      </c>
      <c r="F34" s="47">
        <v>9800</v>
      </c>
      <c r="G34" s="48">
        <f>C34*F34</f>
        <v>0</v>
      </c>
      <c r="H34" s="14"/>
      <c r="I34" s="176"/>
      <c r="J34" s="176"/>
      <c r="K34" s="176"/>
      <c r="L34" s="140"/>
      <c r="M34" s="14"/>
    </row>
    <row r="35" spans="2:13" ht="24.75" customHeight="1" x14ac:dyDescent="0.25">
      <c r="B35" s="41" t="s">
        <v>136</v>
      </c>
      <c r="C35" s="38"/>
      <c r="D35" s="45">
        <v>6500</v>
      </c>
      <c r="E35" s="46">
        <f t="shared" ref="E35:E51" si="6">C35*D35</f>
        <v>0</v>
      </c>
      <c r="F35" s="47">
        <v>9800</v>
      </c>
      <c r="G35" s="48">
        <f t="shared" ref="G35:G51" si="7">C35*F35</f>
        <v>0</v>
      </c>
      <c r="H35" s="14"/>
      <c r="I35" s="176"/>
      <c r="J35" s="176"/>
      <c r="K35" s="176"/>
      <c r="L35" s="15"/>
      <c r="M35" s="14"/>
    </row>
    <row r="36" spans="2:13" ht="24.75" customHeight="1" x14ac:dyDescent="0.25">
      <c r="B36" s="41" t="s">
        <v>137</v>
      </c>
      <c r="C36" s="38"/>
      <c r="D36" s="45">
        <v>3600</v>
      </c>
      <c r="E36" s="46">
        <f t="shared" si="6"/>
        <v>0</v>
      </c>
      <c r="F36" s="47">
        <v>4880</v>
      </c>
      <c r="G36" s="48">
        <f t="shared" si="7"/>
        <v>0</v>
      </c>
      <c r="H36" s="14"/>
      <c r="I36" s="172"/>
      <c r="J36" s="172"/>
      <c r="K36" s="172"/>
      <c r="L36" s="15"/>
      <c r="M36" s="14"/>
    </row>
    <row r="37" spans="2:13" ht="24.75" customHeight="1" x14ac:dyDescent="0.2">
      <c r="B37" s="118"/>
      <c r="C37" s="119"/>
      <c r="D37" s="120"/>
      <c r="E37" s="121"/>
      <c r="F37" s="122"/>
      <c r="G37" s="123"/>
      <c r="H37" s="14"/>
      <c r="I37" s="136"/>
      <c r="J37" s="136"/>
      <c r="K37" s="136"/>
      <c r="L37" s="14"/>
      <c r="M37" s="14"/>
    </row>
    <row r="38" spans="2:13" ht="24.75" customHeight="1" x14ac:dyDescent="0.25">
      <c r="B38" s="41" t="s">
        <v>138</v>
      </c>
      <c r="C38" s="38"/>
      <c r="D38" s="45">
        <v>600</v>
      </c>
      <c r="E38" s="46">
        <f t="shared" si="6"/>
        <v>0</v>
      </c>
      <c r="F38" s="47">
        <v>1280</v>
      </c>
      <c r="G38" s="48">
        <f t="shared" si="7"/>
        <v>0</v>
      </c>
      <c r="H38" s="14"/>
      <c r="I38" s="176"/>
      <c r="J38" s="176"/>
      <c r="K38" s="176"/>
      <c r="L38" s="14"/>
      <c r="M38" s="14"/>
    </row>
    <row r="39" spans="2:13" ht="24.75" customHeight="1" x14ac:dyDescent="0.25">
      <c r="B39" s="41" t="s">
        <v>139</v>
      </c>
      <c r="C39" s="38"/>
      <c r="D39" s="45">
        <v>1600</v>
      </c>
      <c r="E39" s="46">
        <f t="shared" si="6"/>
        <v>0</v>
      </c>
      <c r="F39" s="47">
        <v>3800</v>
      </c>
      <c r="G39" s="48">
        <f t="shared" si="7"/>
        <v>0</v>
      </c>
      <c r="H39" s="14"/>
      <c r="I39" s="176"/>
      <c r="J39" s="176"/>
      <c r="K39" s="176"/>
      <c r="L39" s="14"/>
      <c r="M39" s="14"/>
    </row>
    <row r="40" spans="2:13" ht="24.75" customHeight="1" x14ac:dyDescent="0.25">
      <c r="B40" s="41" t="s">
        <v>140</v>
      </c>
      <c r="C40" s="38"/>
      <c r="D40" s="45">
        <v>1600</v>
      </c>
      <c r="E40" s="46">
        <f t="shared" si="6"/>
        <v>0</v>
      </c>
      <c r="F40" s="47">
        <v>3680</v>
      </c>
      <c r="G40" s="48">
        <f t="shared" si="7"/>
        <v>0</v>
      </c>
      <c r="H40" s="14"/>
      <c r="I40" s="176"/>
      <c r="J40" s="176"/>
      <c r="K40" s="176"/>
      <c r="L40" s="14"/>
      <c r="M40" s="14"/>
    </row>
    <row r="41" spans="2:13" ht="24.75" customHeight="1" x14ac:dyDescent="0.25">
      <c r="B41" s="163" t="s">
        <v>141</v>
      </c>
      <c r="C41" s="119"/>
      <c r="D41" s="120"/>
      <c r="E41" s="121"/>
      <c r="F41" s="122"/>
      <c r="G41" s="123"/>
      <c r="H41" s="14"/>
      <c r="I41" s="172"/>
      <c r="J41" s="172"/>
      <c r="K41" s="172"/>
      <c r="L41" s="14"/>
      <c r="M41" s="14"/>
    </row>
    <row r="42" spans="2:13" ht="24.75" customHeight="1" x14ac:dyDescent="0.25">
      <c r="B42" s="41" t="s">
        <v>12</v>
      </c>
      <c r="C42" s="38"/>
      <c r="D42" s="45">
        <v>2160</v>
      </c>
      <c r="E42" s="46">
        <f t="shared" si="6"/>
        <v>0</v>
      </c>
      <c r="F42" s="47">
        <v>2980</v>
      </c>
      <c r="G42" s="48">
        <f t="shared" si="7"/>
        <v>0</v>
      </c>
      <c r="H42" s="14"/>
      <c r="I42" s="176"/>
      <c r="J42" s="176"/>
      <c r="K42" s="176"/>
      <c r="L42" s="14"/>
      <c r="M42" s="14"/>
    </row>
    <row r="43" spans="2:13" ht="24.75" customHeight="1" x14ac:dyDescent="0.25">
      <c r="B43" s="41" t="s">
        <v>17</v>
      </c>
      <c r="C43" s="38"/>
      <c r="D43" s="45">
        <v>2160</v>
      </c>
      <c r="E43" s="46">
        <f t="shared" si="6"/>
        <v>0</v>
      </c>
      <c r="F43" s="47">
        <v>2880</v>
      </c>
      <c r="G43" s="48">
        <f t="shared" si="7"/>
        <v>0</v>
      </c>
      <c r="H43" s="14"/>
      <c r="I43" s="172"/>
      <c r="J43" s="172"/>
      <c r="K43" s="172"/>
      <c r="L43" s="14"/>
      <c r="M43" s="14"/>
    </row>
    <row r="44" spans="2:13" ht="24.75" customHeight="1" x14ac:dyDescent="0.25">
      <c r="B44" s="41" t="s">
        <v>22</v>
      </c>
      <c r="C44" s="38"/>
      <c r="D44" s="45">
        <v>2280</v>
      </c>
      <c r="E44" s="46">
        <f t="shared" si="6"/>
        <v>0</v>
      </c>
      <c r="F44" s="47">
        <v>3240</v>
      </c>
      <c r="G44" s="48">
        <f t="shared" si="7"/>
        <v>0</v>
      </c>
      <c r="H44" s="14"/>
      <c r="I44" s="177"/>
      <c r="J44" s="177"/>
      <c r="K44" s="177"/>
      <c r="L44" s="14"/>
      <c r="M44" s="14"/>
    </row>
    <row r="45" spans="2:13" ht="24.75" customHeight="1" x14ac:dyDescent="0.25">
      <c r="B45" s="132" t="s">
        <v>28</v>
      </c>
      <c r="C45" s="38"/>
      <c r="D45" s="45">
        <v>2160</v>
      </c>
      <c r="E45" s="46">
        <f t="shared" si="6"/>
        <v>0</v>
      </c>
      <c r="F45" s="47">
        <v>2880</v>
      </c>
      <c r="G45" s="48">
        <f t="shared" si="7"/>
        <v>0</v>
      </c>
      <c r="H45" s="14"/>
      <c r="I45" s="172"/>
      <c r="J45" s="172"/>
      <c r="K45" s="172"/>
      <c r="L45" s="14"/>
      <c r="M45" s="14"/>
    </row>
    <row r="46" spans="2:13" ht="24.75" customHeight="1" x14ac:dyDescent="0.25">
      <c r="B46" s="132" t="s">
        <v>37</v>
      </c>
      <c r="C46" s="38"/>
      <c r="D46" s="45">
        <v>2160</v>
      </c>
      <c r="E46" s="46">
        <f t="shared" si="6"/>
        <v>0</v>
      </c>
      <c r="F46" s="47">
        <v>2880</v>
      </c>
      <c r="G46" s="48">
        <f t="shared" si="7"/>
        <v>0</v>
      </c>
      <c r="H46" s="14"/>
      <c r="I46" s="166"/>
      <c r="J46" s="166"/>
      <c r="K46" s="166"/>
      <c r="L46" s="14"/>
      <c r="M46" s="14"/>
    </row>
    <row r="47" spans="2:13" ht="24.75" customHeight="1" x14ac:dyDescent="0.25">
      <c r="B47" s="132" t="s">
        <v>40</v>
      </c>
      <c r="C47" s="38"/>
      <c r="D47" s="45">
        <v>2280</v>
      </c>
      <c r="E47" s="46">
        <f t="shared" si="6"/>
        <v>0</v>
      </c>
      <c r="F47" s="47">
        <v>3240</v>
      </c>
      <c r="G47" s="48">
        <f t="shared" si="7"/>
        <v>0</v>
      </c>
      <c r="H47" s="14"/>
      <c r="I47" s="18"/>
      <c r="J47" s="18"/>
      <c r="K47" s="14"/>
      <c r="L47" s="14"/>
      <c r="M47" s="14"/>
    </row>
    <row r="48" spans="2:13" ht="24.75" customHeight="1" x14ac:dyDescent="0.25">
      <c r="B48" s="132" t="s">
        <v>42</v>
      </c>
      <c r="C48" s="38"/>
      <c r="D48" s="45">
        <v>2280</v>
      </c>
      <c r="E48" s="46">
        <f t="shared" si="6"/>
        <v>0</v>
      </c>
      <c r="F48" s="47">
        <v>3240</v>
      </c>
      <c r="G48" s="48">
        <f t="shared" si="7"/>
        <v>0</v>
      </c>
      <c r="H48" s="14"/>
      <c r="I48" s="176"/>
      <c r="J48" s="176"/>
      <c r="K48" s="176"/>
      <c r="L48" s="14"/>
      <c r="M48" s="14"/>
    </row>
    <row r="49" spans="2:13" ht="24.75" customHeight="1" x14ac:dyDescent="0.25">
      <c r="B49" s="41" t="s">
        <v>47</v>
      </c>
      <c r="C49" s="38"/>
      <c r="D49" s="45">
        <v>2160</v>
      </c>
      <c r="E49" s="46">
        <f t="shared" si="6"/>
        <v>0</v>
      </c>
      <c r="F49" s="47">
        <v>2880</v>
      </c>
      <c r="G49" s="48">
        <f t="shared" si="7"/>
        <v>0</v>
      </c>
      <c r="H49" s="14"/>
      <c r="I49" s="172"/>
      <c r="J49" s="172"/>
      <c r="K49" s="172"/>
      <c r="L49" s="138"/>
      <c r="M49" s="15"/>
    </row>
    <row r="50" spans="2:13" ht="24.75" customHeight="1" x14ac:dyDescent="0.25">
      <c r="B50" s="41" t="s">
        <v>54</v>
      </c>
      <c r="C50" s="38"/>
      <c r="D50" s="45">
        <v>2160</v>
      </c>
      <c r="E50" s="46">
        <f t="shared" si="6"/>
        <v>0</v>
      </c>
      <c r="F50" s="47">
        <v>2880</v>
      </c>
      <c r="G50" s="48">
        <f t="shared" si="7"/>
        <v>0</v>
      </c>
      <c r="H50" s="14"/>
      <c r="I50" s="136"/>
      <c r="J50" s="136"/>
      <c r="K50" s="136"/>
      <c r="L50" s="139"/>
      <c r="M50" s="15"/>
    </row>
    <row r="51" spans="2:13" ht="24.75" customHeight="1" x14ac:dyDescent="0.25">
      <c r="B51" s="59" t="s">
        <v>44</v>
      </c>
      <c r="C51" s="38"/>
      <c r="D51" s="67">
        <v>3600</v>
      </c>
      <c r="E51" s="68">
        <f t="shared" si="6"/>
        <v>0</v>
      </c>
      <c r="F51" s="69">
        <v>4880</v>
      </c>
      <c r="G51" s="70">
        <f t="shared" si="7"/>
        <v>0</v>
      </c>
      <c r="H51" s="14"/>
      <c r="I51" s="176"/>
      <c r="J51" s="176"/>
      <c r="K51" s="176"/>
      <c r="L51" s="139"/>
      <c r="M51" s="15"/>
    </row>
    <row r="52" spans="2:13" ht="24.75" customHeight="1" x14ac:dyDescent="0.25">
      <c r="B52" s="59" t="s">
        <v>45</v>
      </c>
      <c r="C52" s="38"/>
      <c r="D52" s="133">
        <v>12600</v>
      </c>
      <c r="E52" s="134">
        <f>C52*D52</f>
        <v>0</v>
      </c>
      <c r="F52" s="69">
        <v>17920</v>
      </c>
      <c r="G52" s="135">
        <f>C52*F52</f>
        <v>0</v>
      </c>
      <c r="H52" s="14"/>
      <c r="I52" s="136"/>
      <c r="J52" s="136"/>
      <c r="K52" s="136"/>
      <c r="L52" s="139"/>
      <c r="M52" s="15"/>
    </row>
    <row r="53" spans="2:13" ht="30" customHeight="1" x14ac:dyDescent="0.25">
      <c r="B53" s="126" t="s">
        <v>83</v>
      </c>
      <c r="C53" s="127"/>
      <c r="D53" s="128"/>
      <c r="E53" s="129">
        <f>SUM(E5:E52)</f>
        <v>0</v>
      </c>
      <c r="F53" s="130" t="s">
        <v>8</v>
      </c>
      <c r="G53" s="131">
        <f>SUM(G5:G52)</f>
        <v>0</v>
      </c>
      <c r="H53" s="14"/>
      <c r="I53" s="176"/>
      <c r="J53" s="176"/>
      <c r="K53" s="176"/>
      <c r="L53" s="137"/>
      <c r="M53" s="137"/>
    </row>
    <row r="54" spans="2:13" ht="30" customHeight="1" x14ac:dyDescent="0.25">
      <c r="B54" s="56" t="s">
        <v>84</v>
      </c>
      <c r="C54" s="57"/>
      <c r="D54" s="93">
        <v>112000</v>
      </c>
      <c r="E54" s="55" t="s">
        <v>85</v>
      </c>
      <c r="F54" s="51">
        <f>E53-D54</f>
        <v>-112000</v>
      </c>
      <c r="G54" s="55" t="s">
        <v>5</v>
      </c>
      <c r="H54" s="14"/>
      <c r="I54" s="176"/>
      <c r="J54" s="176"/>
      <c r="K54" s="176"/>
      <c r="L54" s="137"/>
      <c r="M54" s="137"/>
    </row>
    <row r="55" spans="2:13" ht="30" customHeight="1" x14ac:dyDescent="0.2">
      <c r="B55" s="2"/>
      <c r="C55" s="3"/>
      <c r="D55" s="4"/>
      <c r="E55" s="6"/>
      <c r="F55" s="2"/>
      <c r="G55" s="8"/>
      <c r="I55" s="172"/>
      <c r="J55" s="172"/>
      <c r="K55" s="172"/>
      <c r="L55" s="88"/>
      <c r="M55" s="11"/>
    </row>
    <row r="56" spans="2:13" ht="30" customHeight="1" x14ac:dyDescent="0.2">
      <c r="B56" s="2"/>
      <c r="C56" s="3"/>
      <c r="D56" s="4"/>
      <c r="E56" s="6"/>
      <c r="F56" s="2"/>
      <c r="G56" s="8"/>
      <c r="I56" s="176"/>
      <c r="J56" s="176"/>
      <c r="K56" s="176"/>
      <c r="L56" s="11"/>
      <c r="M56" s="11"/>
    </row>
    <row r="57" spans="2:13" ht="30" customHeight="1" x14ac:dyDescent="0.2">
      <c r="I57" s="172"/>
      <c r="J57" s="172"/>
      <c r="K57" s="172"/>
      <c r="L57" s="11"/>
      <c r="M57" s="11"/>
    </row>
    <row r="58" spans="2:13" ht="30" customHeight="1" x14ac:dyDescent="0.2">
      <c r="I58" s="177"/>
      <c r="J58" s="177"/>
      <c r="K58" s="177"/>
      <c r="L58" s="9"/>
      <c r="M58" s="9"/>
    </row>
    <row r="59" spans="2:13" ht="30" customHeight="1" x14ac:dyDescent="0.2">
      <c r="D59" s="7"/>
      <c r="I59" s="172"/>
      <c r="J59" s="172"/>
      <c r="K59" s="172"/>
      <c r="L59" s="10"/>
      <c r="M59" s="88"/>
    </row>
    <row r="60" spans="2:13" ht="30" customHeight="1" x14ac:dyDescent="0.2">
      <c r="I60" s="176"/>
      <c r="J60" s="176"/>
      <c r="K60" s="176"/>
    </row>
    <row r="61" spans="2:13" ht="30" customHeight="1" x14ac:dyDescent="0.2">
      <c r="I61" s="136"/>
      <c r="J61" s="136"/>
      <c r="K61" s="136"/>
    </row>
    <row r="62" spans="2:13" ht="30" customHeight="1" x14ac:dyDescent="0.2">
      <c r="I62" s="176"/>
      <c r="J62" s="176"/>
      <c r="K62" s="176"/>
    </row>
    <row r="63" spans="2:13" ht="30" customHeight="1" x14ac:dyDescent="0.2">
      <c r="I63" s="176"/>
      <c r="J63" s="176"/>
      <c r="K63" s="176"/>
    </row>
    <row r="64" spans="2:13" ht="30" customHeight="1" x14ac:dyDescent="0.2">
      <c r="I64" s="176"/>
      <c r="J64" s="176"/>
      <c r="K64" s="176"/>
    </row>
    <row r="65" spans="9:11" ht="30" customHeight="1" x14ac:dyDescent="0.2">
      <c r="I65" s="172"/>
      <c r="J65" s="172"/>
      <c r="K65" s="172"/>
    </row>
    <row r="66" spans="9:11" ht="30" customHeight="1" x14ac:dyDescent="0.2">
      <c r="I66" s="177"/>
      <c r="J66" s="177"/>
      <c r="K66" s="177"/>
    </row>
    <row r="67" spans="9:11" ht="30" customHeight="1" x14ac:dyDescent="0.2">
      <c r="I67" s="172"/>
      <c r="J67" s="172"/>
      <c r="K67" s="172"/>
    </row>
  </sheetData>
  <protectedRanges>
    <protectedRange sqref="C5:C52" name="範圍1"/>
    <protectedRange sqref="C3 F3" name="範圍2"/>
  </protectedRanges>
  <mergeCells count="54">
    <mergeCell ref="I67:K67"/>
    <mergeCell ref="I60:K60"/>
    <mergeCell ref="I62:K62"/>
    <mergeCell ref="I63:K63"/>
    <mergeCell ref="I64:K64"/>
    <mergeCell ref="I65:K65"/>
    <mergeCell ref="I66:K66"/>
    <mergeCell ref="I59:K59"/>
    <mergeCell ref="I45:K45"/>
    <mergeCell ref="I46:K46"/>
    <mergeCell ref="I48:K48"/>
    <mergeCell ref="I49:K49"/>
    <mergeCell ref="I51:K51"/>
    <mergeCell ref="I53:K53"/>
    <mergeCell ref="I54:K54"/>
    <mergeCell ref="I55:K55"/>
    <mergeCell ref="I56:K56"/>
    <mergeCell ref="I57:K57"/>
    <mergeCell ref="I58:K58"/>
    <mergeCell ref="I44:K44"/>
    <mergeCell ref="I32:K32"/>
    <mergeCell ref="I33:K33"/>
    <mergeCell ref="I34:K34"/>
    <mergeCell ref="I35:K35"/>
    <mergeCell ref="I36:K36"/>
    <mergeCell ref="I38:K38"/>
    <mergeCell ref="I39:K39"/>
    <mergeCell ref="I40:K40"/>
    <mergeCell ref="I41:K41"/>
    <mergeCell ref="I42:K42"/>
    <mergeCell ref="I43:K43"/>
    <mergeCell ref="I29:K29"/>
    <mergeCell ref="I14:K14"/>
    <mergeCell ref="I19:K19"/>
    <mergeCell ref="I20:K20"/>
    <mergeCell ref="I21:K21"/>
    <mergeCell ref="I22:K22"/>
    <mergeCell ref="I23:K23"/>
    <mergeCell ref="I24:K24"/>
    <mergeCell ref="I25:K25"/>
    <mergeCell ref="I26:L26"/>
    <mergeCell ref="I27:K27"/>
    <mergeCell ref="I28:K28"/>
    <mergeCell ref="I13:L13"/>
    <mergeCell ref="B2:G2"/>
    <mergeCell ref="C3:D3"/>
    <mergeCell ref="F3:G3"/>
    <mergeCell ref="K3:M3"/>
    <mergeCell ref="J4:L4"/>
    <mergeCell ref="K5:M5"/>
    <mergeCell ref="J6:L6"/>
    <mergeCell ref="K7:M7"/>
    <mergeCell ref="K8:M8"/>
    <mergeCell ref="I12:J12"/>
  </mergeCells>
  <phoneticPr fontId="1" type="noConversion"/>
  <dataValidations count="6">
    <dataValidation allowBlank="1" showInputMessage="1" showErrorMessage="1" prompt="在此標題下方的欄中輸入日期。使用標題篩選來尋找特定項目" sqref="E4 B4:C4" xr:uid="{1E6334F3-2F07-4AB2-B72A-A98947E4FBB7}"/>
    <dataValidation allowBlank="1" showInputMessage="1" showErrorMessage="1" prompt="在儲存格中輸入工作或標題" sqref="B2 I3" xr:uid="{75A398CA-F5B0-4B03-908E-3D4372468892}"/>
    <dataValidation allowBlank="1" showInputMessage="1" showErrorMessage="1" prompt="此儲存格為本工作表的標題" sqref="B3" xr:uid="{B0F9BDF0-0872-48C4-AB14-B894438065C8}"/>
    <dataValidation allowBlank="1" showInputMessage="1" showErrorMessage="1" prompt="在此標題下方的欄中輸入工作項目" sqref="F4 D4" xr:uid="{1DBAE20A-A8A6-4A05-9FE3-2D106C448582}"/>
    <dataValidation allowBlank="1" showInputMessage="1" showErrorMessage="1" prompt="在此標題下方的欄中輸入備註" sqref="G4" xr:uid="{3EC70AD8-C1FE-499D-8B0B-83A71EF877A4}"/>
    <dataValidation allowBlank="1" showInputMessage="1" showErrorMessage="1" prompt="在此工作表中建立工作清單" sqref="A2" xr:uid="{08D403BD-2121-4121-A311-BDFABA3049A5}"/>
  </dataValidations>
  <printOptions horizontalCentered="1"/>
  <pageMargins left="0.25" right="0.25" top="0.36" bottom="0.25" header="0.3" footer="0.3"/>
  <pageSetup paperSize="9" fitToHeight="0" orientation="portrait" horizontalDpi="4294967293" verticalDpi="200"/>
  <headerFooter differentFirst="1">
    <oddFooter>Page &amp;P of &amp;N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表單</vt:lpstr>
      <vt:lpstr>下拉</vt:lpstr>
      <vt:lpstr>114購物節『上』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彥彬 黃</cp:lastModifiedBy>
  <cp:revision/>
  <dcterms:created xsi:type="dcterms:W3CDTF">2024-08-15T07:49:52Z</dcterms:created>
  <dcterms:modified xsi:type="dcterms:W3CDTF">2025-05-09T01:04:27Z</dcterms:modified>
  <cp:category/>
  <cp:contentStatus/>
</cp:coreProperties>
</file>