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suf Baker\Desktop\ESS_proj\"/>
    </mc:Choice>
  </mc:AlternateContent>
  <xr:revisionPtr revIDLastSave="0" documentId="13_ncr:1_{BF3A136C-4D71-43F4-9DCA-0DA659546CAA}" xr6:coauthVersionLast="47" xr6:coauthVersionMax="47" xr10:uidLastSave="{00000000-0000-0000-0000-000000000000}"/>
  <bookViews>
    <workbookView xWindow="23145" yWindow="2295" windowWidth="28800" windowHeight="17070" activeTab="3" xr2:uid="{D58B2699-5FF2-4A4C-9D91-AC07D21BF811}"/>
  </bookViews>
  <sheets>
    <sheet name="NY_2_Hour" sheetId="2" r:id="rId1"/>
    <sheet name="NY_4_Hour" sheetId="1" r:id="rId2"/>
    <sheet name="NY_12_Hour" sheetId="3" r:id="rId3"/>
    <sheet name="NY_compiled" sheetId="9" r:id="rId4"/>
    <sheet name="QUEENSLAND_2_Hour" sheetId="4" r:id="rId5"/>
    <sheet name="QUEENSLAND_4_Hour" sheetId="5" r:id="rId6"/>
    <sheet name="QUENSLAND_12_Hour" sheetId="6" r:id="rId7"/>
    <sheet name="Queensland_compiled" sheetId="10" r:id="rId8"/>
    <sheet name="Houston_2hr" sheetId="11" r:id="rId9"/>
    <sheet name="Houston_4Hr" sheetId="12" r:id="rId10"/>
    <sheet name="Houston_12hr" sheetId="13" r:id="rId11"/>
    <sheet name="Houston_Compiled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3" l="1"/>
  <c r="H6" i="1"/>
  <c r="I6" i="1"/>
  <c r="J6" i="1"/>
  <c r="K6" i="1"/>
  <c r="C4" i="5"/>
  <c r="C4" i="12"/>
  <c r="C10" i="13"/>
  <c r="C9" i="13"/>
  <c r="C5" i="13"/>
  <c r="C4" i="13"/>
  <c r="C10" i="12"/>
  <c r="C9" i="12"/>
  <c r="C5" i="12"/>
  <c r="C8" i="6"/>
  <c r="C3" i="4"/>
  <c r="C8" i="4"/>
  <c r="C8" i="5"/>
  <c r="C10" i="6"/>
  <c r="C9" i="6"/>
  <c r="C5" i="6"/>
  <c r="C4" i="6"/>
  <c r="C3" i="6"/>
  <c r="C5" i="5"/>
  <c r="C3" i="5"/>
  <c r="C10" i="5"/>
  <c r="C9" i="5"/>
  <c r="K25" i="3"/>
  <c r="J25" i="3"/>
  <c r="I25" i="3"/>
  <c r="H25" i="3"/>
  <c r="K24" i="3"/>
  <c r="J24" i="3"/>
  <c r="I24" i="3"/>
  <c r="H24" i="3"/>
  <c r="K23" i="3"/>
  <c r="J23" i="3"/>
  <c r="I23" i="3"/>
  <c r="H23" i="3"/>
  <c r="K19" i="3"/>
  <c r="J19" i="3"/>
  <c r="I19" i="3"/>
  <c r="H19" i="3"/>
  <c r="K18" i="3"/>
  <c r="J18" i="3"/>
  <c r="I18" i="3"/>
  <c r="H18" i="3"/>
  <c r="K17" i="3"/>
  <c r="J17" i="3"/>
  <c r="I17" i="3"/>
  <c r="H17" i="3"/>
  <c r="K12" i="3"/>
  <c r="J12" i="3"/>
  <c r="I12" i="3"/>
  <c r="H12" i="3"/>
  <c r="K11" i="3"/>
  <c r="J11" i="3"/>
  <c r="I11" i="3"/>
  <c r="H11" i="3"/>
  <c r="K10" i="3"/>
  <c r="J10" i="3"/>
  <c r="I10" i="3"/>
  <c r="H10" i="3"/>
  <c r="K6" i="3"/>
  <c r="I6" i="3"/>
  <c r="H6" i="3"/>
  <c r="K5" i="3"/>
  <c r="J5" i="3"/>
  <c r="I5" i="3"/>
  <c r="H5" i="3"/>
  <c r="K4" i="3"/>
  <c r="J4" i="3"/>
  <c r="I4" i="3"/>
  <c r="H4" i="3"/>
  <c r="K25" i="1"/>
  <c r="J25" i="1"/>
  <c r="I25" i="1"/>
  <c r="H25" i="1"/>
  <c r="K24" i="1"/>
  <c r="J24" i="1"/>
  <c r="I24" i="1"/>
  <c r="H24" i="1"/>
  <c r="K23" i="1"/>
  <c r="J23" i="1"/>
  <c r="I23" i="1"/>
  <c r="H23" i="1"/>
  <c r="K19" i="1"/>
  <c r="J19" i="1"/>
  <c r="I19" i="1"/>
  <c r="H19" i="1"/>
  <c r="K18" i="1"/>
  <c r="J18" i="1"/>
  <c r="I18" i="1"/>
  <c r="H18" i="1"/>
  <c r="K17" i="1"/>
  <c r="J17" i="1"/>
  <c r="I17" i="1"/>
  <c r="H17" i="1"/>
  <c r="K12" i="1"/>
  <c r="J12" i="1"/>
  <c r="I12" i="1"/>
  <c r="H12" i="1"/>
  <c r="K11" i="1"/>
  <c r="J11" i="1"/>
  <c r="I11" i="1"/>
  <c r="H11" i="1"/>
  <c r="K10" i="1"/>
  <c r="J10" i="1"/>
  <c r="I10" i="1"/>
  <c r="H10" i="1"/>
  <c r="K5" i="1"/>
  <c r="J5" i="1"/>
  <c r="I5" i="1"/>
  <c r="H5" i="1"/>
  <c r="K4" i="1"/>
  <c r="J4" i="1"/>
  <c r="I4" i="1"/>
  <c r="H4" i="1"/>
  <c r="C10" i="11"/>
  <c r="C9" i="11"/>
  <c r="I25" i="2" l="1"/>
  <c r="J25" i="2"/>
  <c r="K25" i="2"/>
  <c r="H25" i="2"/>
  <c r="K24" i="2"/>
  <c r="I24" i="2"/>
  <c r="J24" i="2"/>
  <c r="H24" i="2"/>
  <c r="I23" i="2"/>
  <c r="J23" i="2"/>
  <c r="K23" i="2"/>
  <c r="H23" i="2"/>
  <c r="H19" i="2"/>
  <c r="I19" i="2"/>
  <c r="J19" i="2"/>
  <c r="K19" i="2"/>
  <c r="I18" i="2"/>
  <c r="J18" i="2"/>
  <c r="K18" i="2"/>
  <c r="H18" i="2"/>
  <c r="I17" i="2"/>
  <c r="J17" i="2"/>
  <c r="K17" i="2"/>
  <c r="H17" i="2"/>
  <c r="K12" i="2"/>
  <c r="I12" i="2" l="1"/>
  <c r="J12" i="2"/>
  <c r="H12" i="2"/>
  <c r="I11" i="2"/>
  <c r="J11" i="2"/>
  <c r="K11" i="2"/>
  <c r="H11" i="2"/>
  <c r="I10" i="2"/>
  <c r="J10" i="2"/>
  <c r="K10" i="2"/>
  <c r="H10" i="2"/>
  <c r="I4" i="2"/>
  <c r="J4" i="2"/>
  <c r="K4" i="2"/>
  <c r="H4" i="2"/>
  <c r="I6" i="2"/>
  <c r="J6" i="2"/>
  <c r="K6" i="2"/>
  <c r="H6" i="2"/>
  <c r="I5" i="2"/>
  <c r="J5" i="2"/>
  <c r="K5" i="2"/>
  <c r="H5" i="2"/>
  <c r="C5" i="11"/>
  <c r="C4" i="11"/>
  <c r="C9" i="4"/>
  <c r="C4" i="4"/>
  <c r="C5" i="4"/>
  <c r="C10" i="4"/>
</calcChain>
</file>

<file path=xl/sharedStrings.xml><?xml version="1.0" encoding="utf-8"?>
<sst xmlns="http://schemas.openxmlformats.org/spreadsheetml/2006/main" count="417" uniqueCount="44">
  <si>
    <t>Raw Profit ($)</t>
  </si>
  <si>
    <t>Trial:</t>
  </si>
  <si>
    <t>NYC</t>
  </si>
  <si>
    <t>LONGIL</t>
  </si>
  <si>
    <t>NORTH</t>
  </si>
  <si>
    <t>WEST</t>
  </si>
  <si>
    <t>Ground Truth</t>
  </si>
  <si>
    <t>Vanilla</t>
  </si>
  <si>
    <t>T1: w/o middle MaxPool</t>
  </si>
  <si>
    <t>OPTIMAL 50 SEGMENT VALUE</t>
  </si>
  <si>
    <t>Raw Profit</t>
  </si>
  <si>
    <t>Queensland 10 Segment</t>
  </si>
  <si>
    <t>Profit Ratio w.r.t 50 Segment optimal</t>
  </si>
  <si>
    <t>Queensland 1 Segment</t>
  </si>
  <si>
    <t>Houston 10 Segment</t>
  </si>
  <si>
    <t>Houston 1 Segment</t>
  </si>
  <si>
    <t>NY</t>
  </si>
  <si>
    <t>2hr</t>
  </si>
  <si>
    <t>4hr</t>
  </si>
  <si>
    <t>12hr</t>
  </si>
  <si>
    <t>Trial</t>
  </si>
  <si>
    <t>Queensland 10 Segment Profit Ratios</t>
  </si>
  <si>
    <t>trials:</t>
  </si>
  <si>
    <t>w.r.t 50 seg opt</t>
  </si>
  <si>
    <t>Queensland 1 Segment Profit Ratios</t>
  </si>
  <si>
    <t>2 Hour Storage: HA Prediction 1Hr Valuation 5 min Price Arbitrage (1 seg)</t>
  </si>
  <si>
    <t>2 Hour Storage: HA Prediction 5 min Valuation 5 min Price Arbitrage (1 seg)</t>
  </si>
  <si>
    <t>2 Hour Storage: HA Prediction 1Hr Valuation 5 min Price Arbitrage (10 seg)</t>
  </si>
  <si>
    <t>2 Hour Storage: HA Prediction 5 min Valuation 5 min Price Arbitrage (10 seg)</t>
  </si>
  <si>
    <t xml:space="preserve"> 1000 segment optimal </t>
  </si>
  <si>
    <t>4 Hour Storage: HA Prediction 1Hr Valuation 5 min Price Arbitrage (10 seg)</t>
  </si>
  <si>
    <t>4 Hour Storage: HA Prediction 1Hr Valuation 5 min Price Arbitrage (1 seg)</t>
  </si>
  <si>
    <t>4 Hour Storage: HA Prediction 5 min Valuation 5 min Price Arbitrage (1 seg)</t>
  </si>
  <si>
    <t xml:space="preserve">50 segment optimal </t>
  </si>
  <si>
    <t>Profit Ratio wrt 50 segment optimal</t>
  </si>
  <si>
    <t>50 segment optimal</t>
  </si>
  <si>
    <r>
      <t>Profit Ratios of 10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</si>
  <si>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r>
      <t>Profit Ratios of 1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</si>
  <si>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r>
      <t xml:space="preserve">Profit Ratios of 1 Segment Relative to 50 segment optimal: </t>
    </r>
    <r>
      <rPr>
        <b/>
        <sz val="11"/>
        <color rgb="FF0070C0"/>
        <rFont val="Times New Roman"/>
        <family val="1"/>
      </rPr>
      <t xml:space="preserve">1hr </t>
    </r>
    <r>
      <rPr>
        <b/>
        <sz val="11"/>
        <color theme="1"/>
        <rFont val="Times New Roman"/>
        <family val="1"/>
      </rPr>
      <t>valuation</t>
    </r>
  </si>
  <si>
    <r>
      <t xml:space="preserve">Profit Ratios of 10 Segment Relative to 50 segment optimal: </t>
    </r>
    <r>
      <rPr>
        <b/>
        <sz val="11"/>
        <color rgb="FF0070C0"/>
        <rFont val="Times New Roman"/>
        <family val="1"/>
      </rPr>
      <t xml:space="preserve">1hr </t>
    </r>
    <r>
      <rPr>
        <b/>
        <sz val="11"/>
        <color theme="1"/>
        <rFont val="Times New Roman"/>
        <family val="1"/>
      </rPr>
      <t>valuation</t>
    </r>
  </si>
  <si>
    <r>
      <t xml:space="preserve"> Optimal Profit Ratios of 10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</si>
  <si>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r>
      <t>Optimal Profit Ratios of 1 Segment Relative to 50 segment optimal: 5min</t>
    </r>
    <r>
      <rPr>
        <b/>
        <sz val="11"/>
        <color rgb="FF0070C0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valuation</t>
    </r>
  </si>
  <si>
    <r>
      <t xml:space="preserve">Optimal Profit Ratios of 10 Segment Relative to 50 segment optimal: </t>
    </r>
    <r>
      <rPr>
        <b/>
        <sz val="11"/>
        <color rgb="FF0070C0"/>
        <rFont val="Times New Roman"/>
        <family val="1"/>
      </rPr>
      <t xml:space="preserve">1hr </t>
    </r>
    <r>
      <rPr>
        <b/>
        <sz val="11"/>
        <color theme="1"/>
        <rFont val="Times New Roman"/>
        <family val="1"/>
      </rPr>
      <t>valuation</t>
    </r>
  </si>
  <si>
    <r>
      <t xml:space="preserve">Optimal Profit Ratios of 1 Segment Relative to 50 segment optimal: </t>
    </r>
    <r>
      <rPr>
        <b/>
        <sz val="11"/>
        <color rgb="FF0070C0"/>
        <rFont val="Times New Roman"/>
        <family val="1"/>
      </rPr>
      <t xml:space="preserve">1hr </t>
    </r>
    <r>
      <rPr>
        <b/>
        <sz val="11"/>
        <color theme="1"/>
        <rFont val="Times New Roman"/>
        <family val="1"/>
      </rPr>
      <t>valuation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</si>
</sst>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2" xfId="0" applyFont="1" applyFill="1" applyBorder="1" applyAlignment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4" fillId="0" borderId="0" xfId="0" applyFont="1" applyBorder="1"/>
    <xf numFmtId="0" fontId="3" fillId="4" borderId="0" xfId="0" applyFont="1" applyFill="1" applyBorder="1"/>
    <xf numFmtId="0" fontId="3" fillId="3" borderId="0" xfId="0" applyFont="1" applyFill="1" applyBorder="1"/>
    <xf numFmtId="2" fontId="4" fillId="0" borderId="0" xfId="0" applyNumberFormat="1" applyFont="1" applyBorder="1"/>
    <xf numFmtId="0" fontId="3" fillId="0" borderId="0" xfId="0" applyFont="1" applyBorder="1"/>
    <xf numFmtId="0" fontId="4" fillId="4" borderId="0" xfId="0" applyFont="1" applyFill="1" applyBorder="1"/>
    <xf numFmtId="0" fontId="3" fillId="0" borderId="0" xfId="0" applyFont="1" applyFill="1" applyBorder="1" applyAlignment="1"/>
    <xf numFmtId="0" fontId="1" fillId="0" borderId="0" xfId="0" applyFont="1" applyAlignment="1"/>
    <xf numFmtId="0" fontId="5" fillId="5" borderId="0" xfId="0" applyFont="1" applyFill="1"/>
    <xf numFmtId="0" fontId="1" fillId="0" borderId="0" xfId="0" applyFont="1" applyFill="1"/>
    <xf numFmtId="0" fontId="1" fillId="3" borderId="0" xfId="0" applyFont="1" applyFill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DD52-DC1F-4132-8974-0C2315852E0F}">
  <sheetPr codeName="Sheet1"/>
  <dimension ref="A1:R25"/>
  <sheetViews>
    <sheetView zoomScale="160" zoomScaleNormal="160" workbookViewId="0">
      <selection activeCell="L16" sqref="A1:XFD1048576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28" t="s">
        <v>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N1" s="26" t="s">
        <v>9</v>
      </c>
      <c r="O1" s="26"/>
      <c r="P1" s="26"/>
      <c r="Q1" s="26"/>
      <c r="R1" s="9"/>
    </row>
    <row r="2" spans="1:18" ht="15.75" thickBot="1" x14ac:dyDescent="0.3">
      <c r="A2" s="25" t="s">
        <v>0</v>
      </c>
      <c r="B2" s="25"/>
      <c r="C2" s="25"/>
      <c r="D2" s="25"/>
      <c r="E2" s="25"/>
      <c r="F2" s="25"/>
      <c r="G2" s="25" t="s">
        <v>34</v>
      </c>
      <c r="H2" s="25"/>
      <c r="I2" s="25"/>
      <c r="J2" s="25"/>
      <c r="K2" s="25"/>
      <c r="N2" s="3">
        <v>12502</v>
      </c>
      <c r="O2" s="1">
        <v>23393</v>
      </c>
      <c r="P2" s="1">
        <v>12587</v>
      </c>
      <c r="Q2" s="1">
        <v>24262</v>
      </c>
      <c r="R2" s="1"/>
    </row>
    <row r="3" spans="1:18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5</v>
      </c>
    </row>
    <row r="4" spans="1:18" x14ac:dyDescent="0.25">
      <c r="A4" s="7" t="s">
        <v>6</v>
      </c>
      <c r="B4">
        <v>10234</v>
      </c>
      <c r="C4">
        <v>20233</v>
      </c>
      <c r="D4">
        <v>10490</v>
      </c>
      <c r="E4">
        <v>20746</v>
      </c>
      <c r="G4" s="4" t="s">
        <v>6</v>
      </c>
      <c r="H4">
        <f>100*(B4/N2)</f>
        <v>81.858902575587905</v>
      </c>
      <c r="I4">
        <f t="shared" ref="I4:K4" si="0">100*(C4/O2)</f>
        <v>86.491685546958493</v>
      </c>
      <c r="J4">
        <f t="shared" si="0"/>
        <v>83.339953920711835</v>
      </c>
      <c r="K4">
        <f t="shared" si="0"/>
        <v>85.508202126782621</v>
      </c>
    </row>
    <row r="5" spans="1:18" x14ac:dyDescent="0.25">
      <c r="A5" s="7" t="s">
        <v>7</v>
      </c>
      <c r="B5">
        <v>4562</v>
      </c>
      <c r="C5">
        <v>9077</v>
      </c>
      <c r="D5">
        <v>5025</v>
      </c>
      <c r="E5">
        <v>12868</v>
      </c>
      <c r="G5" s="4" t="s">
        <v>7</v>
      </c>
      <c r="H5">
        <f>100*(B5/N2)</f>
        <v>36.490161574148139</v>
      </c>
      <c r="I5">
        <f t="shared" ref="I5:K5" si="1">100*(C5/O2)</f>
        <v>38.802205788056256</v>
      </c>
      <c r="J5">
        <f t="shared" si="1"/>
        <v>39.922141892428698</v>
      </c>
      <c r="K5">
        <f t="shared" si="1"/>
        <v>53.037672079795563</v>
      </c>
    </row>
    <row r="6" spans="1:18" ht="45" x14ac:dyDescent="0.25">
      <c r="A6" s="8" t="s">
        <v>8</v>
      </c>
      <c r="B6">
        <v>5067</v>
      </c>
      <c r="C6">
        <v>9487</v>
      </c>
      <c r="D6">
        <v>5364</v>
      </c>
      <c r="E6">
        <v>13508</v>
      </c>
      <c r="G6" s="5" t="s">
        <v>8</v>
      </c>
      <c r="H6">
        <f>100*(B6/N2)</f>
        <v>40.529515277555589</v>
      </c>
      <c r="I6">
        <f t="shared" ref="I6:K6" si="2">100*(C6/O2)</f>
        <v>40.554866840507842</v>
      </c>
      <c r="J6">
        <f t="shared" si="2"/>
        <v>42.61539683800747</v>
      </c>
      <c r="K6">
        <f t="shared" si="2"/>
        <v>55.675541999835133</v>
      </c>
    </row>
    <row r="7" spans="1:18" x14ac:dyDescent="0.25">
      <c r="A7" s="28" t="s">
        <v>28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8" x14ac:dyDescent="0.25">
      <c r="A8" s="25" t="s">
        <v>0</v>
      </c>
      <c r="B8" s="25"/>
      <c r="C8" s="25"/>
      <c r="D8" s="25"/>
      <c r="E8" s="25"/>
      <c r="F8" s="25"/>
      <c r="G8" s="25" t="s">
        <v>34</v>
      </c>
      <c r="H8" s="25"/>
      <c r="I8" s="25"/>
      <c r="J8" s="25"/>
      <c r="K8" s="25"/>
      <c r="L8" s="27"/>
      <c r="M8" s="27"/>
      <c r="N8" s="27"/>
      <c r="O8" s="27"/>
      <c r="P8" s="27"/>
    </row>
    <row r="9" spans="1:18" x14ac:dyDescent="0.25">
      <c r="A9" s="6" t="s">
        <v>1</v>
      </c>
      <c r="B9" s="4" t="s">
        <v>2</v>
      </c>
      <c r="C9" s="4" t="s">
        <v>3</v>
      </c>
      <c r="D9" s="4" t="s">
        <v>4</v>
      </c>
      <c r="E9" s="4" t="s">
        <v>5</v>
      </c>
      <c r="G9" s="4" t="s">
        <v>1</v>
      </c>
      <c r="H9" s="4" t="s">
        <v>2</v>
      </c>
      <c r="I9" s="4" t="s">
        <v>3</v>
      </c>
      <c r="J9" s="4" t="s">
        <v>4</v>
      </c>
      <c r="K9" s="4" t="s">
        <v>5</v>
      </c>
    </row>
    <row r="10" spans="1:18" x14ac:dyDescent="0.25">
      <c r="A10" s="4" t="s">
        <v>6</v>
      </c>
      <c r="B10">
        <v>10294</v>
      </c>
      <c r="C10">
        <v>20763</v>
      </c>
      <c r="D10">
        <v>10186</v>
      </c>
      <c r="E10">
        <v>21888</v>
      </c>
      <c r="G10" s="4" t="s">
        <v>6</v>
      </c>
      <c r="H10">
        <f>100*B10/N2</f>
        <v>82.338825787873944</v>
      </c>
      <c r="I10">
        <f t="shared" ref="I10:K10" si="3">100*C10/O2</f>
        <v>88.757320565981274</v>
      </c>
      <c r="J10">
        <f t="shared" si="3"/>
        <v>80.924763645030581</v>
      </c>
      <c r="K10">
        <f t="shared" si="3"/>
        <v>90.215151265353228</v>
      </c>
    </row>
    <row r="11" spans="1:18" x14ac:dyDescent="0.25">
      <c r="A11" s="4" t="s">
        <v>7</v>
      </c>
      <c r="B11">
        <v>8217</v>
      </c>
      <c r="C11">
        <v>16500</v>
      </c>
      <c r="D11">
        <v>8066</v>
      </c>
      <c r="E11">
        <v>18860</v>
      </c>
      <c r="G11" s="4" t="s">
        <v>7</v>
      </c>
      <c r="H11">
        <f>100*(B11/N2)</f>
        <v>65.725483922572394</v>
      </c>
      <c r="I11">
        <f t="shared" ref="I11:K11" si="4">100*(C11/O2)</f>
        <v>70.533920403539526</v>
      </c>
      <c r="J11">
        <f t="shared" si="4"/>
        <v>64.081989354095498</v>
      </c>
      <c r="K11">
        <f t="shared" si="4"/>
        <v>77.734729206166023</v>
      </c>
    </row>
    <row r="12" spans="1:18" ht="45" x14ac:dyDescent="0.25">
      <c r="A12" s="5" t="s">
        <v>8</v>
      </c>
      <c r="B12">
        <v>8397</v>
      </c>
      <c r="C12">
        <v>16526</v>
      </c>
      <c r="D12">
        <v>8201</v>
      </c>
      <c r="E12">
        <v>18990</v>
      </c>
      <c r="G12" s="5" t="s">
        <v>8</v>
      </c>
      <c r="H12">
        <f>100*(B12/N2)</f>
        <v>67.165253559430496</v>
      </c>
      <c r="I12">
        <f t="shared" ref="I12:K12" si="5">100*(C12/O2)</f>
        <v>70.645064762963287</v>
      </c>
      <c r="J12">
        <f t="shared" si="5"/>
        <v>65.154524509414486</v>
      </c>
      <c r="K12">
        <f t="shared" si="5"/>
        <v>78.27054653367405</v>
      </c>
      <c r="L12" s="2"/>
    </row>
    <row r="13" spans="1:1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8" x14ac:dyDescent="0.25">
      <c r="A14" s="28" t="s">
        <v>25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8" x14ac:dyDescent="0.25">
      <c r="A15" s="25" t="s">
        <v>0</v>
      </c>
      <c r="B15" s="25"/>
      <c r="C15" s="25"/>
      <c r="D15" s="25"/>
      <c r="E15" s="25"/>
      <c r="F15" s="25"/>
      <c r="G15" s="25" t="s">
        <v>34</v>
      </c>
      <c r="H15" s="25"/>
      <c r="I15" s="25"/>
      <c r="J15" s="25"/>
      <c r="K15" s="25"/>
    </row>
    <row r="16" spans="1:18" x14ac:dyDescent="0.25">
      <c r="A16" s="6" t="s">
        <v>1</v>
      </c>
      <c r="B16" s="6" t="s">
        <v>2</v>
      </c>
      <c r="C16" s="6" t="s">
        <v>3</v>
      </c>
      <c r="D16" s="6" t="s">
        <v>4</v>
      </c>
      <c r="E16" s="6" t="s">
        <v>5</v>
      </c>
      <c r="G16" s="4" t="s">
        <v>1</v>
      </c>
      <c r="H16" s="4" t="s">
        <v>2</v>
      </c>
      <c r="I16" s="4" t="s">
        <v>3</v>
      </c>
      <c r="J16" s="4" t="s">
        <v>4</v>
      </c>
      <c r="K16" s="4" t="s">
        <v>5</v>
      </c>
    </row>
    <row r="17" spans="1:11" x14ac:dyDescent="0.25">
      <c r="A17" s="7" t="s">
        <v>6</v>
      </c>
      <c r="B17">
        <v>11520</v>
      </c>
      <c r="C17">
        <v>21321</v>
      </c>
      <c r="D17">
        <v>11669</v>
      </c>
      <c r="E17">
        <v>21719</v>
      </c>
      <c r="G17" s="4" t="s">
        <v>6</v>
      </c>
      <c r="H17">
        <f>100*(B17/N2)</f>
        <v>92.145256758918563</v>
      </c>
      <c r="I17">
        <f t="shared" ref="I17:K17" si="6">100*(C17/O2)</f>
        <v>91.142649510537339</v>
      </c>
      <c r="J17">
        <f t="shared" si="6"/>
        <v>92.706760943830929</v>
      </c>
      <c r="K17">
        <f t="shared" si="6"/>
        <v>89.518588739592772</v>
      </c>
    </row>
    <row r="18" spans="1:11" x14ac:dyDescent="0.25">
      <c r="A18" s="7" t="s">
        <v>7</v>
      </c>
      <c r="B18">
        <v>4438</v>
      </c>
      <c r="C18">
        <v>8476</v>
      </c>
      <c r="D18">
        <v>6070</v>
      </c>
      <c r="E18">
        <v>11822</v>
      </c>
      <c r="G18" s="4" t="s">
        <v>7</v>
      </c>
      <c r="H18">
        <f>100*(B18/N2)</f>
        <v>35.498320268756999</v>
      </c>
      <c r="I18">
        <f t="shared" ref="I18:K18" si="7">100*(C18/O2)</f>
        <v>36.233061172145511</v>
      </c>
      <c r="J18">
        <f t="shared" si="7"/>
        <v>48.224358465083021</v>
      </c>
      <c r="K18">
        <f t="shared" si="7"/>
        <v>48.726403429230899</v>
      </c>
    </row>
    <row r="19" spans="1:11" ht="45" x14ac:dyDescent="0.25">
      <c r="A19" s="8" t="s">
        <v>8</v>
      </c>
      <c r="B19">
        <v>5118</v>
      </c>
      <c r="C19">
        <v>9680</v>
      </c>
      <c r="D19">
        <v>5916</v>
      </c>
      <c r="E19">
        <v>12784</v>
      </c>
      <c r="G19" s="5" t="s">
        <v>8</v>
      </c>
      <c r="H19">
        <f>100*(B19/N2)</f>
        <v>40.93745000799872</v>
      </c>
      <c r="I19">
        <f t="shared" ref="I19:K19" si="8">100*(C19/O2)</f>
        <v>41.379899970076515</v>
      </c>
      <c r="J19">
        <f t="shared" si="8"/>
        <v>47.000873917533966</v>
      </c>
      <c r="K19">
        <f t="shared" si="8"/>
        <v>52.691451652790363</v>
      </c>
    </row>
    <row r="20" spans="1:11" x14ac:dyDescent="0.25">
      <c r="A20" s="28" t="s">
        <v>26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25">
      <c r="A21" s="25" t="s">
        <v>0</v>
      </c>
      <c r="B21" s="25"/>
      <c r="C21" s="25"/>
      <c r="D21" s="25"/>
      <c r="E21" s="25"/>
      <c r="F21" s="25"/>
      <c r="G21" s="25" t="s">
        <v>34</v>
      </c>
      <c r="H21" s="25"/>
      <c r="I21" s="25"/>
      <c r="J21" s="25"/>
      <c r="K21" s="25"/>
    </row>
    <row r="22" spans="1:11" x14ac:dyDescent="0.25">
      <c r="A22" s="6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G22" s="4" t="s">
        <v>1</v>
      </c>
      <c r="H22" s="4" t="s">
        <v>2</v>
      </c>
      <c r="I22" s="4" t="s">
        <v>3</v>
      </c>
      <c r="J22" s="4" t="s">
        <v>4</v>
      </c>
      <c r="K22" s="4" t="s">
        <v>5</v>
      </c>
    </row>
    <row r="23" spans="1:11" x14ac:dyDescent="0.25">
      <c r="A23" s="4" t="s">
        <v>6</v>
      </c>
      <c r="B23">
        <v>11857</v>
      </c>
      <c r="C23">
        <v>21855</v>
      </c>
      <c r="D23">
        <v>11929</v>
      </c>
      <c r="E23">
        <v>22622</v>
      </c>
      <c r="G23" s="4" t="s">
        <v>6</v>
      </c>
      <c r="H23">
        <f>100*B23/N2</f>
        <v>94.840825467925129</v>
      </c>
      <c r="I23">
        <f t="shared" ref="I23:K23" si="9">100*C23/O2</f>
        <v>93.425383661779165</v>
      </c>
      <c r="J23">
        <f t="shared" si="9"/>
        <v>94.772384205926755</v>
      </c>
      <c r="K23">
        <f t="shared" si="9"/>
        <v>93.240458329898601</v>
      </c>
    </row>
    <row r="24" spans="1:11" x14ac:dyDescent="0.25">
      <c r="A24" s="4" t="s">
        <v>7</v>
      </c>
      <c r="B24">
        <v>7997</v>
      </c>
      <c r="C24">
        <v>14999</v>
      </c>
      <c r="D24">
        <v>8948</v>
      </c>
      <c r="E24">
        <v>17987</v>
      </c>
      <c r="G24" s="4" t="s">
        <v>7</v>
      </c>
      <c r="H24">
        <f>100*(B24/N2)</f>
        <v>63.965765477523597</v>
      </c>
      <c r="I24">
        <f t="shared" ref="I24:J24" si="10">100*(C24/O2)</f>
        <v>64.117471038344803</v>
      </c>
      <c r="J24">
        <f t="shared" si="10"/>
        <v>71.089219035512826</v>
      </c>
      <c r="K24">
        <f>100*(E24/Q2)</f>
        <v>74.136509768362046</v>
      </c>
    </row>
    <row r="25" spans="1:11" ht="45" x14ac:dyDescent="0.25">
      <c r="A25" s="5" t="s">
        <v>8</v>
      </c>
      <c r="B25">
        <v>9494</v>
      </c>
      <c r="C25">
        <v>17688</v>
      </c>
      <c r="D25">
        <v>9454</v>
      </c>
      <c r="E25">
        <v>19436</v>
      </c>
      <c r="G25" s="5" t="s">
        <v>8</v>
      </c>
      <c r="H25">
        <f>100*(B25/N2)</f>
        <v>75.939849624060145</v>
      </c>
      <c r="I25">
        <f t="shared" ref="I25:K25" si="11">100*(C25/O2)</f>
        <v>75.612362672594372</v>
      </c>
      <c r="J25">
        <f t="shared" si="11"/>
        <v>75.109239691745458</v>
      </c>
      <c r="K25">
        <f t="shared" si="11"/>
        <v>80.108812134201628</v>
      </c>
    </row>
  </sheetData>
  <mergeCells count="14">
    <mergeCell ref="A14:K14"/>
    <mergeCell ref="A15:F15"/>
    <mergeCell ref="G15:K15"/>
    <mergeCell ref="A20:K20"/>
    <mergeCell ref="A21:F21"/>
    <mergeCell ref="G21:K21"/>
    <mergeCell ref="N1:Q1"/>
    <mergeCell ref="L8:P8"/>
    <mergeCell ref="A1:K1"/>
    <mergeCell ref="A2:F2"/>
    <mergeCell ref="G2:K2"/>
    <mergeCell ref="A7:K7"/>
    <mergeCell ref="A8:F8"/>
    <mergeCell ref="G8:K8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6E7F-F9A0-460B-A8D4-E7106854B4F9}">
  <dimension ref="A1:H10"/>
  <sheetViews>
    <sheetView topLeftCell="A3" zoomScale="160" zoomScaleNormal="160" workbookViewId="0">
      <selection activeCell="C4" sqref="C4"/>
    </sheetView>
  </sheetViews>
  <sheetFormatPr defaultRowHeight="15" x14ac:dyDescent="0.25"/>
  <cols>
    <col min="1" max="1" width="16" customWidth="1"/>
    <col min="2" max="2" width="15" customWidth="1"/>
    <col min="3" max="3" width="24.85546875" customWidth="1"/>
    <col min="4" max="4" width="19" customWidth="1"/>
    <col min="8" max="8" width="22.28515625" customWidth="1"/>
    <col min="9" max="9" width="24.28515625" customWidth="1"/>
  </cols>
  <sheetData>
    <row r="1" spans="1:8" x14ac:dyDescent="0.25">
      <c r="A1" s="25" t="s">
        <v>14</v>
      </c>
      <c r="B1" s="25"/>
      <c r="C1" s="25"/>
      <c r="D1" s="20"/>
      <c r="H1" s="10" t="s">
        <v>29</v>
      </c>
    </row>
    <row r="2" spans="1:8" ht="30" customHeight="1" x14ac:dyDescent="0.25">
      <c r="A2" s="6" t="s">
        <v>1</v>
      </c>
      <c r="B2" s="10" t="s">
        <v>10</v>
      </c>
      <c r="C2" s="23" t="s">
        <v>12</v>
      </c>
      <c r="H2">
        <v>15603</v>
      </c>
    </row>
    <row r="3" spans="1:8" x14ac:dyDescent="0.25">
      <c r="A3" s="7" t="s">
        <v>6</v>
      </c>
      <c r="B3" s="12">
        <v>14894</v>
      </c>
      <c r="C3" s="12"/>
    </row>
    <row r="4" spans="1:8" x14ac:dyDescent="0.25">
      <c r="A4" s="7" t="s">
        <v>7</v>
      </c>
      <c r="B4" s="12">
        <v>10650</v>
      </c>
      <c r="C4" s="12">
        <f>100*B4/H2</f>
        <v>68.256104595270145</v>
      </c>
    </row>
    <row r="5" spans="1:8" ht="30" x14ac:dyDescent="0.25">
      <c r="A5" s="8" t="s">
        <v>8</v>
      </c>
      <c r="B5" s="12">
        <v>8665</v>
      </c>
      <c r="C5" s="12">
        <f>100*B5/H2</f>
        <v>55.534192142536689</v>
      </c>
    </row>
    <row r="6" spans="1:8" ht="18" customHeight="1" x14ac:dyDescent="0.25">
      <c r="A6" s="25" t="s">
        <v>15</v>
      </c>
      <c r="B6" s="25"/>
      <c r="C6" s="25"/>
      <c r="D6" s="20"/>
    </row>
    <row r="7" spans="1:8" ht="30" x14ac:dyDescent="0.25">
      <c r="A7" s="6" t="s">
        <v>1</v>
      </c>
      <c r="B7" s="10" t="s">
        <v>10</v>
      </c>
      <c r="C7" s="23" t="s">
        <v>12</v>
      </c>
    </row>
    <row r="8" spans="1:8" x14ac:dyDescent="0.25">
      <c r="A8" s="7" t="s">
        <v>6</v>
      </c>
      <c r="B8" s="12">
        <v>14360</v>
      </c>
      <c r="C8" s="12"/>
    </row>
    <row r="9" spans="1:8" x14ac:dyDescent="0.25">
      <c r="A9" s="7" t="s">
        <v>7</v>
      </c>
      <c r="B9" s="12">
        <v>9411</v>
      </c>
      <c r="C9" s="12">
        <f>100*B9/H2</f>
        <v>60.315323976158432</v>
      </c>
    </row>
    <row r="10" spans="1:8" ht="30" x14ac:dyDescent="0.25">
      <c r="A10" s="8" t="s">
        <v>8</v>
      </c>
      <c r="B10" s="12">
        <v>9152</v>
      </c>
      <c r="C10" s="12">
        <f>100*B10/H2</f>
        <v>58.655386784592707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A601-8B08-414B-8F51-67FBECDCDAAC}">
  <dimension ref="A1:H10"/>
  <sheetViews>
    <sheetView zoomScale="160" zoomScaleNormal="160" workbookViewId="0">
      <selection activeCell="C10" sqref="C10"/>
    </sheetView>
  </sheetViews>
  <sheetFormatPr defaultRowHeight="15" x14ac:dyDescent="0.25"/>
  <cols>
    <col min="1" max="1" width="16" customWidth="1"/>
    <col min="2" max="2" width="15" customWidth="1"/>
    <col min="3" max="3" width="24.85546875" customWidth="1"/>
    <col min="4" max="4" width="19" customWidth="1"/>
    <col min="8" max="8" width="22.28515625" customWidth="1"/>
    <col min="9" max="9" width="24.28515625" customWidth="1"/>
  </cols>
  <sheetData>
    <row r="1" spans="1:8" x14ac:dyDescent="0.25">
      <c r="A1" s="25" t="s">
        <v>14</v>
      </c>
      <c r="B1" s="25"/>
      <c r="C1" s="25"/>
      <c r="D1" s="20"/>
      <c r="H1" s="10" t="s">
        <v>33</v>
      </c>
    </row>
    <row r="2" spans="1:8" ht="30" customHeight="1" x14ac:dyDescent="0.25">
      <c r="A2" s="6" t="s">
        <v>1</v>
      </c>
      <c r="B2" s="10" t="s">
        <v>10</v>
      </c>
      <c r="C2" s="23" t="s">
        <v>12</v>
      </c>
      <c r="H2">
        <v>5600</v>
      </c>
    </row>
    <row r="3" spans="1:8" x14ac:dyDescent="0.25">
      <c r="A3" s="7" t="s">
        <v>6</v>
      </c>
      <c r="B3" s="12">
        <v>5167</v>
      </c>
      <c r="C3" s="12"/>
    </row>
    <row r="4" spans="1:8" x14ac:dyDescent="0.25">
      <c r="A4" s="7" t="s">
        <v>7</v>
      </c>
      <c r="B4" s="12">
        <v>4193</v>
      </c>
      <c r="C4" s="12">
        <f>100*B4/H2</f>
        <v>74.875</v>
      </c>
    </row>
    <row r="5" spans="1:8" ht="30" x14ac:dyDescent="0.25">
      <c r="A5" s="8" t="s">
        <v>8</v>
      </c>
      <c r="B5" s="12">
        <v>4259</v>
      </c>
      <c r="C5" s="12">
        <f>100*B5/H2</f>
        <v>76.053571428571431</v>
      </c>
    </row>
    <row r="6" spans="1:8" ht="18" customHeight="1" x14ac:dyDescent="0.25">
      <c r="A6" s="25" t="s">
        <v>15</v>
      </c>
      <c r="B6" s="25"/>
      <c r="C6" s="25"/>
      <c r="D6" s="20"/>
    </row>
    <row r="7" spans="1:8" ht="30" x14ac:dyDescent="0.25">
      <c r="A7" s="6" t="s">
        <v>1</v>
      </c>
      <c r="B7" s="10" t="s">
        <v>10</v>
      </c>
      <c r="C7" s="23" t="s">
        <v>12</v>
      </c>
    </row>
    <row r="8" spans="1:8" x14ac:dyDescent="0.25">
      <c r="A8" s="7" t="s">
        <v>6</v>
      </c>
      <c r="B8" s="12">
        <v>5336</v>
      </c>
      <c r="C8" s="12"/>
    </row>
    <row r="9" spans="1:8" x14ac:dyDescent="0.25">
      <c r="A9" s="7" t="s">
        <v>7</v>
      </c>
      <c r="B9" s="12">
        <v>3343</v>
      </c>
      <c r="C9" s="12">
        <f>100*B9/H2</f>
        <v>59.696428571428569</v>
      </c>
    </row>
    <row r="10" spans="1:8" ht="30" x14ac:dyDescent="0.25">
      <c r="A10" s="8" t="s">
        <v>8</v>
      </c>
      <c r="B10" s="12">
        <v>3825</v>
      </c>
      <c r="C10" s="12">
        <f>100*B10/H2</f>
        <v>68.303571428571431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CC38-D2F2-4E94-963D-B9BFD09BD43B}">
  <dimension ref="A1:B11"/>
  <sheetViews>
    <sheetView workbookViewId="0">
      <selection activeCell="C20" sqref="C20"/>
    </sheetView>
  </sheetViews>
  <sheetFormatPr defaultRowHeight="15" x14ac:dyDescent="0.25"/>
  <cols>
    <col min="1" max="1" width="16" customWidth="1"/>
    <col min="2" max="2" width="20.85546875" customWidth="1"/>
    <col min="3" max="3" width="14.28515625" customWidth="1"/>
  </cols>
  <sheetData>
    <row r="1" spans="1:2" x14ac:dyDescent="0.25">
      <c r="A1" s="30" t="s">
        <v>21</v>
      </c>
      <c r="B1" s="30"/>
    </row>
    <row r="2" spans="1:2" x14ac:dyDescent="0.25">
      <c r="A2" s="14" t="s">
        <v>22</v>
      </c>
      <c r="B2" s="15" t="s">
        <v>23</v>
      </c>
    </row>
    <row r="3" spans="1:2" x14ac:dyDescent="0.25">
      <c r="A3" s="18" t="s">
        <v>17</v>
      </c>
      <c r="B3" s="16">
        <v>62.332761578044597</v>
      </c>
    </row>
    <row r="4" spans="1:2" x14ac:dyDescent="0.25">
      <c r="A4" s="18" t="s">
        <v>18</v>
      </c>
      <c r="B4" s="16">
        <v>68.256104595270145</v>
      </c>
    </row>
    <row r="5" spans="1:2" x14ac:dyDescent="0.25">
      <c r="A5" s="18" t="s">
        <v>19</v>
      </c>
      <c r="B5" s="16">
        <v>76.053571428571431</v>
      </c>
    </row>
    <row r="6" spans="1:2" x14ac:dyDescent="0.25">
      <c r="A6" s="13"/>
      <c r="B6" s="13"/>
    </row>
    <row r="7" spans="1:2" x14ac:dyDescent="0.25">
      <c r="A7" s="30" t="s">
        <v>24</v>
      </c>
      <c r="B7" s="30"/>
    </row>
    <row r="8" spans="1:2" x14ac:dyDescent="0.25">
      <c r="A8" s="14" t="s">
        <v>22</v>
      </c>
      <c r="B8" s="15" t="s">
        <v>23</v>
      </c>
    </row>
    <row r="9" spans="1:2" x14ac:dyDescent="0.25">
      <c r="A9" s="18" t="s">
        <v>17</v>
      </c>
      <c r="B9" s="16">
        <v>70.901467505241087</v>
      </c>
    </row>
    <row r="10" spans="1:2" x14ac:dyDescent="0.25">
      <c r="A10" s="18" t="s">
        <v>18</v>
      </c>
      <c r="B10" s="16">
        <v>60.315323976158432</v>
      </c>
    </row>
    <row r="11" spans="1:2" x14ac:dyDescent="0.25">
      <c r="A11" s="18" t="s">
        <v>19</v>
      </c>
      <c r="B11" s="16">
        <v>68.303571428571431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2D66-0CAE-4FAF-9385-5C1984FFDA3A}">
  <sheetPr codeName="Sheet2"/>
  <dimension ref="A1:R25"/>
  <sheetViews>
    <sheetView zoomScale="130" zoomScaleNormal="130" workbookViewId="0">
      <selection activeCell="H10" sqref="H10:K10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N1" s="26" t="s">
        <v>9</v>
      </c>
      <c r="O1" s="26"/>
      <c r="P1" s="26"/>
      <c r="Q1" s="26"/>
      <c r="R1" s="9"/>
    </row>
    <row r="2" spans="1:18" ht="15.75" thickBot="1" x14ac:dyDescent="0.3">
      <c r="A2" s="25" t="s">
        <v>0</v>
      </c>
      <c r="B2" s="25"/>
      <c r="C2" s="25"/>
      <c r="D2" s="25"/>
      <c r="E2" s="25"/>
      <c r="F2" s="25"/>
      <c r="G2" s="25" t="s">
        <v>34</v>
      </c>
      <c r="H2" s="25"/>
      <c r="I2" s="25"/>
      <c r="J2" s="25"/>
      <c r="K2" s="25"/>
      <c r="N2" s="3">
        <v>6998</v>
      </c>
      <c r="O2" s="1">
        <v>13315</v>
      </c>
      <c r="P2" s="1">
        <v>7032</v>
      </c>
      <c r="Q2" s="1">
        <v>13500</v>
      </c>
      <c r="R2" s="1"/>
    </row>
    <row r="3" spans="1:18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5</v>
      </c>
    </row>
    <row r="4" spans="1:18" x14ac:dyDescent="0.25">
      <c r="A4" s="7" t="s">
        <v>6</v>
      </c>
      <c r="B4">
        <v>5473</v>
      </c>
      <c r="C4">
        <v>11419</v>
      </c>
      <c r="D4">
        <v>5543</v>
      </c>
      <c r="E4">
        <v>11502</v>
      </c>
      <c r="G4" s="4" t="s">
        <v>6</v>
      </c>
      <c r="H4">
        <f>100*(B4/N2)</f>
        <v>78.208059445555875</v>
      </c>
      <c r="I4">
        <f t="shared" ref="I4:K4" si="0">100*(C4/O2)</f>
        <v>85.760420578295154</v>
      </c>
      <c r="J4">
        <f t="shared" si="0"/>
        <v>78.82536973833902</v>
      </c>
      <c r="K4">
        <f t="shared" si="0"/>
        <v>85.2</v>
      </c>
    </row>
    <row r="5" spans="1:18" x14ac:dyDescent="0.25">
      <c r="A5" s="7" t="s">
        <v>7</v>
      </c>
      <c r="B5">
        <v>2935</v>
      </c>
      <c r="C5">
        <v>6148</v>
      </c>
      <c r="D5">
        <v>3230</v>
      </c>
      <c r="E5">
        <v>8424</v>
      </c>
      <c r="G5" s="4" t="s">
        <v>7</v>
      </c>
      <c r="H5">
        <f>100*(B5/N2)</f>
        <v>41.940554444126896</v>
      </c>
      <c r="I5">
        <f t="shared" ref="I5:K5" si="1">100*(C5/O2)</f>
        <v>46.173488546751784</v>
      </c>
      <c r="J5">
        <f t="shared" si="1"/>
        <v>45.932878270762231</v>
      </c>
      <c r="K5">
        <f t="shared" si="1"/>
        <v>62.4</v>
      </c>
    </row>
    <row r="6" spans="1:18" ht="45" x14ac:dyDescent="0.25">
      <c r="A6" s="8" t="s">
        <v>8</v>
      </c>
      <c r="B6">
        <v>2906</v>
      </c>
      <c r="C6">
        <v>6106</v>
      </c>
      <c r="D6">
        <v>3265</v>
      </c>
      <c r="E6">
        <v>8038</v>
      </c>
      <c r="G6" s="5" t="s">
        <v>8</v>
      </c>
      <c r="H6">
        <f>100*(B6/N2)</f>
        <v>41.526150328665338</v>
      </c>
      <c r="I6">
        <f t="shared" ref="I6:K6" si="2">100*(C6/O2)</f>
        <v>45.858054825384905</v>
      </c>
      <c r="J6">
        <f t="shared" si="2"/>
        <v>46.430602957906714</v>
      </c>
      <c r="K6">
        <f t="shared" si="2"/>
        <v>59.540740740740738</v>
      </c>
    </row>
    <row r="7" spans="1:18" x14ac:dyDescent="0.25">
      <c r="A7" s="28" t="s">
        <v>28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8" x14ac:dyDescent="0.25">
      <c r="A8" s="25" t="s">
        <v>0</v>
      </c>
      <c r="B8" s="25"/>
      <c r="C8" s="25"/>
      <c r="D8" s="25"/>
      <c r="E8" s="25"/>
      <c r="F8" s="25"/>
      <c r="G8" s="25" t="s">
        <v>34</v>
      </c>
      <c r="H8" s="25"/>
      <c r="I8" s="25"/>
      <c r="J8" s="25"/>
      <c r="K8" s="25"/>
      <c r="L8" s="27"/>
      <c r="M8" s="27"/>
      <c r="N8" s="27"/>
      <c r="O8" s="27"/>
      <c r="P8" s="27"/>
    </row>
    <row r="9" spans="1:18" x14ac:dyDescent="0.25">
      <c r="A9" s="6" t="s">
        <v>1</v>
      </c>
      <c r="B9" s="4" t="s">
        <v>2</v>
      </c>
      <c r="C9" s="4" t="s">
        <v>3</v>
      </c>
      <c r="D9" s="4" t="s">
        <v>4</v>
      </c>
      <c r="E9" s="4" t="s">
        <v>5</v>
      </c>
      <c r="G9" s="4" t="s">
        <v>1</v>
      </c>
      <c r="H9" s="4" t="s">
        <v>2</v>
      </c>
      <c r="I9" s="4" t="s">
        <v>3</v>
      </c>
      <c r="J9" s="4" t="s">
        <v>4</v>
      </c>
      <c r="K9" s="4" t="s">
        <v>5</v>
      </c>
    </row>
    <row r="10" spans="1:18" x14ac:dyDescent="0.25">
      <c r="A10" s="4" t="s">
        <v>6</v>
      </c>
      <c r="B10">
        <v>5291</v>
      </c>
      <c r="C10">
        <v>11380</v>
      </c>
      <c r="D10">
        <v>5180</v>
      </c>
      <c r="E10">
        <v>11878</v>
      </c>
      <c r="G10" s="4" t="s">
        <v>6</v>
      </c>
      <c r="H10">
        <f>100*B10/N2</f>
        <v>75.607316376107462</v>
      </c>
      <c r="I10">
        <f t="shared" ref="I10:K10" si="3">100*C10/O2</f>
        <v>85.467517837025909</v>
      </c>
      <c r="J10">
        <f t="shared" si="3"/>
        <v>73.663253697383396</v>
      </c>
      <c r="K10">
        <f t="shared" si="3"/>
        <v>87.985185185185188</v>
      </c>
    </row>
    <row r="11" spans="1:18" x14ac:dyDescent="0.25">
      <c r="A11" s="4" t="s">
        <v>7</v>
      </c>
      <c r="B11">
        <v>4124</v>
      </c>
      <c r="C11">
        <v>9526</v>
      </c>
      <c r="D11">
        <v>3924</v>
      </c>
      <c r="E11">
        <v>10106</v>
      </c>
      <c r="G11" s="4" t="s">
        <v>7</v>
      </c>
      <c r="H11">
        <f>100*(B11/N2)</f>
        <v>58.931123178050868</v>
      </c>
      <c r="I11">
        <f t="shared" ref="I11:K11" si="4">100*(C11/O2)</f>
        <v>71.54337213668795</v>
      </c>
      <c r="J11">
        <f t="shared" si="4"/>
        <v>55.802047781569961</v>
      </c>
      <c r="K11">
        <f t="shared" si="4"/>
        <v>74.859259259259261</v>
      </c>
    </row>
    <row r="12" spans="1:18" ht="45" x14ac:dyDescent="0.25">
      <c r="A12" s="5" t="s">
        <v>8</v>
      </c>
      <c r="B12">
        <v>4348</v>
      </c>
      <c r="C12">
        <v>9374</v>
      </c>
      <c r="D12">
        <v>3963</v>
      </c>
      <c r="E12">
        <v>10420</v>
      </c>
      <c r="G12" s="5" t="s">
        <v>8</v>
      </c>
      <c r="H12">
        <f>100*(B12/N2)</f>
        <v>62.132037725064308</v>
      </c>
      <c r="I12">
        <f t="shared" ref="I12:K12" si="5">100*(C12/O2)</f>
        <v>70.401802478407816</v>
      </c>
      <c r="J12">
        <f t="shared" si="5"/>
        <v>56.356655290102388</v>
      </c>
      <c r="K12">
        <f t="shared" si="5"/>
        <v>77.18518518518519</v>
      </c>
      <c r="L12" s="2"/>
    </row>
    <row r="13" spans="1:1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8" x14ac:dyDescent="0.25">
      <c r="A14" s="28" t="s">
        <v>31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8" x14ac:dyDescent="0.25">
      <c r="A15" s="25" t="s">
        <v>0</v>
      </c>
      <c r="B15" s="25"/>
      <c r="C15" s="25"/>
      <c r="D15" s="25"/>
      <c r="E15" s="25"/>
      <c r="F15" s="25"/>
      <c r="G15" s="25" t="s">
        <v>34</v>
      </c>
      <c r="H15" s="25"/>
      <c r="I15" s="25"/>
      <c r="J15" s="25"/>
      <c r="K15" s="25"/>
    </row>
    <row r="16" spans="1:18" x14ac:dyDescent="0.25">
      <c r="A16" s="6" t="s">
        <v>1</v>
      </c>
      <c r="B16" s="6" t="s">
        <v>2</v>
      </c>
      <c r="C16" s="6" t="s">
        <v>3</v>
      </c>
      <c r="D16" s="6" t="s">
        <v>4</v>
      </c>
      <c r="E16" s="6" t="s">
        <v>5</v>
      </c>
      <c r="G16" s="4" t="s">
        <v>1</v>
      </c>
      <c r="H16" s="4" t="s">
        <v>2</v>
      </c>
      <c r="I16" s="4" t="s">
        <v>3</v>
      </c>
      <c r="J16" s="4" t="s">
        <v>4</v>
      </c>
      <c r="K16" s="4" t="s">
        <v>5</v>
      </c>
    </row>
    <row r="17" spans="1:11" x14ac:dyDescent="0.25">
      <c r="A17" s="7" t="s">
        <v>6</v>
      </c>
      <c r="B17">
        <v>6521</v>
      </c>
      <c r="C17">
        <v>12259</v>
      </c>
      <c r="D17">
        <v>6628</v>
      </c>
      <c r="E17">
        <v>12150</v>
      </c>
      <c r="G17" s="4" t="s">
        <v>6</v>
      </c>
      <c r="H17">
        <f>100*(B17/N2)</f>
        <v>93.183766790511584</v>
      </c>
      <c r="I17">
        <f t="shared" ref="I17:K17" si="6">100*(C17/O2)</f>
        <v>92.069095005632732</v>
      </c>
      <c r="J17">
        <f t="shared" si="6"/>
        <v>94.254835039817976</v>
      </c>
      <c r="K17">
        <f t="shared" si="6"/>
        <v>90</v>
      </c>
    </row>
    <row r="18" spans="1:11" x14ac:dyDescent="0.25">
      <c r="A18" s="7" t="s">
        <v>7</v>
      </c>
      <c r="B18">
        <v>3214</v>
      </c>
      <c r="C18">
        <v>6180</v>
      </c>
      <c r="D18">
        <v>4035</v>
      </c>
      <c r="E18">
        <v>8274</v>
      </c>
      <c r="G18" s="4" t="s">
        <v>7</v>
      </c>
      <c r="H18">
        <f>100*(B18/N2)</f>
        <v>45.927407830808804</v>
      </c>
      <c r="I18">
        <f t="shared" ref="I18:K18" si="7">100*(C18/O2)</f>
        <v>46.413819001126548</v>
      </c>
      <c r="J18">
        <f t="shared" si="7"/>
        <v>57.380546075085327</v>
      </c>
      <c r="K18">
        <f t="shared" si="7"/>
        <v>61.288888888888891</v>
      </c>
    </row>
    <row r="19" spans="1:11" ht="45" x14ac:dyDescent="0.25">
      <c r="A19" s="8" t="s">
        <v>8</v>
      </c>
      <c r="B19">
        <v>3305</v>
      </c>
      <c r="C19">
        <v>6103</v>
      </c>
      <c r="D19">
        <v>4032</v>
      </c>
      <c r="E19">
        <v>8135</v>
      </c>
      <c r="G19" s="5" t="s">
        <v>8</v>
      </c>
      <c r="H19">
        <f>100*(B19/N2)</f>
        <v>47.22777936553301</v>
      </c>
      <c r="I19">
        <f t="shared" ref="I19:K19" si="8">100*(C19/O2)</f>
        <v>45.83552384528727</v>
      </c>
      <c r="J19">
        <f t="shared" si="8"/>
        <v>57.337883959044369</v>
      </c>
      <c r="K19">
        <f t="shared" si="8"/>
        <v>60.25925925925926</v>
      </c>
    </row>
    <row r="20" spans="1:11" x14ac:dyDescent="0.25">
      <c r="A20" s="28" t="s">
        <v>32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25">
      <c r="A21" s="25" t="s">
        <v>0</v>
      </c>
      <c r="B21" s="25"/>
      <c r="C21" s="25"/>
      <c r="D21" s="25"/>
      <c r="E21" s="25"/>
      <c r="F21" s="25"/>
      <c r="G21" s="25" t="s">
        <v>34</v>
      </c>
      <c r="H21" s="25"/>
      <c r="I21" s="25"/>
      <c r="J21" s="25"/>
      <c r="K21" s="25"/>
    </row>
    <row r="22" spans="1:11" x14ac:dyDescent="0.25">
      <c r="A22" s="6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G22" s="4" t="s">
        <v>1</v>
      </c>
      <c r="H22" s="4" t="s">
        <v>2</v>
      </c>
      <c r="I22" s="4" t="s">
        <v>3</v>
      </c>
      <c r="J22" s="4" t="s">
        <v>4</v>
      </c>
      <c r="K22" s="4" t="s">
        <v>5</v>
      </c>
    </row>
    <row r="23" spans="1:11" x14ac:dyDescent="0.25">
      <c r="A23" s="4" t="s">
        <v>6</v>
      </c>
      <c r="B23">
        <v>6698</v>
      </c>
      <c r="C23">
        <v>12615</v>
      </c>
      <c r="D23">
        <v>6687</v>
      </c>
      <c r="E23">
        <v>12694</v>
      </c>
      <c r="G23" s="4" t="s">
        <v>6</v>
      </c>
      <c r="H23">
        <f>100*B23/N2</f>
        <v>95.713060874535586</v>
      </c>
      <c r="I23">
        <f t="shared" ref="I23:K23" si="9">100*C23/O2</f>
        <v>94.742771310552016</v>
      </c>
      <c r="J23">
        <f t="shared" si="9"/>
        <v>95.093856655290097</v>
      </c>
      <c r="K23">
        <f t="shared" si="9"/>
        <v>94.029629629629625</v>
      </c>
    </row>
    <row r="24" spans="1:11" x14ac:dyDescent="0.25">
      <c r="A24" s="4" t="s">
        <v>7</v>
      </c>
      <c r="B24">
        <v>5448</v>
      </c>
      <c r="C24">
        <v>10330</v>
      </c>
      <c r="D24">
        <v>5300</v>
      </c>
      <c r="E24">
        <v>10920</v>
      </c>
      <c r="G24" s="4" t="s">
        <v>7</v>
      </c>
      <c r="H24">
        <f>100*(B24/N2)</f>
        <v>77.850814518433836</v>
      </c>
      <c r="I24">
        <f t="shared" ref="I24:J24" si="10">100*(C24/O2)</f>
        <v>77.581674802853925</v>
      </c>
      <c r="J24">
        <f t="shared" si="10"/>
        <v>75.369738339021623</v>
      </c>
      <c r="K24">
        <f>100*(E24/Q2)</f>
        <v>80.888888888888886</v>
      </c>
    </row>
    <row r="25" spans="1:11" ht="45" x14ac:dyDescent="0.25">
      <c r="A25" s="5" t="s">
        <v>8</v>
      </c>
      <c r="B25">
        <v>5442</v>
      </c>
      <c r="C25">
        <v>10445</v>
      </c>
      <c r="D25">
        <v>5246</v>
      </c>
      <c r="E25">
        <v>11065</v>
      </c>
      <c r="G25" s="5" t="s">
        <v>8</v>
      </c>
      <c r="H25">
        <f>100*(B25/N2)</f>
        <v>77.765075735924555</v>
      </c>
      <c r="I25">
        <f t="shared" ref="I25:K25" si="11">100*(C25/O2)</f>
        <v>78.445362373263237</v>
      </c>
      <c r="J25">
        <f t="shared" si="11"/>
        <v>74.601820250284419</v>
      </c>
      <c r="K25">
        <f t="shared" si="11"/>
        <v>81.962962962962962</v>
      </c>
    </row>
  </sheetData>
  <mergeCells count="14">
    <mergeCell ref="A20:K20"/>
    <mergeCell ref="A21:F21"/>
    <mergeCell ref="G21:K21"/>
    <mergeCell ref="N1:Q1"/>
    <mergeCell ref="A7:K7"/>
    <mergeCell ref="A1:K1"/>
    <mergeCell ref="L8:P8"/>
    <mergeCell ref="G8:K8"/>
    <mergeCell ref="G2:K2"/>
    <mergeCell ref="A2:F2"/>
    <mergeCell ref="A8:F8"/>
    <mergeCell ref="A14:K14"/>
    <mergeCell ref="A15:F15"/>
    <mergeCell ref="G15:K1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EA53-ADD4-4CF1-B2C0-4492BCBBD6E9}">
  <sheetPr codeName="Sheet3"/>
  <dimension ref="A1:R25"/>
  <sheetViews>
    <sheetView zoomScale="145" zoomScaleNormal="145" workbookViewId="0">
      <selection activeCell="H10" sqref="H10:K10"/>
    </sheetView>
  </sheetViews>
  <sheetFormatPr defaultRowHeight="15" x14ac:dyDescent="0.25"/>
  <cols>
    <col min="1" max="1" width="14.140625" customWidth="1"/>
    <col min="7" max="7" width="12.7109375" bestFit="1" customWidth="1"/>
  </cols>
  <sheetData>
    <row r="1" spans="1:18" ht="15.75" thickBot="1" x14ac:dyDescent="0.3">
      <c r="A1" s="28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N1" s="26" t="s">
        <v>9</v>
      </c>
      <c r="O1" s="26"/>
      <c r="P1" s="26"/>
      <c r="Q1" s="26"/>
      <c r="R1" s="9"/>
    </row>
    <row r="2" spans="1:18" ht="15.75" thickBot="1" x14ac:dyDescent="0.3">
      <c r="A2" s="25" t="s">
        <v>0</v>
      </c>
      <c r="B2" s="25"/>
      <c r="C2" s="25"/>
      <c r="D2" s="25"/>
      <c r="E2" s="25"/>
      <c r="F2" s="25"/>
      <c r="G2" s="25" t="s">
        <v>34</v>
      </c>
      <c r="H2" s="25"/>
      <c r="I2" s="25"/>
      <c r="J2" s="25"/>
      <c r="K2" s="25"/>
      <c r="N2" s="3">
        <v>2421</v>
      </c>
      <c r="O2" s="1">
        <v>4714</v>
      </c>
      <c r="P2" s="1">
        <v>2408</v>
      </c>
      <c r="Q2" s="1">
        <v>4755</v>
      </c>
      <c r="R2" s="1"/>
    </row>
    <row r="3" spans="1:18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G3" s="4" t="s">
        <v>1</v>
      </c>
      <c r="H3" s="4" t="s">
        <v>2</v>
      </c>
      <c r="I3" s="4" t="s">
        <v>3</v>
      </c>
      <c r="J3" s="4" t="s">
        <v>4</v>
      </c>
      <c r="K3" s="4" t="s">
        <v>5</v>
      </c>
    </row>
    <row r="4" spans="1:18" x14ac:dyDescent="0.25">
      <c r="A4" s="7" t="s">
        <v>6</v>
      </c>
      <c r="B4">
        <v>1872</v>
      </c>
      <c r="C4">
        <v>4080</v>
      </c>
      <c r="D4">
        <v>1764</v>
      </c>
      <c r="E4">
        <v>4141</v>
      </c>
      <c r="G4" s="4" t="s">
        <v>6</v>
      </c>
      <c r="H4">
        <f>100*(B4/N2)</f>
        <v>77.323420074349443</v>
      </c>
      <c r="I4">
        <f t="shared" ref="I4:K4" si="0">100*(C4/O2)</f>
        <v>86.550700042426811</v>
      </c>
      <c r="J4">
        <f t="shared" si="0"/>
        <v>73.255813953488371</v>
      </c>
      <c r="K4">
        <f t="shared" si="0"/>
        <v>87.087276550998951</v>
      </c>
    </row>
    <row r="5" spans="1:18" x14ac:dyDescent="0.25">
      <c r="A5" s="7" t="s">
        <v>7</v>
      </c>
      <c r="B5">
        <v>1021</v>
      </c>
      <c r="C5">
        <v>2483</v>
      </c>
      <c r="D5">
        <v>1042</v>
      </c>
      <c r="E5">
        <v>3504</v>
      </c>
      <c r="G5" s="4" t="s">
        <v>7</v>
      </c>
      <c r="H5">
        <f>100*(B5/N2)</f>
        <v>42.172655927302763</v>
      </c>
      <c r="I5">
        <f t="shared" ref="I5:K5" si="1">100*(C5/O2)</f>
        <v>52.672889266016121</v>
      </c>
      <c r="J5">
        <f t="shared" si="1"/>
        <v>43.27242524916943</v>
      </c>
      <c r="K5">
        <f t="shared" si="1"/>
        <v>73.690851735015769</v>
      </c>
    </row>
    <row r="6" spans="1:18" ht="45" x14ac:dyDescent="0.25">
      <c r="A6" s="8" t="s">
        <v>8</v>
      </c>
      <c r="B6">
        <v>1082</v>
      </c>
      <c r="C6">
        <v>2608</v>
      </c>
      <c r="D6">
        <v>1129</v>
      </c>
      <c r="E6">
        <v>3539</v>
      </c>
      <c r="G6" s="5" t="s">
        <v>8</v>
      </c>
      <c r="H6">
        <f>100*(B6/N2)</f>
        <v>44.69227591904172</v>
      </c>
      <c r="I6">
        <f t="shared" ref="I6:K6" si="2">100*(C6/O2)</f>
        <v>55.324565125159097</v>
      </c>
      <c r="J6">
        <f t="shared" si="2"/>
        <v>46.885382059800662</v>
      </c>
      <c r="K6">
        <f t="shared" si="2"/>
        <v>74.426919032597254</v>
      </c>
    </row>
    <row r="7" spans="1:18" x14ac:dyDescent="0.25">
      <c r="A7" s="28" t="s">
        <v>28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8" x14ac:dyDescent="0.25">
      <c r="A8" s="25" t="s">
        <v>0</v>
      </c>
      <c r="B8" s="25"/>
      <c r="C8" s="25"/>
      <c r="D8" s="25"/>
      <c r="E8" s="25"/>
      <c r="F8" s="25"/>
      <c r="G8" s="25" t="s">
        <v>34</v>
      </c>
      <c r="H8" s="25"/>
      <c r="I8" s="25"/>
      <c r="J8" s="25"/>
      <c r="K8" s="25"/>
      <c r="L8" s="27"/>
      <c r="M8" s="27"/>
      <c r="N8" s="27"/>
      <c r="O8" s="27"/>
      <c r="P8" s="27"/>
    </row>
    <row r="9" spans="1:18" x14ac:dyDescent="0.25">
      <c r="A9" s="6" t="s">
        <v>1</v>
      </c>
      <c r="B9" s="4" t="s">
        <v>2</v>
      </c>
      <c r="C9" s="4" t="s">
        <v>3</v>
      </c>
      <c r="D9" s="4" t="s">
        <v>4</v>
      </c>
      <c r="E9" s="4" t="s">
        <v>5</v>
      </c>
      <c r="G9" s="4" t="s">
        <v>1</v>
      </c>
      <c r="H9" s="4" t="s">
        <v>2</v>
      </c>
      <c r="I9" s="4" t="s">
        <v>3</v>
      </c>
      <c r="J9" s="4" t="s">
        <v>4</v>
      </c>
      <c r="K9" s="4" t="s">
        <v>5</v>
      </c>
    </row>
    <row r="10" spans="1:18" x14ac:dyDescent="0.25">
      <c r="A10" s="4" t="s">
        <v>6</v>
      </c>
      <c r="B10">
        <v>1798</v>
      </c>
      <c r="C10">
        <v>4038</v>
      </c>
      <c r="D10">
        <v>1698</v>
      </c>
      <c r="E10">
        <v>4192</v>
      </c>
      <c r="G10" s="4" t="s">
        <v>6</v>
      </c>
      <c r="H10">
        <f>100*B10/N2</f>
        <v>74.26683188764973</v>
      </c>
      <c r="I10">
        <f t="shared" ref="I10:K10" si="3">100*C10/O2</f>
        <v>85.659736953754773</v>
      </c>
      <c r="J10">
        <f t="shared" si="3"/>
        <v>70.514950166112953</v>
      </c>
      <c r="K10">
        <f t="shared" si="3"/>
        <v>88.159831756046273</v>
      </c>
    </row>
    <row r="11" spans="1:18" x14ac:dyDescent="0.25">
      <c r="A11" s="4" t="s">
        <v>7</v>
      </c>
      <c r="B11">
        <v>1217</v>
      </c>
      <c r="C11">
        <v>3243</v>
      </c>
      <c r="D11">
        <v>1118</v>
      </c>
      <c r="E11">
        <v>3640</v>
      </c>
      <c r="G11" s="4" t="s">
        <v>7</v>
      </c>
      <c r="H11">
        <f>100*(B11/N2)</f>
        <v>50.268484097480382</v>
      </c>
      <c r="I11">
        <f t="shared" ref="I11:K11" si="4">100*(C11/O2)</f>
        <v>68.79507848960543</v>
      </c>
      <c r="J11">
        <f t="shared" si="4"/>
        <v>46.428571428571431</v>
      </c>
      <c r="K11">
        <f t="shared" si="4"/>
        <v>76.550998948475296</v>
      </c>
    </row>
    <row r="12" spans="1:18" ht="45" x14ac:dyDescent="0.25">
      <c r="A12" s="5" t="s">
        <v>8</v>
      </c>
      <c r="B12">
        <v>1378</v>
      </c>
      <c r="C12">
        <v>3473</v>
      </c>
      <c r="D12">
        <v>1151</v>
      </c>
      <c r="E12">
        <v>3763</v>
      </c>
      <c r="G12" s="5" t="s">
        <v>8</v>
      </c>
      <c r="H12">
        <f>100*(B12/N2)</f>
        <v>56.918628665840565</v>
      </c>
      <c r="I12">
        <f t="shared" ref="I12:K12" si="5">100*(C12/O2)</f>
        <v>73.674162070428508</v>
      </c>
      <c r="J12">
        <f t="shared" si="5"/>
        <v>47.799003322259139</v>
      </c>
      <c r="K12">
        <f t="shared" si="5"/>
        <v>79.137749737118824</v>
      </c>
      <c r="L12" s="2"/>
    </row>
    <row r="13" spans="1:1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4" spans="1:18" x14ac:dyDescent="0.25">
      <c r="A14" s="28" t="s">
        <v>31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8" x14ac:dyDescent="0.25">
      <c r="A15" s="25" t="s">
        <v>0</v>
      </c>
      <c r="B15" s="25"/>
      <c r="C15" s="25"/>
      <c r="D15" s="25"/>
      <c r="E15" s="25"/>
      <c r="F15" s="25"/>
      <c r="G15" s="25" t="s">
        <v>34</v>
      </c>
      <c r="H15" s="25"/>
      <c r="I15" s="25"/>
      <c r="J15" s="25"/>
      <c r="K15" s="25"/>
    </row>
    <row r="16" spans="1:18" x14ac:dyDescent="0.25">
      <c r="A16" s="6" t="s">
        <v>1</v>
      </c>
      <c r="B16" s="6" t="s">
        <v>2</v>
      </c>
      <c r="C16" s="6" t="s">
        <v>3</v>
      </c>
      <c r="D16" s="6" t="s">
        <v>4</v>
      </c>
      <c r="E16" s="6" t="s">
        <v>5</v>
      </c>
      <c r="G16" s="4" t="s">
        <v>1</v>
      </c>
      <c r="H16" s="4" t="s">
        <v>2</v>
      </c>
      <c r="I16" s="4" t="s">
        <v>3</v>
      </c>
      <c r="J16" s="4" t="s">
        <v>4</v>
      </c>
      <c r="K16" s="4" t="s">
        <v>5</v>
      </c>
    </row>
    <row r="17" spans="1:11" x14ac:dyDescent="0.25">
      <c r="A17" s="7" t="s">
        <v>6</v>
      </c>
      <c r="B17">
        <v>2588</v>
      </c>
      <c r="C17">
        <v>4661</v>
      </c>
      <c r="D17">
        <v>2640</v>
      </c>
      <c r="E17">
        <v>4636</v>
      </c>
      <c r="G17" s="4" t="s">
        <v>6</v>
      </c>
      <c r="H17">
        <f>100*(B17/N2)</f>
        <v>106.89797604295745</v>
      </c>
      <c r="I17">
        <f t="shared" ref="I17:K17" si="6">100*(C17/O2)</f>
        <v>98.875689435723373</v>
      </c>
      <c r="J17">
        <f t="shared" si="6"/>
        <v>109.63455149501662</v>
      </c>
      <c r="K17">
        <f t="shared" si="6"/>
        <v>97.497371188222928</v>
      </c>
    </row>
    <row r="18" spans="1:11" x14ac:dyDescent="0.25">
      <c r="A18" s="7" t="s">
        <v>7</v>
      </c>
      <c r="B18">
        <v>1479</v>
      </c>
      <c r="C18">
        <v>3107</v>
      </c>
      <c r="D18">
        <v>1798</v>
      </c>
      <c r="E18">
        <v>3824</v>
      </c>
      <c r="G18" s="4" t="s">
        <v>7</v>
      </c>
      <c r="H18">
        <f>100*(B18/N2)</f>
        <v>61.090458488228009</v>
      </c>
      <c r="I18">
        <f t="shared" ref="I18:K18" si="7">100*(C18/O2)</f>
        <v>65.910055154857872</v>
      </c>
      <c r="J18">
        <f t="shared" si="7"/>
        <v>74.667774086378742</v>
      </c>
      <c r="K18">
        <f t="shared" si="7"/>
        <v>80.420609884332279</v>
      </c>
    </row>
    <row r="19" spans="1:11" ht="45" x14ac:dyDescent="0.25">
      <c r="A19" s="8" t="s">
        <v>8</v>
      </c>
      <c r="B19">
        <v>1480</v>
      </c>
      <c r="C19">
        <v>2997</v>
      </c>
      <c r="D19">
        <v>1872</v>
      </c>
      <c r="E19">
        <v>3930</v>
      </c>
      <c r="G19" s="5" t="s">
        <v>8</v>
      </c>
      <c r="H19">
        <f>100*(B19/N2)</f>
        <v>61.131763733994212</v>
      </c>
      <c r="I19">
        <f t="shared" ref="I19:K19" si="8">100*(C19/O2)</f>
        <v>63.576580398812041</v>
      </c>
      <c r="J19">
        <f t="shared" si="8"/>
        <v>77.740863787375417</v>
      </c>
      <c r="K19">
        <f t="shared" si="8"/>
        <v>82.649842271293366</v>
      </c>
    </row>
    <row r="20" spans="1:11" x14ac:dyDescent="0.25">
      <c r="A20" s="28" t="s">
        <v>32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1" x14ac:dyDescent="0.25">
      <c r="A21" s="25" t="s">
        <v>0</v>
      </c>
      <c r="B21" s="25"/>
      <c r="C21" s="25"/>
      <c r="D21" s="25"/>
      <c r="E21" s="25"/>
      <c r="F21" s="25"/>
      <c r="G21" s="25" t="s">
        <v>34</v>
      </c>
      <c r="H21" s="25"/>
      <c r="I21" s="25"/>
      <c r="J21" s="25"/>
      <c r="K21" s="25"/>
    </row>
    <row r="22" spans="1:11" x14ac:dyDescent="0.25">
      <c r="A22" s="6" t="s">
        <v>1</v>
      </c>
      <c r="B22" s="4" t="s">
        <v>2</v>
      </c>
      <c r="C22" s="4" t="s">
        <v>3</v>
      </c>
      <c r="D22" s="4" t="s">
        <v>4</v>
      </c>
      <c r="E22" s="4" t="s">
        <v>5</v>
      </c>
      <c r="G22" s="4" t="s">
        <v>1</v>
      </c>
      <c r="H22" s="4" t="s">
        <v>2</v>
      </c>
      <c r="I22" s="4" t="s">
        <v>3</v>
      </c>
      <c r="J22" s="4" t="s">
        <v>4</v>
      </c>
      <c r="K22" s="4" t="s">
        <v>5</v>
      </c>
    </row>
    <row r="23" spans="1:11" x14ac:dyDescent="0.25">
      <c r="A23" s="4" t="s">
        <v>6</v>
      </c>
      <c r="B23">
        <v>2625</v>
      </c>
      <c r="C23">
        <v>4732</v>
      </c>
      <c r="D23">
        <v>2585</v>
      </c>
      <c r="E23">
        <v>4813</v>
      </c>
      <c r="G23" s="4" t="s">
        <v>6</v>
      </c>
      <c r="H23">
        <f>100*B23/N2</f>
        <v>108.42627013630731</v>
      </c>
      <c r="I23">
        <f t="shared" ref="I23:K23" si="9">100*C23/O2</f>
        <v>100.38184132371659</v>
      </c>
      <c r="J23">
        <f t="shared" si="9"/>
        <v>107.35049833887044</v>
      </c>
      <c r="K23">
        <f t="shared" si="9"/>
        <v>101.21976866456362</v>
      </c>
    </row>
    <row r="24" spans="1:11" x14ac:dyDescent="0.25">
      <c r="A24" s="4" t="s">
        <v>7</v>
      </c>
      <c r="B24">
        <v>2004</v>
      </c>
      <c r="C24">
        <v>3966</v>
      </c>
      <c r="D24">
        <v>1861</v>
      </c>
      <c r="E24">
        <v>4300</v>
      </c>
      <c r="G24" s="4" t="s">
        <v>7</v>
      </c>
      <c r="H24">
        <f>100*(B24/N2)</f>
        <v>82.77571251548946</v>
      </c>
      <c r="I24">
        <f t="shared" ref="I24:J24" si="10">100*(C24/O2)</f>
        <v>84.132371658888417</v>
      </c>
      <c r="J24">
        <f t="shared" si="10"/>
        <v>77.284053156146186</v>
      </c>
      <c r="K24">
        <f>100*(E24/Q2)</f>
        <v>90.431125131440595</v>
      </c>
    </row>
    <row r="25" spans="1:11" ht="45" x14ac:dyDescent="0.25">
      <c r="A25" s="5" t="s">
        <v>8</v>
      </c>
      <c r="B25">
        <v>2199</v>
      </c>
      <c r="C25">
        <v>4253</v>
      </c>
      <c r="D25">
        <v>1995</v>
      </c>
      <c r="E25">
        <v>4356</v>
      </c>
      <c r="G25" s="5" t="s">
        <v>8</v>
      </c>
      <c r="H25">
        <f>100*(B25/N2)</f>
        <v>90.830235439900861</v>
      </c>
      <c r="I25">
        <f t="shared" ref="I25:K25" si="11">100*(C25/O2)</f>
        <v>90.220619431480699</v>
      </c>
      <c r="J25">
        <f t="shared" si="11"/>
        <v>82.848837209302332</v>
      </c>
      <c r="K25">
        <f t="shared" si="11"/>
        <v>91.608832807570977</v>
      </c>
    </row>
  </sheetData>
  <mergeCells count="14">
    <mergeCell ref="A20:K20"/>
    <mergeCell ref="A21:F21"/>
    <mergeCell ref="G21:K21"/>
    <mergeCell ref="A1:K1"/>
    <mergeCell ref="N1:Q1"/>
    <mergeCell ref="A2:F2"/>
    <mergeCell ref="G2:K2"/>
    <mergeCell ref="A7:K7"/>
    <mergeCell ref="A8:F8"/>
    <mergeCell ref="G8:K8"/>
    <mergeCell ref="L8:P8"/>
    <mergeCell ref="A14:K14"/>
    <mergeCell ref="A15:F15"/>
    <mergeCell ref="G15:K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987E-0CBE-4462-A601-FD81B1680125}">
  <sheetPr codeName="Sheet7"/>
  <dimension ref="A1:K24"/>
  <sheetViews>
    <sheetView tabSelected="1" workbookViewId="0">
      <selection activeCell="K5" sqref="A1:K5"/>
    </sheetView>
  </sheetViews>
  <sheetFormatPr defaultRowHeight="15" x14ac:dyDescent="0.25"/>
  <cols>
    <col min="1" max="1" width="9.140625" customWidth="1"/>
    <col min="2" max="2" width="14.140625" customWidth="1"/>
    <col min="3" max="3" width="17" customWidth="1"/>
    <col min="4" max="4" width="17.5703125" customWidth="1"/>
    <col min="5" max="5" width="29.85546875" customWidth="1"/>
    <col min="7" max="7" width="12" customWidth="1"/>
    <col min="8" max="8" width="14.42578125" customWidth="1"/>
    <col min="9" max="9" width="14.28515625" customWidth="1"/>
    <col min="10" max="10" width="18.85546875" customWidth="1"/>
    <col min="11" max="11" width="23" customWidth="1"/>
  </cols>
  <sheetData>
    <row r="1" spans="1:11" x14ac:dyDescent="0.25">
      <c r="A1" s="30" t="s">
        <v>36</v>
      </c>
      <c r="B1" s="30"/>
      <c r="C1" s="30"/>
      <c r="D1" s="30"/>
      <c r="E1" s="30"/>
      <c r="F1" s="13"/>
      <c r="G1" s="30" t="s">
        <v>37</v>
      </c>
      <c r="H1" s="30"/>
      <c r="I1" s="30"/>
      <c r="J1" s="30"/>
      <c r="K1" s="30"/>
    </row>
    <row r="2" spans="1:11" x14ac:dyDescent="0.25">
      <c r="A2" s="14" t="s">
        <v>20</v>
      </c>
      <c r="B2" s="15" t="s">
        <v>16</v>
      </c>
      <c r="C2" s="15" t="s">
        <v>3</v>
      </c>
      <c r="D2" s="15" t="s">
        <v>4</v>
      </c>
      <c r="E2" s="15" t="s">
        <v>5</v>
      </c>
      <c r="F2" s="13"/>
      <c r="G2" s="14" t="s">
        <v>20</v>
      </c>
      <c r="H2" s="15" t="s">
        <v>16</v>
      </c>
      <c r="I2" s="15" t="s">
        <v>3</v>
      </c>
      <c r="J2" s="15" t="s">
        <v>4</v>
      </c>
      <c r="K2" s="15" t="s">
        <v>5</v>
      </c>
    </row>
    <row r="3" spans="1:11" x14ac:dyDescent="0.25">
      <c r="A3" s="14" t="s">
        <v>17</v>
      </c>
      <c r="B3" s="16">
        <v>67.165253559430496</v>
      </c>
      <c r="C3" s="16">
        <v>70.645064762963287</v>
      </c>
      <c r="D3" s="16">
        <v>65.154524509414486</v>
      </c>
      <c r="E3" s="16">
        <v>78.27054653367405</v>
      </c>
      <c r="F3" s="13"/>
      <c r="G3" s="14" t="s">
        <v>17</v>
      </c>
      <c r="H3" s="16">
        <v>75.939849624060145</v>
      </c>
      <c r="I3" s="16">
        <v>75.612362672594372</v>
      </c>
      <c r="J3" s="16">
        <v>75.109239691745458</v>
      </c>
      <c r="K3" s="16">
        <v>80.108812134201628</v>
      </c>
    </row>
    <row r="4" spans="1:11" x14ac:dyDescent="0.25">
      <c r="A4" s="14" t="s">
        <v>18</v>
      </c>
      <c r="B4" s="16">
        <v>62.132037725064308</v>
      </c>
      <c r="C4" s="16">
        <v>70.401802478407816</v>
      </c>
      <c r="D4" s="16">
        <v>56.356655290102388</v>
      </c>
      <c r="E4" s="16">
        <v>77.18518518518519</v>
      </c>
      <c r="F4" s="13"/>
      <c r="G4" s="14" t="s">
        <v>18</v>
      </c>
      <c r="H4" s="16">
        <v>77.765075735924555</v>
      </c>
      <c r="I4" s="16">
        <v>78.445362373263237</v>
      </c>
      <c r="J4" s="16">
        <v>74.601820250284419</v>
      </c>
      <c r="K4" s="16">
        <v>81.962962962962962</v>
      </c>
    </row>
    <row r="5" spans="1:11" x14ac:dyDescent="0.25">
      <c r="A5" s="14" t="s">
        <v>19</v>
      </c>
      <c r="B5" s="16">
        <v>56.918628665840565</v>
      </c>
      <c r="C5" s="16">
        <v>73.674162070428508</v>
      </c>
      <c r="D5" s="16">
        <v>47.799003322259139</v>
      </c>
      <c r="E5" s="16">
        <v>79.137749737118824</v>
      </c>
      <c r="F5" s="13"/>
      <c r="G5" s="14" t="s">
        <v>19</v>
      </c>
      <c r="H5" s="16">
        <v>90.830235439900861</v>
      </c>
      <c r="I5" s="16">
        <v>90.220619431480699</v>
      </c>
      <c r="J5" s="16">
        <v>82.848837209302332</v>
      </c>
      <c r="K5" s="16">
        <v>91.608832807570977</v>
      </c>
    </row>
    <row r="6" spans="1:11" x14ac:dyDescent="0.25">
      <c r="A6" s="17"/>
      <c r="B6" s="13"/>
      <c r="C6" s="13"/>
      <c r="D6" s="13"/>
      <c r="E6" s="13"/>
      <c r="F6" s="13"/>
      <c r="G6" s="17"/>
      <c r="H6" s="13"/>
      <c r="I6" s="13"/>
      <c r="J6" s="13"/>
      <c r="K6" s="13"/>
    </row>
    <row r="7" spans="1:11" x14ac:dyDescent="0.25">
      <c r="A7" s="30" t="s">
        <v>39</v>
      </c>
      <c r="B7" s="30"/>
      <c r="C7" s="30"/>
      <c r="D7" s="30"/>
      <c r="E7" s="30"/>
      <c r="F7" s="13"/>
      <c r="G7" s="30" t="s">
        <v>38</v>
      </c>
      <c r="H7" s="30"/>
      <c r="I7" s="30"/>
      <c r="J7" s="30"/>
      <c r="K7" s="30"/>
    </row>
    <row r="8" spans="1:11" x14ac:dyDescent="0.25">
      <c r="A8" s="14" t="s">
        <v>20</v>
      </c>
      <c r="B8" s="15" t="s">
        <v>16</v>
      </c>
      <c r="C8" s="15" t="s">
        <v>3</v>
      </c>
      <c r="D8" s="15" t="s">
        <v>4</v>
      </c>
      <c r="E8" s="15" t="s">
        <v>5</v>
      </c>
      <c r="F8" s="13"/>
      <c r="G8" s="14" t="s">
        <v>20</v>
      </c>
      <c r="H8" s="15" t="s">
        <v>16</v>
      </c>
      <c r="I8" s="15" t="s">
        <v>3</v>
      </c>
      <c r="J8" s="15" t="s">
        <v>4</v>
      </c>
      <c r="K8" s="15" t="s">
        <v>5</v>
      </c>
    </row>
    <row r="9" spans="1:11" x14ac:dyDescent="0.25">
      <c r="A9" s="14" t="s">
        <v>17</v>
      </c>
      <c r="B9" s="16">
        <v>40.529515277555589</v>
      </c>
      <c r="C9" s="16">
        <v>40.554866840507842</v>
      </c>
      <c r="D9" s="16">
        <v>42.61539683800747</v>
      </c>
      <c r="E9" s="16">
        <v>55.675541999835133</v>
      </c>
      <c r="F9" s="13"/>
      <c r="G9" s="14" t="s">
        <v>17</v>
      </c>
      <c r="H9" s="16">
        <v>40.93745000799872</v>
      </c>
      <c r="I9" s="16">
        <v>41.379899970076515</v>
      </c>
      <c r="J9" s="16">
        <v>47.000873917533966</v>
      </c>
      <c r="K9" s="16">
        <v>52.691451652790363</v>
      </c>
    </row>
    <row r="10" spans="1:11" x14ac:dyDescent="0.25">
      <c r="A10" s="14" t="s">
        <v>18</v>
      </c>
      <c r="B10" s="16">
        <v>41.526150328665338</v>
      </c>
      <c r="C10" s="16">
        <v>45.858054825384905</v>
      </c>
      <c r="D10" s="16">
        <v>46.430602957906714</v>
      </c>
      <c r="E10" s="16">
        <v>59.540740740740738</v>
      </c>
      <c r="F10" s="13"/>
      <c r="G10" s="14" t="s">
        <v>18</v>
      </c>
      <c r="H10" s="16">
        <v>47.22777936553301</v>
      </c>
      <c r="I10" s="16">
        <v>45.83552384528727</v>
      </c>
      <c r="J10" s="16">
        <v>57.337883959044369</v>
      </c>
      <c r="K10" s="16">
        <v>60.25925925925926</v>
      </c>
    </row>
    <row r="11" spans="1:11" x14ac:dyDescent="0.25">
      <c r="A11" s="14" t="s">
        <v>19</v>
      </c>
      <c r="B11" s="16">
        <v>44.69227591904172</v>
      </c>
      <c r="C11" s="16">
        <v>55.324565125159097</v>
      </c>
      <c r="D11" s="16">
        <v>46.885382059800662</v>
      </c>
      <c r="E11" s="16">
        <v>74.426919032597254</v>
      </c>
      <c r="F11" s="13"/>
      <c r="G11" s="14" t="s">
        <v>19</v>
      </c>
      <c r="H11" s="16">
        <v>61.131763733994212</v>
      </c>
      <c r="I11" s="16">
        <v>63.576580398812041</v>
      </c>
      <c r="J11" s="16">
        <v>77.740863787375417</v>
      </c>
      <c r="K11" s="16">
        <v>82.649842271293366</v>
      </c>
    </row>
    <row r="14" spans="1:11" x14ac:dyDescent="0.25">
      <c r="A14" s="30" t="s">
        <v>40</v>
      </c>
      <c r="B14" s="30"/>
      <c r="C14" s="30"/>
      <c r="D14" s="30"/>
      <c r="E14" s="30"/>
      <c r="F14" s="13"/>
      <c r="G14" s="30" t="s">
        <v>41</v>
      </c>
      <c r="H14" s="30"/>
      <c r="I14" s="30"/>
      <c r="J14" s="30"/>
      <c r="K14" s="30"/>
    </row>
    <row r="15" spans="1:11" x14ac:dyDescent="0.25">
      <c r="A15" s="14" t="s">
        <v>20</v>
      </c>
      <c r="B15" s="15" t="s">
        <v>16</v>
      </c>
      <c r="C15" s="15" t="s">
        <v>3</v>
      </c>
      <c r="D15" s="15" t="s">
        <v>4</v>
      </c>
      <c r="E15" s="15" t="s">
        <v>5</v>
      </c>
      <c r="F15" s="13"/>
      <c r="G15" s="14" t="s">
        <v>20</v>
      </c>
      <c r="H15" s="15" t="s">
        <v>16</v>
      </c>
      <c r="I15" s="15" t="s">
        <v>3</v>
      </c>
      <c r="J15" s="15" t="s">
        <v>4</v>
      </c>
      <c r="K15" s="15" t="s">
        <v>5</v>
      </c>
    </row>
    <row r="16" spans="1:11" x14ac:dyDescent="0.25">
      <c r="A16" s="14" t="s">
        <v>17</v>
      </c>
      <c r="B16" s="16">
        <v>82.338825787873944</v>
      </c>
      <c r="C16" s="16">
        <v>88.757320565981274</v>
      </c>
      <c r="D16" s="16">
        <v>80.924763645030581</v>
      </c>
      <c r="E16" s="16">
        <v>90.215151265353228</v>
      </c>
      <c r="F16" s="13"/>
      <c r="G16" s="14" t="s">
        <v>17</v>
      </c>
      <c r="H16" s="16">
        <v>94.840825467925129</v>
      </c>
      <c r="I16" s="16">
        <v>93.425383661779165</v>
      </c>
      <c r="J16" s="16">
        <v>94.772384205926755</v>
      </c>
      <c r="K16" s="16">
        <v>93.240458329898601</v>
      </c>
    </row>
    <row r="17" spans="1:11" x14ac:dyDescent="0.25">
      <c r="A17" s="14" t="s">
        <v>18</v>
      </c>
      <c r="B17" s="16">
        <v>75.607316376107462</v>
      </c>
      <c r="C17" s="16">
        <v>85.467517837025909</v>
      </c>
      <c r="D17" s="16">
        <v>73.663253697383396</v>
      </c>
      <c r="E17" s="16">
        <v>87.985185185185188</v>
      </c>
      <c r="F17" s="13"/>
      <c r="G17" s="14" t="s">
        <v>18</v>
      </c>
      <c r="H17" s="16">
        <v>95.713060874535586</v>
      </c>
      <c r="I17" s="16">
        <v>94.742771310552016</v>
      </c>
      <c r="J17" s="16">
        <v>95.093856655290097</v>
      </c>
      <c r="K17" s="16">
        <v>94.029629629629625</v>
      </c>
    </row>
    <row r="18" spans="1:11" x14ac:dyDescent="0.25">
      <c r="A18" s="14" t="s">
        <v>19</v>
      </c>
      <c r="B18" s="16">
        <v>74.26683188764973</v>
      </c>
      <c r="C18" s="16">
        <v>85.659736953754773</v>
      </c>
      <c r="D18" s="16">
        <v>70.514950166112953</v>
      </c>
      <c r="E18" s="16">
        <v>88.159831756046273</v>
      </c>
      <c r="F18" s="13"/>
      <c r="G18" s="14" t="s">
        <v>19</v>
      </c>
      <c r="H18" s="16">
        <v>108.42627013630731</v>
      </c>
      <c r="I18" s="16">
        <v>100.38184132371659</v>
      </c>
      <c r="J18" s="16">
        <v>107.35049833887044</v>
      </c>
      <c r="K18" s="16">
        <v>101.21976866456362</v>
      </c>
    </row>
    <row r="19" spans="1:11" x14ac:dyDescent="0.25">
      <c r="A19" s="17"/>
      <c r="B19" s="13"/>
      <c r="C19" s="13"/>
      <c r="D19" s="13"/>
      <c r="E19" s="13"/>
      <c r="F19" s="13"/>
      <c r="G19" s="17"/>
      <c r="H19" s="13"/>
      <c r="I19" s="13"/>
      <c r="J19" s="13"/>
      <c r="K19" s="13"/>
    </row>
    <row r="20" spans="1:11" x14ac:dyDescent="0.25">
      <c r="A20" s="30" t="s">
        <v>42</v>
      </c>
      <c r="B20" s="30"/>
      <c r="C20" s="30"/>
      <c r="D20" s="30"/>
      <c r="E20" s="30"/>
      <c r="F20" s="13"/>
      <c r="G20" s="30" t="s">
        <v>43</v>
      </c>
      <c r="H20" s="30"/>
      <c r="I20" s="30"/>
      <c r="J20" s="30"/>
      <c r="K20" s="30"/>
    </row>
    <row r="21" spans="1:11" x14ac:dyDescent="0.25">
      <c r="A21" s="14" t="s">
        <v>20</v>
      </c>
      <c r="B21" s="15" t="s">
        <v>16</v>
      </c>
      <c r="C21" s="15" t="s">
        <v>3</v>
      </c>
      <c r="D21" s="15" t="s">
        <v>4</v>
      </c>
      <c r="E21" s="15" t="s">
        <v>5</v>
      </c>
      <c r="F21" s="13"/>
      <c r="G21" s="14" t="s">
        <v>20</v>
      </c>
      <c r="H21" s="15" t="s">
        <v>16</v>
      </c>
      <c r="I21" s="15" t="s">
        <v>3</v>
      </c>
      <c r="J21" s="15" t="s">
        <v>4</v>
      </c>
      <c r="K21" s="15" t="s">
        <v>5</v>
      </c>
    </row>
    <row r="22" spans="1:11" x14ac:dyDescent="0.25">
      <c r="A22" s="14" t="s">
        <v>17</v>
      </c>
      <c r="B22" s="16">
        <v>81.858902575587905</v>
      </c>
      <c r="C22" s="16">
        <v>86.491685546958493</v>
      </c>
      <c r="D22" s="16">
        <v>83.339953920711835</v>
      </c>
      <c r="E22" s="16">
        <v>85.508202126782621</v>
      </c>
      <c r="F22" s="13"/>
      <c r="G22" s="14" t="s">
        <v>17</v>
      </c>
      <c r="H22" s="24">
        <v>92.145256758918563</v>
      </c>
      <c r="I22" s="24">
        <v>91.142649510537339</v>
      </c>
      <c r="J22" s="24">
        <v>92.706760943830929</v>
      </c>
      <c r="K22" s="24">
        <v>89.518588739592772</v>
      </c>
    </row>
    <row r="23" spans="1:11" x14ac:dyDescent="0.25">
      <c r="A23" s="14" t="s">
        <v>18</v>
      </c>
      <c r="B23" s="16">
        <v>78.208059445555875</v>
      </c>
      <c r="C23" s="16">
        <v>85.760420578295154</v>
      </c>
      <c r="D23" s="16">
        <v>78.82536973833902</v>
      </c>
      <c r="E23" s="16">
        <v>85.2</v>
      </c>
      <c r="F23" s="13"/>
      <c r="G23" s="14" t="s">
        <v>18</v>
      </c>
      <c r="H23" s="24">
        <v>93.183766790511584</v>
      </c>
      <c r="I23" s="24">
        <v>92.069095005632732</v>
      </c>
      <c r="J23" s="24">
        <v>94.254835039817976</v>
      </c>
      <c r="K23" s="24">
        <v>90</v>
      </c>
    </row>
    <row r="24" spans="1:11" x14ac:dyDescent="0.25">
      <c r="A24" s="14" t="s">
        <v>19</v>
      </c>
      <c r="B24" s="16">
        <v>77.323420074349443</v>
      </c>
      <c r="C24" s="16">
        <v>86.550700042426811</v>
      </c>
      <c r="D24" s="16">
        <v>73.255813953488371</v>
      </c>
      <c r="E24" s="16">
        <v>87.087276550998951</v>
      </c>
      <c r="F24" s="13"/>
      <c r="G24" s="14" t="s">
        <v>19</v>
      </c>
      <c r="H24" s="16">
        <v>108.42627013630731</v>
      </c>
      <c r="I24" s="16">
        <v>100.38184132371659</v>
      </c>
      <c r="J24" s="16">
        <v>107.35049833887044</v>
      </c>
      <c r="K24" s="16">
        <v>101.21976866456362</v>
      </c>
    </row>
  </sheetData>
  <mergeCells count="8">
    <mergeCell ref="A14:E14"/>
    <mergeCell ref="G14:K14"/>
    <mergeCell ref="A20:E20"/>
    <mergeCell ref="G20:K20"/>
    <mergeCell ref="A1:E1"/>
    <mergeCell ref="G1:K1"/>
    <mergeCell ref="A7:E7"/>
    <mergeCell ref="G7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B461-F1B1-47A1-BB74-3E9471827450}">
  <sheetPr codeName="Sheet4"/>
  <dimension ref="A1:I10"/>
  <sheetViews>
    <sheetView zoomScale="130" zoomScaleNormal="130" workbookViewId="0">
      <selection activeCell="B10" sqref="A7:B10"/>
    </sheetView>
  </sheetViews>
  <sheetFormatPr defaultRowHeight="15" x14ac:dyDescent="0.25"/>
  <cols>
    <col min="1" max="1" width="16" customWidth="1"/>
    <col min="2" max="2" width="15" customWidth="1"/>
    <col min="3" max="3" width="19.28515625" customWidth="1"/>
    <col min="4" max="4" width="19" customWidth="1"/>
    <col min="8" max="8" width="20.140625" customWidth="1"/>
    <col min="9" max="9" width="20.85546875" customWidth="1"/>
  </cols>
  <sheetData>
    <row r="1" spans="1:9" x14ac:dyDescent="0.25">
      <c r="A1" s="25" t="s">
        <v>11</v>
      </c>
      <c r="B1" s="25"/>
      <c r="C1" s="25"/>
      <c r="D1" s="20"/>
      <c r="H1" s="10" t="s">
        <v>35</v>
      </c>
      <c r="I1" s="22"/>
    </row>
    <row r="2" spans="1:9" ht="30" customHeight="1" x14ac:dyDescent="0.25">
      <c r="A2" s="6" t="s">
        <v>1</v>
      </c>
      <c r="B2" s="11" t="s">
        <v>10</v>
      </c>
      <c r="C2" s="23" t="s">
        <v>12</v>
      </c>
      <c r="H2">
        <v>16863</v>
      </c>
    </row>
    <row r="3" spans="1:9" x14ac:dyDescent="0.25">
      <c r="A3" s="7" t="s">
        <v>6</v>
      </c>
      <c r="B3" s="12">
        <v>15993</v>
      </c>
      <c r="C3" s="12">
        <f>(B3/H2)*100</f>
        <v>94.84077566269346</v>
      </c>
    </row>
    <row r="4" spans="1:9" x14ac:dyDescent="0.25">
      <c r="A4" s="7" t="s">
        <v>7</v>
      </c>
      <c r="B4" s="12">
        <v>13646</v>
      </c>
      <c r="C4" s="12">
        <f>100*B4/H2</f>
        <v>80.922730237798731</v>
      </c>
    </row>
    <row r="5" spans="1:9" ht="30" x14ac:dyDescent="0.25">
      <c r="A5" s="8" t="s">
        <v>8</v>
      </c>
      <c r="B5" s="12">
        <v>13701</v>
      </c>
      <c r="C5" s="12">
        <f>100*B5/H2</f>
        <v>81.248888098203167</v>
      </c>
    </row>
    <row r="6" spans="1:9" ht="18.75" customHeight="1" x14ac:dyDescent="0.25">
      <c r="A6" s="25" t="s">
        <v>13</v>
      </c>
      <c r="B6" s="25"/>
      <c r="C6" s="25"/>
      <c r="D6" s="20"/>
    </row>
    <row r="7" spans="1:9" ht="30" x14ac:dyDescent="0.25">
      <c r="A7" s="6" t="s">
        <v>1</v>
      </c>
      <c r="B7" s="11" t="s">
        <v>10</v>
      </c>
      <c r="C7" s="23" t="s">
        <v>12</v>
      </c>
    </row>
    <row r="8" spans="1:9" x14ac:dyDescent="0.25">
      <c r="A8" s="7" t="s">
        <v>6</v>
      </c>
      <c r="B8" s="12">
        <v>15817</v>
      </c>
      <c r="C8" s="12">
        <f>100*(B8/H2)</f>
        <v>93.797070509399276</v>
      </c>
    </row>
    <row r="9" spans="1:9" x14ac:dyDescent="0.25">
      <c r="A9" s="7" t="s">
        <v>7</v>
      </c>
      <c r="B9" s="12">
        <v>14049</v>
      </c>
      <c r="C9" s="12">
        <f>100*B9/H2</f>
        <v>83.312577833125772</v>
      </c>
    </row>
    <row r="10" spans="1:9" ht="30" x14ac:dyDescent="0.25">
      <c r="A10" s="8" t="s">
        <v>8</v>
      </c>
      <c r="B10" s="12">
        <v>14146</v>
      </c>
      <c r="C10" s="12">
        <f>100*B10/H2</f>
        <v>83.887801696020873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C91B-D33F-4770-B9EA-F01F5B8731B1}">
  <sheetPr codeName="Sheet5"/>
  <dimension ref="A1:I10"/>
  <sheetViews>
    <sheetView zoomScale="130" zoomScaleNormal="130" workbookViewId="0">
      <selection activeCell="C9" sqref="C9"/>
    </sheetView>
  </sheetViews>
  <sheetFormatPr defaultRowHeight="15" x14ac:dyDescent="0.25"/>
  <cols>
    <col min="1" max="1" width="16" customWidth="1"/>
    <col min="2" max="2" width="15" customWidth="1"/>
    <col min="3" max="3" width="19.28515625" customWidth="1"/>
    <col min="4" max="4" width="19" customWidth="1"/>
    <col min="8" max="8" width="20.140625" customWidth="1"/>
    <col min="9" max="9" width="20.85546875" customWidth="1"/>
  </cols>
  <sheetData>
    <row r="1" spans="1:9" x14ac:dyDescent="0.25">
      <c r="A1" s="25" t="s">
        <v>11</v>
      </c>
      <c r="B1" s="25"/>
      <c r="C1" s="25"/>
      <c r="D1" s="20"/>
      <c r="H1" s="10" t="s">
        <v>35</v>
      </c>
      <c r="I1" s="22"/>
    </row>
    <row r="2" spans="1:9" ht="30" customHeight="1" x14ac:dyDescent="0.25">
      <c r="A2" s="6" t="s">
        <v>1</v>
      </c>
      <c r="B2" s="11" t="s">
        <v>10</v>
      </c>
      <c r="C2" s="23" t="s">
        <v>12</v>
      </c>
      <c r="H2">
        <v>8915</v>
      </c>
    </row>
    <row r="3" spans="1:9" x14ac:dyDescent="0.25">
      <c r="A3" s="7" t="s">
        <v>6</v>
      </c>
      <c r="B3" s="12">
        <v>8344</v>
      </c>
      <c r="C3" s="12">
        <f>(B3/H2)*100</f>
        <v>93.595064498037019</v>
      </c>
    </row>
    <row r="4" spans="1:9" x14ac:dyDescent="0.25">
      <c r="A4" s="7" t="s">
        <v>7</v>
      </c>
      <c r="B4" s="12">
        <v>7113</v>
      </c>
      <c r="C4" s="12">
        <f>100*B4/H2</f>
        <v>79.786876051598426</v>
      </c>
    </row>
    <row r="5" spans="1:9" ht="30" x14ac:dyDescent="0.25">
      <c r="A5" s="8" t="s">
        <v>8</v>
      </c>
      <c r="B5" s="12">
        <v>7020</v>
      </c>
      <c r="C5" s="12">
        <f>100*B5/H2</f>
        <v>78.743690409422328</v>
      </c>
    </row>
    <row r="6" spans="1:9" ht="18.75" customHeight="1" x14ac:dyDescent="0.25">
      <c r="A6" s="25" t="s">
        <v>13</v>
      </c>
      <c r="B6" s="25"/>
      <c r="C6" s="25"/>
      <c r="D6" s="20"/>
    </row>
    <row r="7" spans="1:9" ht="30" x14ac:dyDescent="0.25">
      <c r="A7" s="6" t="s">
        <v>1</v>
      </c>
      <c r="B7" s="11" t="s">
        <v>10</v>
      </c>
      <c r="C7" s="23" t="s">
        <v>12</v>
      </c>
    </row>
    <row r="8" spans="1:9" x14ac:dyDescent="0.25">
      <c r="A8" s="7" t="s">
        <v>6</v>
      </c>
      <c r="B8" s="12">
        <v>8481</v>
      </c>
      <c r="C8" s="12">
        <f>100*(B8/H2)</f>
        <v>95.131800336511503</v>
      </c>
    </row>
    <row r="9" spans="1:9" x14ac:dyDescent="0.25">
      <c r="A9" s="7" t="s">
        <v>7</v>
      </c>
      <c r="B9" s="12">
        <v>7391</v>
      </c>
      <c r="C9" s="12">
        <f>100*B9/H2</f>
        <v>82.905215928210879</v>
      </c>
    </row>
    <row r="10" spans="1:9" ht="30" x14ac:dyDescent="0.25">
      <c r="A10" s="8" t="s">
        <v>8</v>
      </c>
      <c r="B10" s="12">
        <v>7265</v>
      </c>
      <c r="C10" s="12">
        <f>100*B10/H2</f>
        <v>81.491867638810987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FBC1-71D9-42F9-B8D7-4851397DC9F4}">
  <sheetPr codeName="Sheet6"/>
  <dimension ref="A1:I10"/>
  <sheetViews>
    <sheetView zoomScale="160" zoomScaleNormal="160" workbookViewId="0">
      <selection activeCell="C10" sqref="C10"/>
    </sheetView>
  </sheetViews>
  <sheetFormatPr defaultRowHeight="15" x14ac:dyDescent="0.25"/>
  <cols>
    <col min="1" max="1" width="16" customWidth="1"/>
    <col min="2" max="2" width="15" customWidth="1"/>
    <col min="3" max="3" width="19.28515625" customWidth="1"/>
    <col min="4" max="4" width="19" customWidth="1"/>
    <col min="8" max="8" width="20.140625" customWidth="1"/>
    <col min="9" max="9" width="20.85546875" customWidth="1"/>
  </cols>
  <sheetData>
    <row r="1" spans="1:9" x14ac:dyDescent="0.25">
      <c r="A1" s="25" t="s">
        <v>11</v>
      </c>
      <c r="B1" s="25"/>
      <c r="C1" s="25"/>
      <c r="D1" s="20"/>
      <c r="H1" s="10" t="s">
        <v>35</v>
      </c>
      <c r="I1" s="22"/>
    </row>
    <row r="2" spans="1:9" ht="30" customHeight="1" x14ac:dyDescent="0.25">
      <c r="A2" s="6" t="s">
        <v>1</v>
      </c>
      <c r="B2" s="11" t="s">
        <v>10</v>
      </c>
      <c r="C2" s="23" t="s">
        <v>12</v>
      </c>
      <c r="H2">
        <v>2987</v>
      </c>
    </row>
    <row r="3" spans="1:9" x14ac:dyDescent="0.25">
      <c r="A3" s="7" t="s">
        <v>6</v>
      </c>
      <c r="B3" s="12">
        <v>2794</v>
      </c>
      <c r="C3" s="12">
        <f>(B3/H2)*100</f>
        <v>93.538667559424169</v>
      </c>
    </row>
    <row r="4" spans="1:9" x14ac:dyDescent="0.25">
      <c r="A4" s="7" t="s">
        <v>7</v>
      </c>
      <c r="B4" s="12">
        <v>2424</v>
      </c>
      <c r="C4" s="12">
        <f>100*B4/H2</f>
        <v>81.151657181118182</v>
      </c>
    </row>
    <row r="5" spans="1:9" ht="30" x14ac:dyDescent="0.25">
      <c r="A5" s="8" t="s">
        <v>8</v>
      </c>
      <c r="B5" s="12">
        <v>2350</v>
      </c>
      <c r="C5" s="12">
        <f>100*B5/H2</f>
        <v>78.674255105456979</v>
      </c>
    </row>
    <row r="6" spans="1:9" ht="18.75" customHeight="1" x14ac:dyDescent="0.25">
      <c r="A6" s="25" t="s">
        <v>13</v>
      </c>
      <c r="B6" s="25"/>
      <c r="C6" s="25"/>
      <c r="D6" s="20"/>
    </row>
    <row r="7" spans="1:9" ht="30" x14ac:dyDescent="0.25">
      <c r="A7" s="6" t="s">
        <v>1</v>
      </c>
      <c r="B7" s="11" t="s">
        <v>10</v>
      </c>
      <c r="C7" s="23" t="s">
        <v>12</v>
      </c>
    </row>
    <row r="8" spans="1:9" x14ac:dyDescent="0.25">
      <c r="A8" s="7" t="s">
        <v>6</v>
      </c>
      <c r="B8" s="12">
        <v>3016</v>
      </c>
      <c r="C8" s="12">
        <f>100*B8/H2</f>
        <v>100.97087378640776</v>
      </c>
    </row>
    <row r="9" spans="1:9" x14ac:dyDescent="0.25">
      <c r="A9" s="7" t="s">
        <v>7</v>
      </c>
      <c r="B9" s="12">
        <v>2396</v>
      </c>
      <c r="C9" s="12">
        <f>100*B9/H2</f>
        <v>80.214261801138264</v>
      </c>
    </row>
    <row r="10" spans="1:9" ht="30" x14ac:dyDescent="0.25">
      <c r="A10" s="8" t="s">
        <v>8</v>
      </c>
      <c r="B10" s="12">
        <v>2436</v>
      </c>
      <c r="C10" s="12">
        <f>100*B10/H2</f>
        <v>81.553398058252426</v>
      </c>
    </row>
  </sheetData>
  <mergeCells count="2">
    <mergeCell ref="A1:C1"/>
    <mergeCell ref="A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99D9-3DEB-427B-A17C-F11CB1A16BB9}">
  <sheetPr codeName="Sheet8"/>
  <dimension ref="A1:C11"/>
  <sheetViews>
    <sheetView workbookViewId="0">
      <selection activeCell="B11" sqref="B11"/>
    </sheetView>
  </sheetViews>
  <sheetFormatPr defaultRowHeight="15" x14ac:dyDescent="0.25"/>
  <cols>
    <col min="1" max="1" width="16" customWidth="1"/>
    <col min="2" max="2" width="22.42578125" customWidth="1"/>
    <col min="3" max="3" width="14.28515625" customWidth="1"/>
  </cols>
  <sheetData>
    <row r="1" spans="1:3" x14ac:dyDescent="0.25">
      <c r="A1" s="30" t="s">
        <v>21</v>
      </c>
      <c r="B1" s="30"/>
      <c r="C1" s="19"/>
    </row>
    <row r="2" spans="1:3" x14ac:dyDescent="0.25">
      <c r="A2" s="14" t="s">
        <v>22</v>
      </c>
      <c r="B2" s="15" t="s">
        <v>23</v>
      </c>
    </row>
    <row r="3" spans="1:3" x14ac:dyDescent="0.25">
      <c r="A3" s="18" t="s">
        <v>17</v>
      </c>
      <c r="B3" s="16">
        <v>81.248888098203167</v>
      </c>
    </row>
    <row r="4" spans="1:3" x14ac:dyDescent="0.25">
      <c r="A4" s="18" t="s">
        <v>18</v>
      </c>
      <c r="B4" s="16">
        <v>79.786876051598426</v>
      </c>
    </row>
    <row r="5" spans="1:3" x14ac:dyDescent="0.25">
      <c r="A5" s="18" t="s">
        <v>19</v>
      </c>
      <c r="B5" s="16">
        <v>81.151657181118182</v>
      </c>
    </row>
    <row r="6" spans="1:3" x14ac:dyDescent="0.25">
      <c r="A6" s="13"/>
      <c r="B6" s="13"/>
      <c r="C6" s="13"/>
    </row>
    <row r="7" spans="1:3" x14ac:dyDescent="0.25">
      <c r="A7" s="30" t="s">
        <v>24</v>
      </c>
      <c r="B7" s="30"/>
      <c r="C7" s="19"/>
    </row>
    <row r="8" spans="1:3" x14ac:dyDescent="0.25">
      <c r="A8" s="14" t="s">
        <v>22</v>
      </c>
      <c r="B8" s="15" t="s">
        <v>23</v>
      </c>
    </row>
    <row r="9" spans="1:3" x14ac:dyDescent="0.25">
      <c r="A9" s="18" t="s">
        <v>17</v>
      </c>
      <c r="B9" s="16">
        <v>83.887801696020873</v>
      </c>
    </row>
    <row r="10" spans="1:3" x14ac:dyDescent="0.25">
      <c r="A10" s="18" t="s">
        <v>18</v>
      </c>
      <c r="B10" s="16">
        <v>82.905215928210879</v>
      </c>
    </row>
    <row r="11" spans="1:3" x14ac:dyDescent="0.25">
      <c r="A11" s="18" t="s">
        <v>19</v>
      </c>
      <c r="B11" s="16">
        <v>81.553398058252426</v>
      </c>
    </row>
  </sheetData>
  <mergeCells count="2">
    <mergeCell ref="A7:B7"/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BE4A-47F3-4580-BCEB-0D69112056E0}">
  <dimension ref="A1:H10"/>
  <sheetViews>
    <sheetView zoomScale="145" zoomScaleNormal="145" workbookViewId="0">
      <selection activeCell="C10" sqref="C10"/>
    </sheetView>
  </sheetViews>
  <sheetFormatPr defaultRowHeight="15" x14ac:dyDescent="0.25"/>
  <cols>
    <col min="1" max="1" width="16" customWidth="1"/>
    <col min="2" max="2" width="15" customWidth="1"/>
    <col min="3" max="3" width="24.85546875" customWidth="1"/>
    <col min="4" max="4" width="19" customWidth="1"/>
    <col min="8" max="8" width="22.28515625" customWidth="1"/>
    <col min="9" max="9" width="24.28515625" customWidth="1"/>
  </cols>
  <sheetData>
    <row r="1" spans="1:8" x14ac:dyDescent="0.25">
      <c r="A1" s="25" t="s">
        <v>14</v>
      </c>
      <c r="B1" s="25"/>
      <c r="C1" s="25"/>
      <c r="D1" s="20"/>
      <c r="H1" s="10" t="s">
        <v>29</v>
      </c>
    </row>
    <row r="2" spans="1:8" ht="30" customHeight="1" x14ac:dyDescent="0.25">
      <c r="A2" s="6" t="s">
        <v>1</v>
      </c>
      <c r="B2" s="10" t="s">
        <v>10</v>
      </c>
      <c r="C2" s="23" t="s">
        <v>12</v>
      </c>
      <c r="H2">
        <v>26235</v>
      </c>
    </row>
    <row r="3" spans="1:8" x14ac:dyDescent="0.25">
      <c r="A3" s="7" t="s">
        <v>6</v>
      </c>
      <c r="B3" s="12">
        <v>25663</v>
      </c>
      <c r="C3" s="12"/>
    </row>
    <row r="4" spans="1:8" x14ac:dyDescent="0.25">
      <c r="A4" s="7" t="s">
        <v>7</v>
      </c>
      <c r="B4" s="12">
        <v>16301</v>
      </c>
      <c r="C4" s="12">
        <f>100*B4/H2</f>
        <v>62.134553077949306</v>
      </c>
    </row>
    <row r="5" spans="1:8" ht="30" x14ac:dyDescent="0.25">
      <c r="A5" s="8" t="s">
        <v>8</v>
      </c>
      <c r="B5" s="12">
        <v>16353</v>
      </c>
      <c r="C5" s="12">
        <f>100*B5/H2</f>
        <v>62.332761578044597</v>
      </c>
    </row>
    <row r="6" spans="1:8" ht="18" customHeight="1" x14ac:dyDescent="0.25">
      <c r="A6" s="25" t="s">
        <v>15</v>
      </c>
      <c r="B6" s="25"/>
      <c r="C6" s="25"/>
      <c r="D6" s="20"/>
    </row>
    <row r="7" spans="1:8" ht="30" x14ac:dyDescent="0.25">
      <c r="A7" s="6" t="s">
        <v>1</v>
      </c>
      <c r="B7" s="10" t="s">
        <v>10</v>
      </c>
      <c r="C7" s="23" t="s">
        <v>12</v>
      </c>
    </row>
    <row r="8" spans="1:8" x14ac:dyDescent="0.25">
      <c r="A8" s="7" t="s">
        <v>6</v>
      </c>
      <c r="B8" s="12">
        <v>24522</v>
      </c>
      <c r="C8" s="12"/>
    </row>
    <row r="9" spans="1:8" x14ac:dyDescent="0.25">
      <c r="A9" s="7" t="s">
        <v>7</v>
      </c>
      <c r="B9" s="12">
        <v>18034</v>
      </c>
      <c r="C9" s="12">
        <f>100*B9/H2</f>
        <v>68.740232513817418</v>
      </c>
    </row>
    <row r="10" spans="1:8" ht="30" x14ac:dyDescent="0.25">
      <c r="A10" s="8" t="s">
        <v>8</v>
      </c>
      <c r="B10" s="12">
        <v>18601</v>
      </c>
      <c r="C10" s="12">
        <f>100*B10/H2</f>
        <v>70.901467505241087</v>
      </c>
    </row>
  </sheetData>
  <mergeCells count="2">
    <mergeCell ref="A1:C1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NY_2_Hour</vt:lpstr>
      <vt:lpstr>NY_4_Hour</vt:lpstr>
      <vt:lpstr>NY_12_Hour</vt:lpstr>
      <vt:lpstr>NY_compiled</vt:lpstr>
      <vt:lpstr>QUEENSLAND_2_Hour</vt:lpstr>
      <vt:lpstr>QUEENSLAND_4_Hour</vt:lpstr>
      <vt:lpstr>QUENSLAND_12_Hour</vt:lpstr>
      <vt:lpstr>Queensland_compiled</vt:lpstr>
      <vt:lpstr>Houston_2hr</vt:lpstr>
      <vt:lpstr>Houston_4Hr</vt:lpstr>
      <vt:lpstr>Houston_12hr</vt:lpstr>
      <vt:lpstr>Houston_Compiled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Yousuf Baker</dc:creator>
  <cp:lastModifiedBy>Yousuf Baker</cp:lastModifiedBy>
  <dcterms:created xsi:type="dcterms:W3CDTF">2022-08-09T20:12:23Z</dcterms:created>
  <dcterms:modified xsi:type="dcterms:W3CDTF">2022-08-25T05:26:55Z</dcterms:modified>
</cp:coreProperties>
</file>