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220" yWindow="0" windowWidth="25600" windowHeight="158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5" i="1"/>
  <c r="P41" i="1"/>
  <c r="C93" i="1"/>
  <c r="C80" i="1"/>
  <c r="C81" i="1"/>
  <c r="C110" i="1"/>
  <c r="C104" i="1"/>
  <c r="E5" i="1"/>
  <c r="C130" i="1"/>
  <c r="C96" i="1"/>
  <c r="C74" i="1"/>
  <c r="C75" i="1"/>
  <c r="C113" i="1"/>
  <c r="E6" i="1"/>
  <c r="E7" i="1"/>
  <c r="E8" i="1"/>
  <c r="E9" i="1"/>
  <c r="E32" i="1"/>
  <c r="H32" i="1"/>
  <c r="E33" i="1"/>
  <c r="H33" i="1"/>
  <c r="E34" i="1"/>
  <c r="H34" i="1"/>
  <c r="E35" i="1"/>
  <c r="H35" i="1"/>
  <c r="E36" i="1"/>
  <c r="H36" i="1"/>
  <c r="E37" i="1"/>
  <c r="H37" i="1"/>
  <c r="E31" i="1"/>
  <c r="H31" i="1"/>
  <c r="G32" i="1"/>
  <c r="G33" i="1"/>
  <c r="G34" i="1"/>
  <c r="G35" i="1"/>
  <c r="G36" i="1"/>
  <c r="G37" i="1"/>
  <c r="G31" i="1"/>
</calcChain>
</file>

<file path=xl/sharedStrings.xml><?xml version="1.0" encoding="utf-8"?>
<sst xmlns="http://schemas.openxmlformats.org/spreadsheetml/2006/main" count="79" uniqueCount="65">
  <si>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</si>
  <si>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</si>
  <si>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</si>
  <si>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</si>
  <si>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</si>
  <si>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</si>
  <si>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</si>
  <si>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</si>
  <si>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</si>
  <si>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</si>
  <si>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</si>
  <si>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</si>
  <si>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</si>
  <si>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</si>
  <si>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</si>
  <si>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</si>
  <si>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</si>
  <si>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</si>
  <si>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</si>
  <si>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</si>
  <si>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</si>
  <si>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</si>
  <si>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</si>
  <si>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</si>
  <si>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</si>
  <si>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</si>
  <si>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</si>
  <si>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</si>
  <si>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</si>
  <si>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</si>
  <si>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</si>
  <si>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Very weird, take out</t>
  </si>
  <si>
    <t>37°C</t>
  </si>
  <si>
    <t>22°C</t>
  </si>
  <si>
    <t xml:space="preserve">4 °C </t>
  </si>
  <si>
    <t>0.3 mM +Cari</t>
  </si>
  <si>
    <t>3 mM + Cari</t>
  </si>
  <si>
    <t>30mM + Cari</t>
  </si>
  <si>
    <t>Moyenne PS120</t>
  </si>
  <si>
    <t>5s-15mM-Cari</t>
  </si>
  <si>
    <t xml:space="preserve"> 10s-15mM-Cari</t>
  </si>
  <si>
    <t>15s-15mM-Cari</t>
  </si>
  <si>
    <t>30s-15mM-Cari</t>
  </si>
  <si>
    <t>Moyenne fuites Cari@37°C</t>
  </si>
  <si>
    <t>Moyenne toutes fuites</t>
  </si>
  <si>
    <t>Solution Extérieure</t>
  </si>
  <si>
    <t>Mars</t>
  </si>
  <si>
    <t>à Mai 2016</t>
  </si>
  <si>
    <t>MOYENNE Sol Ext</t>
  </si>
  <si>
    <t>Moyenne fuites @22°C</t>
  </si>
  <si>
    <t>Moyenne fuites@4°C</t>
  </si>
  <si>
    <t>Moyenne fuites juin 2017</t>
  </si>
  <si>
    <t>Moyenne cinétique</t>
  </si>
  <si>
    <t>NHE-2</t>
  </si>
  <si>
    <t>NHE-3</t>
  </si>
  <si>
    <t>NHE-6</t>
  </si>
  <si>
    <t>NHE-7</t>
  </si>
  <si>
    <t>Isoformes</t>
  </si>
  <si>
    <t>Manips de Mai 2016</t>
  </si>
  <si>
    <t>Température</t>
  </si>
  <si>
    <t>mM Lithium Ext</t>
  </si>
  <si>
    <t>Li+Intracell</t>
  </si>
  <si>
    <t>Erreur</t>
  </si>
  <si>
    <t xml:space="preserve"> NHE1</t>
  </si>
  <si>
    <t>Dose réponse à 37°C,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</si>
</sst>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_ ;\-0.0\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5" xfId="0" applyNumberFormat="1" applyFont="1" applyBorder="1"/>
    <xf numFmtId="0" fontId="6" fillId="0" borderId="1" xfId="0" applyFont="1" applyBorder="1"/>
    <xf numFmtId="0" fontId="6" fillId="0" borderId="6" xfId="0" applyFont="1" applyBorder="1"/>
    <xf numFmtId="165" fontId="0" fillId="0" borderId="8" xfId="0" applyNumberFormat="1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1" fillId="0" borderId="0" xfId="0" applyFont="1"/>
  </cellXfs>
  <cellStyles count="1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Feuil1!$E$31:$E$37</c:f>
              <c:numCache>
                <c:formatCode>#,#00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75240"/>
        <c:axId val="2063375768"/>
      </c:scatterChart>
      <c:valAx>
        <c:axId val="206337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375768"/>
        <c:crosses val="autoZero"/>
        <c:crossBetween val="midCat"/>
        <c:majorUnit val="20.0"/>
      </c:valAx>
      <c:valAx>
        <c:axId val="2063375768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#,#00" sourceLinked="1"/>
        <c:majorTickMark val="out"/>
        <c:minorTickMark val="none"/>
        <c:tickLblPos val="nextTo"/>
        <c:crossAx val="2063375240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Feuil1!$G$31:$G$37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Feuil1!$H$31:$H$37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09864"/>
        <c:axId val="2063412728"/>
      </c:scatterChart>
      <c:valAx>
        <c:axId val="206340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12728"/>
        <c:crosses val="autoZero"/>
        <c:crossBetween val="midCat"/>
      </c:valAx>
      <c:valAx>
        <c:axId val="2063412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6340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Feuil1!$E$5:$E$9</c:f>
              <c:numCache>
                <c:formatCode>#,#00</c:formatCode>
                <c:ptCount val="5"/>
                <c:pt idx="0">
                  <c:v>64.8414985590778</c:v>
                </c:pt>
                <c:pt idx="1">
                  <c:v>172.1228321143582</c:v>
                </c:pt>
                <c:pt idx="2">
                  <c:v>256.3031918767361</c:v>
                </c:pt>
                <c:pt idx="3">
                  <c:v>408.8631852183231</c:v>
                </c:pt>
                <c:pt idx="4">
                  <c:v>429.0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95016"/>
        <c:axId val="2082398040"/>
      </c:scatterChart>
      <c:valAx>
        <c:axId val="208239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398040"/>
        <c:crosses val="autoZero"/>
        <c:crossBetween val="midCat"/>
      </c:valAx>
      <c:valAx>
        <c:axId val="208239804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08239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Feuil1!$F$14:$F$21</c:f>
              <c:numCache>
                <c:formatCode>0,000</c:formatCode>
                <c:ptCount val="8"/>
                <c:pt idx="0">
                  <c:v>1.3154069</c:v>
                </c:pt>
                <c:pt idx="1">
                  <c:v>1.0404734</c:v>
                </c:pt>
                <c:pt idx="2">
                  <c:v>1.39149523333333</c:v>
                </c:pt>
                <c:pt idx="3">
                  <c:v>1.5671284</c:v>
                </c:pt>
                <c:pt idx="4">
                  <c:v>2.92766935</c:v>
                </c:pt>
                <c:pt idx="5">
                  <c:v>7.5365548</c:v>
                </c:pt>
                <c:pt idx="6">
                  <c:v>12.640273</c:v>
                </c:pt>
                <c:pt idx="7">
                  <c:v>15.055504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21576"/>
        <c:axId val="2082424664"/>
      </c:scatterChart>
      <c:valAx>
        <c:axId val="20824215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424664"/>
        <c:crosses val="autoZero"/>
        <c:crossBetween val="midCat"/>
      </c:valAx>
      <c:valAx>
        <c:axId val="2082424664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08242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0,000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48520"/>
        <c:axId val="2082451608"/>
      </c:scatterChart>
      <c:valAx>
        <c:axId val="20824485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451608"/>
        <c:crosses val="autoZero"/>
        <c:crossBetween val="midCat"/>
      </c:valAx>
      <c:valAx>
        <c:axId val="2082451608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082448520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Feuil1!$B$59:$B$63</c:f>
              <c:strCache>
                <c:ptCount val="5"/>
                <c:pt idx="0">
                  <c:v> NHE1</c:v>
                </c:pt>
                <c:pt idx="1">
                  <c:v>NHE-2</c:v>
                </c:pt>
                <c:pt idx="2">
                  <c:v>NHE-3</c:v>
                </c:pt>
                <c:pt idx="3">
                  <c:v>NHE-6</c:v>
                </c:pt>
                <c:pt idx="4">
                  <c:v>NHE-7</c:v>
                </c:pt>
              </c:strCache>
            </c:strRef>
          </c:cat>
          <c:val>
            <c:numRef>
              <c:f>Feuil1!$G$59:$G$63</c:f>
              <c:numCache>
                <c:formatCode>0.00</c:formatCode>
                <c:ptCount val="5"/>
                <c:pt idx="0" formatCode="General">
                  <c:v>1.39</c:v>
                </c:pt>
                <c:pt idx="1">
                  <c:v>5.4</c:v>
                </c:pt>
                <c:pt idx="2">
                  <c:v>7.7</c:v>
                </c:pt>
                <c:pt idx="3">
                  <c:v>-0.4</c:v>
                </c:pt>
                <c:pt idx="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30024"/>
        <c:axId val="2081827032"/>
      </c:barChart>
      <c:catAx>
        <c:axId val="2081830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81827032"/>
        <c:crosses val="autoZero"/>
        <c:auto val="1"/>
        <c:lblAlgn val="ctr"/>
        <c:lblOffset val="100"/>
        <c:noMultiLvlLbl val="0"/>
      </c:catAx>
      <c:valAx>
        <c:axId val="2081827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81830024"/>
        <c:crosses val="autoZero"/>
        <c:crossBetween val="between"/>
        <c:majorUnit val="2.0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25</xdr:row>
      <xdr:rowOff>177800</xdr:rowOff>
    </xdr:from>
    <xdr:to>
      <xdr:col>13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</xdr:row>
      <xdr:rowOff>165100</xdr:rowOff>
    </xdr:from>
    <xdr:to>
      <xdr:col>23</xdr:col>
      <xdr:colOff>673100</xdr:colOff>
      <xdr:row>38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0</xdr:row>
      <xdr:rowOff>76200</xdr:rowOff>
    </xdr:from>
    <xdr:to>
      <xdr:col>12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11</xdr:row>
      <xdr:rowOff>50800</xdr:rowOff>
    </xdr:from>
    <xdr:to>
      <xdr:col>12</xdr:col>
      <xdr:colOff>774700</xdr:colOff>
      <xdr:row>22</xdr:row>
      <xdr:rowOff>120650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40</xdr:row>
      <xdr:rowOff>107950</xdr:rowOff>
    </xdr:from>
    <xdr:to>
      <xdr:col>10</xdr:col>
      <xdr:colOff>50800</xdr:colOff>
      <xdr:row>54</xdr:row>
      <xdr:rowOff>184150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196850</xdr:colOff>
      <xdr:row>56</xdr:row>
      <xdr:rowOff>6350</xdr:rowOff>
    </xdr:from>
    <xdr:to>
      <xdr:col>13</xdr:col>
      <xdr:colOff>641350</xdr:colOff>
      <xdr:row>70</xdr:row>
      <xdr:rowOff>69850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workbookViewId="0">
      <selection activeCell="A28" sqref="A28"/>
    </sheetView>
  </sheetViews>
  <sheetFormatPr baseColWidth="10" defaultRowHeight="15" x14ac:dyDescent="0"/>
  <cols>
    <col min="2" max="2" width="22.83203125" customWidth="1"/>
    <col min="3" max="3" width="20.1640625" customWidth="1"/>
    <col min="4" max="4" width="11.1640625" customWidth="1"/>
    <col min="5" max="5" width="19.6640625" customWidth="1"/>
    <col min="6" max="6" width="16.1640625" customWidth="1"/>
  </cols>
  <sheetData>
    <row r="1" spans="1:15">
      <c r="A1" s="7" t="s">
        <v>4</v>
      </c>
      <c r="C1" s="7"/>
    </row>
    <row r="2" spans="1:15">
      <c r="A2" s="1"/>
      <c r="D2" s="1"/>
      <c r="E2" s="1"/>
      <c r="F2" s="1"/>
      <c r="G2" s="1"/>
      <c r="H2" s="1"/>
      <c r="I2" s="1"/>
    </row>
    <row r="3" spans="1:15">
      <c r="A3" s="1"/>
      <c r="B3" s="23"/>
      <c r="C3" s="10">
        <v>2018</v>
      </c>
      <c r="D3" s="10">
        <v>2017</v>
      </c>
      <c r="E3" s="24"/>
      <c r="F3" s="1"/>
      <c r="G3" s="1"/>
      <c r="H3" s="1"/>
      <c r="I3" s="1"/>
    </row>
    <row r="4" spans="1:15">
      <c r="A4" s="1"/>
      <c r="B4" s="25" t="s">
        <v>10</v>
      </c>
      <c r="C4" s="7" t="s">
        <v>18</v>
      </c>
      <c r="D4" s="7"/>
      <c r="E4" s="26" t="s">
        <v>17</v>
      </c>
      <c r="F4" s="1"/>
      <c r="G4" s="1"/>
      <c r="H4" s="1"/>
      <c r="I4" s="1"/>
    </row>
    <row r="5" spans="1:15">
      <c r="A5" s="1"/>
      <c r="B5" s="25">
        <v>5</v>
      </c>
      <c r="C5" s="2">
        <v>64.841498559077806</v>
      </c>
      <c r="D5" s="1"/>
      <c r="E5" s="27">
        <f t="shared" ref="E5:E9" si="0">AVERAGE(C5:D5)</f>
        <v>64.841498559077806</v>
      </c>
      <c r="F5" s="3"/>
      <c r="G5" s="3"/>
      <c r="H5" s="1"/>
      <c r="I5" s="1"/>
      <c r="O5">
        <f>LN(460-E5)</f>
        <v>5.9792869538847473</v>
      </c>
    </row>
    <row r="6" spans="1:15">
      <c r="A6" s="1"/>
      <c r="B6" s="25">
        <v>10</v>
      </c>
      <c r="C6" s="2">
        <v>123.24566422871648</v>
      </c>
      <c r="D6" s="1">
        <v>221</v>
      </c>
      <c r="E6" s="27">
        <f t="shared" si="0"/>
        <v>172.12283211435823</v>
      </c>
      <c r="F6" s="3"/>
      <c r="G6" s="3"/>
      <c r="H6" s="1"/>
      <c r="I6" s="1"/>
      <c r="O6">
        <f t="shared" ref="O6:O10" si="1">LN(460-E6)</f>
        <v>5.6625338887617058</v>
      </c>
    </row>
    <row r="7" spans="1:15">
      <c r="A7" s="1"/>
      <c r="B7" s="25">
        <v>15</v>
      </c>
      <c r="C7" s="2">
        <v>235.60638375347222</v>
      </c>
      <c r="D7" s="1">
        <v>277</v>
      </c>
      <c r="E7" s="27">
        <f t="shared" si="0"/>
        <v>256.30319187673609</v>
      </c>
      <c r="F7" s="3"/>
      <c r="G7" s="3"/>
      <c r="H7" s="1"/>
      <c r="I7" s="1"/>
      <c r="O7">
        <f t="shared" si="1"/>
        <v>5.3166326536120243</v>
      </c>
    </row>
    <row r="8" spans="1:15">
      <c r="A8" s="1"/>
      <c r="B8" s="25">
        <v>30</v>
      </c>
      <c r="C8" s="2">
        <v>428.72637043664622</v>
      </c>
      <c r="D8" s="1">
        <v>389</v>
      </c>
      <c r="E8" s="27">
        <f t="shared" si="0"/>
        <v>408.86318521832311</v>
      </c>
      <c r="F8" s="3"/>
      <c r="G8" s="3"/>
      <c r="H8" s="1"/>
      <c r="I8" s="1"/>
      <c r="O8">
        <f t="shared" si="1"/>
        <v>3.9345046836385245</v>
      </c>
    </row>
    <row r="9" spans="1:15">
      <c r="A9" s="1"/>
      <c r="B9" s="28">
        <v>60</v>
      </c>
      <c r="C9" s="29">
        <v>429</v>
      </c>
      <c r="D9" s="16"/>
      <c r="E9" s="30">
        <f t="shared" si="0"/>
        <v>429</v>
      </c>
      <c r="F9" s="3"/>
      <c r="G9" s="3"/>
      <c r="H9" s="1"/>
      <c r="I9" s="1"/>
      <c r="O9">
        <f t="shared" si="1"/>
        <v>3.4339872044851463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O10">
        <f t="shared" si="1"/>
        <v>6.131226489483141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</row>
    <row r="12" spans="1:15">
      <c r="B12" s="9"/>
      <c r="C12" s="10">
        <v>2018</v>
      </c>
      <c r="D12" s="10">
        <v>2017</v>
      </c>
      <c r="E12" s="10" t="s">
        <v>11</v>
      </c>
      <c r="F12" s="31"/>
    </row>
    <row r="13" spans="1:15">
      <c r="B13" s="8" t="s">
        <v>12</v>
      </c>
      <c r="C13" s="7" t="s">
        <v>0</v>
      </c>
      <c r="D13" s="7" t="s">
        <v>0</v>
      </c>
      <c r="E13" s="7" t="s">
        <v>0</v>
      </c>
      <c r="F13" s="12" t="s">
        <v>16</v>
      </c>
    </row>
    <row r="14" spans="1:15">
      <c r="A14" s="1"/>
      <c r="B14" s="8">
        <v>5</v>
      </c>
      <c r="C14" s="18">
        <v>1.3154068999999999</v>
      </c>
      <c r="D14" s="1"/>
      <c r="E14" s="1"/>
      <c r="F14" s="32">
        <v>1.3154068999999999</v>
      </c>
    </row>
    <row r="15" spans="1:15">
      <c r="A15" s="1"/>
      <c r="B15" s="8">
        <v>10</v>
      </c>
      <c r="C15" s="18">
        <v>1.0404734</v>
      </c>
      <c r="D15" s="1"/>
      <c r="E15" s="1"/>
      <c r="F15" s="32">
        <v>1.0404734</v>
      </c>
    </row>
    <row r="16" spans="1:15">
      <c r="A16" s="1"/>
      <c r="B16" s="8">
        <v>15</v>
      </c>
      <c r="C16" s="18">
        <v>1.02339</v>
      </c>
      <c r="D16" s="18">
        <v>1.4225657</v>
      </c>
      <c r="E16" s="18">
        <v>1.7285299999999999</v>
      </c>
      <c r="F16" s="32">
        <v>1.3914952333333299</v>
      </c>
    </row>
    <row r="17" spans="1:8">
      <c r="A17" s="1"/>
      <c r="B17" s="8">
        <v>30</v>
      </c>
      <c r="C17" s="18">
        <v>1.7801856</v>
      </c>
      <c r="D17" s="18">
        <v>1.5170568</v>
      </c>
      <c r="E17" s="18">
        <v>1.4041428</v>
      </c>
      <c r="F17" s="32">
        <v>1.5671284000000001</v>
      </c>
    </row>
    <row r="18" spans="1:8">
      <c r="A18" s="1"/>
      <c r="B18" s="8">
        <v>60</v>
      </c>
      <c r="C18" s="18">
        <v>3.3176831999999998</v>
      </c>
      <c r="D18" s="18">
        <v>2.5376555000000001</v>
      </c>
      <c r="E18" s="1"/>
      <c r="F18" s="32">
        <v>2.9276693499999999</v>
      </c>
    </row>
    <row r="19" spans="1:8">
      <c r="A19" s="1"/>
      <c r="B19" s="33">
        <v>300</v>
      </c>
      <c r="C19" s="18">
        <v>7.5365548000000002</v>
      </c>
      <c r="D19" s="18"/>
      <c r="E19" s="1"/>
      <c r="F19" s="32">
        <v>7.5365548000000002</v>
      </c>
    </row>
    <row r="20" spans="1:8">
      <c r="A20" s="1"/>
      <c r="B20" s="33">
        <v>1500</v>
      </c>
      <c r="C20" s="18">
        <v>12.640273000000001</v>
      </c>
      <c r="D20" s="18"/>
      <c r="E20" s="1"/>
      <c r="F20" s="32">
        <v>12.640273000000001</v>
      </c>
    </row>
    <row r="21" spans="1:8">
      <c r="A21" s="1"/>
      <c r="B21" s="34">
        <v>3600</v>
      </c>
      <c r="C21" s="20">
        <v>15.129536999999999</v>
      </c>
      <c r="D21" s="20">
        <v>14.981471000000001</v>
      </c>
      <c r="E21" s="16"/>
      <c r="F21" s="35">
        <v>15.055504000000001</v>
      </c>
    </row>
    <row r="22" spans="1:8">
      <c r="A22" s="1"/>
    </row>
    <row r="23" spans="1:8">
      <c r="B23" s="22" t="s">
        <v>15</v>
      </c>
    </row>
    <row r="24" spans="1:8">
      <c r="C24" s="5"/>
    </row>
    <row r="25" spans="1:8">
      <c r="B25" s="1"/>
    </row>
    <row r="27" spans="1:8">
      <c r="A27" s="7" t="s">
        <v>64</v>
      </c>
    </row>
    <row r="29" spans="1:8">
      <c r="B29" s="9"/>
      <c r="C29" s="10" t="s">
        <v>14</v>
      </c>
      <c r="D29" s="10" t="s">
        <v>5</v>
      </c>
      <c r="E29" s="11" t="s">
        <v>6</v>
      </c>
    </row>
    <row r="30" spans="1:8">
      <c r="B30" s="8" t="s">
        <v>3</v>
      </c>
      <c r="C30" s="7" t="s">
        <v>13</v>
      </c>
      <c r="D30" s="7" t="s">
        <v>13</v>
      </c>
      <c r="E30" s="12" t="s">
        <v>13</v>
      </c>
      <c r="G30" s="5" t="s">
        <v>8</v>
      </c>
      <c r="H30" s="5" t="s">
        <v>9</v>
      </c>
    </row>
    <row r="31" spans="1:8">
      <c r="B31" s="8">
        <v>0.3</v>
      </c>
      <c r="C31" s="1"/>
      <c r="D31" s="2">
        <v>57.484171415840805</v>
      </c>
      <c r="E31" s="36">
        <f t="shared" ref="E31:E37" si="2">AVERAGE(C31,D31)</f>
        <v>57.484171415840805</v>
      </c>
      <c r="G31">
        <f t="shared" ref="G31:G37" si="3">1/B31</f>
        <v>3.3333333333333335</v>
      </c>
      <c r="H31">
        <f t="shared" ref="H31:H37" si="4">1/E31</f>
        <v>1.7396093139553055E-2</v>
      </c>
    </row>
    <row r="32" spans="1:8">
      <c r="B32" s="8">
        <v>1</v>
      </c>
      <c r="C32" s="13">
        <v>132</v>
      </c>
      <c r="D32" s="2">
        <v>187.73311677578386</v>
      </c>
      <c r="E32" s="36">
        <f t="shared" si="2"/>
        <v>159.86655838789193</v>
      </c>
      <c r="G32">
        <f t="shared" si="3"/>
        <v>1</v>
      </c>
      <c r="H32">
        <f t="shared" si="4"/>
        <v>6.255216913931755E-3</v>
      </c>
    </row>
    <row r="33" spans="2:16">
      <c r="B33" s="8">
        <v>3</v>
      </c>
      <c r="C33" s="13">
        <v>375</v>
      </c>
      <c r="D33" s="2">
        <v>325.98618726957824</v>
      </c>
      <c r="E33" s="36">
        <f t="shared" si="2"/>
        <v>350.49309363478915</v>
      </c>
      <c r="G33">
        <f t="shared" si="3"/>
        <v>0.33333333333333331</v>
      </c>
      <c r="H33">
        <f t="shared" si="4"/>
        <v>2.8531232659379921E-3</v>
      </c>
    </row>
    <row r="34" spans="2:16">
      <c r="B34" s="8">
        <v>10</v>
      </c>
      <c r="C34" s="13">
        <v>860</v>
      </c>
      <c r="D34" s="2">
        <v>958.92851569408742</v>
      </c>
      <c r="E34" s="36">
        <f t="shared" si="2"/>
        <v>909.46425784704365</v>
      </c>
      <c r="G34">
        <f t="shared" si="3"/>
        <v>0.1</v>
      </c>
      <c r="H34">
        <f t="shared" si="4"/>
        <v>1.0995484334560654E-3</v>
      </c>
    </row>
    <row r="35" spans="2:16">
      <c r="B35" s="8">
        <v>30</v>
      </c>
      <c r="C35" s="13">
        <v>1320</v>
      </c>
      <c r="D35" s="1"/>
      <c r="E35" s="36">
        <f t="shared" si="2"/>
        <v>1320</v>
      </c>
      <c r="G35">
        <f t="shared" si="3"/>
        <v>3.3333333333333333E-2</v>
      </c>
      <c r="H35">
        <f t="shared" si="4"/>
        <v>7.5757575757575758E-4</v>
      </c>
    </row>
    <row r="36" spans="2:16">
      <c r="B36" s="8">
        <v>60</v>
      </c>
      <c r="C36" s="13">
        <v>1490</v>
      </c>
      <c r="D36" s="1"/>
      <c r="E36" s="36">
        <f t="shared" si="2"/>
        <v>1490</v>
      </c>
      <c r="G36">
        <f t="shared" si="3"/>
        <v>1.6666666666666666E-2</v>
      </c>
      <c r="H36">
        <f t="shared" si="4"/>
        <v>6.711409395973154E-4</v>
      </c>
    </row>
    <row r="37" spans="2:16">
      <c r="B37" s="14">
        <v>90</v>
      </c>
      <c r="C37" s="15">
        <v>1560</v>
      </c>
      <c r="D37" s="16"/>
      <c r="E37" s="37">
        <f t="shared" si="2"/>
        <v>1560</v>
      </c>
      <c r="G37">
        <f t="shared" si="3"/>
        <v>1.1111111111111112E-2</v>
      </c>
      <c r="H37">
        <f t="shared" si="4"/>
        <v>6.4102564102564103E-4</v>
      </c>
    </row>
    <row r="38" spans="2:16">
      <c r="G38" t="s">
        <v>7</v>
      </c>
    </row>
    <row r="41" spans="2:16">
      <c r="P41">
        <f>0.005/0.0008</f>
        <v>6.25</v>
      </c>
    </row>
    <row r="42" spans="2:16">
      <c r="B42" s="17" t="s">
        <v>3</v>
      </c>
      <c r="C42" s="10" t="s">
        <v>1</v>
      </c>
      <c r="D42" s="11" t="s">
        <v>2</v>
      </c>
    </row>
    <row r="43" spans="2:16">
      <c r="B43" s="8">
        <v>0.3</v>
      </c>
      <c r="C43" s="18">
        <v>5.37</v>
      </c>
      <c r="D43" s="19">
        <v>0.19</v>
      </c>
    </row>
    <row r="44" spans="2:16">
      <c r="B44" s="8">
        <v>1</v>
      </c>
      <c r="C44" s="18">
        <v>2.8851936999999999</v>
      </c>
      <c r="D44" s="19">
        <v>0.20558049073297305</v>
      </c>
    </row>
    <row r="45" spans="2:16">
      <c r="B45" s="8">
        <v>3</v>
      </c>
      <c r="C45" s="18">
        <v>2.84392325</v>
      </c>
      <c r="D45" s="19">
        <v>6.2496572195001189E-2</v>
      </c>
    </row>
    <row r="46" spans="2:16">
      <c r="B46" s="8">
        <v>10</v>
      </c>
      <c r="C46" s="18">
        <v>1.9583568000000002</v>
      </c>
      <c r="D46" s="19">
        <v>0.22408426027836056</v>
      </c>
      <c r="E46" s="1"/>
      <c r="F46" s="6"/>
    </row>
    <row r="47" spans="2:16">
      <c r="B47" s="8">
        <v>30</v>
      </c>
      <c r="C47" s="18">
        <v>1.5909428000000001</v>
      </c>
      <c r="D47" s="19">
        <v>0.16330291700248351</v>
      </c>
      <c r="E47" s="1"/>
      <c r="F47" s="1"/>
    </row>
    <row r="48" spans="2:16">
      <c r="B48" s="8">
        <v>60</v>
      </c>
      <c r="C48" s="18">
        <v>1.4492076333333335</v>
      </c>
      <c r="D48" s="19">
        <v>0.2712941093367911</v>
      </c>
      <c r="E48" s="1"/>
      <c r="F48" s="1"/>
    </row>
    <row r="49" spans="1:10">
      <c r="B49" s="14">
        <v>90</v>
      </c>
      <c r="C49" s="20">
        <v>1.092503615</v>
      </c>
      <c r="D49" s="21">
        <v>0.23439392396309347</v>
      </c>
      <c r="E49" s="1"/>
      <c r="F49" s="1"/>
    </row>
    <row r="50" spans="1:10">
      <c r="B50" s="1"/>
      <c r="C50" s="1"/>
      <c r="D50" s="1"/>
      <c r="E50" s="4"/>
      <c r="F50" s="4"/>
    </row>
    <row r="51" spans="1:10">
      <c r="B51" s="1"/>
      <c r="C51" s="1"/>
      <c r="D51" s="1"/>
      <c r="E51" s="1"/>
      <c r="F51" s="1"/>
    </row>
    <row r="52" spans="1:10">
      <c r="B52" s="1"/>
      <c r="C52" s="1"/>
      <c r="D52" s="1"/>
      <c r="E52" s="1"/>
      <c r="F52" s="1"/>
    </row>
    <row r="53" spans="1:10">
      <c r="B53" s="1"/>
      <c r="C53" s="1"/>
      <c r="D53" s="1"/>
      <c r="E53" s="1"/>
      <c r="F53" s="1"/>
    </row>
    <row r="57" spans="1:10">
      <c r="A57" s="5" t="s">
        <v>57</v>
      </c>
    </row>
    <row r="58" spans="1:10" ht="16">
      <c r="B58" s="57" t="s">
        <v>58</v>
      </c>
      <c r="C58" s="57" t="s">
        <v>59</v>
      </c>
      <c r="D58" s="57" t="s">
        <v>12</v>
      </c>
      <c r="E58" s="57" t="s">
        <v>60</v>
      </c>
      <c r="F58" s="57" t="s">
        <v>61</v>
      </c>
      <c r="G58" s="57" t="s">
        <v>0</v>
      </c>
      <c r="H58" s="57" t="s">
        <v>62</v>
      </c>
    </row>
    <row r="59" spans="1:10">
      <c r="A59" t="s">
        <v>6</v>
      </c>
      <c r="B59" s="53" t="s">
        <v>63</v>
      </c>
      <c r="C59" s="53">
        <v>37</v>
      </c>
      <c r="D59" s="53">
        <v>1</v>
      </c>
      <c r="E59" s="53">
        <v>15</v>
      </c>
      <c r="F59" s="53"/>
      <c r="G59" s="53">
        <v>1.39</v>
      </c>
      <c r="H59" s="53"/>
    </row>
    <row r="60" spans="1:10">
      <c r="B60" s="54" t="s">
        <v>53</v>
      </c>
      <c r="C60" s="55">
        <v>37</v>
      </c>
      <c r="D60" s="55">
        <v>1</v>
      </c>
      <c r="E60" s="55">
        <v>15</v>
      </c>
      <c r="F60" s="49">
        <v>0.1</v>
      </c>
      <c r="G60" s="49">
        <v>5.4</v>
      </c>
      <c r="H60" s="49">
        <v>0.18</v>
      </c>
    </row>
    <row r="61" spans="1:10">
      <c r="B61" s="54" t="s">
        <v>54</v>
      </c>
      <c r="C61" s="55">
        <v>37</v>
      </c>
      <c r="D61" s="55">
        <v>1</v>
      </c>
      <c r="E61" s="55">
        <v>15</v>
      </c>
      <c r="F61" s="49">
        <v>0.1</v>
      </c>
      <c r="G61" s="49">
        <v>7.7</v>
      </c>
      <c r="H61" s="49">
        <v>0.13</v>
      </c>
    </row>
    <row r="62" spans="1:10">
      <c r="B62" s="54" t="s">
        <v>55</v>
      </c>
      <c r="C62" s="55">
        <v>37</v>
      </c>
      <c r="D62" s="55">
        <v>1</v>
      </c>
      <c r="E62" s="55">
        <v>15</v>
      </c>
      <c r="F62" s="49">
        <v>0.1</v>
      </c>
      <c r="G62" s="49">
        <v>-0.4</v>
      </c>
      <c r="H62" s="49">
        <v>0.08</v>
      </c>
    </row>
    <row r="63" spans="1:10">
      <c r="B63" s="54" t="s">
        <v>56</v>
      </c>
      <c r="C63" s="55">
        <v>21</v>
      </c>
      <c r="D63" s="55">
        <v>1</v>
      </c>
      <c r="E63" s="55">
        <v>30</v>
      </c>
      <c r="F63" s="49">
        <v>9.6</v>
      </c>
      <c r="G63" s="49">
        <v>4.5</v>
      </c>
      <c r="H63" s="49">
        <v>0.04</v>
      </c>
      <c r="I63" s="56"/>
      <c r="J63" s="49"/>
    </row>
    <row r="68" spans="1:5">
      <c r="A68" s="5" t="s">
        <v>19</v>
      </c>
    </row>
    <row r="69" spans="1:5">
      <c r="C69" s="5" t="s">
        <v>0</v>
      </c>
      <c r="D69" t="s">
        <v>24</v>
      </c>
    </row>
    <row r="70" spans="1:5">
      <c r="B70" s="5"/>
    </row>
    <row r="71" spans="1:5">
      <c r="B71" s="38" t="s">
        <v>26</v>
      </c>
      <c r="C71" s="31"/>
    </row>
    <row r="72" spans="1:5">
      <c r="B72" s="39" t="s">
        <v>20</v>
      </c>
      <c r="C72" s="40">
        <v>11.472061</v>
      </c>
    </row>
    <row r="73" spans="1:5">
      <c r="B73" s="39" t="s">
        <v>20</v>
      </c>
      <c r="C73" s="40">
        <v>8.2891432999999992</v>
      </c>
    </row>
    <row r="74" spans="1:5">
      <c r="B74" s="39" t="s">
        <v>21</v>
      </c>
      <c r="C74" s="40">
        <f>AVERAGE(D74:E74)</f>
        <v>12.643522000000001</v>
      </c>
      <c r="D74">
        <v>12.580658</v>
      </c>
      <c r="E74">
        <v>12.706386</v>
      </c>
    </row>
    <row r="75" spans="1:5">
      <c r="B75" s="14" t="s">
        <v>38</v>
      </c>
      <c r="C75" s="41">
        <f>AVERAGE(C72:C74)</f>
        <v>10.801575433333333</v>
      </c>
    </row>
    <row r="78" spans="1:5">
      <c r="B78" s="42" t="s">
        <v>25</v>
      </c>
      <c r="C78" s="43"/>
      <c r="D78" s="43"/>
    </row>
    <row r="79" spans="1:5">
      <c r="B79" s="43" t="s">
        <v>22</v>
      </c>
      <c r="C79" s="43">
        <v>13.76</v>
      </c>
      <c r="D79" s="43"/>
    </row>
    <row r="80" spans="1:5">
      <c r="B80" s="43" t="s">
        <v>23</v>
      </c>
      <c r="C80">
        <f>AVERAGE(D80:E80)</f>
        <v>15.055</v>
      </c>
      <c r="D80" s="43">
        <v>14.98</v>
      </c>
      <c r="E80" s="43">
        <v>15.13</v>
      </c>
    </row>
    <row r="81" spans="2:7">
      <c r="B81" s="5" t="s">
        <v>51</v>
      </c>
      <c r="C81" s="5">
        <f>AVERAGE(C79:C80)</f>
        <v>14.407499999999999</v>
      </c>
    </row>
    <row r="83" spans="2:7">
      <c r="B83" s="5" t="s">
        <v>27</v>
      </c>
    </row>
    <row r="84" spans="2:7">
      <c r="B84" t="s">
        <v>32</v>
      </c>
    </row>
    <row r="85" spans="2:7">
      <c r="B85" t="s">
        <v>28</v>
      </c>
      <c r="C85">
        <v>4.53</v>
      </c>
    </row>
    <row r="86" spans="2:7">
      <c r="B86" t="s">
        <v>29</v>
      </c>
      <c r="C86">
        <v>3.16</v>
      </c>
    </row>
    <row r="87" spans="2:7">
      <c r="E87" s="50" t="s">
        <v>31</v>
      </c>
      <c r="F87" s="50" t="s">
        <v>30</v>
      </c>
      <c r="G87" s="50">
        <v>1.24</v>
      </c>
    </row>
    <row r="89" spans="2:7">
      <c r="B89" t="s">
        <v>39</v>
      </c>
      <c r="C89">
        <v>6.5798797999999996</v>
      </c>
    </row>
    <row r="90" spans="2:7">
      <c r="B90" t="s">
        <v>40</v>
      </c>
      <c r="C90">
        <v>5.1079268999999998</v>
      </c>
    </row>
    <row r="91" spans="2:7">
      <c r="B91" s="5" t="s">
        <v>41</v>
      </c>
      <c r="C91">
        <v>6.4017175000000002</v>
      </c>
    </row>
    <row r="92" spans="2:7">
      <c r="B92" t="s">
        <v>42</v>
      </c>
      <c r="C92">
        <v>3.9291575999999999</v>
      </c>
    </row>
    <row r="93" spans="2:7">
      <c r="B93" s="5" t="s">
        <v>52</v>
      </c>
      <c r="C93" s="5">
        <f>AVERAGE(C89:C92)</f>
        <v>5.5046704499999999</v>
      </c>
    </row>
    <row r="96" spans="2:7">
      <c r="B96" s="5" t="s">
        <v>43</v>
      </c>
      <c r="C96" s="5">
        <f>AVERAGE(C79:C92)</f>
        <v>8.1034646444444434</v>
      </c>
    </row>
    <row r="99" spans="2:3">
      <c r="B99" t="s">
        <v>33</v>
      </c>
    </row>
    <row r="100" spans="2:3">
      <c r="B100" t="s">
        <v>35</v>
      </c>
      <c r="C100">
        <v>6.46</v>
      </c>
    </row>
    <row r="101" spans="2:3">
      <c r="B101" t="s">
        <v>28</v>
      </c>
      <c r="C101">
        <v>3.52</v>
      </c>
    </row>
    <row r="102" spans="2:3">
      <c r="B102" t="s">
        <v>29</v>
      </c>
    </row>
    <row r="103" spans="2:3">
      <c r="B103" s="44" t="s">
        <v>30</v>
      </c>
      <c r="C103" s="44">
        <v>5.98</v>
      </c>
    </row>
    <row r="104" spans="2:3">
      <c r="B104" s="51" t="s">
        <v>49</v>
      </c>
      <c r="C104" s="5">
        <f>AVERAGE(C100:C103)</f>
        <v>5.32</v>
      </c>
    </row>
    <row r="106" spans="2:3">
      <c r="B106" t="s">
        <v>34</v>
      </c>
    </row>
    <row r="108" spans="2:3">
      <c r="B108" t="s">
        <v>36</v>
      </c>
      <c r="C108">
        <v>13.27</v>
      </c>
    </row>
    <row r="109" spans="2:3">
      <c r="B109" t="s">
        <v>37</v>
      </c>
      <c r="C109">
        <v>16.649999999999999</v>
      </c>
    </row>
    <row r="110" spans="2:3">
      <c r="B110" s="5" t="s">
        <v>50</v>
      </c>
      <c r="C110" s="5">
        <f>AVERAGE(C108:C109)</f>
        <v>14.959999999999999</v>
      </c>
    </row>
    <row r="113" spans="1:4">
      <c r="B113" s="5" t="s">
        <v>44</v>
      </c>
      <c r="C113" s="5">
        <f>AVERAGE(C72:C109)</f>
        <v>8.6164580298941811</v>
      </c>
    </row>
    <row r="117" spans="1:4">
      <c r="A117" s="5" t="s">
        <v>45</v>
      </c>
      <c r="C117" t="s">
        <v>0</v>
      </c>
    </row>
    <row r="119" spans="1:4">
      <c r="B119" t="s">
        <v>46</v>
      </c>
      <c r="C119" s="45">
        <v>13.8</v>
      </c>
    </row>
    <row r="120" spans="1:4">
      <c r="B120" t="s">
        <v>47</v>
      </c>
      <c r="C120" s="45">
        <v>13.6</v>
      </c>
    </row>
    <row r="121" spans="1:4">
      <c r="C121" s="45">
        <v>14.8</v>
      </c>
    </row>
    <row r="122" spans="1:4">
      <c r="C122" s="45">
        <v>14.7</v>
      </c>
    </row>
    <row r="124" spans="1:4">
      <c r="B124" s="47">
        <v>42795</v>
      </c>
      <c r="C124" s="46">
        <v>14.5738</v>
      </c>
    </row>
    <row r="125" spans="1:4">
      <c r="B125" s="47">
        <v>42887</v>
      </c>
      <c r="C125" s="48">
        <v>15.35</v>
      </c>
    </row>
    <row r="126" spans="1:4">
      <c r="B126" s="47">
        <v>43132</v>
      </c>
      <c r="C126" s="49">
        <v>15.19</v>
      </c>
      <c r="D126" s="46"/>
    </row>
    <row r="130" spans="2:3">
      <c r="B130" s="5" t="s">
        <v>48</v>
      </c>
      <c r="C130" s="52">
        <f>AVERAGE(C119:C126)</f>
        <v>14.573400000000001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2018-04-23T14:05:48Z</dcterms:created>
  <dcterms:modified xsi:type="dcterms:W3CDTF">2018-05-25T07:14:42Z</dcterms:modified>
</cp:coreProperties>
</file>