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7020" yWindow="120" windowWidth="21780" windowHeight="148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38" i="1"/>
  <c r="A27" i="1"/>
  <c r="A28" i="1"/>
  <c r="A29" i="1"/>
  <c r="A31" i="1"/>
  <c r="B10" i="1"/>
  <c r="B9" i="1"/>
</calcChain>
</file>

<file path=xl/sharedStrings.xml><?xml version="1.0" encoding="utf-8"?>
<sst xmlns="http://schemas.openxmlformats.org/spreadsheetml/2006/main" count="23" uniqueCount="23">
  <si>
    <t xml:space="preserve">Dosage 5 mars </t>
  </si>
  <si>
    <t>Dosage 8 mars</t>
  </si>
  <si>
    <t>Moyenne</t>
  </si>
  <si>
    <t>SEM</t>
  </si>
  <si>
    <t>en microgrammes</t>
  </si>
  <si>
    <t>pg de protéines pour cellule de souris.</t>
  </si>
  <si>
    <t xml:space="preserve">Donc on tombe sur un nombre de cellules de </t>
  </si>
  <si>
    <t>2.6 103 micromètre cube</t>
  </si>
  <si>
    <t xml:space="preserve">Volume d'un fibroblaste </t>
  </si>
  <si>
    <t>Donc le volume total de cellules dans un diamètre 60</t>
  </si>
  <si>
    <t>micromètres cubes</t>
  </si>
  <si>
    <t>litres</t>
  </si>
  <si>
    <t xml:space="preserve">3.5 10 6 cellules dans un diamètre 60 </t>
  </si>
  <si>
    <t>soit 9,1 microlitres de volume cellulaire total  (???)</t>
  </si>
  <si>
    <t>1 micromètre cube c'est un femto litre</t>
  </si>
  <si>
    <t>Temps courts (s)</t>
  </si>
  <si>
    <t>Moyenne Li-int (µM)</t>
  </si>
  <si>
    <t>Concentrations de lithium en cinétique mesurées par Nathalie (manip avec 15mM Lithium externe)...</t>
  </si>
  <si>
    <t>Cette concentration est sur un volume total de 2ml que l'on avait récupéré pour chacune des boites</t>
  </si>
  <si>
    <t>Concentration dans la cellule (µM)</t>
  </si>
  <si>
    <t>Ensuite je divise par le volume de mes cellules contenues dans les 2ml pour avoir la concentration intracellulaire.</t>
  </si>
  <si>
    <t>pour une boite de 60 mm (un peu faiblard par rapport à ce que j'ai l'impression de voir quand je les centrifuge, mais bon)</t>
  </si>
  <si>
    <t>Donc je multiplie la concentration par ce volume pour obtenir le nb de moles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</si>
</sst>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3" fillId="0" borderId="1" xfId="0" applyFont="1" applyFill="1" applyBorder="1"/>
    <xf numFmtId="0" fontId="3" fillId="0" borderId="2" xfId="0" applyFont="1" applyFill="1" applyBorder="1"/>
    <xf numFmtId="164" fontId="4" fillId="0" borderId="0" xfId="0" applyNumberFormat="1" applyFont="1" applyFill="1" applyBorder="1" applyAlignment="1">
      <alignment horizontal="center"/>
    </xf>
    <xf numFmtId="0" fontId="0" fillId="0" borderId="0" xfId="0" applyBorder="1"/>
    <xf numFmtId="11" fontId="0" fillId="0" borderId="0" xfId="0" applyNumberFormat="1" applyAlignment="1">
      <alignment horizontal="center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25" zoomScale="150" zoomScaleNormal="150" zoomScalePageLayoutView="150" workbookViewId="0">
      <selection activeCell="B46" sqref="B46"/>
    </sheetView>
  </sheetViews>
  <sheetFormatPr baseColWidth="10" defaultRowHeight="15" x14ac:dyDescent="0"/>
  <cols>
    <col min="1" max="1" width="15.83203125" customWidth="1"/>
    <col min="2" max="2" width="23.33203125" customWidth="1"/>
    <col min="3" max="3" width="43.5" customWidth="1"/>
    <col min="5" max="5" width="11.1640625" bestFit="1" customWidth="1"/>
  </cols>
  <sheetData>
    <row r="1" spans="1:5">
      <c r="A1" t="s">
        <v>0</v>
      </c>
      <c r="B1">
        <v>297.36421725239614</v>
      </c>
      <c r="D1" t="s">
        <v>1</v>
      </c>
      <c r="E1">
        <v>143.22042030515306</v>
      </c>
    </row>
    <row r="2" spans="1:5">
      <c r="B2">
        <v>282.98722044728436</v>
      </c>
      <c r="E2">
        <v>177.0463487189329</v>
      </c>
    </row>
    <row r="3" spans="1:5">
      <c r="B3">
        <v>186.18210862619807</v>
      </c>
      <c r="E3">
        <v>177.52614912196526</v>
      </c>
    </row>
    <row r="4" spans="1:5">
      <c r="B4">
        <v>236.02236421725243</v>
      </c>
      <c r="E4">
        <v>187.60195758564439</v>
      </c>
    </row>
    <row r="5" spans="1:5">
      <c r="B5">
        <v>293.53035143769966</v>
      </c>
    </row>
    <row r="6" spans="1:5">
      <c r="B6">
        <v>254.23322683706064</v>
      </c>
    </row>
    <row r="9" spans="1:5">
      <c r="A9" t="s">
        <v>2</v>
      </c>
      <c r="B9">
        <f>AVERAGE(B1:B6,E1:E4)</f>
        <v>223.57143645495867</v>
      </c>
      <c r="D9" t="s">
        <v>4</v>
      </c>
    </row>
    <row r="10" spans="1:5">
      <c r="A10" t="s">
        <v>3</v>
      </c>
      <c r="B10">
        <f>STDEV(B1:B6,E1:E4)/SQRT(10)</f>
        <v>17.763206035300254</v>
      </c>
    </row>
    <row r="15" spans="1:5">
      <c r="A15">
        <v>280</v>
      </c>
      <c r="B15" t="s">
        <v>5</v>
      </c>
    </row>
    <row r="17" spans="1:3">
      <c r="A17" t="s">
        <v>6</v>
      </c>
    </row>
    <row r="20" spans="1:3">
      <c r="A20" t="s">
        <v>8</v>
      </c>
    </row>
    <row r="21" spans="1:3">
      <c r="A21" t="s">
        <v>7</v>
      </c>
    </row>
    <row r="23" spans="1:3">
      <c r="A23" t="s">
        <v>12</v>
      </c>
    </row>
    <row r="25" spans="1:3">
      <c r="A25" t="s">
        <v>9</v>
      </c>
    </row>
    <row r="27" spans="1:3">
      <c r="A27">
        <f xml:space="preserve"> 2.6*1000</f>
        <v>2600</v>
      </c>
    </row>
    <row r="28" spans="1:3">
      <c r="A28">
        <f>3.5*1000000</f>
        <v>3500000</v>
      </c>
    </row>
    <row r="29" spans="1:3">
      <c r="A29">
        <f>A27*A28</f>
        <v>9100000000</v>
      </c>
      <c r="B29" t="s">
        <v>10</v>
      </c>
    </row>
    <row r="30" spans="1:3">
      <c r="A30" s="1">
        <v>1.0000000000000001E-15</v>
      </c>
      <c r="B30" t="s">
        <v>14</v>
      </c>
    </row>
    <row r="31" spans="1:3">
      <c r="A31" s="1">
        <f>A29*A30</f>
        <v>9.100000000000001E-6</v>
      </c>
      <c r="B31" t="s">
        <v>11</v>
      </c>
      <c r="C31" t="s">
        <v>13</v>
      </c>
    </row>
    <row r="32" spans="1:3">
      <c r="C32" t="s">
        <v>21</v>
      </c>
    </row>
    <row r="35" spans="1:4">
      <c r="A35" t="s">
        <v>17</v>
      </c>
    </row>
    <row r="37" spans="1:4">
      <c r="A37" s="2" t="s">
        <v>15</v>
      </c>
      <c r="B37" t="s">
        <v>16</v>
      </c>
      <c r="C37" s="4" t="s">
        <v>19</v>
      </c>
      <c r="D37" s="5"/>
    </row>
    <row r="38" spans="1:4">
      <c r="A38" s="2">
        <v>5</v>
      </c>
      <c r="B38">
        <v>62.727309413474899</v>
      </c>
      <c r="C38" s="6">
        <f>B38*0.002/A$31</f>
        <v>13786.221849115362</v>
      </c>
    </row>
    <row r="39" spans="1:4">
      <c r="A39" s="2">
        <v>10</v>
      </c>
      <c r="B39">
        <v>157.86843156818608</v>
      </c>
      <c r="C39" s="6">
        <f t="shared" ref="C39:C42" si="0">B39*0.002/A$31</f>
        <v>34696.358586414521</v>
      </c>
    </row>
    <row r="40" spans="1:4">
      <c r="A40" s="2">
        <v>15</v>
      </c>
      <c r="B40">
        <v>228.35120523256319</v>
      </c>
      <c r="C40" s="6">
        <f t="shared" si="0"/>
        <v>50187.078073090808</v>
      </c>
    </row>
    <row r="41" spans="1:4">
      <c r="A41" s="2">
        <v>30</v>
      </c>
      <c r="B41">
        <v>408.86318521832311</v>
      </c>
      <c r="C41" s="6">
        <f t="shared" si="0"/>
        <v>89860.040707323744</v>
      </c>
    </row>
    <row r="42" spans="1:4">
      <c r="A42" s="3">
        <v>60</v>
      </c>
      <c r="B42">
        <v>483.5</v>
      </c>
      <c r="C42" s="6">
        <f t="shared" si="0"/>
        <v>106263.73626373625</v>
      </c>
    </row>
    <row r="44" spans="1:4">
      <c r="B44" t="s">
        <v>18</v>
      </c>
    </row>
    <row r="45" spans="1:4">
      <c r="B45" t="s">
        <v>22</v>
      </c>
    </row>
    <row r="46" spans="1:4">
      <c r="B46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2018-11-27T16:22:44Z</dcterms:created>
  <dcterms:modified xsi:type="dcterms:W3CDTF">2018-12-08T10:59:24Z</dcterms:modified>
</cp:coreProperties>
</file>