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d7abfe0cae581083/Gigapower/BURNSVILLE/ROUTE 4/PSA 4804PA/LAYOUT/"/>
    </mc:Choice>
  </mc:AlternateContent>
  <xr:revisionPtr revIDLastSave="10" documentId="13_ncr:1_{9062C613-FED8-4489-AC70-C25580E102E4}" xr6:coauthVersionLast="47" xr6:coauthVersionMax="47" xr10:uidLastSave="{E738A60E-C19F-41C5-B274-74A90F9CB269}"/>
  <bookViews>
    <workbookView xWindow="-28920" yWindow="-120" windowWidth="29040" windowHeight="15720" xr2:uid="{4AF6D225-A906-419C-9B85-196504DF155E}"/>
  </bookViews>
  <sheets>
    <sheet name="Totals" sheetId="1" r:id="rId1"/>
    <sheet name="Instruc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1" l="1"/>
  <c r="C20" i="1"/>
  <c r="C21" i="1"/>
  <c r="C22" i="1"/>
  <c r="C23" i="1"/>
  <c r="C24" i="1"/>
  <c r="C25" i="1"/>
  <c r="C26" i="1"/>
  <c r="C27" i="1"/>
  <c r="C28" i="1"/>
  <c r="C29" i="1"/>
  <c r="C30" i="1"/>
  <c r="C31" i="1"/>
  <c r="C32" i="1"/>
  <c r="C33" i="1"/>
  <c r="C34" i="1"/>
  <c r="O34" i="1"/>
  <c r="L34" i="1"/>
  <c r="I34" i="1"/>
  <c r="F34" i="1"/>
  <c r="R33" i="1"/>
  <c r="R32" i="1"/>
  <c r="R31" i="1"/>
  <c r="R30" i="1"/>
  <c r="R29" i="1"/>
  <c r="R28" i="1"/>
  <c r="R27" i="1"/>
  <c r="R26" i="1"/>
  <c r="R25" i="1"/>
  <c r="R24" i="1"/>
  <c r="R23" i="1"/>
  <c r="O17" i="1"/>
  <c r="L17" i="1"/>
  <c r="I17" i="1"/>
  <c r="F17" i="1"/>
  <c r="R16" i="1"/>
  <c r="R15" i="1"/>
  <c r="R14" i="1"/>
  <c r="R13" i="1"/>
  <c r="R12" i="1"/>
  <c r="R11" i="1"/>
  <c r="R10" i="1"/>
  <c r="R9" i="1"/>
  <c r="R8" i="1"/>
  <c r="R7" i="1"/>
  <c r="R6" i="1"/>
  <c r="C7" i="1"/>
  <c r="C8" i="1"/>
  <c r="C9" i="1"/>
  <c r="C10" i="1"/>
  <c r="C11" i="1"/>
  <c r="C12" i="1"/>
  <c r="C13" i="1"/>
  <c r="C14" i="1"/>
  <c r="C15" i="1"/>
  <c r="C16" i="1"/>
  <c r="C17" i="1"/>
  <c r="C18" i="1"/>
  <c r="C19" i="1"/>
  <c r="C6" i="1"/>
  <c r="R34" i="1" l="1"/>
  <c r="R5" i="1"/>
  <c r="R22" i="1"/>
  <c r="R17" i="1"/>
</calcChain>
</file>

<file path=xl/sharedStrings.xml><?xml version="1.0" encoding="utf-8"?>
<sst xmlns="http://schemas.openxmlformats.org/spreadsheetml/2006/main" count="54" uniqueCount="34">
  <si>
    <t>Job #</t>
  </si>
  <si>
    <t>Date</t>
  </si>
  <si>
    <t>Quantity</t>
  </si>
  <si>
    <t>AutoCAD Footage</t>
  </si>
  <si>
    <t>Footage Final (+10%)</t>
  </si>
  <si>
    <t>10 (Standard)</t>
  </si>
  <si>
    <t>Note - Final Footage is calculated off of "AutoCAD Footage" X 1.10 to generate a footage 10% higher. This footage is then rounded up to the next fifty foot increment.</t>
  </si>
  <si>
    <t>Cable Name</t>
  </si>
  <si>
    <t>CABLES</t>
  </si>
  <si>
    <t>264 HH</t>
  </si>
  <si>
    <t>3048 HH</t>
  </si>
  <si>
    <t>SPLIT PED</t>
  </si>
  <si>
    <t>CMPH</t>
  </si>
  <si>
    <t>EQUIPMENT</t>
  </si>
  <si>
    <t>1. Fill out Project Number and Date
2. Translate all cable names into "Cables Utilized" section
3. Measure the length of the cables using the "Length" presented in the Layout AutoCAD and enter this into the "AutoCAD Footage" section - Final Footage will autopopulate
4. Add the total length of all "Buried Path", "MST tail", and "3x1.25" lines on the prelayout KMZ. Add the total of all sections on the layout called out for only 1x1.25 conduit in ACAD. Subtract the 1x from the total for the 3x length.
5. Go through and count the number of terminals and the types, and fill in the "Terminals" section with the approrpriate number of terminals
5b. Double check the number of terminals - You can utilize the total number for Count below to help determine if the right quantity of terminals were added
6. Continue on to the "Equipment" section - This can be done by using the "Select Similar" command in AutoCAD to automatically grab the # of HHs, CMPHs, and Split PEDs
6b. Note that the "Select Similar" command will grab all similar items, INCLUDING any in a template - Subtract these out while using these options
6c. Note that, for the PEDs, due to utilizing the same block for CMPH and Split PED just at different scales, these will show up together. Utilize "Quick Select" on the Scale attribute to get the correct number of each</t>
  </si>
  <si>
    <t>COUNT</t>
  </si>
  <si>
    <t>AERIAL TERMINALS (BY SIZE AND TAIL LENGTH)</t>
  </si>
  <si>
    <t>12 Port</t>
  </si>
  <si>
    <t>Total LOC:</t>
  </si>
  <si>
    <t>TOTAL MSTs</t>
  </si>
  <si>
    <t>BELOW GRADE TERMINALS (BY SIZE AND TAIL LENGTH)</t>
  </si>
  <si>
    <t>25 (Standard)</t>
  </si>
  <si>
    <t>8 Port</t>
  </si>
  <si>
    <t>6 Port</t>
  </si>
  <si>
    <t>4 Port</t>
  </si>
  <si>
    <t>1730 HH</t>
  </si>
  <si>
    <t>FP</t>
  </si>
  <si>
    <t>4804PA</t>
  </si>
  <si>
    <t>432A</t>
  </si>
  <si>
    <t>288A</t>
  </si>
  <si>
    <t>144A</t>
  </si>
  <si>
    <t>144B</t>
  </si>
  <si>
    <t>72A</t>
  </si>
  <si>
    <t>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</si>
</sst>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1" fillId="0" borderId="2" xfId="0" applyFont="1" applyBorder="1"/>
    <xf numFmtId="0" fontId="0" fillId="0" borderId="2" xfId="0" applyBorder="1"/>
    <xf numFmtId="0" fontId="0" fillId="2" borderId="2" xfId="0" applyFill="1" applyBorder="1"/>
    <xf numFmtId="14" fontId="0" fillId="2" borderId="2" xfId="0" applyNumberFormat="1" applyFill="1" applyBorder="1"/>
    <xf numFmtId="0" fontId="0" fillId="0" borderId="0" xfId="0" applyAlignment="1">
      <alignment horizontal="center"/>
    </xf>
    <xf numFmtId="0" fontId="0" fillId="0" borderId="0" xfId="0"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horizontal="center"/>
    </xf>
    <xf numFmtId="0" fontId="1"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B889-4BE5-42E7-8623-574A9430A1D6}">
  <dimension ref="A1:V35"/>
  <sheetViews>
    <sheetView tabSelected="1" workbookViewId="0">
      <selection activeCell="L29" sqref="L29"/>
    </sheetView>
  </sheetViews>
  <sheetFormatPr defaultRowHeight="15" x14ac:dyDescent="0.25"/>
  <cols>
    <col min="1" max="1" width="26.85546875" customWidth="1"/>
    <col min="2" max="2" width="16.7109375" bestFit="1" customWidth="1"/>
    <col min="3" max="3" width="19.5703125" bestFit="1" customWidth="1"/>
    <col min="4" max="4" width="8.5703125" customWidth="1"/>
    <col min="5" max="5" width="12.7109375" bestFit="1" customWidth="1"/>
    <col min="6" max="6" width="8.7109375" bestFit="1" customWidth="1"/>
    <col min="7" max="7" width="2.85546875" customWidth="1"/>
    <col min="8" max="8" width="12.7109375" bestFit="1" customWidth="1"/>
    <col min="9" max="9" width="8.7109375" bestFit="1" customWidth="1"/>
    <col min="10" max="10" width="2.85546875" customWidth="1"/>
    <col min="11" max="11" width="12.7109375" bestFit="1" customWidth="1"/>
    <col min="12" max="12" width="8.7109375" bestFit="1" customWidth="1"/>
    <col min="13" max="13" width="2.85546875" customWidth="1"/>
    <col min="14" max="14" width="12.7109375" bestFit="1" customWidth="1"/>
    <col min="15" max="15" width="8.7109375" bestFit="1" customWidth="1"/>
    <col min="16" max="16" width="2.85546875" customWidth="1"/>
    <col min="17" max="17" width="11.7109375" bestFit="1" customWidth="1"/>
    <col min="18" max="18" width="5.28515625" customWidth="1"/>
    <col min="19" max="19" width="8.5703125" customWidth="1"/>
    <col min="20" max="20" width="12" bestFit="1" customWidth="1"/>
    <col min="21" max="21" width="16.7109375" bestFit="1" customWidth="1"/>
    <col min="22" max="22" width="19.5703125" bestFit="1" customWidth="1"/>
  </cols>
  <sheetData>
    <row r="1" spans="1:22" x14ac:dyDescent="0.25">
      <c r="A1" s="1" t="s">
        <v>0</v>
      </c>
      <c r="B1" s="3" t="s">
        <v>27</v>
      </c>
    </row>
    <row r="2" spans="1:22" x14ac:dyDescent="0.25">
      <c r="A2" s="1" t="s">
        <v>1</v>
      </c>
      <c r="B2" s="4">
        <v>45566</v>
      </c>
    </row>
    <row r="4" spans="1:22" x14ac:dyDescent="0.25">
      <c r="A4" s="13" t="s">
        <v>8</v>
      </c>
      <c r="B4" s="13"/>
      <c r="C4" s="13"/>
      <c r="E4" s="13" t="s">
        <v>16</v>
      </c>
      <c r="F4" s="13"/>
      <c r="G4" s="13"/>
      <c r="H4" s="13"/>
      <c r="I4" s="13"/>
      <c r="J4" s="13"/>
      <c r="K4" s="13"/>
      <c r="L4" s="13"/>
      <c r="M4" s="13"/>
      <c r="N4" s="13"/>
      <c r="O4" s="13"/>
      <c r="P4" s="7"/>
      <c r="Q4" s="7"/>
      <c r="R4" s="8"/>
    </row>
    <row r="5" spans="1:22" x14ac:dyDescent="0.25">
      <c r="A5" s="2" t="s">
        <v>7</v>
      </c>
      <c r="B5" s="2" t="s">
        <v>3</v>
      </c>
      <c r="C5" s="2" t="s">
        <v>4</v>
      </c>
      <c r="E5" s="2" t="s">
        <v>17</v>
      </c>
      <c r="F5" s="2" t="s">
        <v>2</v>
      </c>
      <c r="G5" s="14"/>
      <c r="H5" s="2" t="s">
        <v>22</v>
      </c>
      <c r="I5" s="2" t="s">
        <v>2</v>
      </c>
      <c r="J5" s="14"/>
      <c r="K5" s="2" t="s">
        <v>23</v>
      </c>
      <c r="L5" s="2" t="s">
        <v>2</v>
      </c>
      <c r="M5" s="14"/>
      <c r="N5" s="2" t="s">
        <v>24</v>
      </c>
      <c r="O5" s="2" t="s">
        <v>2</v>
      </c>
      <c r="Q5" t="s">
        <v>19</v>
      </c>
      <c r="R5" s="2">
        <f>SUM(R6:R16)</f>
        <v>0</v>
      </c>
    </row>
    <row r="6" spans="1:22" x14ac:dyDescent="0.25">
      <c r="A6" s="2" t="s">
        <v>28</v>
      </c>
      <c r="B6" s="3">
        <v>2490</v>
      </c>
      <c r="C6" s="2">
        <f>CEILING(B6*1.1,50)</f>
        <v>2750</v>
      </c>
      <c r="E6" s="2" t="s">
        <v>5</v>
      </c>
      <c r="F6" s="3"/>
      <c r="G6" s="15"/>
      <c r="H6" s="2" t="s">
        <v>5</v>
      </c>
      <c r="I6" s="3"/>
      <c r="J6" s="15"/>
      <c r="K6" s="2" t="s">
        <v>5</v>
      </c>
      <c r="L6" s="3"/>
      <c r="M6" s="15"/>
      <c r="N6" s="2" t="s">
        <v>5</v>
      </c>
      <c r="O6" s="3"/>
      <c r="R6" s="9">
        <f>SUM(F6,I6,L6,O6)</f>
        <v>0</v>
      </c>
    </row>
    <row r="7" spans="1:22" x14ac:dyDescent="0.25">
      <c r="A7" s="2" t="s">
        <v>29</v>
      </c>
      <c r="B7" s="3">
        <v>3466</v>
      </c>
      <c r="C7" s="2">
        <f t="shared" ref="C7:C18" si="0">CEILING(B7*1.1,50)</f>
        <v>3850</v>
      </c>
      <c r="E7" s="2">
        <v>100</v>
      </c>
      <c r="F7" s="3"/>
      <c r="G7" s="15"/>
      <c r="H7" s="2">
        <v>100</v>
      </c>
      <c r="I7" s="3"/>
      <c r="J7" s="15"/>
      <c r="K7" s="2">
        <v>100</v>
      </c>
      <c r="L7" s="3"/>
      <c r="M7" s="15"/>
      <c r="N7" s="2">
        <v>100</v>
      </c>
      <c r="O7" s="3"/>
      <c r="R7" s="9">
        <f t="shared" ref="R7:R16" si="1">SUM(F7,I7,L7,O7)</f>
        <v>0</v>
      </c>
    </row>
    <row r="8" spans="1:22" x14ac:dyDescent="0.25">
      <c r="A8" s="2" t="s">
        <v>30</v>
      </c>
      <c r="B8" s="3">
        <v>1055</v>
      </c>
      <c r="C8" s="2">
        <f t="shared" si="0"/>
        <v>1200</v>
      </c>
      <c r="E8" s="2">
        <v>200</v>
      </c>
      <c r="F8" s="3"/>
      <c r="G8" s="15"/>
      <c r="H8" s="2">
        <v>200</v>
      </c>
      <c r="I8" s="3"/>
      <c r="J8" s="15"/>
      <c r="K8" s="2">
        <v>200</v>
      </c>
      <c r="L8" s="3"/>
      <c r="M8" s="15"/>
      <c r="N8" s="2">
        <v>200</v>
      </c>
      <c r="O8" s="3"/>
      <c r="R8" s="9">
        <f t="shared" si="1"/>
        <v>0</v>
      </c>
    </row>
    <row r="9" spans="1:22" x14ac:dyDescent="0.25">
      <c r="A9" s="2" t="s">
        <v>31</v>
      </c>
      <c r="B9" s="3">
        <v>2415</v>
      </c>
      <c r="C9" s="2">
        <f t="shared" si="0"/>
        <v>2700</v>
      </c>
      <c r="E9" s="2">
        <v>300</v>
      </c>
      <c r="F9" s="3"/>
      <c r="G9" s="15"/>
      <c r="H9" s="2">
        <v>300</v>
      </c>
      <c r="I9" s="3"/>
      <c r="J9" s="15"/>
      <c r="K9" s="2">
        <v>300</v>
      </c>
      <c r="L9" s="3"/>
      <c r="M9" s="15"/>
      <c r="N9" s="2">
        <v>300</v>
      </c>
      <c r="O9" s="3"/>
      <c r="R9" s="9">
        <f t="shared" si="1"/>
        <v>0</v>
      </c>
      <c r="V9" s="5"/>
    </row>
    <row r="10" spans="1:22" x14ac:dyDescent="0.25">
      <c r="A10" s="2" t="s">
        <v>32</v>
      </c>
      <c r="B10" s="3">
        <v>2550</v>
      </c>
      <c r="C10" s="2">
        <f t="shared" si="0"/>
        <v>2850</v>
      </c>
      <c r="E10" s="2">
        <v>400</v>
      </c>
      <c r="F10" s="3"/>
      <c r="G10" s="15"/>
      <c r="H10" s="2">
        <v>400</v>
      </c>
      <c r="I10" s="3"/>
      <c r="J10" s="15"/>
      <c r="K10" s="2">
        <v>400</v>
      </c>
      <c r="L10" s="3"/>
      <c r="M10" s="15"/>
      <c r="N10" s="2">
        <v>400</v>
      </c>
      <c r="O10" s="3"/>
      <c r="R10" s="9">
        <f t="shared" si="1"/>
        <v>0</v>
      </c>
    </row>
    <row r="11" spans="1:22" x14ac:dyDescent="0.25">
      <c r="A11" s="2" t="s">
        <v>33</v>
      </c>
      <c r="B11" s="3">
        <v>410</v>
      </c>
      <c r="C11" s="2">
        <f t="shared" si="0"/>
        <v>500</v>
      </c>
      <c r="E11" s="2">
        <v>500</v>
      </c>
      <c r="F11" s="3"/>
      <c r="G11" s="15"/>
      <c r="H11" s="2">
        <v>500</v>
      </c>
      <c r="I11" s="3"/>
      <c r="J11" s="15"/>
      <c r="K11" s="2">
        <v>500</v>
      </c>
      <c r="L11" s="3"/>
      <c r="M11" s="15"/>
      <c r="N11" s="2">
        <v>500</v>
      </c>
      <c r="O11" s="3"/>
      <c r="R11" s="9">
        <f t="shared" si="1"/>
        <v>0</v>
      </c>
      <c r="T11" s="16" t="s">
        <v>13</v>
      </c>
      <c r="U11" s="16"/>
    </row>
    <row r="12" spans="1:22" x14ac:dyDescent="0.25">
      <c r="A12" s="2"/>
      <c r="B12" s="3"/>
      <c r="C12" s="2">
        <f t="shared" si="0"/>
        <v>0</v>
      </c>
      <c r="E12" s="2">
        <v>600</v>
      </c>
      <c r="F12" s="3"/>
      <c r="G12" s="15"/>
      <c r="H12" s="2">
        <v>600</v>
      </c>
      <c r="I12" s="3"/>
      <c r="J12" s="15"/>
      <c r="K12" s="2">
        <v>600</v>
      </c>
      <c r="L12" s="3"/>
      <c r="M12" s="15"/>
      <c r="N12" s="2">
        <v>600</v>
      </c>
      <c r="O12" s="3"/>
      <c r="R12" s="9">
        <f t="shared" si="1"/>
        <v>0</v>
      </c>
      <c r="T12" s="2" t="s">
        <v>9</v>
      </c>
      <c r="U12" s="3"/>
    </row>
    <row r="13" spans="1:22" x14ac:dyDescent="0.25">
      <c r="A13" s="2"/>
      <c r="B13" s="3"/>
      <c r="C13" s="2">
        <f t="shared" si="0"/>
        <v>0</v>
      </c>
      <c r="E13" s="2">
        <v>700</v>
      </c>
      <c r="F13" s="3"/>
      <c r="G13" s="15"/>
      <c r="H13" s="2">
        <v>700</v>
      </c>
      <c r="I13" s="3"/>
      <c r="J13" s="15"/>
      <c r="K13" s="2">
        <v>700</v>
      </c>
      <c r="L13" s="3"/>
      <c r="M13" s="15"/>
      <c r="N13" s="2">
        <v>700</v>
      </c>
      <c r="O13" s="3"/>
      <c r="R13" s="9">
        <f t="shared" si="1"/>
        <v>0</v>
      </c>
      <c r="T13" s="2" t="s">
        <v>10</v>
      </c>
      <c r="U13" s="3">
        <v>18</v>
      </c>
    </row>
    <row r="14" spans="1:22" x14ac:dyDescent="0.25">
      <c r="A14" s="2"/>
      <c r="B14" s="3"/>
      <c r="C14" s="2">
        <f t="shared" si="0"/>
        <v>0</v>
      </c>
      <c r="E14" s="2">
        <v>800</v>
      </c>
      <c r="F14" s="3"/>
      <c r="G14" s="15"/>
      <c r="H14" s="2">
        <v>800</v>
      </c>
      <c r="I14" s="3"/>
      <c r="J14" s="15"/>
      <c r="K14" s="2">
        <v>800</v>
      </c>
      <c r="L14" s="3"/>
      <c r="M14" s="15"/>
      <c r="N14" s="2">
        <v>800</v>
      </c>
      <c r="O14" s="3"/>
      <c r="R14" s="9">
        <f t="shared" si="1"/>
        <v>0</v>
      </c>
      <c r="T14" s="2" t="s">
        <v>25</v>
      </c>
      <c r="U14" s="3">
        <v>16</v>
      </c>
    </row>
    <row r="15" spans="1:22" x14ac:dyDescent="0.25">
      <c r="A15" s="2"/>
      <c r="B15" s="3"/>
      <c r="C15" s="2">
        <f t="shared" si="0"/>
        <v>0</v>
      </c>
      <c r="E15" s="2">
        <v>900</v>
      </c>
      <c r="F15" s="3"/>
      <c r="G15" s="15"/>
      <c r="H15" s="2">
        <v>900</v>
      </c>
      <c r="I15" s="3"/>
      <c r="J15" s="15"/>
      <c r="K15" s="2">
        <v>900</v>
      </c>
      <c r="L15" s="3"/>
      <c r="M15" s="15"/>
      <c r="N15" s="2">
        <v>900</v>
      </c>
      <c r="O15" s="3"/>
      <c r="R15" s="9">
        <f t="shared" si="1"/>
        <v>0</v>
      </c>
      <c r="T15" s="2" t="s">
        <v>11</v>
      </c>
      <c r="U15" s="3"/>
    </row>
    <row r="16" spans="1:22" x14ac:dyDescent="0.25">
      <c r="A16" s="2"/>
      <c r="B16" s="3"/>
      <c r="C16" s="2">
        <f t="shared" si="0"/>
        <v>0</v>
      </c>
      <c r="E16" s="2">
        <v>1000</v>
      </c>
      <c r="F16" s="3"/>
      <c r="G16" s="15"/>
      <c r="H16" s="2">
        <v>1000</v>
      </c>
      <c r="I16" s="3"/>
      <c r="J16" s="15"/>
      <c r="K16" s="2">
        <v>1000</v>
      </c>
      <c r="L16" s="3"/>
      <c r="M16" s="15"/>
      <c r="N16" s="2">
        <v>1000</v>
      </c>
      <c r="O16" s="3"/>
      <c r="R16" s="9">
        <f t="shared" si="1"/>
        <v>0</v>
      </c>
      <c r="T16" s="2" t="s">
        <v>12</v>
      </c>
      <c r="U16" s="3"/>
    </row>
    <row r="17" spans="1:21" x14ac:dyDescent="0.25">
      <c r="A17" s="2"/>
      <c r="B17" s="3"/>
      <c r="C17" s="2">
        <f t="shared" si="0"/>
        <v>0</v>
      </c>
      <c r="E17" s="10" t="s">
        <v>15</v>
      </c>
      <c r="F17" s="11">
        <f>SUM(F6:F16)*12</f>
        <v>0</v>
      </c>
      <c r="G17" s="12"/>
      <c r="H17" s="11"/>
      <c r="I17" s="11">
        <f>SUM(I6:I16)*8</f>
        <v>0</v>
      </c>
      <c r="J17" s="12"/>
      <c r="K17" s="11"/>
      <c r="L17" s="11">
        <f>SUM(L6:L16)*6</f>
        <v>0</v>
      </c>
      <c r="M17" s="12"/>
      <c r="N17" s="11"/>
      <c r="O17" s="11">
        <f>SUM(O6:O16)*4</f>
        <v>0</v>
      </c>
      <c r="P17" s="11"/>
      <c r="Q17" s="11" t="s">
        <v>18</v>
      </c>
      <c r="R17" s="1">
        <f>SUM(O17,L17,I17,F17)</f>
        <v>0</v>
      </c>
      <c r="T17" s="2" t="s">
        <v>26</v>
      </c>
      <c r="U17" s="3">
        <v>56</v>
      </c>
    </row>
    <row r="18" spans="1:21" x14ac:dyDescent="0.25">
      <c r="A18" s="2"/>
      <c r="B18" s="3"/>
      <c r="C18" s="2">
        <f t="shared" si="0"/>
        <v>0</v>
      </c>
    </row>
    <row r="19" spans="1:21" x14ac:dyDescent="0.25">
      <c r="A19" s="2"/>
      <c r="B19" s="3"/>
      <c r="C19" s="2">
        <f>CEILING(B19*1.1,50)</f>
        <v>0</v>
      </c>
    </row>
    <row r="20" spans="1:21" x14ac:dyDescent="0.25">
      <c r="A20" s="2"/>
      <c r="B20" s="3"/>
      <c r="C20" s="2">
        <f t="shared" ref="C20:C34" si="2">CEILING(B20*1.1,50)</f>
        <v>0</v>
      </c>
    </row>
    <row r="21" spans="1:21" x14ac:dyDescent="0.25">
      <c r="A21" s="2"/>
      <c r="B21" s="3"/>
      <c r="C21" s="2">
        <f t="shared" si="2"/>
        <v>0</v>
      </c>
      <c r="E21" s="13" t="s">
        <v>20</v>
      </c>
      <c r="F21" s="13"/>
      <c r="G21" s="13"/>
      <c r="H21" s="13"/>
      <c r="I21" s="13"/>
      <c r="J21" s="13"/>
      <c r="K21" s="13"/>
      <c r="L21" s="13"/>
      <c r="M21" s="13"/>
      <c r="N21" s="13"/>
      <c r="O21" s="13"/>
      <c r="P21" s="7"/>
      <c r="Q21" s="7"/>
      <c r="R21" s="8"/>
    </row>
    <row r="22" spans="1:21" x14ac:dyDescent="0.25">
      <c r="A22" s="2"/>
      <c r="B22" s="3"/>
      <c r="C22" s="2">
        <f t="shared" si="2"/>
        <v>0</v>
      </c>
      <c r="E22" s="2" t="s">
        <v>17</v>
      </c>
      <c r="F22" s="2" t="s">
        <v>2</v>
      </c>
      <c r="G22" s="14"/>
      <c r="H22" s="2" t="s">
        <v>22</v>
      </c>
      <c r="I22" s="2" t="s">
        <v>2</v>
      </c>
      <c r="J22" s="14"/>
      <c r="K22" s="2" t="s">
        <v>23</v>
      </c>
      <c r="L22" s="2" t="s">
        <v>2</v>
      </c>
      <c r="M22" s="14"/>
      <c r="N22" s="2" t="s">
        <v>24</v>
      </c>
      <c r="O22" s="2" t="s">
        <v>2</v>
      </c>
      <c r="Q22" t="s">
        <v>19</v>
      </c>
      <c r="R22" s="2">
        <f>SUM(R23:R33)</f>
        <v>23</v>
      </c>
    </row>
    <row r="23" spans="1:21" x14ac:dyDescent="0.25">
      <c r="A23" s="2"/>
      <c r="B23" s="3"/>
      <c r="C23" s="2">
        <f t="shared" si="2"/>
        <v>0</v>
      </c>
      <c r="E23" s="2" t="s">
        <v>21</v>
      </c>
      <c r="F23" s="3"/>
      <c r="G23" s="15"/>
      <c r="H23" s="2" t="s">
        <v>21</v>
      </c>
      <c r="I23" s="3"/>
      <c r="J23" s="15"/>
      <c r="K23" s="2" t="s">
        <v>21</v>
      </c>
      <c r="L23" s="3"/>
      <c r="M23" s="15"/>
      <c r="N23" s="2" t="s">
        <v>21</v>
      </c>
      <c r="O23" s="3"/>
      <c r="R23" s="9">
        <f>SUM(F23,I23,L23,O23)</f>
        <v>0</v>
      </c>
    </row>
    <row r="24" spans="1:21" x14ac:dyDescent="0.25">
      <c r="A24" s="2"/>
      <c r="B24" s="3"/>
      <c r="C24" s="2">
        <f t="shared" si="2"/>
        <v>0</v>
      </c>
      <c r="E24" s="2">
        <v>100</v>
      </c>
      <c r="F24" s="3">
        <v>1</v>
      </c>
      <c r="G24" s="15"/>
      <c r="H24" s="2">
        <v>100</v>
      </c>
      <c r="I24" s="3"/>
      <c r="J24" s="15"/>
      <c r="K24" s="2">
        <v>100</v>
      </c>
      <c r="L24" s="3">
        <v>6</v>
      </c>
      <c r="M24" s="15"/>
      <c r="N24" s="2">
        <v>100</v>
      </c>
      <c r="O24" s="3"/>
      <c r="R24" s="9">
        <f t="shared" ref="R24:R33" si="3">SUM(F24,I24,L24,O24)</f>
        <v>7</v>
      </c>
    </row>
    <row r="25" spans="1:21" x14ac:dyDescent="0.25">
      <c r="A25" s="2"/>
      <c r="B25" s="3"/>
      <c r="C25" s="2">
        <f t="shared" si="2"/>
        <v>0</v>
      </c>
      <c r="E25" s="2">
        <v>200</v>
      </c>
      <c r="F25" s="3"/>
      <c r="G25" s="15"/>
      <c r="H25" s="2">
        <v>200</v>
      </c>
      <c r="I25" s="3"/>
      <c r="J25" s="15"/>
      <c r="K25" s="2">
        <v>200</v>
      </c>
      <c r="L25" s="3"/>
      <c r="M25" s="15"/>
      <c r="N25" s="2">
        <v>200</v>
      </c>
      <c r="O25" s="3"/>
      <c r="R25" s="9">
        <f t="shared" si="3"/>
        <v>0</v>
      </c>
    </row>
    <row r="26" spans="1:21" x14ac:dyDescent="0.25">
      <c r="A26" s="2"/>
      <c r="B26" s="3"/>
      <c r="C26" s="2">
        <f t="shared" si="2"/>
        <v>0</v>
      </c>
      <c r="E26" s="2">
        <v>300</v>
      </c>
      <c r="F26" s="3"/>
      <c r="G26" s="15"/>
      <c r="H26" s="2">
        <v>300</v>
      </c>
      <c r="I26" s="3"/>
      <c r="J26" s="15"/>
      <c r="K26" s="2">
        <v>300</v>
      </c>
      <c r="L26" s="3">
        <v>3</v>
      </c>
      <c r="M26" s="15"/>
      <c r="N26" s="2">
        <v>300</v>
      </c>
      <c r="O26" s="3"/>
      <c r="R26" s="9">
        <f t="shared" si="3"/>
        <v>3</v>
      </c>
    </row>
    <row r="27" spans="1:21" x14ac:dyDescent="0.25">
      <c r="A27" s="2"/>
      <c r="B27" s="3"/>
      <c r="C27" s="2">
        <f t="shared" si="2"/>
        <v>0</v>
      </c>
      <c r="E27" s="2">
        <v>400</v>
      </c>
      <c r="F27" s="3"/>
      <c r="G27" s="15"/>
      <c r="H27" s="2">
        <v>400</v>
      </c>
      <c r="I27" s="3"/>
      <c r="J27" s="15"/>
      <c r="K27" s="2">
        <v>400</v>
      </c>
      <c r="L27" s="3">
        <v>7</v>
      </c>
      <c r="M27" s="15"/>
      <c r="N27" s="2">
        <v>400</v>
      </c>
      <c r="O27" s="3"/>
      <c r="R27" s="9">
        <f t="shared" si="3"/>
        <v>7</v>
      </c>
    </row>
    <row r="28" spans="1:21" x14ac:dyDescent="0.25">
      <c r="A28" s="2"/>
      <c r="B28" s="3"/>
      <c r="C28" s="2">
        <f t="shared" si="2"/>
        <v>0</v>
      </c>
      <c r="E28" s="2">
        <v>500</v>
      </c>
      <c r="F28" s="3"/>
      <c r="G28" s="15"/>
      <c r="H28" s="2">
        <v>500</v>
      </c>
      <c r="I28" s="3"/>
      <c r="J28" s="15"/>
      <c r="K28" s="2">
        <v>500</v>
      </c>
      <c r="L28" s="3">
        <v>5</v>
      </c>
      <c r="M28" s="15"/>
      <c r="N28" s="2">
        <v>500</v>
      </c>
      <c r="O28" s="3"/>
      <c r="R28" s="9">
        <f t="shared" si="3"/>
        <v>5</v>
      </c>
    </row>
    <row r="29" spans="1:21" x14ac:dyDescent="0.25">
      <c r="A29" s="2"/>
      <c r="B29" s="3"/>
      <c r="C29" s="2">
        <f t="shared" si="2"/>
        <v>0</v>
      </c>
      <c r="E29" s="2">
        <v>600</v>
      </c>
      <c r="F29" s="3"/>
      <c r="G29" s="15"/>
      <c r="H29" s="2">
        <v>600</v>
      </c>
      <c r="I29" s="3"/>
      <c r="J29" s="15"/>
      <c r="K29" s="2">
        <v>600</v>
      </c>
      <c r="L29" s="3"/>
      <c r="M29" s="15"/>
      <c r="N29" s="2">
        <v>600</v>
      </c>
      <c r="O29" s="3"/>
      <c r="R29" s="9">
        <f t="shared" si="3"/>
        <v>0</v>
      </c>
    </row>
    <row r="30" spans="1:21" x14ac:dyDescent="0.25">
      <c r="A30" s="2"/>
      <c r="B30" s="3"/>
      <c r="C30" s="2">
        <f t="shared" si="2"/>
        <v>0</v>
      </c>
      <c r="E30" s="2">
        <v>700</v>
      </c>
      <c r="F30" s="3">
        <v>0</v>
      </c>
      <c r="G30" s="15"/>
      <c r="H30" s="2">
        <v>700</v>
      </c>
      <c r="I30" s="3"/>
      <c r="J30" s="15"/>
      <c r="K30" s="2">
        <v>700</v>
      </c>
      <c r="L30" s="3"/>
      <c r="M30" s="15"/>
      <c r="N30" s="2">
        <v>700</v>
      </c>
      <c r="O30" s="3"/>
      <c r="R30" s="9">
        <f t="shared" si="3"/>
        <v>0</v>
      </c>
    </row>
    <row r="31" spans="1:21" x14ac:dyDescent="0.25">
      <c r="A31" s="2"/>
      <c r="B31" s="3"/>
      <c r="C31" s="2">
        <f t="shared" si="2"/>
        <v>0</v>
      </c>
      <c r="E31" s="2">
        <v>800</v>
      </c>
      <c r="F31" s="3"/>
      <c r="G31" s="15"/>
      <c r="H31" s="2">
        <v>800</v>
      </c>
      <c r="I31" s="3"/>
      <c r="J31" s="15"/>
      <c r="K31" s="2">
        <v>800</v>
      </c>
      <c r="L31" s="3">
        <v>1</v>
      </c>
      <c r="M31" s="15"/>
      <c r="N31" s="2">
        <v>800</v>
      </c>
      <c r="O31" s="3"/>
      <c r="R31" s="9">
        <f t="shared" si="3"/>
        <v>1</v>
      </c>
    </row>
    <row r="32" spans="1:21" x14ac:dyDescent="0.25">
      <c r="A32" s="2"/>
      <c r="B32" s="3"/>
      <c r="C32" s="2">
        <f t="shared" si="2"/>
        <v>0</v>
      </c>
      <c r="E32" s="2">
        <v>900</v>
      </c>
      <c r="F32" s="3"/>
      <c r="G32" s="15"/>
      <c r="H32" s="2">
        <v>900</v>
      </c>
      <c r="I32" s="3"/>
      <c r="J32" s="15"/>
      <c r="K32" s="2">
        <v>900</v>
      </c>
      <c r="L32" s="3"/>
      <c r="M32" s="15"/>
      <c r="N32" s="2">
        <v>900</v>
      </c>
      <c r="O32" s="3"/>
      <c r="R32" s="9">
        <f t="shared" si="3"/>
        <v>0</v>
      </c>
    </row>
    <row r="33" spans="1:18" x14ac:dyDescent="0.25">
      <c r="A33" s="2"/>
      <c r="B33" s="3"/>
      <c r="C33" s="2">
        <f t="shared" si="2"/>
        <v>0</v>
      </c>
      <c r="E33" s="2">
        <v>1000</v>
      </c>
      <c r="F33" s="3"/>
      <c r="G33" s="15"/>
      <c r="H33" s="2">
        <v>1000</v>
      </c>
      <c r="I33" s="3"/>
      <c r="J33" s="15"/>
      <c r="K33" s="2">
        <v>1000</v>
      </c>
      <c r="L33" s="3"/>
      <c r="M33" s="15"/>
      <c r="N33" s="2">
        <v>1000</v>
      </c>
      <c r="O33" s="3"/>
      <c r="R33" s="9">
        <f t="shared" si="3"/>
        <v>0</v>
      </c>
    </row>
    <row r="34" spans="1:18" x14ac:dyDescent="0.25">
      <c r="A34" s="2"/>
      <c r="B34" s="3"/>
      <c r="C34" s="2">
        <f t="shared" si="2"/>
        <v>0</v>
      </c>
      <c r="E34" s="10" t="s">
        <v>15</v>
      </c>
      <c r="F34" s="11">
        <f>SUM(F23:F33)*12</f>
        <v>12</v>
      </c>
      <c r="G34" s="12"/>
      <c r="H34" s="11"/>
      <c r="I34" s="11">
        <f>SUM(I23:I33)*8</f>
        <v>0</v>
      </c>
      <c r="J34" s="12"/>
      <c r="K34" s="11"/>
      <c r="L34" s="11">
        <f>SUM(L23:L33)*6</f>
        <v>132</v>
      </c>
      <c r="M34" s="12"/>
      <c r="N34" s="11"/>
      <c r="O34" s="11">
        <f>SUM(O23:O33)*4</f>
        <v>0</v>
      </c>
      <c r="P34" s="11"/>
      <c r="Q34" s="11" t="s">
        <v>18</v>
      </c>
      <c r="R34" s="1">
        <f>SUM(O34,L34,I34,F34)</f>
        <v>144</v>
      </c>
    </row>
    <row r="35" spans="1:18" x14ac:dyDescent="0.25">
      <c r="A35" s="2"/>
      <c r="B35" s="3"/>
      <c r="C35" s="2">
        <f t="shared" ref="C35" si="4">CEILING(B35*1.1,50)</f>
        <v>0</v>
      </c>
    </row>
  </sheetData>
  <mergeCells count="10">
    <mergeCell ref="E21:O21"/>
    <mergeCell ref="G22:G33"/>
    <mergeCell ref="J22:J33"/>
    <mergeCell ref="M22:M33"/>
    <mergeCell ref="T11:U11"/>
    <mergeCell ref="A4:C4"/>
    <mergeCell ref="E4:O4"/>
    <mergeCell ref="G5:G16"/>
    <mergeCell ref="J5:J16"/>
    <mergeCell ref="M5:M16"/>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A71-7C2F-4C9E-8EAC-7395155B2FFE}">
  <dimension ref="A1:Q15"/>
  <sheetViews>
    <sheetView workbookViewId="0">
      <selection activeCell="G24" sqref="G24"/>
    </sheetView>
  </sheetViews>
  <sheetFormatPr defaultRowHeight="15" x14ac:dyDescent="0.25"/>
  <sheetData>
    <row r="1" spans="1:17" ht="15" customHeight="1" x14ac:dyDescent="0.25">
      <c r="A1" s="18"/>
      <c r="B1" s="18"/>
      <c r="C1" s="18"/>
      <c r="D1" s="18"/>
      <c r="E1" s="18"/>
      <c r="F1" s="18"/>
      <c r="G1" s="18"/>
      <c r="H1" s="18"/>
      <c r="I1" s="18"/>
      <c r="J1" s="18"/>
      <c r="K1" s="18"/>
      <c r="L1" s="18"/>
      <c r="M1" s="18"/>
      <c r="N1" s="18"/>
      <c r="O1" s="18"/>
      <c r="P1" s="18"/>
      <c r="Q1" s="6"/>
    </row>
    <row r="2" spans="1:17" ht="15" customHeight="1" x14ac:dyDescent="0.25">
      <c r="A2" s="19" t="s">
        <v>14</v>
      </c>
      <c r="B2" s="20"/>
      <c r="C2" s="20"/>
      <c r="D2" s="20"/>
      <c r="E2" s="20"/>
      <c r="F2" s="20"/>
      <c r="G2" s="20"/>
      <c r="H2" s="20"/>
      <c r="I2" s="20"/>
      <c r="J2" s="20"/>
      <c r="K2" s="20"/>
      <c r="L2" s="20"/>
      <c r="M2" s="20"/>
      <c r="N2" s="20"/>
      <c r="O2" s="20"/>
      <c r="P2" s="20"/>
      <c r="Q2" s="21"/>
    </row>
    <row r="3" spans="1:17" x14ac:dyDescent="0.25">
      <c r="A3" s="22"/>
      <c r="B3" s="23"/>
      <c r="C3" s="23"/>
      <c r="D3" s="23"/>
      <c r="E3" s="23"/>
      <c r="F3" s="23"/>
      <c r="G3" s="23"/>
      <c r="H3" s="23"/>
      <c r="I3" s="23"/>
      <c r="J3" s="23"/>
      <c r="K3" s="23"/>
      <c r="L3" s="23"/>
      <c r="M3" s="23"/>
      <c r="N3" s="23"/>
      <c r="O3" s="23"/>
      <c r="P3" s="23"/>
      <c r="Q3" s="24"/>
    </row>
    <row r="4" spans="1:17" x14ac:dyDescent="0.25">
      <c r="A4" s="22"/>
      <c r="B4" s="23"/>
      <c r="C4" s="23"/>
      <c r="D4" s="23"/>
      <c r="E4" s="23"/>
      <c r="F4" s="23"/>
      <c r="G4" s="23"/>
      <c r="H4" s="23"/>
      <c r="I4" s="23"/>
      <c r="J4" s="23"/>
      <c r="K4" s="23"/>
      <c r="L4" s="23"/>
      <c r="M4" s="23"/>
      <c r="N4" s="23"/>
      <c r="O4" s="23"/>
      <c r="P4" s="23"/>
      <c r="Q4" s="24"/>
    </row>
    <row r="5" spans="1:17" x14ac:dyDescent="0.25">
      <c r="A5" s="22"/>
      <c r="B5" s="23"/>
      <c r="C5" s="23"/>
      <c r="D5" s="23"/>
      <c r="E5" s="23"/>
      <c r="F5" s="23"/>
      <c r="G5" s="23"/>
      <c r="H5" s="23"/>
      <c r="I5" s="23"/>
      <c r="J5" s="23"/>
      <c r="K5" s="23"/>
      <c r="L5" s="23"/>
      <c r="M5" s="23"/>
      <c r="N5" s="23"/>
      <c r="O5" s="23"/>
      <c r="P5" s="23"/>
      <c r="Q5" s="24"/>
    </row>
    <row r="6" spans="1:17" x14ac:dyDescent="0.25">
      <c r="A6" s="22"/>
      <c r="B6" s="23"/>
      <c r="C6" s="23"/>
      <c r="D6" s="23"/>
      <c r="E6" s="23"/>
      <c r="F6" s="23"/>
      <c r="G6" s="23"/>
      <c r="H6" s="23"/>
      <c r="I6" s="23"/>
      <c r="J6" s="23"/>
      <c r="K6" s="23"/>
      <c r="L6" s="23"/>
      <c r="M6" s="23"/>
      <c r="N6" s="23"/>
      <c r="O6" s="23"/>
      <c r="P6" s="23"/>
      <c r="Q6" s="24"/>
    </row>
    <row r="7" spans="1:17" x14ac:dyDescent="0.25">
      <c r="A7" s="22"/>
      <c r="B7" s="23"/>
      <c r="C7" s="23"/>
      <c r="D7" s="23"/>
      <c r="E7" s="23"/>
      <c r="F7" s="23"/>
      <c r="G7" s="23"/>
      <c r="H7" s="23"/>
      <c r="I7" s="23"/>
      <c r="J7" s="23"/>
      <c r="K7" s="23"/>
      <c r="L7" s="23"/>
      <c r="M7" s="23"/>
      <c r="N7" s="23"/>
      <c r="O7" s="23"/>
      <c r="P7" s="23"/>
      <c r="Q7" s="24"/>
    </row>
    <row r="8" spans="1:17" x14ac:dyDescent="0.25">
      <c r="A8" s="22"/>
      <c r="B8" s="23"/>
      <c r="C8" s="23"/>
      <c r="D8" s="23"/>
      <c r="E8" s="23"/>
      <c r="F8" s="23"/>
      <c r="G8" s="23"/>
      <c r="H8" s="23"/>
      <c r="I8" s="23"/>
      <c r="J8" s="23"/>
      <c r="K8" s="23"/>
      <c r="L8" s="23"/>
      <c r="M8" s="23"/>
      <c r="N8" s="23"/>
      <c r="O8" s="23"/>
      <c r="P8" s="23"/>
      <c r="Q8" s="24"/>
    </row>
    <row r="9" spans="1:17" x14ac:dyDescent="0.25">
      <c r="A9" s="22"/>
      <c r="B9" s="23"/>
      <c r="C9" s="23"/>
      <c r="D9" s="23"/>
      <c r="E9" s="23"/>
      <c r="F9" s="23"/>
      <c r="G9" s="23"/>
      <c r="H9" s="23"/>
      <c r="I9" s="23"/>
      <c r="J9" s="23"/>
      <c r="K9" s="23"/>
      <c r="L9" s="23"/>
      <c r="M9" s="23"/>
      <c r="N9" s="23"/>
      <c r="O9" s="23"/>
      <c r="P9" s="23"/>
      <c r="Q9" s="24"/>
    </row>
    <row r="10" spans="1:17" x14ac:dyDescent="0.25">
      <c r="A10" s="22"/>
      <c r="B10" s="23"/>
      <c r="C10" s="23"/>
      <c r="D10" s="23"/>
      <c r="E10" s="23"/>
      <c r="F10" s="23"/>
      <c r="G10" s="23"/>
      <c r="H10" s="23"/>
      <c r="I10" s="23"/>
      <c r="J10" s="23"/>
      <c r="K10" s="23"/>
      <c r="L10" s="23"/>
      <c r="M10" s="23"/>
      <c r="N10" s="23"/>
      <c r="O10" s="23"/>
      <c r="P10" s="23"/>
      <c r="Q10" s="24"/>
    </row>
    <row r="11" spans="1:17" x14ac:dyDescent="0.25">
      <c r="A11" s="25"/>
      <c r="B11" s="26"/>
      <c r="C11" s="26"/>
      <c r="D11" s="26"/>
      <c r="E11" s="26"/>
      <c r="F11" s="26"/>
      <c r="G11" s="26"/>
      <c r="H11" s="26"/>
      <c r="I11" s="26"/>
      <c r="J11" s="26"/>
      <c r="K11" s="26"/>
      <c r="L11" s="26"/>
      <c r="M11" s="26"/>
      <c r="N11" s="26"/>
      <c r="O11" s="26"/>
      <c r="P11" s="26"/>
      <c r="Q11" s="27"/>
    </row>
    <row r="12" spans="1:17" x14ac:dyDescent="0.25">
      <c r="A12" s="6"/>
      <c r="B12" s="6"/>
      <c r="C12" s="6"/>
      <c r="D12" s="6"/>
      <c r="E12" s="6"/>
      <c r="F12" s="6"/>
      <c r="G12" s="6"/>
      <c r="H12" s="6"/>
      <c r="I12" s="6"/>
      <c r="J12" s="6"/>
      <c r="K12" s="6"/>
      <c r="L12" s="6"/>
      <c r="M12" s="6"/>
      <c r="N12" s="6"/>
      <c r="O12" s="6"/>
      <c r="P12" s="6"/>
      <c r="Q12" s="6"/>
    </row>
    <row r="15" spans="1:17" x14ac:dyDescent="0.25">
      <c r="A15" s="17" t="s">
        <v>6</v>
      </c>
      <c r="B15" s="17"/>
      <c r="C15" s="17"/>
      <c r="D15" s="17"/>
      <c r="E15" s="17"/>
      <c r="F15" s="17"/>
      <c r="G15" s="17"/>
      <c r="H15" s="17"/>
      <c r="I15" s="17"/>
      <c r="J15" s="17"/>
      <c r="K15" s="17"/>
      <c r="L15" s="17"/>
      <c r="M15" s="17"/>
      <c r="N15" s="17"/>
      <c r="O15" s="17"/>
      <c r="P15" s="17"/>
      <c r="Q15" s="17"/>
    </row>
  </sheetData>
  <mergeCells count="3">
    <mergeCell ref="A15:Q15"/>
    <mergeCell ref="A1:P1"/>
    <mergeCell ref="A2:Q1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Totals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 Henry</cp:lastModifiedBy>
  <dcterms:created xsi:type="dcterms:W3CDTF">2022-09-28T18:47:27Z</dcterms:created>
  <dcterms:modified xsi:type="dcterms:W3CDTF">2024-10-01T14:40:54Z</dcterms:modified>
</cp:coreProperties>
</file>