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yogenderbutola/Downloads/"/>
    </mc:Choice>
  </mc:AlternateContent>
  <xr:revisionPtr revIDLastSave="0" documentId="8_{8F3102E8-B31D-254D-AF7B-CBF2FBCF0E0E}" xr6:coauthVersionLast="36" xr6:coauthVersionMax="36" xr10:uidLastSave="{00000000-0000-0000-0000-000000000000}"/>
  <bookViews>
    <workbookView xWindow="0" yWindow="500" windowWidth="10000" windowHeight="5680" xr2:uid="{00000000-000D-0000-FFFF-FFFF00000000}"/>
  </bookViews>
  <sheets>
    <sheet name="2022" sheetId="4" r:id="rId1"/>
    <sheet name="2021" sheetId="3" r:id="rId2"/>
    <sheet name="Sheet1" sheetId="1" r:id="rId3"/>
  </sheets>
  <externalReferences>
    <externalReference r:id="rId4"/>
  </externalReferences>
  <definedNames>
    <definedName name="_C" localSheetId="1">#REF!</definedName>
    <definedName name="_C" localSheetId="0">#REF!</definedName>
    <definedName name="_C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_Table1_In1" localSheetId="1" hidden="1">#REF!</definedName>
    <definedName name="_Table1_In1" localSheetId="0" hidden="1">#REF!</definedName>
    <definedName name="_Table1_In1" hidden="1">#REF!</definedName>
    <definedName name="_Table1_Out" localSheetId="1" hidden="1">#REF!</definedName>
    <definedName name="_Table1_Out" localSheetId="0" hidden="1">#REF!</definedName>
    <definedName name="_Table1_Out" hidden="1">#REF!</definedName>
    <definedName name="ACT__" localSheetId="1">#REF!</definedName>
    <definedName name="ACT__" localSheetId="0">#REF!</definedName>
    <definedName name="ACT__">#REF!</definedName>
    <definedName name="ACTDESCR" localSheetId="1">#REF!</definedName>
    <definedName name="ACTDESCR" localSheetId="0">#REF!</definedName>
    <definedName name="ACTDESCR">#REF!</definedName>
    <definedName name="ACTNUI_TAB" localSheetId="1">#REF!</definedName>
    <definedName name="ACTNUI_TAB" localSheetId="0">#REF!</definedName>
    <definedName name="ACTNUI_TAB">#REF!</definedName>
    <definedName name="ACTNUMBR_1" localSheetId="1">#REF!</definedName>
    <definedName name="ACTNUMBR_1" localSheetId="0">#REF!</definedName>
    <definedName name="ACTNUMBR_1">#REF!</definedName>
    <definedName name="ACTNUMBR_2" localSheetId="1">#REF!</definedName>
    <definedName name="ACTNUMBR_2" localSheetId="0">#REF!</definedName>
    <definedName name="ACTNUMBR_2">#REF!</definedName>
    <definedName name="ACTNUMBR_3" localSheetId="1">#REF!</definedName>
    <definedName name="ACTNUMBR_3" localSheetId="0">#REF!</definedName>
    <definedName name="ACTNUMBR_3">#REF!</definedName>
    <definedName name="ACTNUMBR_4" localSheetId="1">#REF!</definedName>
    <definedName name="ACTNUMBR_4" localSheetId="0">#REF!</definedName>
    <definedName name="ACTNUMBR_4">#REF!</definedName>
    <definedName name="ACTPNS_TAB" localSheetId="1">#REF!</definedName>
    <definedName name="ACTPNS_TAB" localSheetId="0">#REF!</definedName>
    <definedName name="ACTPNS_TAB">#REF!</definedName>
    <definedName name="ACTYTD_BRD" localSheetId="1">#REF!</definedName>
    <definedName name="ACTYTD_BRD" localSheetId="0">#REF!</definedName>
    <definedName name="ACTYTD_BRD">#REF!</definedName>
    <definedName name="ACTYTD_PRT" localSheetId="1">#REF!</definedName>
    <definedName name="ACTYTD_PRT" localSheetId="0">#REF!</definedName>
    <definedName name="ACTYTD_PRT">#REF!</definedName>
    <definedName name="Additions" localSheetId="1">#REF!</definedName>
    <definedName name="Additions" localSheetId="0">#REF!</definedName>
    <definedName name="Additions">#REF!</definedName>
    <definedName name="BUD_ACT" localSheetId="1">#REF!</definedName>
    <definedName name="BUD_ACT" localSheetId="0">#REF!</definedName>
    <definedName name="BUD_ACT">#REF!</definedName>
    <definedName name="BUD_BRD" localSheetId="1">#REF!</definedName>
    <definedName name="BUD_BRD" localSheetId="0">#REF!</definedName>
    <definedName name="BUD_BRD">#REF!</definedName>
    <definedName name="BUD_PRT" localSheetId="1">#REF!</definedName>
    <definedName name="BUD_PRT" localSheetId="0">#REF!</definedName>
    <definedName name="BUD_PRT">#REF!</definedName>
    <definedName name="CHECK_PRT" localSheetId="1">#REF!</definedName>
    <definedName name="CHECK_PRT" localSheetId="0">#REF!</definedName>
    <definedName name="CHECK_PRT">#REF!</definedName>
    <definedName name="Construction" localSheetId="1">#REF!</definedName>
    <definedName name="Construction" localSheetId="0">#REF!</definedName>
    <definedName name="Construction">#REF!</definedName>
    <definedName name="CRDTAMNT" localSheetId="1">#REF!</definedName>
    <definedName name="CRDTAMNT" localSheetId="0">#REF!</definedName>
    <definedName name="CRDTAMNT">#REF!</definedName>
    <definedName name="CRIT" localSheetId="1">#REF!</definedName>
    <definedName name="CRIT" localSheetId="0">#REF!</definedName>
    <definedName name="CRIT">#REF!</definedName>
    <definedName name="DATA" localSheetId="1">#REF!</definedName>
    <definedName name="DATA" localSheetId="0">#REF!</definedName>
    <definedName name="DATA">#REF!</definedName>
    <definedName name="DATA_BRD" localSheetId="1">#REF!</definedName>
    <definedName name="DATA_BRD" localSheetId="0">#REF!</definedName>
    <definedName name="DATA_BRD">#REF!</definedName>
    <definedName name="_xlnm.Database" localSheetId="1">#REF!</definedName>
    <definedName name="_xlnm.Database" localSheetId="0">#REF!</definedName>
    <definedName name="_xlnm.Database">#REF!</definedName>
    <definedName name="DC_DATA" localSheetId="1">#REF!</definedName>
    <definedName name="DC_DATA" localSheetId="0">#REF!</definedName>
    <definedName name="DC_DATA">#REF!</definedName>
    <definedName name="DC_PRINT" localSheetId="1">#REF!</definedName>
    <definedName name="DC_PRINT" localSheetId="0">#REF!</definedName>
    <definedName name="DC_PRINT">#REF!</definedName>
    <definedName name="DC_TITLES" localSheetId="1">#REF!</definedName>
    <definedName name="DC_TITLES" localSheetId="0">#REF!</definedName>
    <definedName name="DC_TITLES">#REF!</definedName>
    <definedName name="DEBITAMT" localSheetId="1">#REF!</definedName>
    <definedName name="DEBITAMT" localSheetId="0">#REF!</definedName>
    <definedName name="DEBITAMT">#REF!</definedName>
    <definedName name="DSCRIPTN" localSheetId="1">#REF!</definedName>
    <definedName name="DSCRIPTN" localSheetId="0">#REF!</definedName>
    <definedName name="DSCRIPTN">#REF!</definedName>
    <definedName name="EXHC" localSheetId="1">#REF!</definedName>
    <definedName name="EXHC" localSheetId="0">#REF!</definedName>
    <definedName name="EXHC">#REF!</definedName>
    <definedName name="_xlnm.Extract" localSheetId="1">#REF!</definedName>
    <definedName name="_xlnm.Extract" localSheetId="0">#REF!</definedName>
    <definedName name="_xlnm.Extract">#REF!</definedName>
    <definedName name="fdojvjba" localSheetId="1" hidden="1">#REF!</definedName>
    <definedName name="fdojvjba" localSheetId="0" hidden="1">#REF!</definedName>
    <definedName name="fdojvjba" hidden="1">#REF!</definedName>
    <definedName name="HSTYEAR" localSheetId="1">#REF!</definedName>
    <definedName name="HSTYEAR" localSheetId="0">#REF!</definedName>
    <definedName name="HSTYEAR">#REF!</definedName>
    <definedName name="INPUT" localSheetId="1">#REF!</definedName>
    <definedName name="INPUT" localSheetId="0">#REF!</definedName>
    <definedName name="INPUT">#REF!</definedName>
    <definedName name="JRNENTRY" localSheetId="1">#REF!</definedName>
    <definedName name="JRNENTRY" localSheetId="0">#REF!</definedName>
    <definedName name="JRNENTRY">#REF!</definedName>
    <definedName name="lease" localSheetId="1" hidden="1">#REF!</definedName>
    <definedName name="lease" localSheetId="0" hidden="1">#REF!</definedName>
    <definedName name="lease" hidden="1">#REF!</definedName>
    <definedName name="LINDA" localSheetId="1">#REF!</definedName>
    <definedName name="LINDA" localSheetId="0">#REF!</definedName>
    <definedName name="LINDA">#REF!</definedName>
    <definedName name="LINE1" localSheetId="1">#REF!</definedName>
    <definedName name="LINE1" localSheetId="0">#REF!</definedName>
    <definedName name="LINE1">#REF!</definedName>
    <definedName name="LINE2" localSheetId="1">#REF!</definedName>
    <definedName name="LINE2" localSheetId="0">#REF!</definedName>
    <definedName name="LINE2">#REF!</definedName>
    <definedName name="LOOK_96" localSheetId="1">#REF!</definedName>
    <definedName name="LOOK_96" localSheetId="0">#REF!</definedName>
    <definedName name="LOOK_96">#REF!</definedName>
    <definedName name="LOOK_97" localSheetId="1">#REF!</definedName>
    <definedName name="LOOK_97" localSheetId="0">#REF!</definedName>
    <definedName name="LOOK_97">#REF!</definedName>
    <definedName name="LOOK_98" localSheetId="1">#REF!</definedName>
    <definedName name="LOOK_98" localSheetId="0">#REF!</definedName>
    <definedName name="LOOK_98">#REF!</definedName>
    <definedName name="LOOK_ACT" localSheetId="1">#REF!</definedName>
    <definedName name="LOOK_ACT" localSheetId="0">#REF!</definedName>
    <definedName name="LOOK_ACT">#REF!</definedName>
    <definedName name="LOOK_BUDGET" localSheetId="1">#REF!</definedName>
    <definedName name="LOOK_BUDGET" localSheetId="0">#REF!</definedName>
    <definedName name="LOOK_BUDGET">#REF!</definedName>
    <definedName name="LOOK_DATA" localSheetId="1">#REF!</definedName>
    <definedName name="LOOK_DATA" localSheetId="0">#REF!</definedName>
    <definedName name="LOOK_DATA">#REF!</definedName>
    <definedName name="LOOK_GRG" localSheetId="1">#REF!</definedName>
    <definedName name="LOOK_GRG" localSheetId="0">#REF!</definedName>
    <definedName name="LOOK_GRG">#REF!</definedName>
    <definedName name="LOOK_LED" localSheetId="1">#REF!</definedName>
    <definedName name="LOOK_LED" localSheetId="0">#REF!</definedName>
    <definedName name="LOOK_LED">#REF!</definedName>
    <definedName name="LOOK_PGM" localSheetId="1">#REF!</definedName>
    <definedName name="LOOK_PGM" localSheetId="0">#REF!</definedName>
    <definedName name="LOOK_PGM">#REF!</definedName>
    <definedName name="LOOK_PRG" localSheetId="1">#REF!</definedName>
    <definedName name="LOOK_PRG" localSheetId="0">#REF!</definedName>
    <definedName name="LOOK_PRG">#REF!</definedName>
    <definedName name="LOOK_TEL">'[1]EQUIP Lease'!$B$4:$H$20</definedName>
    <definedName name="LOOK_VAR" localSheetId="1">#REF!</definedName>
    <definedName name="LOOK_VAR" localSheetId="0">#REF!</definedName>
    <definedName name="LOOK_VAR">#REF!</definedName>
    <definedName name="LOOK_VENDORS">'[1]EQUIP Lease'!$B$2:$I$2219</definedName>
    <definedName name="LOOK_YTD" localSheetId="1">#REF!</definedName>
    <definedName name="LOOK_YTD" localSheetId="0">#REF!</definedName>
    <definedName name="LOOK_YTD">#REF!</definedName>
    <definedName name="MNEMONIC" localSheetId="1">#REF!</definedName>
    <definedName name="MNEMONIC" localSheetId="0">#REF!</definedName>
    <definedName name="MNEMONIC">#REF!</definedName>
    <definedName name="MONTH" localSheetId="1">#REF!</definedName>
    <definedName name="MONTH" localSheetId="0">#REF!</definedName>
    <definedName name="MONTH">#REF!</definedName>
    <definedName name="OPENYEAR" localSheetId="1">#REF!</definedName>
    <definedName name="OPENYEAR" localSheetId="0">#REF!</definedName>
    <definedName name="OPENYEAR">#REF!</definedName>
    <definedName name="ORDOCNUM" localSheetId="1">#REF!</definedName>
    <definedName name="ORDOCNUM" localSheetId="0">#REF!</definedName>
    <definedName name="ORDOCNUM">#REF!</definedName>
    <definedName name="ORGNTSRC" localSheetId="1">#REF!</definedName>
    <definedName name="ORGNTSRC" localSheetId="0">#REF!</definedName>
    <definedName name="ORGNTSRC">#REF!</definedName>
    <definedName name="ORMSTRID" localSheetId="1">#REF!</definedName>
    <definedName name="ORMSTRID" localSheetId="0">#REF!</definedName>
    <definedName name="ORMSTRID">#REF!</definedName>
    <definedName name="ORMSTRNM" localSheetId="1">#REF!</definedName>
    <definedName name="ORMSTRNM" localSheetId="0">#REF!</definedName>
    <definedName name="ORMSTRNM">#REF!</definedName>
    <definedName name="_xlnm.Print_Area">#N/A</definedName>
    <definedName name="Print_Area_MI" localSheetId="1">#REF!</definedName>
    <definedName name="Print_Area_MI" localSheetId="0">#REF!</definedName>
    <definedName name="Print_Area_MI">#REF!</definedName>
    <definedName name="_xlnm.Print_Titles">#N/A</definedName>
    <definedName name="PRINT_TITLES_MI" localSheetId="1">#REF!</definedName>
    <definedName name="PRINT_TITLES_MI" localSheetId="0">#REF!</definedName>
    <definedName name="PRINT_TITLES_MI">#REF!</definedName>
    <definedName name="PROGRAMS">'[1]EQUIP Lease'!$A$10:$F$20</definedName>
    <definedName name="REFRENCE" localSheetId="1">#REF!</definedName>
    <definedName name="REFRENCE" localSheetId="0">#REF!</definedName>
    <definedName name="REFRENCE">#REF!</definedName>
    <definedName name="ROW_" localSheetId="1">#REF!</definedName>
    <definedName name="ROW_" localSheetId="0">#REF!</definedName>
    <definedName name="ROW_">#REF!</definedName>
    <definedName name="ROW__" localSheetId="1">#REF!</definedName>
    <definedName name="ROW__" localSheetId="0">#REF!</definedName>
    <definedName name="ROW__">#REF!</definedName>
    <definedName name="SOURCDOC" localSheetId="1">#REF!</definedName>
    <definedName name="SOURCDOC" localSheetId="0">#REF!</definedName>
    <definedName name="SOURCDOC">#REF!</definedName>
    <definedName name="SUM_BRD" localSheetId="1">#REF!</definedName>
    <definedName name="SUM_BRD" localSheetId="0">#REF!</definedName>
    <definedName name="SUM_BRD">#REF!</definedName>
    <definedName name="SUM_PRT" localSheetId="1">#REF!</definedName>
    <definedName name="SUM_PRT" localSheetId="0">#REF!</definedName>
    <definedName name="SUM_PRT">#REF!</definedName>
    <definedName name="TAB_OUAMT" localSheetId="1">#REF!</definedName>
    <definedName name="TAB_OUAMT" localSheetId="0">#REF!</definedName>
    <definedName name="TAB_OUAMT">#REF!</definedName>
    <definedName name="TAB_OUPCT" localSheetId="1">#REF!</definedName>
    <definedName name="TAB_OUPCT" localSheetId="0">#REF!</definedName>
    <definedName name="TAB_OUPCT">#REF!</definedName>
    <definedName name="TABACT" localSheetId="1">#REF!</definedName>
    <definedName name="TABACT" localSheetId="0">#REF!</definedName>
    <definedName name="TABACT">#REF!</definedName>
    <definedName name="TABBUD" localSheetId="1">#REF!</definedName>
    <definedName name="TABBUD" localSheetId="0">#REF!</definedName>
    <definedName name="TABBUD">#REF!</definedName>
    <definedName name="TABYTD" localSheetId="1">#REF!</definedName>
    <definedName name="TABYTD" localSheetId="0">#REF!</definedName>
    <definedName name="TABYTD">#REF!</definedName>
    <definedName name="TRXDATE" localSheetId="1">#REF!</definedName>
    <definedName name="TRXDATE" localSheetId="0">#REF!</definedName>
    <definedName name="TRXDATE">#REF!</definedName>
    <definedName name="TRXSORCE" localSheetId="1">#REF!</definedName>
    <definedName name="TRXSORCE" localSheetId="0">#REF!</definedName>
    <definedName name="TRXSORCE">#REF!</definedName>
    <definedName name="VAR_ANL" localSheetId="1">#REF!</definedName>
    <definedName name="VAR_ANL" localSheetId="0">#REF!</definedName>
    <definedName name="VAR_ANL">#REF!</definedName>
    <definedName name="VAR_BRD" localSheetId="1">#REF!</definedName>
    <definedName name="VAR_BRD" localSheetId="0">#REF!</definedName>
    <definedName name="VAR_BRD">#REF!</definedName>
    <definedName name="VAS_BRD" localSheetId="1">#REF!</definedName>
    <definedName name="VAS_BRD" localSheetId="0">#REF!</definedName>
    <definedName name="VAS_BRD">#REF!</definedName>
    <definedName name="VAS_PRT" localSheetId="1">#REF!</definedName>
    <definedName name="VAS_PRT" localSheetId="0">#REF!</definedName>
    <definedName name="VAS_PRT">#REF!</definedName>
    <definedName name="X" localSheetId="1">#REF!</definedName>
    <definedName name="X" localSheetId="0">#REF!</definedName>
    <definedName name="X">#REF!</definedName>
    <definedName name="YTD_BRD" localSheetId="1">#REF!</definedName>
    <definedName name="YTD_BRD" localSheetId="0">#REF!</definedName>
    <definedName name="YTD_BR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4" l="1"/>
  <c r="O44" i="4" l="1"/>
  <c r="T47" i="4" l="1"/>
  <c r="F35" i="4" l="1"/>
  <c r="X37" i="4"/>
  <c r="X38" i="4"/>
  <c r="X32" i="4"/>
  <c r="X26" i="4" l="1"/>
  <c r="X25" i="4"/>
  <c r="F25" i="4"/>
  <c r="O15" i="4" l="1"/>
  <c r="X15" i="4" s="1"/>
  <c r="O18" i="4"/>
  <c r="Q18" i="4"/>
  <c r="Q44" i="4" s="1"/>
  <c r="X44" i="4" l="1"/>
  <c r="Q47" i="4"/>
  <c r="O16" i="4"/>
  <c r="X16" i="4" s="1"/>
  <c r="V47" i="4" l="1"/>
  <c r="L47" i="4"/>
  <c r="J47" i="4"/>
  <c r="X42" i="4"/>
  <c r="X21" i="4"/>
  <c r="X20" i="4"/>
  <c r="X19" i="4"/>
  <c r="X18" i="4"/>
  <c r="X47" i="4" s="1"/>
  <c r="X24" i="4"/>
  <c r="X14" i="4"/>
  <c r="Z47" i="4"/>
  <c r="O47" i="4" l="1"/>
  <c r="N52" i="3"/>
  <c r="E21" i="3" l="1"/>
  <c r="W52" i="3"/>
  <c r="N47" i="3"/>
  <c r="W47" i="3" s="1"/>
  <c r="W34" i="3"/>
  <c r="W35" i="3"/>
  <c r="W36" i="3"/>
  <c r="W37" i="3"/>
  <c r="W38" i="3"/>
  <c r="W39" i="3"/>
  <c r="W40" i="3"/>
  <c r="W42" i="3"/>
  <c r="W43" i="3"/>
  <c r="W44" i="3"/>
  <c r="W45" i="3"/>
  <c r="W46" i="3"/>
  <c r="W48" i="3"/>
  <c r="W49" i="3"/>
  <c r="W50" i="3"/>
  <c r="W51" i="3"/>
  <c r="W53" i="3"/>
  <c r="W54" i="3"/>
  <c r="W55" i="3"/>
  <c r="W56" i="3"/>
  <c r="W57" i="3"/>
  <c r="W59" i="3"/>
  <c r="N41" i="3"/>
  <c r="W41" i="3" s="1"/>
  <c r="W33" i="3"/>
  <c r="N30" i="3"/>
  <c r="W30" i="3" s="1"/>
  <c r="W21" i="3"/>
  <c r="U66" i="3" l="1"/>
  <c r="K66" i="3"/>
  <c r="I66" i="3"/>
  <c r="S58" i="3"/>
  <c r="S66" i="3" s="1"/>
  <c r="P58" i="3"/>
  <c r="Y29" i="3"/>
  <c r="W29" i="3"/>
  <c r="W27" i="3"/>
  <c r="W26" i="3"/>
  <c r="Y25" i="3"/>
  <c r="W25" i="3"/>
  <c r="W20" i="3"/>
  <c r="Y18" i="3"/>
  <c r="W18" i="3"/>
  <c r="Y13" i="3"/>
  <c r="W13" i="3"/>
  <c r="W12" i="3"/>
  <c r="W66" i="3" s="1"/>
  <c r="Y66" i="3" l="1"/>
  <c r="N66" i="3"/>
  <c r="P60" i="3"/>
  <c r="P61" i="3" s="1"/>
  <c r="P66" i="3" s="1"/>
</calcChain>
</file>

<file path=xl/sharedStrings.xml><?xml version="1.0" encoding="utf-8"?>
<sst xmlns="http://schemas.openxmlformats.org/spreadsheetml/2006/main" count="222" uniqueCount="96">
  <si>
    <t>COPAL</t>
  </si>
  <si>
    <t>G/L</t>
  </si>
  <si>
    <t>Grants</t>
  </si>
  <si>
    <t>With Donor</t>
  </si>
  <si>
    <t>Cash</t>
  </si>
  <si>
    <t>Without Donor</t>
  </si>
  <si>
    <t>Satisfactions</t>
  </si>
  <si>
    <t>ACCT #</t>
  </si>
  <si>
    <t>Grantor</t>
  </si>
  <si>
    <t>Restriction</t>
  </si>
  <si>
    <t>Award Amount</t>
  </si>
  <si>
    <t>Period Covered</t>
  </si>
  <si>
    <t>Receivable</t>
  </si>
  <si>
    <t>Received</t>
  </si>
  <si>
    <t>Released</t>
  </si>
  <si>
    <t>b</t>
  </si>
  <si>
    <t>TB</t>
  </si>
  <si>
    <t>Ramsey County</t>
  </si>
  <si>
    <t>#</t>
  </si>
  <si>
    <t>Minnesota Department of Health</t>
  </si>
  <si>
    <t>City of Minneapolis</t>
  </si>
  <si>
    <t>7/27/2020-12/31/2020</t>
  </si>
  <si>
    <t>10/6/2020-12/30/2020</t>
  </si>
  <si>
    <t>6/1/20-9/30/20</t>
  </si>
  <si>
    <t>Hennepin County</t>
  </si>
  <si>
    <t>Others &lt; $5,000 each</t>
  </si>
  <si>
    <t>Alianza Americas:Alianza America's MOU</t>
  </si>
  <si>
    <t>DEED:DEED - Youth</t>
  </si>
  <si>
    <t>College of St Benedict/St. John's Univ</t>
  </si>
  <si>
    <t>Great Plains Institute for Sustainable Development, Inc</t>
  </si>
  <si>
    <t>Minnesota Housing Finance Agency:MN Housing</t>
  </si>
  <si>
    <t>Minnesota Pollution Control Agency</t>
  </si>
  <si>
    <t>United Way of the Brown County Area, Inc</t>
  </si>
  <si>
    <t xml:space="preserve">Minnesota Department of Health </t>
  </si>
  <si>
    <t>untill June 2022</t>
  </si>
  <si>
    <t>Amendment - 4</t>
  </si>
  <si>
    <t>NA</t>
  </si>
  <si>
    <t>COVID-19 Emergency Rental Assistance</t>
  </si>
  <si>
    <t>3/23/2021-2/28/2021</t>
  </si>
  <si>
    <t xml:space="preserve"> Contract Revenues</t>
  </si>
  <si>
    <t>Government Contract Revenue</t>
  </si>
  <si>
    <t>3/1/2021-9/29/2021</t>
  </si>
  <si>
    <t>9/30/2021-9/29/2022</t>
  </si>
  <si>
    <t>FY 2022</t>
  </si>
  <si>
    <t>FY 2021</t>
  </si>
  <si>
    <t>Hosting webinars for Adult Support Services</t>
  </si>
  <si>
    <t>Community outreach</t>
  </si>
  <si>
    <t>4/15/2021-10/15/2021</t>
  </si>
  <si>
    <t>COVID- 19 outreach</t>
  </si>
  <si>
    <t>7/1/2021-6/30/2023</t>
  </si>
  <si>
    <t>Welcoming community project</t>
  </si>
  <si>
    <t>CFDA# ?</t>
  </si>
  <si>
    <t>Federal funds</t>
  </si>
  <si>
    <t>Auditor's Notes:</t>
  </si>
  <si>
    <t>Jan &amp; Feb 2021</t>
  </si>
  <si>
    <t>Amendment - 1,2,3</t>
  </si>
  <si>
    <t>Sighted the copy of contracts for all material contracts.</t>
  </si>
  <si>
    <t>@</t>
  </si>
  <si>
    <t>Sighted and verified the billing inoices and cash deposits for all the contracts over the engagement materialilty.</t>
  </si>
  <si>
    <t>Billing invoices for Novemeber 2021 were off by a few dollars to what have been booked into the ledger,</t>
  </si>
  <si>
    <t>Verified the subsequent deposits on WP 3.1</t>
  </si>
  <si>
    <t>Auditor's Conclusion</t>
  </si>
  <si>
    <t>Per work performed, balance appear reasonable</t>
  </si>
  <si>
    <t xml:space="preserve"> Looks like there are some more immaterial amount invoices which client missed</t>
  </si>
  <si>
    <t>however the deposit received for those months were matiching to GL amounts. So considered the invoicing reasonable</t>
  </si>
  <si>
    <t>For Alianza Americas verified the deposits for Mar to Sep 2021 contracts and sighted the invoices and deposit support for Sep2021 to Sep 2022 to verify the cut off dates.</t>
  </si>
  <si>
    <t xml:space="preserve">Appears reasonable.  </t>
  </si>
  <si>
    <t>Funds remaining to be invoiced for contracts was $474,252 as of 12/31/21 and $348,104 as of 12/31/20 per client.</t>
  </si>
  <si>
    <t>6/22-6/23</t>
  </si>
  <si>
    <t>Voter outreach</t>
  </si>
  <si>
    <t>Digital Navigation for COVID</t>
  </si>
  <si>
    <t>Trusted messenger</t>
  </si>
  <si>
    <t>1/22-12/22</t>
  </si>
  <si>
    <t>6/22-12/22</t>
  </si>
  <si>
    <t>2/22-7/22</t>
  </si>
  <si>
    <t>Multiple</t>
  </si>
  <si>
    <t>Testing for contract with Federal dolloars is covered in Single audit.</t>
  </si>
  <si>
    <t>City of Brooklyn Park:ARPA Covid Funds</t>
  </si>
  <si>
    <t xml:space="preserve">Minnesota Department of Health:MN Dept of Health - </t>
  </si>
  <si>
    <t>CCC 2022</t>
  </si>
  <si>
    <t>CCC 2023</t>
  </si>
  <si>
    <t>Adult</t>
  </si>
  <si>
    <t>Youth</t>
  </si>
  <si>
    <t>3/29/2022 - 12/31/2022</t>
  </si>
  <si>
    <t>12/7/2021-12/31/2022</t>
  </si>
  <si>
    <t>7/1/2022-6/30/2024</t>
  </si>
  <si>
    <t>DEED</t>
  </si>
  <si>
    <t>Amendment - 5</t>
  </si>
  <si>
    <t>Sighted the copy of contracts over $10,000</t>
  </si>
  <si>
    <t>Verified the subsequent deposits on WP 3.1.1</t>
  </si>
  <si>
    <t>Sighted cash deposits for contracts over the engagement materiality.</t>
  </si>
  <si>
    <t>Mutiple</t>
  </si>
  <si>
    <t>Verified that all the invoices are in sequence during the year and Sighted the copy of invoices for period end on Work paper 3.1</t>
  </si>
  <si>
    <t>COVID-19 Community Coordinator</t>
  </si>
  <si>
    <t>10/6/20-6/30/22</t>
  </si>
  <si>
    <t>Added AR found on 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</si>
</sst>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12"/>
      <color indexed="12"/>
      <name val="QuickType Pi"/>
      <family val="2"/>
    </font>
    <font>
      <b/>
      <sz val="12"/>
      <color rgb="FFFF0000"/>
      <name val="Arial"/>
      <family val="2"/>
    </font>
    <font>
      <sz val="14"/>
      <color rgb="FF0070C0"/>
      <name val="QuickType Pi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2"/>
      <color indexed="12"/>
      <name val="QuickType Pi"/>
      <family val="2"/>
    </font>
    <font>
      <u/>
      <sz val="10"/>
      <color rgb="FFFF0000"/>
      <name val="Arial"/>
      <family val="2"/>
    </font>
    <font>
      <b/>
      <u/>
      <sz val="12"/>
      <color indexed="12"/>
      <name val="QuickType Pi"/>
      <family val="2"/>
    </font>
    <font>
      <sz val="14"/>
      <name val="Arial"/>
      <family val="2"/>
    </font>
    <font>
      <sz val="14"/>
      <color rgb="FFFF0000"/>
      <name val="QuickType Pi"/>
      <family val="2"/>
    </font>
    <font>
      <sz val="14"/>
      <color indexed="10"/>
      <name val="Arial"/>
      <family val="2"/>
    </font>
    <font>
      <sz val="14"/>
      <color rgb="FFFF0000"/>
      <name val="Arial"/>
      <family val="2"/>
    </font>
    <font>
      <sz val="14"/>
      <color indexed="12"/>
      <name val="Arial"/>
      <family val="2"/>
    </font>
    <font>
      <b/>
      <sz val="14"/>
      <color rgb="FFFF0000"/>
      <name val="Arial"/>
      <family val="2"/>
    </font>
    <font>
      <b/>
      <sz val="14"/>
      <color indexed="10"/>
      <name val="Arial"/>
      <family val="2"/>
    </font>
    <font>
      <u val="singleAccounting"/>
      <sz val="14"/>
      <name val="Arial"/>
      <family val="2"/>
    </font>
    <font>
      <sz val="11"/>
      <name val="Arial"/>
      <family val="2"/>
    </font>
    <font>
      <sz val="14"/>
      <color indexed="12"/>
      <name val="QuickType Pi"/>
      <family val="2"/>
    </font>
    <font>
      <sz val="10"/>
      <color indexed="12"/>
      <name val="QuickType Pi"/>
      <family val="2"/>
    </font>
    <font>
      <sz val="12"/>
      <color rgb="FFFF0000"/>
      <name val="Old English Text MT"/>
      <family val="4"/>
    </font>
    <font>
      <b/>
      <sz val="11"/>
      <name val="Arial"/>
      <family val="2"/>
    </font>
    <font>
      <sz val="14"/>
      <color rgb="FF00B0F0"/>
      <name val="QuickType Pi"/>
      <family val="2"/>
    </font>
    <font>
      <b/>
      <u/>
      <sz val="14"/>
      <name val="Arial"/>
      <family val="2"/>
    </font>
    <font>
      <sz val="14"/>
      <color rgb="FF0070C0"/>
      <name val="Arial"/>
      <family val="2"/>
    </font>
    <font>
      <sz val="14"/>
      <color rgb="FF00B0F0"/>
      <name val="Calibri"/>
      <family val="2"/>
    </font>
    <font>
      <sz val="14"/>
      <color rgb="FF00B0F0"/>
      <name val="Arial"/>
      <family val="2"/>
    </font>
    <font>
      <b/>
      <sz val="14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22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2" fillId="0" borderId="0" xfId="1" applyFont="1" applyFill="1" applyBorder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5" fillId="0" borderId="0" xfId="1" applyNumberFormat="1" applyFont="1" applyFill="1"/>
    <xf numFmtId="0" fontId="2" fillId="0" borderId="0" xfId="1" applyNumberFormat="1" applyFont="1" applyFill="1"/>
    <xf numFmtId="0" fontId="1" fillId="0" borderId="0" xfId="1" applyFill="1"/>
    <xf numFmtId="0" fontId="1" fillId="0" borderId="0" xfId="1" applyFill="1" applyAlignment="1">
      <alignment horizontal="left"/>
    </xf>
    <xf numFmtId="0" fontId="2" fillId="0" borderId="0" xfId="1" applyFont="1" applyFill="1" applyAlignment="1">
      <alignment horizontal="left"/>
    </xf>
    <xf numFmtId="14" fontId="3" fillId="0" borderId="0" xfId="1" applyNumberFormat="1" applyFont="1" applyFill="1" applyAlignment="1">
      <alignment horizontal="left"/>
    </xf>
    <xf numFmtId="2" fontId="1" fillId="0" borderId="0" xfId="1" applyNumberFormat="1" applyFill="1"/>
    <xf numFmtId="2" fontId="2" fillId="0" borderId="0" xfId="1" applyNumberFormat="1" applyFont="1" applyFill="1" applyBorder="1"/>
    <xf numFmtId="0" fontId="7" fillId="0" borderId="0" xfId="1" applyFont="1" applyFill="1" applyBorder="1"/>
    <xf numFmtId="0" fontId="8" fillId="0" borderId="0" xfId="1" applyFont="1" applyFill="1" applyAlignment="1">
      <alignment horizontal="center"/>
    </xf>
    <xf numFmtId="14" fontId="9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right"/>
    </xf>
    <xf numFmtId="14" fontId="9" fillId="0" borderId="0" xfId="1" applyNumberFormat="1" applyFont="1" applyFill="1" applyBorder="1" applyAlignment="1">
      <alignment horizontal="left"/>
    </xf>
    <xf numFmtId="0" fontId="10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14" fontId="9" fillId="0" borderId="0" xfId="1" applyNumberFormat="1" applyFont="1" applyFill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9" fillId="0" borderId="0" xfId="1" applyNumberFormat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14" fontId="8" fillId="0" borderId="0" xfId="1" applyNumberFormat="1" applyFont="1" applyFill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right"/>
    </xf>
    <xf numFmtId="0" fontId="13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center"/>
    </xf>
    <xf numFmtId="0" fontId="8" fillId="0" borderId="0" xfId="1" applyFont="1" applyFill="1" applyAlignment="1">
      <alignment horizontal="left"/>
    </xf>
    <xf numFmtId="14" fontId="8" fillId="0" borderId="0" xfId="1" applyNumberFormat="1" applyFont="1" applyFill="1" applyAlignment="1">
      <alignment horizontal="left"/>
    </xf>
    <xf numFmtId="0" fontId="14" fillId="0" borderId="0" xfId="1" applyFont="1" applyFill="1"/>
    <xf numFmtId="0" fontId="14" fillId="0" borderId="0" xfId="1" applyFont="1" applyFill="1" applyBorder="1"/>
    <xf numFmtId="43" fontId="14" fillId="0" borderId="0" xfId="1" applyNumberFormat="1" applyFont="1" applyFill="1" applyBorder="1"/>
    <xf numFmtId="0" fontId="15" fillId="0" borderId="0" xfId="1" applyFont="1" applyFill="1" applyBorder="1"/>
    <xf numFmtId="14" fontId="4" fillId="0" borderId="0" xfId="1" quotePrefix="1" applyNumberFormat="1" applyFont="1" applyFill="1" applyAlignment="1">
      <alignment horizontal="right"/>
    </xf>
    <xf numFmtId="0" fontId="16" fillId="0" borderId="0" xfId="1" applyNumberFormat="1" applyFont="1" applyFill="1" applyBorder="1" applyAlignment="1">
      <alignment horizontal="center"/>
    </xf>
    <xf numFmtId="0" fontId="14" fillId="0" borderId="0" xfId="1" applyNumberFormat="1" applyFont="1" applyFill="1" applyBorder="1"/>
    <xf numFmtId="43" fontId="14" fillId="0" borderId="0" xfId="1" applyNumberFormat="1" applyFont="1" applyFill="1"/>
    <xf numFmtId="43" fontId="14" fillId="0" borderId="0" xfId="1" applyNumberFormat="1" applyFont="1" applyFill="1" applyAlignment="1">
      <alignment horizontal="left"/>
    </xf>
    <xf numFmtId="49" fontId="2" fillId="0" borderId="0" xfId="1" applyNumberFormat="1" applyFont="1" applyFill="1" applyBorder="1"/>
    <xf numFmtId="43" fontId="1" fillId="0" borderId="0" xfId="1" applyNumberFormat="1" applyFont="1" applyFill="1" applyBorder="1"/>
    <xf numFmtId="43" fontId="1" fillId="0" borderId="0" xfId="1" applyNumberFormat="1" applyFont="1" applyFill="1"/>
    <xf numFmtId="0" fontId="1" fillId="0" borderId="0" xfId="1" applyFont="1" applyFill="1"/>
    <xf numFmtId="0" fontId="17" fillId="0" borderId="0" xfId="1" applyFont="1" applyFill="1"/>
    <xf numFmtId="0" fontId="17" fillId="0" borderId="0" xfId="1" applyFont="1" applyFill="1" applyBorder="1"/>
    <xf numFmtId="0" fontId="18" fillId="0" borderId="0" xfId="1" applyFont="1" applyFill="1" applyBorder="1"/>
    <xf numFmtId="0" fontId="19" fillId="0" borderId="0" xfId="1" applyFont="1" applyFill="1" applyAlignment="1">
      <alignment horizontal="left"/>
    </xf>
    <xf numFmtId="14" fontId="4" fillId="0" borderId="0" xfId="1" applyNumberFormat="1" applyFont="1" applyFill="1" applyBorder="1" applyAlignment="1">
      <alignment horizontal="right"/>
    </xf>
    <xf numFmtId="0" fontId="19" fillId="0" borderId="0" xfId="1" applyFont="1" applyFill="1"/>
    <xf numFmtId="49" fontId="6" fillId="0" borderId="0" xfId="1" applyNumberFormat="1" applyFont="1" applyFill="1" applyBorder="1"/>
    <xf numFmtId="0" fontId="4" fillId="0" borderId="0" xfId="1" quotePrefix="1" applyFont="1" applyFill="1" applyAlignment="1">
      <alignment horizontal="right"/>
    </xf>
    <xf numFmtId="0" fontId="4" fillId="0" borderId="0" xfId="1" quotePrefix="1" applyNumberFormat="1" applyFont="1" applyFill="1" applyBorder="1" applyAlignment="1">
      <alignment horizontal="right"/>
    </xf>
    <xf numFmtId="43" fontId="17" fillId="0" borderId="0" xfId="1" applyNumberFormat="1" applyFont="1" applyFill="1" applyBorder="1"/>
    <xf numFmtId="43" fontId="20" fillId="0" borderId="0" xfId="1" applyNumberFormat="1" applyFont="1" applyFill="1" applyBorder="1" applyAlignment="1">
      <alignment horizontal="center"/>
    </xf>
    <xf numFmtId="0" fontId="16" fillId="0" borderId="0" xfId="1" applyNumberFormat="1" applyFont="1" applyFill="1" applyBorder="1"/>
    <xf numFmtId="43" fontId="1" fillId="0" borderId="0" xfId="1" applyNumberFormat="1" applyFill="1"/>
    <xf numFmtId="0" fontId="18" fillId="0" borderId="0" xfId="1" applyNumberFormat="1" applyFont="1" applyFill="1" applyBorder="1"/>
    <xf numFmtId="43" fontId="21" fillId="0" borderId="0" xfId="1" applyNumberFormat="1" applyFont="1" applyFill="1" applyBorder="1"/>
    <xf numFmtId="43" fontId="14" fillId="0" borderId="0" xfId="1" applyNumberFormat="1" applyFont="1" applyFill="1" applyBorder="1" applyAlignment="1">
      <alignment horizontal="left"/>
    </xf>
    <xf numFmtId="43" fontId="2" fillId="0" borderId="0" xfId="1" applyNumberFormat="1" applyFont="1" applyFill="1" applyBorder="1"/>
    <xf numFmtId="43" fontId="14" fillId="0" borderId="1" xfId="1" applyNumberFormat="1" applyFont="1" applyFill="1" applyBorder="1"/>
    <xf numFmtId="43" fontId="3" fillId="0" borderId="0" xfId="1" applyNumberFormat="1" applyFont="1" applyFill="1" applyBorder="1"/>
    <xf numFmtId="0" fontId="19" fillId="0" borderId="0" xfId="1" applyFont="1" applyFill="1" applyAlignment="1">
      <alignment horizontal="center"/>
    </xf>
    <xf numFmtId="43" fontId="2" fillId="0" borderId="0" xfId="1" applyNumberFormat="1" applyFont="1" applyFill="1"/>
    <xf numFmtId="0" fontId="2" fillId="0" borderId="0" xfId="1" applyFont="1" applyFill="1" applyBorder="1"/>
    <xf numFmtId="2" fontId="1" fillId="0" borderId="0" xfId="1" applyNumberFormat="1" applyFill="1" applyBorder="1"/>
    <xf numFmtId="0" fontId="1" fillId="0" borderId="0" xfId="1" applyNumberFormat="1" applyFill="1"/>
    <xf numFmtId="0" fontId="23" fillId="0" borderId="0" xfId="1" applyNumberFormat="1" applyFont="1" applyFill="1" applyBorder="1"/>
    <xf numFmtId="43" fontId="14" fillId="0" borderId="2" xfId="1" applyNumberFormat="1" applyFont="1" applyFill="1" applyBorder="1"/>
    <xf numFmtId="0" fontId="4" fillId="0" borderId="0" xfId="1" applyFont="1" applyFill="1" applyBorder="1" applyAlignment="1">
      <alignment horizontal="right"/>
    </xf>
    <xf numFmtId="43" fontId="1" fillId="0" borderId="0" xfId="1" applyNumberFormat="1" applyFill="1" applyBorder="1"/>
    <xf numFmtId="0" fontId="1" fillId="0" borderId="0" xfId="1" applyFill="1" applyBorder="1"/>
    <xf numFmtId="43" fontId="14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/>
    <xf numFmtId="43" fontId="2" fillId="0" borderId="0" xfId="1" applyNumberFormat="1" applyFont="1" applyFill="1" applyAlignment="1">
      <alignment horizontal="left"/>
    </xf>
    <xf numFmtId="43" fontId="2" fillId="0" borderId="0" xfId="2" applyFont="1" applyFill="1" applyBorder="1"/>
    <xf numFmtId="0" fontId="2" fillId="0" borderId="0" xfId="1" applyNumberFormat="1" applyFont="1" applyFill="1" applyBorder="1"/>
    <xf numFmtId="0" fontId="1" fillId="0" borderId="0" xfId="1" applyFont="1" applyFill="1" applyBorder="1"/>
    <xf numFmtId="0" fontId="24" fillId="0" borderId="0" xfId="1" applyNumberFormat="1" applyFont="1" applyFill="1"/>
    <xf numFmtId="43" fontId="1" fillId="0" borderId="0" xfId="1" applyNumberFormat="1" applyFill="1" applyAlignment="1">
      <alignment horizontal="left"/>
    </xf>
    <xf numFmtId="0" fontId="25" fillId="0" borderId="0" xfId="1" quotePrefix="1" applyFont="1" applyFill="1" applyAlignment="1">
      <alignment horizontal="center"/>
    </xf>
    <xf numFmtId="0" fontId="26" fillId="0" borderId="0" xfId="1" applyFont="1" applyFill="1" applyBorder="1"/>
    <xf numFmtId="43" fontId="1" fillId="0" borderId="0" xfId="1" applyNumberFormat="1" applyFont="1" applyFill="1" applyAlignment="1"/>
    <xf numFmtId="0" fontId="1" fillId="0" borderId="0" xfId="1" applyFont="1" applyFill="1" applyAlignment="1"/>
    <xf numFmtId="43" fontId="10" fillId="0" borderId="0" xfId="1" applyNumberFormat="1" applyFont="1" applyFill="1" applyAlignment="1">
      <alignment horizontal="center"/>
    </xf>
    <xf numFmtId="0" fontId="19" fillId="0" borderId="2" xfId="1" applyNumberFormat="1" applyFont="1" applyFill="1" applyBorder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27" fillId="0" borderId="0" xfId="1" applyFont="1" applyFill="1" applyBorder="1"/>
    <xf numFmtId="0" fontId="28" fillId="0" borderId="0" xfId="1" applyFont="1" applyFill="1"/>
    <xf numFmtId="0" fontId="29" fillId="0" borderId="0" xfId="1" applyFont="1" applyFill="1" applyBorder="1"/>
    <xf numFmtId="0" fontId="4" fillId="0" borderId="0" xfId="1" applyFont="1" applyFill="1" applyAlignment="1">
      <alignment horizontal="right"/>
    </xf>
    <xf numFmtId="0" fontId="30" fillId="0" borderId="0" xfId="1" applyNumberFormat="1" applyFont="1" applyFill="1" applyBorder="1" applyAlignment="1">
      <alignment horizontal="center"/>
    </xf>
    <xf numFmtId="0" fontId="28" fillId="0" borderId="0" xfId="1" applyFont="1" applyFill="1" applyBorder="1"/>
    <xf numFmtId="0" fontId="19" fillId="0" borderId="0" xfId="1" applyNumberFormat="1" applyFont="1" applyFill="1" applyBorder="1" applyAlignment="1">
      <alignment horizontal="left"/>
    </xf>
    <xf numFmtId="0" fontId="17" fillId="0" borderId="0" xfId="1" applyFont="1" applyFill="1" applyAlignment="1">
      <alignment horizontal="center"/>
    </xf>
    <xf numFmtId="0" fontId="0" fillId="0" borderId="0" xfId="0" applyNumberFormat="1" applyFill="1"/>
    <xf numFmtId="0" fontId="2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43" fontId="14" fillId="0" borderId="0" xfId="1" applyNumberFormat="1" applyFont="1" applyFill="1" applyBorder="1" applyAlignment="1">
      <alignment horizontal="center"/>
    </xf>
    <xf numFmtId="0" fontId="19" fillId="0" borderId="2" xfId="1" applyNumberFormat="1" applyFont="1" applyFill="1" applyBorder="1" applyAlignment="1">
      <alignment horizontal="center"/>
    </xf>
    <xf numFmtId="0" fontId="19" fillId="0" borderId="0" xfId="1" applyNumberFormat="1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43" fontId="2" fillId="0" borderId="0" xfId="1" applyNumberFormat="1" applyFont="1" applyFill="1" applyAlignment="1">
      <alignment horizontal="center"/>
    </xf>
    <xf numFmtId="43" fontId="1" fillId="0" borderId="0" xfId="1" applyNumberFormat="1" applyFill="1" applyAlignment="1">
      <alignment horizontal="center"/>
    </xf>
    <xf numFmtId="0" fontId="31" fillId="0" borderId="0" xfId="1" applyFont="1" applyFill="1"/>
    <xf numFmtId="43" fontId="32" fillId="0" borderId="0" xfId="1" applyNumberFormat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14" fontId="9" fillId="0" borderId="1" xfId="1" applyNumberFormat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_workpapers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lease%20ques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F"/>
      <sheetName val="26D"/>
      <sheetName val="26C"/>
      <sheetName val="26A"/>
      <sheetName val="EQUIP Leas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Postage Machine</v>
          </cell>
          <cell r="D2" t="str">
            <v>1173807</v>
          </cell>
          <cell r="E2" t="str">
            <v>Pitney Bowes Credit Corporation</v>
          </cell>
          <cell r="F2" t="str">
            <v>Postage Machine</v>
          </cell>
          <cell r="H2" t="str">
            <v>20th</v>
          </cell>
          <cell r="I2" t="str">
            <v>No buy out option avail</v>
          </cell>
        </row>
        <row r="3">
          <cell r="B3" t="str">
            <v>Postage Machine</v>
          </cell>
          <cell r="D3" t="str">
            <v>1173807</v>
          </cell>
          <cell r="E3" t="str">
            <v>Pitney Bowes Credit Corporation</v>
          </cell>
          <cell r="F3" t="str">
            <v>Postage Machine</v>
          </cell>
          <cell r="H3" t="str">
            <v>10th</v>
          </cell>
          <cell r="I3" t="str">
            <v>No buy out option avail</v>
          </cell>
        </row>
        <row r="4">
          <cell r="B4" t="str">
            <v>Postage Machine</v>
          </cell>
          <cell r="D4" t="str">
            <v>1173807</v>
          </cell>
          <cell r="E4" t="str">
            <v>Pitney Bowes Credit Corporation</v>
          </cell>
          <cell r="F4" t="str">
            <v>Postage Machine</v>
          </cell>
          <cell r="H4" t="str">
            <v>30th</v>
          </cell>
          <cell r="I4" t="str">
            <v>No buy out option avail</v>
          </cell>
        </row>
        <row r="5">
          <cell r="B5" t="str">
            <v>Telephone System</v>
          </cell>
          <cell r="E5" t="str">
            <v>Team Financing / Bank of Bethra</v>
          </cell>
          <cell r="F5" t="str">
            <v>Phone System 1$ Buyout</v>
          </cell>
          <cell r="I5" t="str">
            <v>1 $ buyout</v>
          </cell>
        </row>
        <row r="6">
          <cell r="B6" t="str">
            <v>Telephone System</v>
          </cell>
          <cell r="E6" t="str">
            <v>Team Financing / Bank of Bethra</v>
          </cell>
          <cell r="F6" t="str">
            <v>Phone System &amp; Computer Network</v>
          </cell>
          <cell r="I6" t="str">
            <v>1 $ buyout</v>
          </cell>
        </row>
        <row r="7">
          <cell r="B7" t="str">
            <v>Telephone System</v>
          </cell>
          <cell r="D7" t="str">
            <v>M106017</v>
          </cell>
          <cell r="E7" t="str">
            <v>Lucent Tech.</v>
          </cell>
          <cell r="F7" t="str">
            <v>Merlin Legend Phone System</v>
          </cell>
          <cell r="H7" t="str">
            <v>1st</v>
          </cell>
          <cell r="I7" t="str">
            <v>0 $ buyout</v>
          </cell>
        </row>
        <row r="8">
          <cell r="B8" t="str">
            <v>Telephone System</v>
          </cell>
          <cell r="D8" t="str">
            <v>M106017</v>
          </cell>
          <cell r="E8" t="str">
            <v>Lucent Tech.</v>
          </cell>
          <cell r="F8" t="str">
            <v>Merlin Legend Phone System</v>
          </cell>
          <cell r="I8" t="str">
            <v>Fair Mkt Buyout</v>
          </cell>
        </row>
        <row r="9">
          <cell r="B9" t="str">
            <v>Telephone System</v>
          </cell>
          <cell r="D9" t="str">
            <v>17222820</v>
          </cell>
          <cell r="E9" t="str">
            <v>Green Tree</v>
          </cell>
          <cell r="F9" t="str">
            <v>WIN Digital Phone System</v>
          </cell>
          <cell r="H9" t="str">
            <v>7th</v>
          </cell>
          <cell r="I9" t="str">
            <v>0$ Buyout</v>
          </cell>
        </row>
        <row r="10">
          <cell r="A10">
            <v>9</v>
          </cell>
          <cell r="B10" t="str">
            <v>Copier</v>
          </cell>
          <cell r="D10" t="str">
            <v>41843964</v>
          </cell>
          <cell r="E10" t="str">
            <v>Wellsfargo Leasing</v>
          </cell>
          <cell r="F10" t="str">
            <v>AFICIO 270 Fair Mkt Buyout</v>
          </cell>
          <cell r="H10" t="str">
            <v>7th</v>
          </cell>
          <cell r="I10" t="str">
            <v>Fair Mkt Buyout</v>
          </cell>
        </row>
        <row r="11">
          <cell r="A11">
            <v>10</v>
          </cell>
          <cell r="B11" t="str">
            <v>Copier</v>
          </cell>
          <cell r="C11" t="str">
            <v>MPL21168</v>
          </cell>
          <cell r="D11" t="str">
            <v>125015</v>
          </cell>
          <cell r="E11" t="str">
            <v>IOS Capital</v>
          </cell>
          <cell r="F11" t="str">
            <v>Cannon 5000</v>
          </cell>
          <cell r="H11" t="str">
            <v>13th</v>
          </cell>
          <cell r="I11" t="str">
            <v>Fair Mkt Buyout</v>
          </cell>
        </row>
        <row r="12">
          <cell r="A12">
            <v>11</v>
          </cell>
          <cell r="B12" t="str">
            <v>Copier</v>
          </cell>
          <cell r="C12" t="str">
            <v>MPH01308</v>
          </cell>
          <cell r="D12" t="str">
            <v>104104</v>
          </cell>
          <cell r="E12" t="str">
            <v>IOS Capital</v>
          </cell>
          <cell r="F12" t="str">
            <v>Image Runner 3300</v>
          </cell>
          <cell r="G12" t="str">
            <v>BOA6T</v>
          </cell>
          <cell r="H12" t="str">
            <v>21st</v>
          </cell>
          <cell r="I12" t="str">
            <v>Fair Mkt Buyout</v>
          </cell>
        </row>
        <row r="13">
          <cell r="A13">
            <v>12</v>
          </cell>
          <cell r="B13" t="str">
            <v>Copier</v>
          </cell>
          <cell r="C13" t="str">
            <v>MPG15563</v>
          </cell>
          <cell r="D13" t="str">
            <v>118374</v>
          </cell>
          <cell r="E13" t="str">
            <v>IOS Capital</v>
          </cell>
          <cell r="F13" t="str">
            <v>Image Runner 2200</v>
          </cell>
          <cell r="G13" t="str">
            <v>IB271</v>
          </cell>
          <cell r="H13" t="str">
            <v>23rd</v>
          </cell>
          <cell r="I13" t="str">
            <v>Fair Mkt Buyout</v>
          </cell>
        </row>
        <row r="14">
          <cell r="A14">
            <v>13</v>
          </cell>
          <cell r="B14" t="str">
            <v>Copier</v>
          </cell>
          <cell r="C14" t="str">
            <v>NLE01961</v>
          </cell>
          <cell r="D14" t="str">
            <v>874092</v>
          </cell>
          <cell r="E14" t="str">
            <v>IOS Capital</v>
          </cell>
          <cell r="F14" t="str">
            <v>2 GP200's, 3 Image Runner 600's 1 donated Cannon 6412</v>
          </cell>
          <cell r="G14" t="str">
            <v>I7167</v>
          </cell>
          <cell r="H14" t="str">
            <v>23rd</v>
          </cell>
          <cell r="I14" t="str">
            <v>Fair Mkt Buyout</v>
          </cell>
        </row>
        <row r="15">
          <cell r="A15">
            <v>14</v>
          </cell>
          <cell r="B15" t="str">
            <v>Copier</v>
          </cell>
          <cell r="C15" t="str">
            <v>NKM00563</v>
          </cell>
          <cell r="D15" t="str">
            <v>874092A</v>
          </cell>
          <cell r="E15" t="str">
            <v>IOS Capital</v>
          </cell>
          <cell r="F15" t="str">
            <v>2 Additional trays for Admin GP200</v>
          </cell>
          <cell r="G15" t="str">
            <v>I4021</v>
          </cell>
          <cell r="H15" t="str">
            <v>23rd</v>
          </cell>
          <cell r="I15" t="str">
            <v>Fair Mkt Buyout</v>
          </cell>
        </row>
        <row r="16">
          <cell r="A16">
            <v>15</v>
          </cell>
          <cell r="B16" t="str">
            <v>Copier</v>
          </cell>
          <cell r="C16" t="str">
            <v>NKM00937</v>
          </cell>
          <cell r="D16" t="str">
            <v>924848</v>
          </cell>
          <cell r="E16" t="str">
            <v>IOS Capital</v>
          </cell>
          <cell r="F16" t="str">
            <v>GP200E</v>
          </cell>
          <cell r="G16" t="str">
            <v>IB271</v>
          </cell>
          <cell r="H16" t="str">
            <v>23rd</v>
          </cell>
          <cell r="I16" t="str">
            <v>Fair Mkt Buyout</v>
          </cell>
        </row>
        <row r="17">
          <cell r="A17">
            <v>16</v>
          </cell>
          <cell r="B17" t="str">
            <v>Copier</v>
          </cell>
          <cell r="C17" t="str">
            <v>NQG12930</v>
          </cell>
          <cell r="D17" t="str">
            <v>959865</v>
          </cell>
          <cell r="E17" t="str">
            <v>IOS Capital</v>
          </cell>
          <cell r="F17" t="str">
            <v>Image Runner 400</v>
          </cell>
          <cell r="G17" t="str">
            <v>V0168</v>
          </cell>
          <cell r="H17" t="str">
            <v>23rd</v>
          </cell>
          <cell r="I17" t="str">
            <v>Fair Mkt Buyout</v>
          </cell>
        </row>
        <row r="18">
          <cell r="A18">
            <v>17</v>
          </cell>
          <cell r="B18" t="str">
            <v>Vehicle</v>
          </cell>
          <cell r="C18" t="str">
            <v>0008</v>
          </cell>
          <cell r="D18" t="str">
            <v>97M21486</v>
          </cell>
          <cell r="E18" t="str">
            <v>Wellsfargo Leasing</v>
          </cell>
          <cell r="F18" t="str">
            <v>1997 Ford 15 Passenger Van</v>
          </cell>
          <cell r="G18" t="str">
            <v>1FBJ53156VAB76242</v>
          </cell>
          <cell r="I18" t="str">
            <v>Fair Mkt Buyout</v>
          </cell>
        </row>
        <row r="19">
          <cell r="A19">
            <v>18</v>
          </cell>
          <cell r="B19" t="str">
            <v>Vehicle</v>
          </cell>
          <cell r="C19" t="str">
            <v>0010</v>
          </cell>
          <cell r="D19" t="str">
            <v>40288</v>
          </cell>
          <cell r="E19" t="str">
            <v>Wellsfargo Leasing</v>
          </cell>
          <cell r="F19" t="str">
            <v>1999 Ford 15 Passenger Van</v>
          </cell>
          <cell r="G19" t="str">
            <v>1FBSS31S6XHB43300</v>
          </cell>
          <cell r="I19" t="str">
            <v>Fair Mkt Buyout</v>
          </cell>
        </row>
        <row r="20">
          <cell r="E20" t="str">
            <v>Total Leases</v>
          </cell>
        </row>
        <row r="22">
          <cell r="E22" t="str">
            <v>* The two vehicle leases were allowed to go to a month to month basis and we decided to purchase the vehicles in October 2002</v>
          </cell>
          <cell r="F22" t="str">
            <v>* The 2 vehicle leases went to a month to month basis and the decision was to buy the vehicles in October.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81"/>
  <sheetViews>
    <sheetView tabSelected="1" zoomScale="70" zoomScaleNormal="70" workbookViewId="0">
      <pane ySplit="6" topLeftCell="A7" activePane="bottomLeft" state="frozen"/>
      <selection pane="bottomLeft" activeCell="J51" sqref="J51"/>
    </sheetView>
  </sheetViews>
  <sheetFormatPr baseColWidth="10" defaultColWidth="8.83203125" defaultRowHeight="13"/>
  <cols>
    <col min="1" max="1" width="11.33203125" style="7" bestFit="1" customWidth="1"/>
    <col min="2" max="2" width="6.83203125" style="7" customWidth="1"/>
    <col min="3" max="3" width="63.33203125" style="7" customWidth="1"/>
    <col min="4" max="4" width="65.33203125" style="7" customWidth="1"/>
    <col min="5" max="5" width="18.1640625" style="7" customWidth="1"/>
    <col min="6" max="6" width="18.5" style="7" bestFit="1" customWidth="1"/>
    <col min="7" max="7" width="3.6640625" style="7" customWidth="1"/>
    <col min="8" max="8" width="30.1640625" style="7" customWidth="1"/>
    <col min="9" max="9" width="3.6640625" style="7" customWidth="1"/>
    <col min="10" max="10" width="16.33203125" style="11" customWidth="1"/>
    <col min="11" max="11" width="3.6640625" style="66" customWidth="1"/>
    <col min="12" max="12" width="16.33203125" style="7" customWidth="1"/>
    <col min="13" max="13" width="2.6640625" style="7" customWidth="1"/>
    <col min="14" max="14" width="10.33203125" style="4" customWidth="1"/>
    <col min="15" max="15" width="18.33203125" style="7" bestFit="1" customWidth="1"/>
    <col min="16" max="16" width="5.6640625" style="79" bestFit="1" customWidth="1"/>
    <col min="17" max="17" width="18.83203125" style="7" bestFit="1" customWidth="1"/>
    <col min="18" max="19" width="6.33203125" style="7" customWidth="1"/>
    <col min="20" max="20" width="16.33203125" style="7" customWidth="1"/>
    <col min="21" max="21" width="4" style="67" bestFit="1" customWidth="1"/>
    <col min="22" max="22" width="16.33203125" style="7" customWidth="1"/>
    <col min="23" max="23" width="4.6640625" style="67" customWidth="1"/>
    <col min="24" max="24" width="16.33203125" style="7" customWidth="1"/>
    <col min="25" max="25" width="6.83203125" style="103" customWidth="1"/>
    <col min="26" max="26" width="16.33203125" style="7" customWidth="1"/>
    <col min="27" max="27" width="3" style="8" bestFit="1" customWidth="1"/>
    <col min="28" max="29" width="11.5" style="7" bestFit="1" customWidth="1"/>
    <col min="30" max="31" width="8.83203125" style="7" customWidth="1"/>
    <col min="32" max="32" width="10" style="7" bestFit="1" customWidth="1"/>
    <col min="33" max="257" width="8.83203125" style="7"/>
    <col min="258" max="258" width="11.33203125" style="7" bestFit="1" customWidth="1"/>
    <col min="259" max="259" width="56" style="7" customWidth="1"/>
    <col min="260" max="260" width="39.1640625" style="7" customWidth="1"/>
    <col min="261" max="261" width="3.6640625" style="7" bestFit="1" customWidth="1"/>
    <col min="262" max="262" width="18.5" style="7" bestFit="1" customWidth="1"/>
    <col min="263" max="263" width="3.6640625" style="7" customWidth="1"/>
    <col min="264" max="264" width="23.5" style="7" customWidth="1"/>
    <col min="265" max="265" width="16.33203125" style="7" customWidth="1"/>
    <col min="266" max="266" width="2.6640625" style="7" customWidth="1"/>
    <col min="267" max="267" width="16.33203125" style="7" customWidth="1"/>
    <col min="268" max="268" width="2.6640625" style="7" customWidth="1"/>
    <col min="269" max="269" width="9.6640625" style="7" bestFit="1" customWidth="1"/>
    <col min="270" max="270" width="17.33203125" style="7" customWidth="1"/>
    <col min="271" max="271" width="5.1640625" style="7" customWidth="1"/>
    <col min="272" max="272" width="18.83203125" style="7" bestFit="1" customWidth="1"/>
    <col min="273" max="274" width="6.33203125" style="7" customWidth="1"/>
    <col min="275" max="275" width="16.33203125" style="7" customWidth="1"/>
    <col min="276" max="276" width="4" style="7" bestFit="1" customWidth="1"/>
    <col min="277" max="277" width="16.33203125" style="7" customWidth="1"/>
    <col min="278" max="278" width="4.6640625" style="7" customWidth="1"/>
    <col min="279" max="279" width="16.33203125" style="7" customWidth="1"/>
    <col min="280" max="280" width="12.6640625" style="7" customWidth="1"/>
    <col min="281" max="281" width="16.33203125" style="7" customWidth="1"/>
    <col min="282" max="282" width="3" style="7" bestFit="1" customWidth="1"/>
    <col min="283" max="283" width="5.6640625" style="7" bestFit="1" customWidth="1"/>
    <col min="284" max="285" width="11.5" style="7" bestFit="1" customWidth="1"/>
    <col min="286" max="287" width="8.83203125" style="7" customWidth="1"/>
    <col min="288" max="288" width="10" style="7" bestFit="1" customWidth="1"/>
    <col min="289" max="513" width="8.83203125" style="7"/>
    <col min="514" max="514" width="11.33203125" style="7" bestFit="1" customWidth="1"/>
    <col min="515" max="515" width="56" style="7" customWidth="1"/>
    <col min="516" max="516" width="39.1640625" style="7" customWidth="1"/>
    <col min="517" max="517" width="3.6640625" style="7" bestFit="1" customWidth="1"/>
    <col min="518" max="518" width="18.5" style="7" bestFit="1" customWidth="1"/>
    <col min="519" max="519" width="3.6640625" style="7" customWidth="1"/>
    <col min="520" max="520" width="23.5" style="7" customWidth="1"/>
    <col min="521" max="521" width="16.33203125" style="7" customWidth="1"/>
    <col min="522" max="522" width="2.6640625" style="7" customWidth="1"/>
    <col min="523" max="523" width="16.33203125" style="7" customWidth="1"/>
    <col min="524" max="524" width="2.6640625" style="7" customWidth="1"/>
    <col min="525" max="525" width="9.6640625" style="7" bestFit="1" customWidth="1"/>
    <col min="526" max="526" width="17.33203125" style="7" customWidth="1"/>
    <col min="527" max="527" width="5.1640625" style="7" customWidth="1"/>
    <col min="528" max="528" width="18.83203125" style="7" bestFit="1" customWidth="1"/>
    <col min="529" max="530" width="6.33203125" style="7" customWidth="1"/>
    <col min="531" max="531" width="16.33203125" style="7" customWidth="1"/>
    <col min="532" max="532" width="4" style="7" bestFit="1" customWidth="1"/>
    <col min="533" max="533" width="16.33203125" style="7" customWidth="1"/>
    <col min="534" max="534" width="4.6640625" style="7" customWidth="1"/>
    <col min="535" max="535" width="16.33203125" style="7" customWidth="1"/>
    <col min="536" max="536" width="12.6640625" style="7" customWidth="1"/>
    <col min="537" max="537" width="16.33203125" style="7" customWidth="1"/>
    <col min="538" max="538" width="3" style="7" bestFit="1" customWidth="1"/>
    <col min="539" max="539" width="5.6640625" style="7" bestFit="1" customWidth="1"/>
    <col min="540" max="541" width="11.5" style="7" bestFit="1" customWidth="1"/>
    <col min="542" max="543" width="8.83203125" style="7" customWidth="1"/>
    <col min="544" max="544" width="10" style="7" bestFit="1" customWidth="1"/>
    <col min="545" max="769" width="8.83203125" style="7"/>
    <col min="770" max="770" width="11.33203125" style="7" bestFit="1" customWidth="1"/>
    <col min="771" max="771" width="56" style="7" customWidth="1"/>
    <col min="772" max="772" width="39.1640625" style="7" customWidth="1"/>
    <col min="773" max="773" width="3.6640625" style="7" bestFit="1" customWidth="1"/>
    <col min="774" max="774" width="18.5" style="7" bestFit="1" customWidth="1"/>
    <col min="775" max="775" width="3.6640625" style="7" customWidth="1"/>
    <col min="776" max="776" width="23.5" style="7" customWidth="1"/>
    <col min="777" max="777" width="16.33203125" style="7" customWidth="1"/>
    <col min="778" max="778" width="2.6640625" style="7" customWidth="1"/>
    <col min="779" max="779" width="16.33203125" style="7" customWidth="1"/>
    <col min="780" max="780" width="2.6640625" style="7" customWidth="1"/>
    <col min="781" max="781" width="9.6640625" style="7" bestFit="1" customWidth="1"/>
    <col min="782" max="782" width="17.33203125" style="7" customWidth="1"/>
    <col min="783" max="783" width="5.1640625" style="7" customWidth="1"/>
    <col min="784" max="784" width="18.83203125" style="7" bestFit="1" customWidth="1"/>
    <col min="785" max="786" width="6.33203125" style="7" customWidth="1"/>
    <col min="787" max="787" width="16.33203125" style="7" customWidth="1"/>
    <col min="788" max="788" width="4" style="7" bestFit="1" customWidth="1"/>
    <col min="789" max="789" width="16.33203125" style="7" customWidth="1"/>
    <col min="790" max="790" width="4.6640625" style="7" customWidth="1"/>
    <col min="791" max="791" width="16.33203125" style="7" customWidth="1"/>
    <col min="792" max="792" width="12.6640625" style="7" customWidth="1"/>
    <col min="793" max="793" width="16.33203125" style="7" customWidth="1"/>
    <col min="794" max="794" width="3" style="7" bestFit="1" customWidth="1"/>
    <col min="795" max="795" width="5.6640625" style="7" bestFit="1" customWidth="1"/>
    <col min="796" max="797" width="11.5" style="7" bestFit="1" customWidth="1"/>
    <col min="798" max="799" width="8.83203125" style="7" customWidth="1"/>
    <col min="800" max="800" width="10" style="7" bestFit="1" customWidth="1"/>
    <col min="801" max="1025" width="8.83203125" style="7"/>
    <col min="1026" max="1026" width="11.33203125" style="7" bestFit="1" customWidth="1"/>
    <col min="1027" max="1027" width="56" style="7" customWidth="1"/>
    <col min="1028" max="1028" width="39.1640625" style="7" customWidth="1"/>
    <col min="1029" max="1029" width="3.6640625" style="7" bestFit="1" customWidth="1"/>
    <col min="1030" max="1030" width="18.5" style="7" bestFit="1" customWidth="1"/>
    <col min="1031" max="1031" width="3.6640625" style="7" customWidth="1"/>
    <col min="1032" max="1032" width="23.5" style="7" customWidth="1"/>
    <col min="1033" max="1033" width="16.33203125" style="7" customWidth="1"/>
    <col min="1034" max="1034" width="2.6640625" style="7" customWidth="1"/>
    <col min="1035" max="1035" width="16.33203125" style="7" customWidth="1"/>
    <col min="1036" max="1036" width="2.6640625" style="7" customWidth="1"/>
    <col min="1037" max="1037" width="9.6640625" style="7" bestFit="1" customWidth="1"/>
    <col min="1038" max="1038" width="17.33203125" style="7" customWidth="1"/>
    <col min="1039" max="1039" width="5.1640625" style="7" customWidth="1"/>
    <col min="1040" max="1040" width="18.83203125" style="7" bestFit="1" customWidth="1"/>
    <col min="1041" max="1042" width="6.33203125" style="7" customWidth="1"/>
    <col min="1043" max="1043" width="16.33203125" style="7" customWidth="1"/>
    <col min="1044" max="1044" width="4" style="7" bestFit="1" customWidth="1"/>
    <col min="1045" max="1045" width="16.33203125" style="7" customWidth="1"/>
    <col min="1046" max="1046" width="4.6640625" style="7" customWidth="1"/>
    <col min="1047" max="1047" width="16.33203125" style="7" customWidth="1"/>
    <col min="1048" max="1048" width="12.6640625" style="7" customWidth="1"/>
    <col min="1049" max="1049" width="16.33203125" style="7" customWidth="1"/>
    <col min="1050" max="1050" width="3" style="7" bestFit="1" customWidth="1"/>
    <col min="1051" max="1051" width="5.6640625" style="7" bestFit="1" customWidth="1"/>
    <col min="1052" max="1053" width="11.5" style="7" bestFit="1" customWidth="1"/>
    <col min="1054" max="1055" width="8.83203125" style="7" customWidth="1"/>
    <col min="1056" max="1056" width="10" style="7" bestFit="1" customWidth="1"/>
    <col min="1057" max="1281" width="8.83203125" style="7"/>
    <col min="1282" max="1282" width="11.33203125" style="7" bestFit="1" customWidth="1"/>
    <col min="1283" max="1283" width="56" style="7" customWidth="1"/>
    <col min="1284" max="1284" width="39.1640625" style="7" customWidth="1"/>
    <col min="1285" max="1285" width="3.6640625" style="7" bestFit="1" customWidth="1"/>
    <col min="1286" max="1286" width="18.5" style="7" bestFit="1" customWidth="1"/>
    <col min="1287" max="1287" width="3.6640625" style="7" customWidth="1"/>
    <col min="1288" max="1288" width="23.5" style="7" customWidth="1"/>
    <col min="1289" max="1289" width="16.33203125" style="7" customWidth="1"/>
    <col min="1290" max="1290" width="2.6640625" style="7" customWidth="1"/>
    <col min="1291" max="1291" width="16.33203125" style="7" customWidth="1"/>
    <col min="1292" max="1292" width="2.6640625" style="7" customWidth="1"/>
    <col min="1293" max="1293" width="9.6640625" style="7" bestFit="1" customWidth="1"/>
    <col min="1294" max="1294" width="17.33203125" style="7" customWidth="1"/>
    <col min="1295" max="1295" width="5.1640625" style="7" customWidth="1"/>
    <col min="1296" max="1296" width="18.83203125" style="7" bestFit="1" customWidth="1"/>
    <col min="1297" max="1298" width="6.33203125" style="7" customWidth="1"/>
    <col min="1299" max="1299" width="16.33203125" style="7" customWidth="1"/>
    <col min="1300" max="1300" width="4" style="7" bestFit="1" customWidth="1"/>
    <col min="1301" max="1301" width="16.33203125" style="7" customWidth="1"/>
    <col min="1302" max="1302" width="4.6640625" style="7" customWidth="1"/>
    <col min="1303" max="1303" width="16.33203125" style="7" customWidth="1"/>
    <col min="1304" max="1304" width="12.6640625" style="7" customWidth="1"/>
    <col min="1305" max="1305" width="16.33203125" style="7" customWidth="1"/>
    <col min="1306" max="1306" width="3" style="7" bestFit="1" customWidth="1"/>
    <col min="1307" max="1307" width="5.6640625" style="7" bestFit="1" customWidth="1"/>
    <col min="1308" max="1309" width="11.5" style="7" bestFit="1" customWidth="1"/>
    <col min="1310" max="1311" width="8.83203125" style="7" customWidth="1"/>
    <col min="1312" max="1312" width="10" style="7" bestFit="1" customWidth="1"/>
    <col min="1313" max="1537" width="8.83203125" style="7"/>
    <col min="1538" max="1538" width="11.33203125" style="7" bestFit="1" customWidth="1"/>
    <col min="1539" max="1539" width="56" style="7" customWidth="1"/>
    <col min="1540" max="1540" width="39.1640625" style="7" customWidth="1"/>
    <col min="1541" max="1541" width="3.6640625" style="7" bestFit="1" customWidth="1"/>
    <col min="1542" max="1542" width="18.5" style="7" bestFit="1" customWidth="1"/>
    <col min="1543" max="1543" width="3.6640625" style="7" customWidth="1"/>
    <col min="1544" max="1544" width="23.5" style="7" customWidth="1"/>
    <col min="1545" max="1545" width="16.33203125" style="7" customWidth="1"/>
    <col min="1546" max="1546" width="2.6640625" style="7" customWidth="1"/>
    <col min="1547" max="1547" width="16.33203125" style="7" customWidth="1"/>
    <col min="1548" max="1548" width="2.6640625" style="7" customWidth="1"/>
    <col min="1549" max="1549" width="9.6640625" style="7" bestFit="1" customWidth="1"/>
    <col min="1550" max="1550" width="17.33203125" style="7" customWidth="1"/>
    <col min="1551" max="1551" width="5.1640625" style="7" customWidth="1"/>
    <col min="1552" max="1552" width="18.83203125" style="7" bestFit="1" customWidth="1"/>
    <col min="1553" max="1554" width="6.33203125" style="7" customWidth="1"/>
    <col min="1555" max="1555" width="16.33203125" style="7" customWidth="1"/>
    <col min="1556" max="1556" width="4" style="7" bestFit="1" customWidth="1"/>
    <col min="1557" max="1557" width="16.33203125" style="7" customWidth="1"/>
    <col min="1558" max="1558" width="4.6640625" style="7" customWidth="1"/>
    <col min="1559" max="1559" width="16.33203125" style="7" customWidth="1"/>
    <col min="1560" max="1560" width="12.6640625" style="7" customWidth="1"/>
    <col min="1561" max="1561" width="16.33203125" style="7" customWidth="1"/>
    <col min="1562" max="1562" width="3" style="7" bestFit="1" customWidth="1"/>
    <col min="1563" max="1563" width="5.6640625" style="7" bestFit="1" customWidth="1"/>
    <col min="1564" max="1565" width="11.5" style="7" bestFit="1" customWidth="1"/>
    <col min="1566" max="1567" width="8.83203125" style="7" customWidth="1"/>
    <col min="1568" max="1568" width="10" style="7" bestFit="1" customWidth="1"/>
    <col min="1569" max="1793" width="8.83203125" style="7"/>
    <col min="1794" max="1794" width="11.33203125" style="7" bestFit="1" customWidth="1"/>
    <col min="1795" max="1795" width="56" style="7" customWidth="1"/>
    <col min="1796" max="1796" width="39.1640625" style="7" customWidth="1"/>
    <col min="1797" max="1797" width="3.6640625" style="7" bestFit="1" customWidth="1"/>
    <col min="1798" max="1798" width="18.5" style="7" bestFit="1" customWidth="1"/>
    <col min="1799" max="1799" width="3.6640625" style="7" customWidth="1"/>
    <col min="1800" max="1800" width="23.5" style="7" customWidth="1"/>
    <col min="1801" max="1801" width="16.33203125" style="7" customWidth="1"/>
    <col min="1802" max="1802" width="2.6640625" style="7" customWidth="1"/>
    <col min="1803" max="1803" width="16.33203125" style="7" customWidth="1"/>
    <col min="1804" max="1804" width="2.6640625" style="7" customWidth="1"/>
    <col min="1805" max="1805" width="9.6640625" style="7" bestFit="1" customWidth="1"/>
    <col min="1806" max="1806" width="17.33203125" style="7" customWidth="1"/>
    <col min="1807" max="1807" width="5.1640625" style="7" customWidth="1"/>
    <col min="1808" max="1808" width="18.83203125" style="7" bestFit="1" customWidth="1"/>
    <col min="1809" max="1810" width="6.33203125" style="7" customWidth="1"/>
    <col min="1811" max="1811" width="16.33203125" style="7" customWidth="1"/>
    <col min="1812" max="1812" width="4" style="7" bestFit="1" customWidth="1"/>
    <col min="1813" max="1813" width="16.33203125" style="7" customWidth="1"/>
    <col min="1814" max="1814" width="4.6640625" style="7" customWidth="1"/>
    <col min="1815" max="1815" width="16.33203125" style="7" customWidth="1"/>
    <col min="1816" max="1816" width="12.6640625" style="7" customWidth="1"/>
    <col min="1817" max="1817" width="16.33203125" style="7" customWidth="1"/>
    <col min="1818" max="1818" width="3" style="7" bestFit="1" customWidth="1"/>
    <col min="1819" max="1819" width="5.6640625" style="7" bestFit="1" customWidth="1"/>
    <col min="1820" max="1821" width="11.5" style="7" bestFit="1" customWidth="1"/>
    <col min="1822" max="1823" width="8.83203125" style="7" customWidth="1"/>
    <col min="1824" max="1824" width="10" style="7" bestFit="1" customWidth="1"/>
    <col min="1825" max="2049" width="8.83203125" style="7"/>
    <col min="2050" max="2050" width="11.33203125" style="7" bestFit="1" customWidth="1"/>
    <col min="2051" max="2051" width="56" style="7" customWidth="1"/>
    <col min="2052" max="2052" width="39.1640625" style="7" customWidth="1"/>
    <col min="2053" max="2053" width="3.6640625" style="7" bestFit="1" customWidth="1"/>
    <col min="2054" max="2054" width="18.5" style="7" bestFit="1" customWidth="1"/>
    <col min="2055" max="2055" width="3.6640625" style="7" customWidth="1"/>
    <col min="2056" max="2056" width="23.5" style="7" customWidth="1"/>
    <col min="2057" max="2057" width="16.33203125" style="7" customWidth="1"/>
    <col min="2058" max="2058" width="2.6640625" style="7" customWidth="1"/>
    <col min="2059" max="2059" width="16.33203125" style="7" customWidth="1"/>
    <col min="2060" max="2060" width="2.6640625" style="7" customWidth="1"/>
    <col min="2061" max="2061" width="9.6640625" style="7" bestFit="1" customWidth="1"/>
    <col min="2062" max="2062" width="17.33203125" style="7" customWidth="1"/>
    <col min="2063" max="2063" width="5.1640625" style="7" customWidth="1"/>
    <col min="2064" max="2064" width="18.83203125" style="7" bestFit="1" customWidth="1"/>
    <col min="2065" max="2066" width="6.33203125" style="7" customWidth="1"/>
    <col min="2067" max="2067" width="16.33203125" style="7" customWidth="1"/>
    <col min="2068" max="2068" width="4" style="7" bestFit="1" customWidth="1"/>
    <col min="2069" max="2069" width="16.33203125" style="7" customWidth="1"/>
    <col min="2070" max="2070" width="4.6640625" style="7" customWidth="1"/>
    <col min="2071" max="2071" width="16.33203125" style="7" customWidth="1"/>
    <col min="2072" max="2072" width="12.6640625" style="7" customWidth="1"/>
    <col min="2073" max="2073" width="16.33203125" style="7" customWidth="1"/>
    <col min="2074" max="2074" width="3" style="7" bestFit="1" customWidth="1"/>
    <col min="2075" max="2075" width="5.6640625" style="7" bestFit="1" customWidth="1"/>
    <col min="2076" max="2077" width="11.5" style="7" bestFit="1" customWidth="1"/>
    <col min="2078" max="2079" width="8.83203125" style="7" customWidth="1"/>
    <col min="2080" max="2080" width="10" style="7" bestFit="1" customWidth="1"/>
    <col min="2081" max="2305" width="8.83203125" style="7"/>
    <col min="2306" max="2306" width="11.33203125" style="7" bestFit="1" customWidth="1"/>
    <col min="2307" max="2307" width="56" style="7" customWidth="1"/>
    <col min="2308" max="2308" width="39.1640625" style="7" customWidth="1"/>
    <col min="2309" max="2309" width="3.6640625" style="7" bestFit="1" customWidth="1"/>
    <col min="2310" max="2310" width="18.5" style="7" bestFit="1" customWidth="1"/>
    <col min="2311" max="2311" width="3.6640625" style="7" customWidth="1"/>
    <col min="2312" max="2312" width="23.5" style="7" customWidth="1"/>
    <col min="2313" max="2313" width="16.33203125" style="7" customWidth="1"/>
    <col min="2314" max="2314" width="2.6640625" style="7" customWidth="1"/>
    <col min="2315" max="2315" width="16.33203125" style="7" customWidth="1"/>
    <col min="2316" max="2316" width="2.6640625" style="7" customWidth="1"/>
    <col min="2317" max="2317" width="9.6640625" style="7" bestFit="1" customWidth="1"/>
    <col min="2318" max="2318" width="17.33203125" style="7" customWidth="1"/>
    <col min="2319" max="2319" width="5.1640625" style="7" customWidth="1"/>
    <col min="2320" max="2320" width="18.83203125" style="7" bestFit="1" customWidth="1"/>
    <col min="2321" max="2322" width="6.33203125" style="7" customWidth="1"/>
    <col min="2323" max="2323" width="16.33203125" style="7" customWidth="1"/>
    <col min="2324" max="2324" width="4" style="7" bestFit="1" customWidth="1"/>
    <col min="2325" max="2325" width="16.33203125" style="7" customWidth="1"/>
    <col min="2326" max="2326" width="4.6640625" style="7" customWidth="1"/>
    <col min="2327" max="2327" width="16.33203125" style="7" customWidth="1"/>
    <col min="2328" max="2328" width="12.6640625" style="7" customWidth="1"/>
    <col min="2329" max="2329" width="16.33203125" style="7" customWidth="1"/>
    <col min="2330" max="2330" width="3" style="7" bestFit="1" customWidth="1"/>
    <col min="2331" max="2331" width="5.6640625" style="7" bestFit="1" customWidth="1"/>
    <col min="2332" max="2333" width="11.5" style="7" bestFit="1" customWidth="1"/>
    <col min="2334" max="2335" width="8.83203125" style="7" customWidth="1"/>
    <col min="2336" max="2336" width="10" style="7" bestFit="1" customWidth="1"/>
    <col min="2337" max="2561" width="8.83203125" style="7"/>
    <col min="2562" max="2562" width="11.33203125" style="7" bestFit="1" customWidth="1"/>
    <col min="2563" max="2563" width="56" style="7" customWidth="1"/>
    <col min="2564" max="2564" width="39.1640625" style="7" customWidth="1"/>
    <col min="2565" max="2565" width="3.6640625" style="7" bestFit="1" customWidth="1"/>
    <col min="2566" max="2566" width="18.5" style="7" bestFit="1" customWidth="1"/>
    <col min="2567" max="2567" width="3.6640625" style="7" customWidth="1"/>
    <col min="2568" max="2568" width="23.5" style="7" customWidth="1"/>
    <col min="2569" max="2569" width="16.33203125" style="7" customWidth="1"/>
    <col min="2570" max="2570" width="2.6640625" style="7" customWidth="1"/>
    <col min="2571" max="2571" width="16.33203125" style="7" customWidth="1"/>
    <col min="2572" max="2572" width="2.6640625" style="7" customWidth="1"/>
    <col min="2573" max="2573" width="9.6640625" style="7" bestFit="1" customWidth="1"/>
    <col min="2574" max="2574" width="17.33203125" style="7" customWidth="1"/>
    <col min="2575" max="2575" width="5.1640625" style="7" customWidth="1"/>
    <col min="2576" max="2576" width="18.83203125" style="7" bestFit="1" customWidth="1"/>
    <col min="2577" max="2578" width="6.33203125" style="7" customWidth="1"/>
    <col min="2579" max="2579" width="16.33203125" style="7" customWidth="1"/>
    <col min="2580" max="2580" width="4" style="7" bestFit="1" customWidth="1"/>
    <col min="2581" max="2581" width="16.33203125" style="7" customWidth="1"/>
    <col min="2582" max="2582" width="4.6640625" style="7" customWidth="1"/>
    <col min="2583" max="2583" width="16.33203125" style="7" customWidth="1"/>
    <col min="2584" max="2584" width="12.6640625" style="7" customWidth="1"/>
    <col min="2585" max="2585" width="16.33203125" style="7" customWidth="1"/>
    <col min="2586" max="2586" width="3" style="7" bestFit="1" customWidth="1"/>
    <col min="2587" max="2587" width="5.6640625" style="7" bestFit="1" customWidth="1"/>
    <col min="2588" max="2589" width="11.5" style="7" bestFit="1" customWidth="1"/>
    <col min="2590" max="2591" width="8.83203125" style="7" customWidth="1"/>
    <col min="2592" max="2592" width="10" style="7" bestFit="1" customWidth="1"/>
    <col min="2593" max="2817" width="8.83203125" style="7"/>
    <col min="2818" max="2818" width="11.33203125" style="7" bestFit="1" customWidth="1"/>
    <col min="2819" max="2819" width="56" style="7" customWidth="1"/>
    <col min="2820" max="2820" width="39.1640625" style="7" customWidth="1"/>
    <col min="2821" max="2821" width="3.6640625" style="7" bestFit="1" customWidth="1"/>
    <col min="2822" max="2822" width="18.5" style="7" bestFit="1" customWidth="1"/>
    <col min="2823" max="2823" width="3.6640625" style="7" customWidth="1"/>
    <col min="2824" max="2824" width="23.5" style="7" customWidth="1"/>
    <col min="2825" max="2825" width="16.33203125" style="7" customWidth="1"/>
    <col min="2826" max="2826" width="2.6640625" style="7" customWidth="1"/>
    <col min="2827" max="2827" width="16.33203125" style="7" customWidth="1"/>
    <col min="2828" max="2828" width="2.6640625" style="7" customWidth="1"/>
    <col min="2829" max="2829" width="9.6640625" style="7" bestFit="1" customWidth="1"/>
    <col min="2830" max="2830" width="17.33203125" style="7" customWidth="1"/>
    <col min="2831" max="2831" width="5.1640625" style="7" customWidth="1"/>
    <col min="2832" max="2832" width="18.83203125" style="7" bestFit="1" customWidth="1"/>
    <col min="2833" max="2834" width="6.33203125" style="7" customWidth="1"/>
    <col min="2835" max="2835" width="16.33203125" style="7" customWidth="1"/>
    <col min="2836" max="2836" width="4" style="7" bestFit="1" customWidth="1"/>
    <col min="2837" max="2837" width="16.33203125" style="7" customWidth="1"/>
    <col min="2838" max="2838" width="4.6640625" style="7" customWidth="1"/>
    <col min="2839" max="2839" width="16.33203125" style="7" customWidth="1"/>
    <col min="2840" max="2840" width="12.6640625" style="7" customWidth="1"/>
    <col min="2841" max="2841" width="16.33203125" style="7" customWidth="1"/>
    <col min="2842" max="2842" width="3" style="7" bestFit="1" customWidth="1"/>
    <col min="2843" max="2843" width="5.6640625" style="7" bestFit="1" customWidth="1"/>
    <col min="2844" max="2845" width="11.5" style="7" bestFit="1" customWidth="1"/>
    <col min="2846" max="2847" width="8.83203125" style="7" customWidth="1"/>
    <col min="2848" max="2848" width="10" style="7" bestFit="1" customWidth="1"/>
    <col min="2849" max="3073" width="8.83203125" style="7"/>
    <col min="3074" max="3074" width="11.33203125" style="7" bestFit="1" customWidth="1"/>
    <col min="3075" max="3075" width="56" style="7" customWidth="1"/>
    <col min="3076" max="3076" width="39.1640625" style="7" customWidth="1"/>
    <col min="3077" max="3077" width="3.6640625" style="7" bestFit="1" customWidth="1"/>
    <col min="3078" max="3078" width="18.5" style="7" bestFit="1" customWidth="1"/>
    <col min="3079" max="3079" width="3.6640625" style="7" customWidth="1"/>
    <col min="3080" max="3080" width="23.5" style="7" customWidth="1"/>
    <col min="3081" max="3081" width="16.33203125" style="7" customWidth="1"/>
    <col min="3082" max="3082" width="2.6640625" style="7" customWidth="1"/>
    <col min="3083" max="3083" width="16.33203125" style="7" customWidth="1"/>
    <col min="3084" max="3084" width="2.6640625" style="7" customWidth="1"/>
    <col min="3085" max="3085" width="9.6640625" style="7" bestFit="1" customWidth="1"/>
    <col min="3086" max="3086" width="17.33203125" style="7" customWidth="1"/>
    <col min="3087" max="3087" width="5.1640625" style="7" customWidth="1"/>
    <col min="3088" max="3088" width="18.83203125" style="7" bestFit="1" customWidth="1"/>
    <col min="3089" max="3090" width="6.33203125" style="7" customWidth="1"/>
    <col min="3091" max="3091" width="16.33203125" style="7" customWidth="1"/>
    <col min="3092" max="3092" width="4" style="7" bestFit="1" customWidth="1"/>
    <col min="3093" max="3093" width="16.33203125" style="7" customWidth="1"/>
    <col min="3094" max="3094" width="4.6640625" style="7" customWidth="1"/>
    <col min="3095" max="3095" width="16.33203125" style="7" customWidth="1"/>
    <col min="3096" max="3096" width="12.6640625" style="7" customWidth="1"/>
    <col min="3097" max="3097" width="16.33203125" style="7" customWidth="1"/>
    <col min="3098" max="3098" width="3" style="7" bestFit="1" customWidth="1"/>
    <col min="3099" max="3099" width="5.6640625" style="7" bestFit="1" customWidth="1"/>
    <col min="3100" max="3101" width="11.5" style="7" bestFit="1" customWidth="1"/>
    <col min="3102" max="3103" width="8.83203125" style="7" customWidth="1"/>
    <col min="3104" max="3104" width="10" style="7" bestFit="1" customWidth="1"/>
    <col min="3105" max="3329" width="8.83203125" style="7"/>
    <col min="3330" max="3330" width="11.33203125" style="7" bestFit="1" customWidth="1"/>
    <col min="3331" max="3331" width="56" style="7" customWidth="1"/>
    <col min="3332" max="3332" width="39.1640625" style="7" customWidth="1"/>
    <col min="3333" max="3333" width="3.6640625" style="7" bestFit="1" customWidth="1"/>
    <col min="3334" max="3334" width="18.5" style="7" bestFit="1" customWidth="1"/>
    <col min="3335" max="3335" width="3.6640625" style="7" customWidth="1"/>
    <col min="3336" max="3336" width="23.5" style="7" customWidth="1"/>
    <col min="3337" max="3337" width="16.33203125" style="7" customWidth="1"/>
    <col min="3338" max="3338" width="2.6640625" style="7" customWidth="1"/>
    <col min="3339" max="3339" width="16.33203125" style="7" customWidth="1"/>
    <col min="3340" max="3340" width="2.6640625" style="7" customWidth="1"/>
    <col min="3341" max="3341" width="9.6640625" style="7" bestFit="1" customWidth="1"/>
    <col min="3342" max="3342" width="17.33203125" style="7" customWidth="1"/>
    <col min="3343" max="3343" width="5.1640625" style="7" customWidth="1"/>
    <col min="3344" max="3344" width="18.83203125" style="7" bestFit="1" customWidth="1"/>
    <col min="3345" max="3346" width="6.33203125" style="7" customWidth="1"/>
    <col min="3347" max="3347" width="16.33203125" style="7" customWidth="1"/>
    <col min="3348" max="3348" width="4" style="7" bestFit="1" customWidth="1"/>
    <col min="3349" max="3349" width="16.33203125" style="7" customWidth="1"/>
    <col min="3350" max="3350" width="4.6640625" style="7" customWidth="1"/>
    <col min="3351" max="3351" width="16.33203125" style="7" customWidth="1"/>
    <col min="3352" max="3352" width="12.6640625" style="7" customWidth="1"/>
    <col min="3353" max="3353" width="16.33203125" style="7" customWidth="1"/>
    <col min="3354" max="3354" width="3" style="7" bestFit="1" customWidth="1"/>
    <col min="3355" max="3355" width="5.6640625" style="7" bestFit="1" customWidth="1"/>
    <col min="3356" max="3357" width="11.5" style="7" bestFit="1" customWidth="1"/>
    <col min="3358" max="3359" width="8.83203125" style="7" customWidth="1"/>
    <col min="3360" max="3360" width="10" style="7" bestFit="1" customWidth="1"/>
    <col min="3361" max="3585" width="8.83203125" style="7"/>
    <col min="3586" max="3586" width="11.33203125" style="7" bestFit="1" customWidth="1"/>
    <col min="3587" max="3587" width="56" style="7" customWidth="1"/>
    <col min="3588" max="3588" width="39.1640625" style="7" customWidth="1"/>
    <col min="3589" max="3589" width="3.6640625" style="7" bestFit="1" customWidth="1"/>
    <col min="3590" max="3590" width="18.5" style="7" bestFit="1" customWidth="1"/>
    <col min="3591" max="3591" width="3.6640625" style="7" customWidth="1"/>
    <col min="3592" max="3592" width="23.5" style="7" customWidth="1"/>
    <col min="3593" max="3593" width="16.33203125" style="7" customWidth="1"/>
    <col min="3594" max="3594" width="2.6640625" style="7" customWidth="1"/>
    <col min="3595" max="3595" width="16.33203125" style="7" customWidth="1"/>
    <col min="3596" max="3596" width="2.6640625" style="7" customWidth="1"/>
    <col min="3597" max="3597" width="9.6640625" style="7" bestFit="1" customWidth="1"/>
    <col min="3598" max="3598" width="17.33203125" style="7" customWidth="1"/>
    <col min="3599" max="3599" width="5.1640625" style="7" customWidth="1"/>
    <col min="3600" max="3600" width="18.83203125" style="7" bestFit="1" customWidth="1"/>
    <col min="3601" max="3602" width="6.33203125" style="7" customWidth="1"/>
    <col min="3603" max="3603" width="16.33203125" style="7" customWidth="1"/>
    <col min="3604" max="3604" width="4" style="7" bestFit="1" customWidth="1"/>
    <col min="3605" max="3605" width="16.33203125" style="7" customWidth="1"/>
    <col min="3606" max="3606" width="4.6640625" style="7" customWidth="1"/>
    <col min="3607" max="3607" width="16.33203125" style="7" customWidth="1"/>
    <col min="3608" max="3608" width="12.6640625" style="7" customWidth="1"/>
    <col min="3609" max="3609" width="16.33203125" style="7" customWidth="1"/>
    <col min="3610" max="3610" width="3" style="7" bestFit="1" customWidth="1"/>
    <col min="3611" max="3611" width="5.6640625" style="7" bestFit="1" customWidth="1"/>
    <col min="3612" max="3613" width="11.5" style="7" bestFit="1" customWidth="1"/>
    <col min="3614" max="3615" width="8.83203125" style="7" customWidth="1"/>
    <col min="3616" max="3616" width="10" style="7" bestFit="1" customWidth="1"/>
    <col min="3617" max="3841" width="8.83203125" style="7"/>
    <col min="3842" max="3842" width="11.33203125" style="7" bestFit="1" customWidth="1"/>
    <col min="3843" max="3843" width="56" style="7" customWidth="1"/>
    <col min="3844" max="3844" width="39.1640625" style="7" customWidth="1"/>
    <col min="3845" max="3845" width="3.6640625" style="7" bestFit="1" customWidth="1"/>
    <col min="3846" max="3846" width="18.5" style="7" bestFit="1" customWidth="1"/>
    <col min="3847" max="3847" width="3.6640625" style="7" customWidth="1"/>
    <col min="3848" max="3848" width="23.5" style="7" customWidth="1"/>
    <col min="3849" max="3849" width="16.33203125" style="7" customWidth="1"/>
    <col min="3850" max="3850" width="2.6640625" style="7" customWidth="1"/>
    <col min="3851" max="3851" width="16.33203125" style="7" customWidth="1"/>
    <col min="3852" max="3852" width="2.6640625" style="7" customWidth="1"/>
    <col min="3853" max="3853" width="9.6640625" style="7" bestFit="1" customWidth="1"/>
    <col min="3854" max="3854" width="17.33203125" style="7" customWidth="1"/>
    <col min="3855" max="3855" width="5.1640625" style="7" customWidth="1"/>
    <col min="3856" max="3856" width="18.83203125" style="7" bestFit="1" customWidth="1"/>
    <col min="3857" max="3858" width="6.33203125" style="7" customWidth="1"/>
    <col min="3859" max="3859" width="16.33203125" style="7" customWidth="1"/>
    <col min="3860" max="3860" width="4" style="7" bestFit="1" customWidth="1"/>
    <col min="3861" max="3861" width="16.33203125" style="7" customWidth="1"/>
    <col min="3862" max="3862" width="4.6640625" style="7" customWidth="1"/>
    <col min="3863" max="3863" width="16.33203125" style="7" customWidth="1"/>
    <col min="3864" max="3864" width="12.6640625" style="7" customWidth="1"/>
    <col min="3865" max="3865" width="16.33203125" style="7" customWidth="1"/>
    <col min="3866" max="3866" width="3" style="7" bestFit="1" customWidth="1"/>
    <col min="3867" max="3867" width="5.6640625" style="7" bestFit="1" customWidth="1"/>
    <col min="3868" max="3869" width="11.5" style="7" bestFit="1" customWidth="1"/>
    <col min="3870" max="3871" width="8.83203125" style="7" customWidth="1"/>
    <col min="3872" max="3872" width="10" style="7" bestFit="1" customWidth="1"/>
    <col min="3873" max="4097" width="8.83203125" style="7"/>
    <col min="4098" max="4098" width="11.33203125" style="7" bestFit="1" customWidth="1"/>
    <col min="4099" max="4099" width="56" style="7" customWidth="1"/>
    <col min="4100" max="4100" width="39.1640625" style="7" customWidth="1"/>
    <col min="4101" max="4101" width="3.6640625" style="7" bestFit="1" customWidth="1"/>
    <col min="4102" max="4102" width="18.5" style="7" bestFit="1" customWidth="1"/>
    <col min="4103" max="4103" width="3.6640625" style="7" customWidth="1"/>
    <col min="4104" max="4104" width="23.5" style="7" customWidth="1"/>
    <col min="4105" max="4105" width="16.33203125" style="7" customWidth="1"/>
    <col min="4106" max="4106" width="2.6640625" style="7" customWidth="1"/>
    <col min="4107" max="4107" width="16.33203125" style="7" customWidth="1"/>
    <col min="4108" max="4108" width="2.6640625" style="7" customWidth="1"/>
    <col min="4109" max="4109" width="9.6640625" style="7" bestFit="1" customWidth="1"/>
    <col min="4110" max="4110" width="17.33203125" style="7" customWidth="1"/>
    <col min="4111" max="4111" width="5.1640625" style="7" customWidth="1"/>
    <col min="4112" max="4112" width="18.83203125" style="7" bestFit="1" customWidth="1"/>
    <col min="4113" max="4114" width="6.33203125" style="7" customWidth="1"/>
    <col min="4115" max="4115" width="16.33203125" style="7" customWidth="1"/>
    <col min="4116" max="4116" width="4" style="7" bestFit="1" customWidth="1"/>
    <col min="4117" max="4117" width="16.33203125" style="7" customWidth="1"/>
    <col min="4118" max="4118" width="4.6640625" style="7" customWidth="1"/>
    <col min="4119" max="4119" width="16.33203125" style="7" customWidth="1"/>
    <col min="4120" max="4120" width="12.6640625" style="7" customWidth="1"/>
    <col min="4121" max="4121" width="16.33203125" style="7" customWidth="1"/>
    <col min="4122" max="4122" width="3" style="7" bestFit="1" customWidth="1"/>
    <col min="4123" max="4123" width="5.6640625" style="7" bestFit="1" customWidth="1"/>
    <col min="4124" max="4125" width="11.5" style="7" bestFit="1" customWidth="1"/>
    <col min="4126" max="4127" width="8.83203125" style="7" customWidth="1"/>
    <col min="4128" max="4128" width="10" style="7" bestFit="1" customWidth="1"/>
    <col min="4129" max="4353" width="8.83203125" style="7"/>
    <col min="4354" max="4354" width="11.33203125" style="7" bestFit="1" customWidth="1"/>
    <col min="4355" max="4355" width="56" style="7" customWidth="1"/>
    <col min="4356" max="4356" width="39.1640625" style="7" customWidth="1"/>
    <col min="4357" max="4357" width="3.6640625" style="7" bestFit="1" customWidth="1"/>
    <col min="4358" max="4358" width="18.5" style="7" bestFit="1" customWidth="1"/>
    <col min="4359" max="4359" width="3.6640625" style="7" customWidth="1"/>
    <col min="4360" max="4360" width="23.5" style="7" customWidth="1"/>
    <col min="4361" max="4361" width="16.33203125" style="7" customWidth="1"/>
    <col min="4362" max="4362" width="2.6640625" style="7" customWidth="1"/>
    <col min="4363" max="4363" width="16.33203125" style="7" customWidth="1"/>
    <col min="4364" max="4364" width="2.6640625" style="7" customWidth="1"/>
    <col min="4365" max="4365" width="9.6640625" style="7" bestFit="1" customWidth="1"/>
    <col min="4366" max="4366" width="17.33203125" style="7" customWidth="1"/>
    <col min="4367" max="4367" width="5.1640625" style="7" customWidth="1"/>
    <col min="4368" max="4368" width="18.83203125" style="7" bestFit="1" customWidth="1"/>
    <col min="4369" max="4370" width="6.33203125" style="7" customWidth="1"/>
    <col min="4371" max="4371" width="16.33203125" style="7" customWidth="1"/>
    <col min="4372" max="4372" width="4" style="7" bestFit="1" customWidth="1"/>
    <col min="4373" max="4373" width="16.33203125" style="7" customWidth="1"/>
    <col min="4374" max="4374" width="4.6640625" style="7" customWidth="1"/>
    <col min="4375" max="4375" width="16.33203125" style="7" customWidth="1"/>
    <col min="4376" max="4376" width="12.6640625" style="7" customWidth="1"/>
    <col min="4377" max="4377" width="16.33203125" style="7" customWidth="1"/>
    <col min="4378" max="4378" width="3" style="7" bestFit="1" customWidth="1"/>
    <col min="4379" max="4379" width="5.6640625" style="7" bestFit="1" customWidth="1"/>
    <col min="4380" max="4381" width="11.5" style="7" bestFit="1" customWidth="1"/>
    <col min="4382" max="4383" width="8.83203125" style="7" customWidth="1"/>
    <col min="4384" max="4384" width="10" style="7" bestFit="1" customWidth="1"/>
    <col min="4385" max="4609" width="8.83203125" style="7"/>
    <col min="4610" max="4610" width="11.33203125" style="7" bestFit="1" customWidth="1"/>
    <col min="4611" max="4611" width="56" style="7" customWidth="1"/>
    <col min="4612" max="4612" width="39.1640625" style="7" customWidth="1"/>
    <col min="4613" max="4613" width="3.6640625" style="7" bestFit="1" customWidth="1"/>
    <col min="4614" max="4614" width="18.5" style="7" bestFit="1" customWidth="1"/>
    <col min="4615" max="4615" width="3.6640625" style="7" customWidth="1"/>
    <col min="4616" max="4616" width="23.5" style="7" customWidth="1"/>
    <col min="4617" max="4617" width="16.33203125" style="7" customWidth="1"/>
    <col min="4618" max="4618" width="2.6640625" style="7" customWidth="1"/>
    <col min="4619" max="4619" width="16.33203125" style="7" customWidth="1"/>
    <col min="4620" max="4620" width="2.6640625" style="7" customWidth="1"/>
    <col min="4621" max="4621" width="9.6640625" style="7" bestFit="1" customWidth="1"/>
    <col min="4622" max="4622" width="17.33203125" style="7" customWidth="1"/>
    <col min="4623" max="4623" width="5.1640625" style="7" customWidth="1"/>
    <col min="4624" max="4624" width="18.83203125" style="7" bestFit="1" customWidth="1"/>
    <col min="4625" max="4626" width="6.33203125" style="7" customWidth="1"/>
    <col min="4627" max="4627" width="16.33203125" style="7" customWidth="1"/>
    <col min="4628" max="4628" width="4" style="7" bestFit="1" customWidth="1"/>
    <col min="4629" max="4629" width="16.33203125" style="7" customWidth="1"/>
    <col min="4630" max="4630" width="4.6640625" style="7" customWidth="1"/>
    <col min="4631" max="4631" width="16.33203125" style="7" customWidth="1"/>
    <col min="4632" max="4632" width="12.6640625" style="7" customWidth="1"/>
    <col min="4633" max="4633" width="16.33203125" style="7" customWidth="1"/>
    <col min="4634" max="4634" width="3" style="7" bestFit="1" customWidth="1"/>
    <col min="4635" max="4635" width="5.6640625" style="7" bestFit="1" customWidth="1"/>
    <col min="4636" max="4637" width="11.5" style="7" bestFit="1" customWidth="1"/>
    <col min="4638" max="4639" width="8.83203125" style="7" customWidth="1"/>
    <col min="4640" max="4640" width="10" style="7" bestFit="1" customWidth="1"/>
    <col min="4641" max="4865" width="8.83203125" style="7"/>
    <col min="4866" max="4866" width="11.33203125" style="7" bestFit="1" customWidth="1"/>
    <col min="4867" max="4867" width="56" style="7" customWidth="1"/>
    <col min="4868" max="4868" width="39.1640625" style="7" customWidth="1"/>
    <col min="4869" max="4869" width="3.6640625" style="7" bestFit="1" customWidth="1"/>
    <col min="4870" max="4870" width="18.5" style="7" bestFit="1" customWidth="1"/>
    <col min="4871" max="4871" width="3.6640625" style="7" customWidth="1"/>
    <col min="4872" max="4872" width="23.5" style="7" customWidth="1"/>
    <col min="4873" max="4873" width="16.33203125" style="7" customWidth="1"/>
    <col min="4874" max="4874" width="2.6640625" style="7" customWidth="1"/>
    <col min="4875" max="4875" width="16.33203125" style="7" customWidth="1"/>
    <col min="4876" max="4876" width="2.6640625" style="7" customWidth="1"/>
    <col min="4877" max="4877" width="9.6640625" style="7" bestFit="1" customWidth="1"/>
    <col min="4878" max="4878" width="17.33203125" style="7" customWidth="1"/>
    <col min="4879" max="4879" width="5.1640625" style="7" customWidth="1"/>
    <col min="4880" max="4880" width="18.83203125" style="7" bestFit="1" customWidth="1"/>
    <col min="4881" max="4882" width="6.33203125" style="7" customWidth="1"/>
    <col min="4883" max="4883" width="16.33203125" style="7" customWidth="1"/>
    <col min="4884" max="4884" width="4" style="7" bestFit="1" customWidth="1"/>
    <col min="4885" max="4885" width="16.33203125" style="7" customWidth="1"/>
    <col min="4886" max="4886" width="4.6640625" style="7" customWidth="1"/>
    <col min="4887" max="4887" width="16.33203125" style="7" customWidth="1"/>
    <col min="4888" max="4888" width="12.6640625" style="7" customWidth="1"/>
    <col min="4889" max="4889" width="16.33203125" style="7" customWidth="1"/>
    <col min="4890" max="4890" width="3" style="7" bestFit="1" customWidth="1"/>
    <col min="4891" max="4891" width="5.6640625" style="7" bestFit="1" customWidth="1"/>
    <col min="4892" max="4893" width="11.5" style="7" bestFit="1" customWidth="1"/>
    <col min="4894" max="4895" width="8.83203125" style="7" customWidth="1"/>
    <col min="4896" max="4896" width="10" style="7" bestFit="1" customWidth="1"/>
    <col min="4897" max="5121" width="8.83203125" style="7"/>
    <col min="5122" max="5122" width="11.33203125" style="7" bestFit="1" customWidth="1"/>
    <col min="5123" max="5123" width="56" style="7" customWidth="1"/>
    <col min="5124" max="5124" width="39.1640625" style="7" customWidth="1"/>
    <col min="5125" max="5125" width="3.6640625" style="7" bestFit="1" customWidth="1"/>
    <col min="5126" max="5126" width="18.5" style="7" bestFit="1" customWidth="1"/>
    <col min="5127" max="5127" width="3.6640625" style="7" customWidth="1"/>
    <col min="5128" max="5128" width="23.5" style="7" customWidth="1"/>
    <col min="5129" max="5129" width="16.33203125" style="7" customWidth="1"/>
    <col min="5130" max="5130" width="2.6640625" style="7" customWidth="1"/>
    <col min="5131" max="5131" width="16.33203125" style="7" customWidth="1"/>
    <col min="5132" max="5132" width="2.6640625" style="7" customWidth="1"/>
    <col min="5133" max="5133" width="9.6640625" style="7" bestFit="1" customWidth="1"/>
    <col min="5134" max="5134" width="17.33203125" style="7" customWidth="1"/>
    <col min="5135" max="5135" width="5.1640625" style="7" customWidth="1"/>
    <col min="5136" max="5136" width="18.83203125" style="7" bestFit="1" customWidth="1"/>
    <col min="5137" max="5138" width="6.33203125" style="7" customWidth="1"/>
    <col min="5139" max="5139" width="16.33203125" style="7" customWidth="1"/>
    <col min="5140" max="5140" width="4" style="7" bestFit="1" customWidth="1"/>
    <col min="5141" max="5141" width="16.33203125" style="7" customWidth="1"/>
    <col min="5142" max="5142" width="4.6640625" style="7" customWidth="1"/>
    <col min="5143" max="5143" width="16.33203125" style="7" customWidth="1"/>
    <col min="5144" max="5144" width="12.6640625" style="7" customWidth="1"/>
    <col min="5145" max="5145" width="16.33203125" style="7" customWidth="1"/>
    <col min="5146" max="5146" width="3" style="7" bestFit="1" customWidth="1"/>
    <col min="5147" max="5147" width="5.6640625" style="7" bestFit="1" customWidth="1"/>
    <col min="5148" max="5149" width="11.5" style="7" bestFit="1" customWidth="1"/>
    <col min="5150" max="5151" width="8.83203125" style="7" customWidth="1"/>
    <col min="5152" max="5152" width="10" style="7" bestFit="1" customWidth="1"/>
    <col min="5153" max="5377" width="8.83203125" style="7"/>
    <col min="5378" max="5378" width="11.33203125" style="7" bestFit="1" customWidth="1"/>
    <col min="5379" max="5379" width="56" style="7" customWidth="1"/>
    <col min="5380" max="5380" width="39.1640625" style="7" customWidth="1"/>
    <col min="5381" max="5381" width="3.6640625" style="7" bestFit="1" customWidth="1"/>
    <col min="5382" max="5382" width="18.5" style="7" bestFit="1" customWidth="1"/>
    <col min="5383" max="5383" width="3.6640625" style="7" customWidth="1"/>
    <col min="5384" max="5384" width="23.5" style="7" customWidth="1"/>
    <col min="5385" max="5385" width="16.33203125" style="7" customWidth="1"/>
    <col min="5386" max="5386" width="2.6640625" style="7" customWidth="1"/>
    <col min="5387" max="5387" width="16.33203125" style="7" customWidth="1"/>
    <col min="5388" max="5388" width="2.6640625" style="7" customWidth="1"/>
    <col min="5389" max="5389" width="9.6640625" style="7" bestFit="1" customWidth="1"/>
    <col min="5390" max="5390" width="17.33203125" style="7" customWidth="1"/>
    <col min="5391" max="5391" width="5.1640625" style="7" customWidth="1"/>
    <col min="5392" max="5392" width="18.83203125" style="7" bestFit="1" customWidth="1"/>
    <col min="5393" max="5394" width="6.33203125" style="7" customWidth="1"/>
    <col min="5395" max="5395" width="16.33203125" style="7" customWidth="1"/>
    <col min="5396" max="5396" width="4" style="7" bestFit="1" customWidth="1"/>
    <col min="5397" max="5397" width="16.33203125" style="7" customWidth="1"/>
    <col min="5398" max="5398" width="4.6640625" style="7" customWidth="1"/>
    <col min="5399" max="5399" width="16.33203125" style="7" customWidth="1"/>
    <col min="5400" max="5400" width="12.6640625" style="7" customWidth="1"/>
    <col min="5401" max="5401" width="16.33203125" style="7" customWidth="1"/>
    <col min="5402" max="5402" width="3" style="7" bestFit="1" customWidth="1"/>
    <col min="5403" max="5403" width="5.6640625" style="7" bestFit="1" customWidth="1"/>
    <col min="5404" max="5405" width="11.5" style="7" bestFit="1" customWidth="1"/>
    <col min="5406" max="5407" width="8.83203125" style="7" customWidth="1"/>
    <col min="5408" max="5408" width="10" style="7" bestFit="1" customWidth="1"/>
    <col min="5409" max="5633" width="8.83203125" style="7"/>
    <col min="5634" max="5634" width="11.33203125" style="7" bestFit="1" customWidth="1"/>
    <col min="5635" max="5635" width="56" style="7" customWidth="1"/>
    <col min="5636" max="5636" width="39.1640625" style="7" customWidth="1"/>
    <col min="5637" max="5637" width="3.6640625" style="7" bestFit="1" customWidth="1"/>
    <col min="5638" max="5638" width="18.5" style="7" bestFit="1" customWidth="1"/>
    <col min="5639" max="5639" width="3.6640625" style="7" customWidth="1"/>
    <col min="5640" max="5640" width="23.5" style="7" customWidth="1"/>
    <col min="5641" max="5641" width="16.33203125" style="7" customWidth="1"/>
    <col min="5642" max="5642" width="2.6640625" style="7" customWidth="1"/>
    <col min="5643" max="5643" width="16.33203125" style="7" customWidth="1"/>
    <col min="5644" max="5644" width="2.6640625" style="7" customWidth="1"/>
    <col min="5645" max="5645" width="9.6640625" style="7" bestFit="1" customWidth="1"/>
    <col min="5646" max="5646" width="17.33203125" style="7" customWidth="1"/>
    <col min="5647" max="5647" width="5.1640625" style="7" customWidth="1"/>
    <col min="5648" max="5648" width="18.83203125" style="7" bestFit="1" customWidth="1"/>
    <col min="5649" max="5650" width="6.33203125" style="7" customWidth="1"/>
    <col min="5651" max="5651" width="16.33203125" style="7" customWidth="1"/>
    <col min="5652" max="5652" width="4" style="7" bestFit="1" customWidth="1"/>
    <col min="5653" max="5653" width="16.33203125" style="7" customWidth="1"/>
    <col min="5654" max="5654" width="4.6640625" style="7" customWidth="1"/>
    <col min="5655" max="5655" width="16.33203125" style="7" customWidth="1"/>
    <col min="5656" max="5656" width="12.6640625" style="7" customWidth="1"/>
    <col min="5657" max="5657" width="16.33203125" style="7" customWidth="1"/>
    <col min="5658" max="5658" width="3" style="7" bestFit="1" customWidth="1"/>
    <col min="5659" max="5659" width="5.6640625" style="7" bestFit="1" customWidth="1"/>
    <col min="5660" max="5661" width="11.5" style="7" bestFit="1" customWidth="1"/>
    <col min="5662" max="5663" width="8.83203125" style="7" customWidth="1"/>
    <col min="5664" max="5664" width="10" style="7" bestFit="1" customWidth="1"/>
    <col min="5665" max="5889" width="8.83203125" style="7"/>
    <col min="5890" max="5890" width="11.33203125" style="7" bestFit="1" customWidth="1"/>
    <col min="5891" max="5891" width="56" style="7" customWidth="1"/>
    <col min="5892" max="5892" width="39.1640625" style="7" customWidth="1"/>
    <col min="5893" max="5893" width="3.6640625" style="7" bestFit="1" customWidth="1"/>
    <col min="5894" max="5894" width="18.5" style="7" bestFit="1" customWidth="1"/>
    <col min="5895" max="5895" width="3.6640625" style="7" customWidth="1"/>
    <col min="5896" max="5896" width="23.5" style="7" customWidth="1"/>
    <col min="5897" max="5897" width="16.33203125" style="7" customWidth="1"/>
    <col min="5898" max="5898" width="2.6640625" style="7" customWidth="1"/>
    <col min="5899" max="5899" width="16.33203125" style="7" customWidth="1"/>
    <col min="5900" max="5900" width="2.6640625" style="7" customWidth="1"/>
    <col min="5901" max="5901" width="9.6640625" style="7" bestFit="1" customWidth="1"/>
    <col min="5902" max="5902" width="17.33203125" style="7" customWidth="1"/>
    <col min="5903" max="5903" width="5.1640625" style="7" customWidth="1"/>
    <col min="5904" max="5904" width="18.83203125" style="7" bestFit="1" customWidth="1"/>
    <col min="5905" max="5906" width="6.33203125" style="7" customWidth="1"/>
    <col min="5907" max="5907" width="16.33203125" style="7" customWidth="1"/>
    <col min="5908" max="5908" width="4" style="7" bestFit="1" customWidth="1"/>
    <col min="5909" max="5909" width="16.33203125" style="7" customWidth="1"/>
    <col min="5910" max="5910" width="4.6640625" style="7" customWidth="1"/>
    <col min="5911" max="5911" width="16.33203125" style="7" customWidth="1"/>
    <col min="5912" max="5912" width="12.6640625" style="7" customWidth="1"/>
    <col min="5913" max="5913" width="16.33203125" style="7" customWidth="1"/>
    <col min="5914" max="5914" width="3" style="7" bestFit="1" customWidth="1"/>
    <col min="5915" max="5915" width="5.6640625" style="7" bestFit="1" customWidth="1"/>
    <col min="5916" max="5917" width="11.5" style="7" bestFit="1" customWidth="1"/>
    <col min="5918" max="5919" width="8.83203125" style="7" customWidth="1"/>
    <col min="5920" max="5920" width="10" style="7" bestFit="1" customWidth="1"/>
    <col min="5921" max="6145" width="8.83203125" style="7"/>
    <col min="6146" max="6146" width="11.33203125" style="7" bestFit="1" customWidth="1"/>
    <col min="6147" max="6147" width="56" style="7" customWidth="1"/>
    <col min="6148" max="6148" width="39.1640625" style="7" customWidth="1"/>
    <col min="6149" max="6149" width="3.6640625" style="7" bestFit="1" customWidth="1"/>
    <col min="6150" max="6150" width="18.5" style="7" bestFit="1" customWidth="1"/>
    <col min="6151" max="6151" width="3.6640625" style="7" customWidth="1"/>
    <col min="6152" max="6152" width="23.5" style="7" customWidth="1"/>
    <col min="6153" max="6153" width="16.33203125" style="7" customWidth="1"/>
    <col min="6154" max="6154" width="2.6640625" style="7" customWidth="1"/>
    <col min="6155" max="6155" width="16.33203125" style="7" customWidth="1"/>
    <col min="6156" max="6156" width="2.6640625" style="7" customWidth="1"/>
    <col min="6157" max="6157" width="9.6640625" style="7" bestFit="1" customWidth="1"/>
    <col min="6158" max="6158" width="17.33203125" style="7" customWidth="1"/>
    <col min="6159" max="6159" width="5.1640625" style="7" customWidth="1"/>
    <col min="6160" max="6160" width="18.83203125" style="7" bestFit="1" customWidth="1"/>
    <col min="6161" max="6162" width="6.33203125" style="7" customWidth="1"/>
    <col min="6163" max="6163" width="16.33203125" style="7" customWidth="1"/>
    <col min="6164" max="6164" width="4" style="7" bestFit="1" customWidth="1"/>
    <col min="6165" max="6165" width="16.33203125" style="7" customWidth="1"/>
    <col min="6166" max="6166" width="4.6640625" style="7" customWidth="1"/>
    <col min="6167" max="6167" width="16.33203125" style="7" customWidth="1"/>
    <col min="6168" max="6168" width="12.6640625" style="7" customWidth="1"/>
    <col min="6169" max="6169" width="16.33203125" style="7" customWidth="1"/>
    <col min="6170" max="6170" width="3" style="7" bestFit="1" customWidth="1"/>
    <col min="6171" max="6171" width="5.6640625" style="7" bestFit="1" customWidth="1"/>
    <col min="6172" max="6173" width="11.5" style="7" bestFit="1" customWidth="1"/>
    <col min="6174" max="6175" width="8.83203125" style="7" customWidth="1"/>
    <col min="6176" max="6176" width="10" style="7" bestFit="1" customWidth="1"/>
    <col min="6177" max="6401" width="8.83203125" style="7"/>
    <col min="6402" max="6402" width="11.33203125" style="7" bestFit="1" customWidth="1"/>
    <col min="6403" max="6403" width="56" style="7" customWidth="1"/>
    <col min="6404" max="6404" width="39.1640625" style="7" customWidth="1"/>
    <col min="6405" max="6405" width="3.6640625" style="7" bestFit="1" customWidth="1"/>
    <col min="6406" max="6406" width="18.5" style="7" bestFit="1" customWidth="1"/>
    <col min="6407" max="6407" width="3.6640625" style="7" customWidth="1"/>
    <col min="6408" max="6408" width="23.5" style="7" customWidth="1"/>
    <col min="6409" max="6409" width="16.33203125" style="7" customWidth="1"/>
    <col min="6410" max="6410" width="2.6640625" style="7" customWidth="1"/>
    <col min="6411" max="6411" width="16.33203125" style="7" customWidth="1"/>
    <col min="6412" max="6412" width="2.6640625" style="7" customWidth="1"/>
    <col min="6413" max="6413" width="9.6640625" style="7" bestFit="1" customWidth="1"/>
    <col min="6414" max="6414" width="17.33203125" style="7" customWidth="1"/>
    <col min="6415" max="6415" width="5.1640625" style="7" customWidth="1"/>
    <col min="6416" max="6416" width="18.83203125" style="7" bestFit="1" customWidth="1"/>
    <col min="6417" max="6418" width="6.33203125" style="7" customWidth="1"/>
    <col min="6419" max="6419" width="16.33203125" style="7" customWidth="1"/>
    <col min="6420" max="6420" width="4" style="7" bestFit="1" customWidth="1"/>
    <col min="6421" max="6421" width="16.33203125" style="7" customWidth="1"/>
    <col min="6422" max="6422" width="4.6640625" style="7" customWidth="1"/>
    <col min="6423" max="6423" width="16.33203125" style="7" customWidth="1"/>
    <col min="6424" max="6424" width="12.6640625" style="7" customWidth="1"/>
    <col min="6425" max="6425" width="16.33203125" style="7" customWidth="1"/>
    <col min="6426" max="6426" width="3" style="7" bestFit="1" customWidth="1"/>
    <col min="6427" max="6427" width="5.6640625" style="7" bestFit="1" customWidth="1"/>
    <col min="6428" max="6429" width="11.5" style="7" bestFit="1" customWidth="1"/>
    <col min="6430" max="6431" width="8.83203125" style="7" customWidth="1"/>
    <col min="6432" max="6432" width="10" style="7" bestFit="1" customWidth="1"/>
    <col min="6433" max="6657" width="8.83203125" style="7"/>
    <col min="6658" max="6658" width="11.33203125" style="7" bestFit="1" customWidth="1"/>
    <col min="6659" max="6659" width="56" style="7" customWidth="1"/>
    <col min="6660" max="6660" width="39.1640625" style="7" customWidth="1"/>
    <col min="6661" max="6661" width="3.6640625" style="7" bestFit="1" customWidth="1"/>
    <col min="6662" max="6662" width="18.5" style="7" bestFit="1" customWidth="1"/>
    <col min="6663" max="6663" width="3.6640625" style="7" customWidth="1"/>
    <col min="6664" max="6664" width="23.5" style="7" customWidth="1"/>
    <col min="6665" max="6665" width="16.33203125" style="7" customWidth="1"/>
    <col min="6666" max="6666" width="2.6640625" style="7" customWidth="1"/>
    <col min="6667" max="6667" width="16.33203125" style="7" customWidth="1"/>
    <col min="6668" max="6668" width="2.6640625" style="7" customWidth="1"/>
    <col min="6669" max="6669" width="9.6640625" style="7" bestFit="1" customWidth="1"/>
    <col min="6670" max="6670" width="17.33203125" style="7" customWidth="1"/>
    <col min="6671" max="6671" width="5.1640625" style="7" customWidth="1"/>
    <col min="6672" max="6672" width="18.83203125" style="7" bestFit="1" customWidth="1"/>
    <col min="6673" max="6674" width="6.33203125" style="7" customWidth="1"/>
    <col min="6675" max="6675" width="16.33203125" style="7" customWidth="1"/>
    <col min="6676" max="6676" width="4" style="7" bestFit="1" customWidth="1"/>
    <col min="6677" max="6677" width="16.33203125" style="7" customWidth="1"/>
    <col min="6678" max="6678" width="4.6640625" style="7" customWidth="1"/>
    <col min="6679" max="6679" width="16.33203125" style="7" customWidth="1"/>
    <col min="6680" max="6680" width="12.6640625" style="7" customWidth="1"/>
    <col min="6681" max="6681" width="16.33203125" style="7" customWidth="1"/>
    <col min="6682" max="6682" width="3" style="7" bestFit="1" customWidth="1"/>
    <col min="6683" max="6683" width="5.6640625" style="7" bestFit="1" customWidth="1"/>
    <col min="6684" max="6685" width="11.5" style="7" bestFit="1" customWidth="1"/>
    <col min="6686" max="6687" width="8.83203125" style="7" customWidth="1"/>
    <col min="6688" max="6688" width="10" style="7" bestFit="1" customWidth="1"/>
    <col min="6689" max="6913" width="8.83203125" style="7"/>
    <col min="6914" max="6914" width="11.33203125" style="7" bestFit="1" customWidth="1"/>
    <col min="6915" max="6915" width="56" style="7" customWidth="1"/>
    <col min="6916" max="6916" width="39.1640625" style="7" customWidth="1"/>
    <col min="6917" max="6917" width="3.6640625" style="7" bestFit="1" customWidth="1"/>
    <col min="6918" max="6918" width="18.5" style="7" bestFit="1" customWidth="1"/>
    <col min="6919" max="6919" width="3.6640625" style="7" customWidth="1"/>
    <col min="6920" max="6920" width="23.5" style="7" customWidth="1"/>
    <col min="6921" max="6921" width="16.33203125" style="7" customWidth="1"/>
    <col min="6922" max="6922" width="2.6640625" style="7" customWidth="1"/>
    <col min="6923" max="6923" width="16.33203125" style="7" customWidth="1"/>
    <col min="6924" max="6924" width="2.6640625" style="7" customWidth="1"/>
    <col min="6925" max="6925" width="9.6640625" style="7" bestFit="1" customWidth="1"/>
    <col min="6926" max="6926" width="17.33203125" style="7" customWidth="1"/>
    <col min="6927" max="6927" width="5.1640625" style="7" customWidth="1"/>
    <col min="6928" max="6928" width="18.83203125" style="7" bestFit="1" customWidth="1"/>
    <col min="6929" max="6930" width="6.33203125" style="7" customWidth="1"/>
    <col min="6931" max="6931" width="16.33203125" style="7" customWidth="1"/>
    <col min="6932" max="6932" width="4" style="7" bestFit="1" customWidth="1"/>
    <col min="6933" max="6933" width="16.33203125" style="7" customWidth="1"/>
    <col min="6934" max="6934" width="4.6640625" style="7" customWidth="1"/>
    <col min="6935" max="6935" width="16.33203125" style="7" customWidth="1"/>
    <col min="6936" max="6936" width="12.6640625" style="7" customWidth="1"/>
    <col min="6937" max="6937" width="16.33203125" style="7" customWidth="1"/>
    <col min="6938" max="6938" width="3" style="7" bestFit="1" customWidth="1"/>
    <col min="6939" max="6939" width="5.6640625" style="7" bestFit="1" customWidth="1"/>
    <col min="6940" max="6941" width="11.5" style="7" bestFit="1" customWidth="1"/>
    <col min="6942" max="6943" width="8.83203125" style="7" customWidth="1"/>
    <col min="6944" max="6944" width="10" style="7" bestFit="1" customWidth="1"/>
    <col min="6945" max="7169" width="8.83203125" style="7"/>
    <col min="7170" max="7170" width="11.33203125" style="7" bestFit="1" customWidth="1"/>
    <col min="7171" max="7171" width="56" style="7" customWidth="1"/>
    <col min="7172" max="7172" width="39.1640625" style="7" customWidth="1"/>
    <col min="7173" max="7173" width="3.6640625" style="7" bestFit="1" customWidth="1"/>
    <col min="7174" max="7174" width="18.5" style="7" bestFit="1" customWidth="1"/>
    <col min="7175" max="7175" width="3.6640625" style="7" customWidth="1"/>
    <col min="7176" max="7176" width="23.5" style="7" customWidth="1"/>
    <col min="7177" max="7177" width="16.33203125" style="7" customWidth="1"/>
    <col min="7178" max="7178" width="2.6640625" style="7" customWidth="1"/>
    <col min="7179" max="7179" width="16.33203125" style="7" customWidth="1"/>
    <col min="7180" max="7180" width="2.6640625" style="7" customWidth="1"/>
    <col min="7181" max="7181" width="9.6640625" style="7" bestFit="1" customWidth="1"/>
    <col min="7182" max="7182" width="17.33203125" style="7" customWidth="1"/>
    <col min="7183" max="7183" width="5.1640625" style="7" customWidth="1"/>
    <col min="7184" max="7184" width="18.83203125" style="7" bestFit="1" customWidth="1"/>
    <col min="7185" max="7186" width="6.33203125" style="7" customWidth="1"/>
    <col min="7187" max="7187" width="16.33203125" style="7" customWidth="1"/>
    <col min="7188" max="7188" width="4" style="7" bestFit="1" customWidth="1"/>
    <col min="7189" max="7189" width="16.33203125" style="7" customWidth="1"/>
    <col min="7190" max="7190" width="4.6640625" style="7" customWidth="1"/>
    <col min="7191" max="7191" width="16.33203125" style="7" customWidth="1"/>
    <col min="7192" max="7192" width="12.6640625" style="7" customWidth="1"/>
    <col min="7193" max="7193" width="16.33203125" style="7" customWidth="1"/>
    <col min="7194" max="7194" width="3" style="7" bestFit="1" customWidth="1"/>
    <col min="7195" max="7195" width="5.6640625" style="7" bestFit="1" customWidth="1"/>
    <col min="7196" max="7197" width="11.5" style="7" bestFit="1" customWidth="1"/>
    <col min="7198" max="7199" width="8.83203125" style="7" customWidth="1"/>
    <col min="7200" max="7200" width="10" style="7" bestFit="1" customWidth="1"/>
    <col min="7201" max="7425" width="8.83203125" style="7"/>
    <col min="7426" max="7426" width="11.33203125" style="7" bestFit="1" customWidth="1"/>
    <col min="7427" max="7427" width="56" style="7" customWidth="1"/>
    <col min="7428" max="7428" width="39.1640625" style="7" customWidth="1"/>
    <col min="7429" max="7429" width="3.6640625" style="7" bestFit="1" customWidth="1"/>
    <col min="7430" max="7430" width="18.5" style="7" bestFit="1" customWidth="1"/>
    <col min="7431" max="7431" width="3.6640625" style="7" customWidth="1"/>
    <col min="7432" max="7432" width="23.5" style="7" customWidth="1"/>
    <col min="7433" max="7433" width="16.33203125" style="7" customWidth="1"/>
    <col min="7434" max="7434" width="2.6640625" style="7" customWidth="1"/>
    <col min="7435" max="7435" width="16.33203125" style="7" customWidth="1"/>
    <col min="7436" max="7436" width="2.6640625" style="7" customWidth="1"/>
    <col min="7437" max="7437" width="9.6640625" style="7" bestFit="1" customWidth="1"/>
    <col min="7438" max="7438" width="17.33203125" style="7" customWidth="1"/>
    <col min="7439" max="7439" width="5.1640625" style="7" customWidth="1"/>
    <col min="7440" max="7440" width="18.83203125" style="7" bestFit="1" customWidth="1"/>
    <col min="7441" max="7442" width="6.33203125" style="7" customWidth="1"/>
    <col min="7443" max="7443" width="16.33203125" style="7" customWidth="1"/>
    <col min="7444" max="7444" width="4" style="7" bestFit="1" customWidth="1"/>
    <col min="7445" max="7445" width="16.33203125" style="7" customWidth="1"/>
    <col min="7446" max="7446" width="4.6640625" style="7" customWidth="1"/>
    <col min="7447" max="7447" width="16.33203125" style="7" customWidth="1"/>
    <col min="7448" max="7448" width="12.6640625" style="7" customWidth="1"/>
    <col min="7449" max="7449" width="16.33203125" style="7" customWidth="1"/>
    <col min="7450" max="7450" width="3" style="7" bestFit="1" customWidth="1"/>
    <col min="7451" max="7451" width="5.6640625" style="7" bestFit="1" customWidth="1"/>
    <col min="7452" max="7453" width="11.5" style="7" bestFit="1" customWidth="1"/>
    <col min="7454" max="7455" width="8.83203125" style="7" customWidth="1"/>
    <col min="7456" max="7456" width="10" style="7" bestFit="1" customWidth="1"/>
    <col min="7457" max="7681" width="8.83203125" style="7"/>
    <col min="7682" max="7682" width="11.33203125" style="7" bestFit="1" customWidth="1"/>
    <col min="7683" max="7683" width="56" style="7" customWidth="1"/>
    <col min="7684" max="7684" width="39.1640625" style="7" customWidth="1"/>
    <col min="7685" max="7685" width="3.6640625" style="7" bestFit="1" customWidth="1"/>
    <col min="7686" max="7686" width="18.5" style="7" bestFit="1" customWidth="1"/>
    <col min="7687" max="7687" width="3.6640625" style="7" customWidth="1"/>
    <col min="7688" max="7688" width="23.5" style="7" customWidth="1"/>
    <col min="7689" max="7689" width="16.33203125" style="7" customWidth="1"/>
    <col min="7690" max="7690" width="2.6640625" style="7" customWidth="1"/>
    <col min="7691" max="7691" width="16.33203125" style="7" customWidth="1"/>
    <col min="7692" max="7692" width="2.6640625" style="7" customWidth="1"/>
    <col min="7693" max="7693" width="9.6640625" style="7" bestFit="1" customWidth="1"/>
    <col min="7694" max="7694" width="17.33203125" style="7" customWidth="1"/>
    <col min="7695" max="7695" width="5.1640625" style="7" customWidth="1"/>
    <col min="7696" max="7696" width="18.83203125" style="7" bestFit="1" customWidth="1"/>
    <col min="7697" max="7698" width="6.33203125" style="7" customWidth="1"/>
    <col min="7699" max="7699" width="16.33203125" style="7" customWidth="1"/>
    <col min="7700" max="7700" width="4" style="7" bestFit="1" customWidth="1"/>
    <col min="7701" max="7701" width="16.33203125" style="7" customWidth="1"/>
    <col min="7702" max="7702" width="4.6640625" style="7" customWidth="1"/>
    <col min="7703" max="7703" width="16.33203125" style="7" customWidth="1"/>
    <col min="7704" max="7704" width="12.6640625" style="7" customWidth="1"/>
    <col min="7705" max="7705" width="16.33203125" style="7" customWidth="1"/>
    <col min="7706" max="7706" width="3" style="7" bestFit="1" customWidth="1"/>
    <col min="7707" max="7707" width="5.6640625" style="7" bestFit="1" customWidth="1"/>
    <col min="7708" max="7709" width="11.5" style="7" bestFit="1" customWidth="1"/>
    <col min="7710" max="7711" width="8.83203125" style="7" customWidth="1"/>
    <col min="7712" max="7712" width="10" style="7" bestFit="1" customWidth="1"/>
    <col min="7713" max="7937" width="8.83203125" style="7"/>
    <col min="7938" max="7938" width="11.33203125" style="7" bestFit="1" customWidth="1"/>
    <col min="7939" max="7939" width="56" style="7" customWidth="1"/>
    <col min="7940" max="7940" width="39.1640625" style="7" customWidth="1"/>
    <col min="7941" max="7941" width="3.6640625" style="7" bestFit="1" customWidth="1"/>
    <col min="7942" max="7942" width="18.5" style="7" bestFit="1" customWidth="1"/>
    <col min="7943" max="7943" width="3.6640625" style="7" customWidth="1"/>
    <col min="7944" max="7944" width="23.5" style="7" customWidth="1"/>
    <col min="7945" max="7945" width="16.33203125" style="7" customWidth="1"/>
    <col min="7946" max="7946" width="2.6640625" style="7" customWidth="1"/>
    <col min="7947" max="7947" width="16.33203125" style="7" customWidth="1"/>
    <col min="7948" max="7948" width="2.6640625" style="7" customWidth="1"/>
    <col min="7949" max="7949" width="9.6640625" style="7" bestFit="1" customWidth="1"/>
    <col min="7950" max="7950" width="17.33203125" style="7" customWidth="1"/>
    <col min="7951" max="7951" width="5.1640625" style="7" customWidth="1"/>
    <col min="7952" max="7952" width="18.83203125" style="7" bestFit="1" customWidth="1"/>
    <col min="7953" max="7954" width="6.33203125" style="7" customWidth="1"/>
    <col min="7955" max="7955" width="16.33203125" style="7" customWidth="1"/>
    <col min="7956" max="7956" width="4" style="7" bestFit="1" customWidth="1"/>
    <col min="7957" max="7957" width="16.33203125" style="7" customWidth="1"/>
    <col min="7958" max="7958" width="4.6640625" style="7" customWidth="1"/>
    <col min="7959" max="7959" width="16.33203125" style="7" customWidth="1"/>
    <col min="7960" max="7960" width="12.6640625" style="7" customWidth="1"/>
    <col min="7961" max="7961" width="16.33203125" style="7" customWidth="1"/>
    <col min="7962" max="7962" width="3" style="7" bestFit="1" customWidth="1"/>
    <col min="7963" max="7963" width="5.6640625" style="7" bestFit="1" customWidth="1"/>
    <col min="7964" max="7965" width="11.5" style="7" bestFit="1" customWidth="1"/>
    <col min="7966" max="7967" width="8.83203125" style="7" customWidth="1"/>
    <col min="7968" max="7968" width="10" style="7" bestFit="1" customWidth="1"/>
    <col min="7969" max="8193" width="8.83203125" style="7"/>
    <col min="8194" max="8194" width="11.33203125" style="7" bestFit="1" customWidth="1"/>
    <col min="8195" max="8195" width="56" style="7" customWidth="1"/>
    <col min="8196" max="8196" width="39.1640625" style="7" customWidth="1"/>
    <col min="8197" max="8197" width="3.6640625" style="7" bestFit="1" customWidth="1"/>
    <col min="8198" max="8198" width="18.5" style="7" bestFit="1" customWidth="1"/>
    <col min="8199" max="8199" width="3.6640625" style="7" customWidth="1"/>
    <col min="8200" max="8200" width="23.5" style="7" customWidth="1"/>
    <col min="8201" max="8201" width="16.33203125" style="7" customWidth="1"/>
    <col min="8202" max="8202" width="2.6640625" style="7" customWidth="1"/>
    <col min="8203" max="8203" width="16.33203125" style="7" customWidth="1"/>
    <col min="8204" max="8204" width="2.6640625" style="7" customWidth="1"/>
    <col min="8205" max="8205" width="9.6640625" style="7" bestFit="1" customWidth="1"/>
    <col min="8206" max="8206" width="17.33203125" style="7" customWidth="1"/>
    <col min="8207" max="8207" width="5.1640625" style="7" customWidth="1"/>
    <col min="8208" max="8208" width="18.83203125" style="7" bestFit="1" customWidth="1"/>
    <col min="8209" max="8210" width="6.33203125" style="7" customWidth="1"/>
    <col min="8211" max="8211" width="16.33203125" style="7" customWidth="1"/>
    <col min="8212" max="8212" width="4" style="7" bestFit="1" customWidth="1"/>
    <col min="8213" max="8213" width="16.33203125" style="7" customWidth="1"/>
    <col min="8214" max="8214" width="4.6640625" style="7" customWidth="1"/>
    <col min="8215" max="8215" width="16.33203125" style="7" customWidth="1"/>
    <col min="8216" max="8216" width="12.6640625" style="7" customWidth="1"/>
    <col min="8217" max="8217" width="16.33203125" style="7" customWidth="1"/>
    <col min="8218" max="8218" width="3" style="7" bestFit="1" customWidth="1"/>
    <col min="8219" max="8219" width="5.6640625" style="7" bestFit="1" customWidth="1"/>
    <col min="8220" max="8221" width="11.5" style="7" bestFit="1" customWidth="1"/>
    <col min="8222" max="8223" width="8.83203125" style="7" customWidth="1"/>
    <col min="8224" max="8224" width="10" style="7" bestFit="1" customWidth="1"/>
    <col min="8225" max="8449" width="8.83203125" style="7"/>
    <col min="8450" max="8450" width="11.33203125" style="7" bestFit="1" customWidth="1"/>
    <col min="8451" max="8451" width="56" style="7" customWidth="1"/>
    <col min="8452" max="8452" width="39.1640625" style="7" customWidth="1"/>
    <col min="8453" max="8453" width="3.6640625" style="7" bestFit="1" customWidth="1"/>
    <col min="8454" max="8454" width="18.5" style="7" bestFit="1" customWidth="1"/>
    <col min="8455" max="8455" width="3.6640625" style="7" customWidth="1"/>
    <col min="8456" max="8456" width="23.5" style="7" customWidth="1"/>
    <col min="8457" max="8457" width="16.33203125" style="7" customWidth="1"/>
    <col min="8458" max="8458" width="2.6640625" style="7" customWidth="1"/>
    <col min="8459" max="8459" width="16.33203125" style="7" customWidth="1"/>
    <col min="8460" max="8460" width="2.6640625" style="7" customWidth="1"/>
    <col min="8461" max="8461" width="9.6640625" style="7" bestFit="1" customWidth="1"/>
    <col min="8462" max="8462" width="17.33203125" style="7" customWidth="1"/>
    <col min="8463" max="8463" width="5.1640625" style="7" customWidth="1"/>
    <col min="8464" max="8464" width="18.83203125" style="7" bestFit="1" customWidth="1"/>
    <col min="8465" max="8466" width="6.33203125" style="7" customWidth="1"/>
    <col min="8467" max="8467" width="16.33203125" style="7" customWidth="1"/>
    <col min="8468" max="8468" width="4" style="7" bestFit="1" customWidth="1"/>
    <col min="8469" max="8469" width="16.33203125" style="7" customWidth="1"/>
    <col min="8470" max="8470" width="4.6640625" style="7" customWidth="1"/>
    <col min="8471" max="8471" width="16.33203125" style="7" customWidth="1"/>
    <col min="8472" max="8472" width="12.6640625" style="7" customWidth="1"/>
    <col min="8473" max="8473" width="16.33203125" style="7" customWidth="1"/>
    <col min="8474" max="8474" width="3" style="7" bestFit="1" customWidth="1"/>
    <col min="8475" max="8475" width="5.6640625" style="7" bestFit="1" customWidth="1"/>
    <col min="8476" max="8477" width="11.5" style="7" bestFit="1" customWidth="1"/>
    <col min="8478" max="8479" width="8.83203125" style="7" customWidth="1"/>
    <col min="8480" max="8480" width="10" style="7" bestFit="1" customWidth="1"/>
    <col min="8481" max="8705" width="8.83203125" style="7"/>
    <col min="8706" max="8706" width="11.33203125" style="7" bestFit="1" customWidth="1"/>
    <col min="8707" max="8707" width="56" style="7" customWidth="1"/>
    <col min="8708" max="8708" width="39.1640625" style="7" customWidth="1"/>
    <col min="8709" max="8709" width="3.6640625" style="7" bestFit="1" customWidth="1"/>
    <col min="8710" max="8710" width="18.5" style="7" bestFit="1" customWidth="1"/>
    <col min="8711" max="8711" width="3.6640625" style="7" customWidth="1"/>
    <col min="8712" max="8712" width="23.5" style="7" customWidth="1"/>
    <col min="8713" max="8713" width="16.33203125" style="7" customWidth="1"/>
    <col min="8714" max="8714" width="2.6640625" style="7" customWidth="1"/>
    <col min="8715" max="8715" width="16.33203125" style="7" customWidth="1"/>
    <col min="8716" max="8716" width="2.6640625" style="7" customWidth="1"/>
    <col min="8717" max="8717" width="9.6640625" style="7" bestFit="1" customWidth="1"/>
    <col min="8718" max="8718" width="17.33203125" style="7" customWidth="1"/>
    <col min="8719" max="8719" width="5.1640625" style="7" customWidth="1"/>
    <col min="8720" max="8720" width="18.83203125" style="7" bestFit="1" customWidth="1"/>
    <col min="8721" max="8722" width="6.33203125" style="7" customWidth="1"/>
    <col min="8723" max="8723" width="16.33203125" style="7" customWidth="1"/>
    <col min="8724" max="8724" width="4" style="7" bestFit="1" customWidth="1"/>
    <col min="8725" max="8725" width="16.33203125" style="7" customWidth="1"/>
    <col min="8726" max="8726" width="4.6640625" style="7" customWidth="1"/>
    <col min="8727" max="8727" width="16.33203125" style="7" customWidth="1"/>
    <col min="8728" max="8728" width="12.6640625" style="7" customWidth="1"/>
    <col min="8729" max="8729" width="16.33203125" style="7" customWidth="1"/>
    <col min="8730" max="8730" width="3" style="7" bestFit="1" customWidth="1"/>
    <col min="8731" max="8731" width="5.6640625" style="7" bestFit="1" customWidth="1"/>
    <col min="8732" max="8733" width="11.5" style="7" bestFit="1" customWidth="1"/>
    <col min="8734" max="8735" width="8.83203125" style="7" customWidth="1"/>
    <col min="8736" max="8736" width="10" style="7" bestFit="1" customWidth="1"/>
    <col min="8737" max="8961" width="8.83203125" style="7"/>
    <col min="8962" max="8962" width="11.33203125" style="7" bestFit="1" customWidth="1"/>
    <col min="8963" max="8963" width="56" style="7" customWidth="1"/>
    <col min="8964" max="8964" width="39.1640625" style="7" customWidth="1"/>
    <col min="8965" max="8965" width="3.6640625" style="7" bestFit="1" customWidth="1"/>
    <col min="8966" max="8966" width="18.5" style="7" bestFit="1" customWidth="1"/>
    <col min="8967" max="8967" width="3.6640625" style="7" customWidth="1"/>
    <col min="8968" max="8968" width="23.5" style="7" customWidth="1"/>
    <col min="8969" max="8969" width="16.33203125" style="7" customWidth="1"/>
    <col min="8970" max="8970" width="2.6640625" style="7" customWidth="1"/>
    <col min="8971" max="8971" width="16.33203125" style="7" customWidth="1"/>
    <col min="8972" max="8972" width="2.6640625" style="7" customWidth="1"/>
    <col min="8973" max="8973" width="9.6640625" style="7" bestFit="1" customWidth="1"/>
    <col min="8974" max="8974" width="17.33203125" style="7" customWidth="1"/>
    <col min="8975" max="8975" width="5.1640625" style="7" customWidth="1"/>
    <col min="8976" max="8976" width="18.83203125" style="7" bestFit="1" customWidth="1"/>
    <col min="8977" max="8978" width="6.33203125" style="7" customWidth="1"/>
    <col min="8979" max="8979" width="16.33203125" style="7" customWidth="1"/>
    <col min="8980" max="8980" width="4" style="7" bestFit="1" customWidth="1"/>
    <col min="8981" max="8981" width="16.33203125" style="7" customWidth="1"/>
    <col min="8982" max="8982" width="4.6640625" style="7" customWidth="1"/>
    <col min="8983" max="8983" width="16.33203125" style="7" customWidth="1"/>
    <col min="8984" max="8984" width="12.6640625" style="7" customWidth="1"/>
    <col min="8985" max="8985" width="16.33203125" style="7" customWidth="1"/>
    <col min="8986" max="8986" width="3" style="7" bestFit="1" customWidth="1"/>
    <col min="8987" max="8987" width="5.6640625" style="7" bestFit="1" customWidth="1"/>
    <col min="8988" max="8989" width="11.5" style="7" bestFit="1" customWidth="1"/>
    <col min="8990" max="8991" width="8.83203125" style="7" customWidth="1"/>
    <col min="8992" max="8992" width="10" style="7" bestFit="1" customWidth="1"/>
    <col min="8993" max="9217" width="8.83203125" style="7"/>
    <col min="9218" max="9218" width="11.33203125" style="7" bestFit="1" customWidth="1"/>
    <col min="9219" max="9219" width="56" style="7" customWidth="1"/>
    <col min="9220" max="9220" width="39.1640625" style="7" customWidth="1"/>
    <col min="9221" max="9221" width="3.6640625" style="7" bestFit="1" customWidth="1"/>
    <col min="9222" max="9222" width="18.5" style="7" bestFit="1" customWidth="1"/>
    <col min="9223" max="9223" width="3.6640625" style="7" customWidth="1"/>
    <col min="9224" max="9224" width="23.5" style="7" customWidth="1"/>
    <col min="9225" max="9225" width="16.33203125" style="7" customWidth="1"/>
    <col min="9226" max="9226" width="2.6640625" style="7" customWidth="1"/>
    <col min="9227" max="9227" width="16.33203125" style="7" customWidth="1"/>
    <col min="9228" max="9228" width="2.6640625" style="7" customWidth="1"/>
    <col min="9229" max="9229" width="9.6640625" style="7" bestFit="1" customWidth="1"/>
    <col min="9230" max="9230" width="17.33203125" style="7" customWidth="1"/>
    <col min="9231" max="9231" width="5.1640625" style="7" customWidth="1"/>
    <col min="9232" max="9232" width="18.83203125" style="7" bestFit="1" customWidth="1"/>
    <col min="9233" max="9234" width="6.33203125" style="7" customWidth="1"/>
    <col min="9235" max="9235" width="16.33203125" style="7" customWidth="1"/>
    <col min="9236" max="9236" width="4" style="7" bestFit="1" customWidth="1"/>
    <col min="9237" max="9237" width="16.33203125" style="7" customWidth="1"/>
    <col min="9238" max="9238" width="4.6640625" style="7" customWidth="1"/>
    <col min="9239" max="9239" width="16.33203125" style="7" customWidth="1"/>
    <col min="9240" max="9240" width="12.6640625" style="7" customWidth="1"/>
    <col min="9241" max="9241" width="16.33203125" style="7" customWidth="1"/>
    <col min="9242" max="9242" width="3" style="7" bestFit="1" customWidth="1"/>
    <col min="9243" max="9243" width="5.6640625" style="7" bestFit="1" customWidth="1"/>
    <col min="9244" max="9245" width="11.5" style="7" bestFit="1" customWidth="1"/>
    <col min="9246" max="9247" width="8.83203125" style="7" customWidth="1"/>
    <col min="9248" max="9248" width="10" style="7" bestFit="1" customWidth="1"/>
    <col min="9249" max="9473" width="8.83203125" style="7"/>
    <col min="9474" max="9474" width="11.33203125" style="7" bestFit="1" customWidth="1"/>
    <col min="9475" max="9475" width="56" style="7" customWidth="1"/>
    <col min="9476" max="9476" width="39.1640625" style="7" customWidth="1"/>
    <col min="9477" max="9477" width="3.6640625" style="7" bestFit="1" customWidth="1"/>
    <col min="9478" max="9478" width="18.5" style="7" bestFit="1" customWidth="1"/>
    <col min="9479" max="9479" width="3.6640625" style="7" customWidth="1"/>
    <col min="9480" max="9480" width="23.5" style="7" customWidth="1"/>
    <col min="9481" max="9481" width="16.33203125" style="7" customWidth="1"/>
    <col min="9482" max="9482" width="2.6640625" style="7" customWidth="1"/>
    <col min="9483" max="9483" width="16.33203125" style="7" customWidth="1"/>
    <col min="9484" max="9484" width="2.6640625" style="7" customWidth="1"/>
    <col min="9485" max="9485" width="9.6640625" style="7" bestFit="1" customWidth="1"/>
    <col min="9486" max="9486" width="17.33203125" style="7" customWidth="1"/>
    <col min="9487" max="9487" width="5.1640625" style="7" customWidth="1"/>
    <col min="9488" max="9488" width="18.83203125" style="7" bestFit="1" customWidth="1"/>
    <col min="9489" max="9490" width="6.33203125" style="7" customWidth="1"/>
    <col min="9491" max="9491" width="16.33203125" style="7" customWidth="1"/>
    <col min="9492" max="9492" width="4" style="7" bestFit="1" customWidth="1"/>
    <col min="9493" max="9493" width="16.33203125" style="7" customWidth="1"/>
    <col min="9494" max="9494" width="4.6640625" style="7" customWidth="1"/>
    <col min="9495" max="9495" width="16.33203125" style="7" customWidth="1"/>
    <col min="9496" max="9496" width="12.6640625" style="7" customWidth="1"/>
    <col min="9497" max="9497" width="16.33203125" style="7" customWidth="1"/>
    <col min="9498" max="9498" width="3" style="7" bestFit="1" customWidth="1"/>
    <col min="9499" max="9499" width="5.6640625" style="7" bestFit="1" customWidth="1"/>
    <col min="9500" max="9501" width="11.5" style="7" bestFit="1" customWidth="1"/>
    <col min="9502" max="9503" width="8.83203125" style="7" customWidth="1"/>
    <col min="9504" max="9504" width="10" style="7" bestFit="1" customWidth="1"/>
    <col min="9505" max="9729" width="8.83203125" style="7"/>
    <col min="9730" max="9730" width="11.33203125" style="7" bestFit="1" customWidth="1"/>
    <col min="9731" max="9731" width="56" style="7" customWidth="1"/>
    <col min="9732" max="9732" width="39.1640625" style="7" customWidth="1"/>
    <col min="9733" max="9733" width="3.6640625" style="7" bestFit="1" customWidth="1"/>
    <col min="9734" max="9734" width="18.5" style="7" bestFit="1" customWidth="1"/>
    <col min="9735" max="9735" width="3.6640625" style="7" customWidth="1"/>
    <col min="9736" max="9736" width="23.5" style="7" customWidth="1"/>
    <col min="9737" max="9737" width="16.33203125" style="7" customWidth="1"/>
    <col min="9738" max="9738" width="2.6640625" style="7" customWidth="1"/>
    <col min="9739" max="9739" width="16.33203125" style="7" customWidth="1"/>
    <col min="9740" max="9740" width="2.6640625" style="7" customWidth="1"/>
    <col min="9741" max="9741" width="9.6640625" style="7" bestFit="1" customWidth="1"/>
    <col min="9742" max="9742" width="17.33203125" style="7" customWidth="1"/>
    <col min="9743" max="9743" width="5.1640625" style="7" customWidth="1"/>
    <col min="9744" max="9744" width="18.83203125" style="7" bestFit="1" customWidth="1"/>
    <col min="9745" max="9746" width="6.33203125" style="7" customWidth="1"/>
    <col min="9747" max="9747" width="16.33203125" style="7" customWidth="1"/>
    <col min="9748" max="9748" width="4" style="7" bestFit="1" customWidth="1"/>
    <col min="9749" max="9749" width="16.33203125" style="7" customWidth="1"/>
    <col min="9750" max="9750" width="4.6640625" style="7" customWidth="1"/>
    <col min="9751" max="9751" width="16.33203125" style="7" customWidth="1"/>
    <col min="9752" max="9752" width="12.6640625" style="7" customWidth="1"/>
    <col min="9753" max="9753" width="16.33203125" style="7" customWidth="1"/>
    <col min="9754" max="9754" width="3" style="7" bestFit="1" customWidth="1"/>
    <col min="9755" max="9755" width="5.6640625" style="7" bestFit="1" customWidth="1"/>
    <col min="9756" max="9757" width="11.5" style="7" bestFit="1" customWidth="1"/>
    <col min="9758" max="9759" width="8.83203125" style="7" customWidth="1"/>
    <col min="9760" max="9760" width="10" style="7" bestFit="1" customWidth="1"/>
    <col min="9761" max="9985" width="8.83203125" style="7"/>
    <col min="9986" max="9986" width="11.33203125" style="7" bestFit="1" customWidth="1"/>
    <col min="9987" max="9987" width="56" style="7" customWidth="1"/>
    <col min="9988" max="9988" width="39.1640625" style="7" customWidth="1"/>
    <col min="9989" max="9989" width="3.6640625" style="7" bestFit="1" customWidth="1"/>
    <col min="9990" max="9990" width="18.5" style="7" bestFit="1" customWidth="1"/>
    <col min="9991" max="9991" width="3.6640625" style="7" customWidth="1"/>
    <col min="9992" max="9992" width="23.5" style="7" customWidth="1"/>
    <col min="9993" max="9993" width="16.33203125" style="7" customWidth="1"/>
    <col min="9994" max="9994" width="2.6640625" style="7" customWidth="1"/>
    <col min="9995" max="9995" width="16.33203125" style="7" customWidth="1"/>
    <col min="9996" max="9996" width="2.6640625" style="7" customWidth="1"/>
    <col min="9997" max="9997" width="9.6640625" style="7" bestFit="1" customWidth="1"/>
    <col min="9998" max="9998" width="17.33203125" style="7" customWidth="1"/>
    <col min="9999" max="9999" width="5.1640625" style="7" customWidth="1"/>
    <col min="10000" max="10000" width="18.83203125" style="7" bestFit="1" customWidth="1"/>
    <col min="10001" max="10002" width="6.33203125" style="7" customWidth="1"/>
    <col min="10003" max="10003" width="16.33203125" style="7" customWidth="1"/>
    <col min="10004" max="10004" width="4" style="7" bestFit="1" customWidth="1"/>
    <col min="10005" max="10005" width="16.33203125" style="7" customWidth="1"/>
    <col min="10006" max="10006" width="4.6640625" style="7" customWidth="1"/>
    <col min="10007" max="10007" width="16.33203125" style="7" customWidth="1"/>
    <col min="10008" max="10008" width="12.6640625" style="7" customWidth="1"/>
    <col min="10009" max="10009" width="16.33203125" style="7" customWidth="1"/>
    <col min="10010" max="10010" width="3" style="7" bestFit="1" customWidth="1"/>
    <col min="10011" max="10011" width="5.6640625" style="7" bestFit="1" customWidth="1"/>
    <col min="10012" max="10013" width="11.5" style="7" bestFit="1" customWidth="1"/>
    <col min="10014" max="10015" width="8.83203125" style="7" customWidth="1"/>
    <col min="10016" max="10016" width="10" style="7" bestFit="1" customWidth="1"/>
    <col min="10017" max="10241" width="8.83203125" style="7"/>
    <col min="10242" max="10242" width="11.33203125" style="7" bestFit="1" customWidth="1"/>
    <col min="10243" max="10243" width="56" style="7" customWidth="1"/>
    <col min="10244" max="10244" width="39.1640625" style="7" customWidth="1"/>
    <col min="10245" max="10245" width="3.6640625" style="7" bestFit="1" customWidth="1"/>
    <col min="10246" max="10246" width="18.5" style="7" bestFit="1" customWidth="1"/>
    <col min="10247" max="10247" width="3.6640625" style="7" customWidth="1"/>
    <col min="10248" max="10248" width="23.5" style="7" customWidth="1"/>
    <col min="10249" max="10249" width="16.33203125" style="7" customWidth="1"/>
    <col min="10250" max="10250" width="2.6640625" style="7" customWidth="1"/>
    <col min="10251" max="10251" width="16.33203125" style="7" customWidth="1"/>
    <col min="10252" max="10252" width="2.6640625" style="7" customWidth="1"/>
    <col min="10253" max="10253" width="9.6640625" style="7" bestFit="1" customWidth="1"/>
    <col min="10254" max="10254" width="17.33203125" style="7" customWidth="1"/>
    <col min="10255" max="10255" width="5.1640625" style="7" customWidth="1"/>
    <col min="10256" max="10256" width="18.83203125" style="7" bestFit="1" customWidth="1"/>
    <col min="10257" max="10258" width="6.33203125" style="7" customWidth="1"/>
    <col min="10259" max="10259" width="16.33203125" style="7" customWidth="1"/>
    <col min="10260" max="10260" width="4" style="7" bestFit="1" customWidth="1"/>
    <col min="10261" max="10261" width="16.33203125" style="7" customWidth="1"/>
    <col min="10262" max="10262" width="4.6640625" style="7" customWidth="1"/>
    <col min="10263" max="10263" width="16.33203125" style="7" customWidth="1"/>
    <col min="10264" max="10264" width="12.6640625" style="7" customWidth="1"/>
    <col min="10265" max="10265" width="16.33203125" style="7" customWidth="1"/>
    <col min="10266" max="10266" width="3" style="7" bestFit="1" customWidth="1"/>
    <col min="10267" max="10267" width="5.6640625" style="7" bestFit="1" customWidth="1"/>
    <col min="10268" max="10269" width="11.5" style="7" bestFit="1" customWidth="1"/>
    <col min="10270" max="10271" width="8.83203125" style="7" customWidth="1"/>
    <col min="10272" max="10272" width="10" style="7" bestFit="1" customWidth="1"/>
    <col min="10273" max="10497" width="8.83203125" style="7"/>
    <col min="10498" max="10498" width="11.33203125" style="7" bestFit="1" customWidth="1"/>
    <col min="10499" max="10499" width="56" style="7" customWidth="1"/>
    <col min="10500" max="10500" width="39.1640625" style="7" customWidth="1"/>
    <col min="10501" max="10501" width="3.6640625" style="7" bestFit="1" customWidth="1"/>
    <col min="10502" max="10502" width="18.5" style="7" bestFit="1" customWidth="1"/>
    <col min="10503" max="10503" width="3.6640625" style="7" customWidth="1"/>
    <col min="10504" max="10504" width="23.5" style="7" customWidth="1"/>
    <col min="10505" max="10505" width="16.33203125" style="7" customWidth="1"/>
    <col min="10506" max="10506" width="2.6640625" style="7" customWidth="1"/>
    <col min="10507" max="10507" width="16.33203125" style="7" customWidth="1"/>
    <col min="10508" max="10508" width="2.6640625" style="7" customWidth="1"/>
    <col min="10509" max="10509" width="9.6640625" style="7" bestFit="1" customWidth="1"/>
    <col min="10510" max="10510" width="17.33203125" style="7" customWidth="1"/>
    <col min="10511" max="10511" width="5.1640625" style="7" customWidth="1"/>
    <col min="10512" max="10512" width="18.83203125" style="7" bestFit="1" customWidth="1"/>
    <col min="10513" max="10514" width="6.33203125" style="7" customWidth="1"/>
    <col min="10515" max="10515" width="16.33203125" style="7" customWidth="1"/>
    <col min="10516" max="10516" width="4" style="7" bestFit="1" customWidth="1"/>
    <col min="10517" max="10517" width="16.33203125" style="7" customWidth="1"/>
    <col min="10518" max="10518" width="4.6640625" style="7" customWidth="1"/>
    <col min="10519" max="10519" width="16.33203125" style="7" customWidth="1"/>
    <col min="10520" max="10520" width="12.6640625" style="7" customWidth="1"/>
    <col min="10521" max="10521" width="16.33203125" style="7" customWidth="1"/>
    <col min="10522" max="10522" width="3" style="7" bestFit="1" customWidth="1"/>
    <col min="10523" max="10523" width="5.6640625" style="7" bestFit="1" customWidth="1"/>
    <col min="10524" max="10525" width="11.5" style="7" bestFit="1" customWidth="1"/>
    <col min="10526" max="10527" width="8.83203125" style="7" customWidth="1"/>
    <col min="10528" max="10528" width="10" style="7" bestFit="1" customWidth="1"/>
    <col min="10529" max="10753" width="8.83203125" style="7"/>
    <col min="10754" max="10754" width="11.33203125" style="7" bestFit="1" customWidth="1"/>
    <col min="10755" max="10755" width="56" style="7" customWidth="1"/>
    <col min="10756" max="10756" width="39.1640625" style="7" customWidth="1"/>
    <col min="10757" max="10757" width="3.6640625" style="7" bestFit="1" customWidth="1"/>
    <col min="10758" max="10758" width="18.5" style="7" bestFit="1" customWidth="1"/>
    <col min="10759" max="10759" width="3.6640625" style="7" customWidth="1"/>
    <col min="10760" max="10760" width="23.5" style="7" customWidth="1"/>
    <col min="10761" max="10761" width="16.33203125" style="7" customWidth="1"/>
    <col min="10762" max="10762" width="2.6640625" style="7" customWidth="1"/>
    <col min="10763" max="10763" width="16.33203125" style="7" customWidth="1"/>
    <col min="10764" max="10764" width="2.6640625" style="7" customWidth="1"/>
    <col min="10765" max="10765" width="9.6640625" style="7" bestFit="1" customWidth="1"/>
    <col min="10766" max="10766" width="17.33203125" style="7" customWidth="1"/>
    <col min="10767" max="10767" width="5.1640625" style="7" customWidth="1"/>
    <col min="10768" max="10768" width="18.83203125" style="7" bestFit="1" customWidth="1"/>
    <col min="10769" max="10770" width="6.33203125" style="7" customWidth="1"/>
    <col min="10771" max="10771" width="16.33203125" style="7" customWidth="1"/>
    <col min="10772" max="10772" width="4" style="7" bestFit="1" customWidth="1"/>
    <col min="10773" max="10773" width="16.33203125" style="7" customWidth="1"/>
    <col min="10774" max="10774" width="4.6640625" style="7" customWidth="1"/>
    <col min="10775" max="10775" width="16.33203125" style="7" customWidth="1"/>
    <col min="10776" max="10776" width="12.6640625" style="7" customWidth="1"/>
    <col min="10777" max="10777" width="16.33203125" style="7" customWidth="1"/>
    <col min="10778" max="10778" width="3" style="7" bestFit="1" customWidth="1"/>
    <col min="10779" max="10779" width="5.6640625" style="7" bestFit="1" customWidth="1"/>
    <col min="10780" max="10781" width="11.5" style="7" bestFit="1" customWidth="1"/>
    <col min="10782" max="10783" width="8.83203125" style="7" customWidth="1"/>
    <col min="10784" max="10784" width="10" style="7" bestFit="1" customWidth="1"/>
    <col min="10785" max="11009" width="8.83203125" style="7"/>
    <col min="11010" max="11010" width="11.33203125" style="7" bestFit="1" customWidth="1"/>
    <col min="11011" max="11011" width="56" style="7" customWidth="1"/>
    <col min="11012" max="11012" width="39.1640625" style="7" customWidth="1"/>
    <col min="11013" max="11013" width="3.6640625" style="7" bestFit="1" customWidth="1"/>
    <col min="11014" max="11014" width="18.5" style="7" bestFit="1" customWidth="1"/>
    <col min="11015" max="11015" width="3.6640625" style="7" customWidth="1"/>
    <col min="11016" max="11016" width="23.5" style="7" customWidth="1"/>
    <col min="11017" max="11017" width="16.33203125" style="7" customWidth="1"/>
    <col min="11018" max="11018" width="2.6640625" style="7" customWidth="1"/>
    <col min="11019" max="11019" width="16.33203125" style="7" customWidth="1"/>
    <col min="11020" max="11020" width="2.6640625" style="7" customWidth="1"/>
    <col min="11021" max="11021" width="9.6640625" style="7" bestFit="1" customWidth="1"/>
    <col min="11022" max="11022" width="17.33203125" style="7" customWidth="1"/>
    <col min="11023" max="11023" width="5.1640625" style="7" customWidth="1"/>
    <col min="11024" max="11024" width="18.83203125" style="7" bestFit="1" customWidth="1"/>
    <col min="11025" max="11026" width="6.33203125" style="7" customWidth="1"/>
    <col min="11027" max="11027" width="16.33203125" style="7" customWidth="1"/>
    <col min="11028" max="11028" width="4" style="7" bestFit="1" customWidth="1"/>
    <col min="11029" max="11029" width="16.33203125" style="7" customWidth="1"/>
    <col min="11030" max="11030" width="4.6640625" style="7" customWidth="1"/>
    <col min="11031" max="11031" width="16.33203125" style="7" customWidth="1"/>
    <col min="11032" max="11032" width="12.6640625" style="7" customWidth="1"/>
    <col min="11033" max="11033" width="16.33203125" style="7" customWidth="1"/>
    <col min="11034" max="11034" width="3" style="7" bestFit="1" customWidth="1"/>
    <col min="11035" max="11035" width="5.6640625" style="7" bestFit="1" customWidth="1"/>
    <col min="11036" max="11037" width="11.5" style="7" bestFit="1" customWidth="1"/>
    <col min="11038" max="11039" width="8.83203125" style="7" customWidth="1"/>
    <col min="11040" max="11040" width="10" style="7" bestFit="1" customWidth="1"/>
    <col min="11041" max="11265" width="8.83203125" style="7"/>
    <col min="11266" max="11266" width="11.33203125" style="7" bestFit="1" customWidth="1"/>
    <col min="11267" max="11267" width="56" style="7" customWidth="1"/>
    <col min="11268" max="11268" width="39.1640625" style="7" customWidth="1"/>
    <col min="11269" max="11269" width="3.6640625" style="7" bestFit="1" customWidth="1"/>
    <col min="11270" max="11270" width="18.5" style="7" bestFit="1" customWidth="1"/>
    <col min="11271" max="11271" width="3.6640625" style="7" customWidth="1"/>
    <col min="11272" max="11272" width="23.5" style="7" customWidth="1"/>
    <col min="11273" max="11273" width="16.33203125" style="7" customWidth="1"/>
    <col min="11274" max="11274" width="2.6640625" style="7" customWidth="1"/>
    <col min="11275" max="11275" width="16.33203125" style="7" customWidth="1"/>
    <col min="11276" max="11276" width="2.6640625" style="7" customWidth="1"/>
    <col min="11277" max="11277" width="9.6640625" style="7" bestFit="1" customWidth="1"/>
    <col min="11278" max="11278" width="17.33203125" style="7" customWidth="1"/>
    <col min="11279" max="11279" width="5.1640625" style="7" customWidth="1"/>
    <col min="11280" max="11280" width="18.83203125" style="7" bestFit="1" customWidth="1"/>
    <col min="11281" max="11282" width="6.33203125" style="7" customWidth="1"/>
    <col min="11283" max="11283" width="16.33203125" style="7" customWidth="1"/>
    <col min="11284" max="11284" width="4" style="7" bestFit="1" customWidth="1"/>
    <col min="11285" max="11285" width="16.33203125" style="7" customWidth="1"/>
    <col min="11286" max="11286" width="4.6640625" style="7" customWidth="1"/>
    <col min="11287" max="11287" width="16.33203125" style="7" customWidth="1"/>
    <col min="11288" max="11288" width="12.6640625" style="7" customWidth="1"/>
    <col min="11289" max="11289" width="16.33203125" style="7" customWidth="1"/>
    <col min="11290" max="11290" width="3" style="7" bestFit="1" customWidth="1"/>
    <col min="11291" max="11291" width="5.6640625" style="7" bestFit="1" customWidth="1"/>
    <col min="11292" max="11293" width="11.5" style="7" bestFit="1" customWidth="1"/>
    <col min="11294" max="11295" width="8.83203125" style="7" customWidth="1"/>
    <col min="11296" max="11296" width="10" style="7" bestFit="1" customWidth="1"/>
    <col min="11297" max="11521" width="8.83203125" style="7"/>
    <col min="11522" max="11522" width="11.33203125" style="7" bestFit="1" customWidth="1"/>
    <col min="11523" max="11523" width="56" style="7" customWidth="1"/>
    <col min="11524" max="11524" width="39.1640625" style="7" customWidth="1"/>
    <col min="11525" max="11525" width="3.6640625" style="7" bestFit="1" customWidth="1"/>
    <col min="11526" max="11526" width="18.5" style="7" bestFit="1" customWidth="1"/>
    <col min="11527" max="11527" width="3.6640625" style="7" customWidth="1"/>
    <col min="11528" max="11528" width="23.5" style="7" customWidth="1"/>
    <col min="11529" max="11529" width="16.33203125" style="7" customWidth="1"/>
    <col min="11530" max="11530" width="2.6640625" style="7" customWidth="1"/>
    <col min="11531" max="11531" width="16.33203125" style="7" customWidth="1"/>
    <col min="11532" max="11532" width="2.6640625" style="7" customWidth="1"/>
    <col min="11533" max="11533" width="9.6640625" style="7" bestFit="1" customWidth="1"/>
    <col min="11534" max="11534" width="17.33203125" style="7" customWidth="1"/>
    <col min="11535" max="11535" width="5.1640625" style="7" customWidth="1"/>
    <col min="11536" max="11536" width="18.83203125" style="7" bestFit="1" customWidth="1"/>
    <col min="11537" max="11538" width="6.33203125" style="7" customWidth="1"/>
    <col min="11539" max="11539" width="16.33203125" style="7" customWidth="1"/>
    <col min="11540" max="11540" width="4" style="7" bestFit="1" customWidth="1"/>
    <col min="11541" max="11541" width="16.33203125" style="7" customWidth="1"/>
    <col min="11542" max="11542" width="4.6640625" style="7" customWidth="1"/>
    <col min="11543" max="11543" width="16.33203125" style="7" customWidth="1"/>
    <col min="11544" max="11544" width="12.6640625" style="7" customWidth="1"/>
    <col min="11545" max="11545" width="16.33203125" style="7" customWidth="1"/>
    <col min="11546" max="11546" width="3" style="7" bestFit="1" customWidth="1"/>
    <col min="11547" max="11547" width="5.6640625" style="7" bestFit="1" customWidth="1"/>
    <col min="11548" max="11549" width="11.5" style="7" bestFit="1" customWidth="1"/>
    <col min="11550" max="11551" width="8.83203125" style="7" customWidth="1"/>
    <col min="11552" max="11552" width="10" style="7" bestFit="1" customWidth="1"/>
    <col min="11553" max="11777" width="8.83203125" style="7"/>
    <col min="11778" max="11778" width="11.33203125" style="7" bestFit="1" customWidth="1"/>
    <col min="11779" max="11779" width="56" style="7" customWidth="1"/>
    <col min="11780" max="11780" width="39.1640625" style="7" customWidth="1"/>
    <col min="11781" max="11781" width="3.6640625" style="7" bestFit="1" customWidth="1"/>
    <col min="11782" max="11782" width="18.5" style="7" bestFit="1" customWidth="1"/>
    <col min="11783" max="11783" width="3.6640625" style="7" customWidth="1"/>
    <col min="11784" max="11784" width="23.5" style="7" customWidth="1"/>
    <col min="11785" max="11785" width="16.33203125" style="7" customWidth="1"/>
    <col min="11786" max="11786" width="2.6640625" style="7" customWidth="1"/>
    <col min="11787" max="11787" width="16.33203125" style="7" customWidth="1"/>
    <col min="11788" max="11788" width="2.6640625" style="7" customWidth="1"/>
    <col min="11789" max="11789" width="9.6640625" style="7" bestFit="1" customWidth="1"/>
    <col min="11790" max="11790" width="17.33203125" style="7" customWidth="1"/>
    <col min="11791" max="11791" width="5.1640625" style="7" customWidth="1"/>
    <col min="11792" max="11792" width="18.83203125" style="7" bestFit="1" customWidth="1"/>
    <col min="11793" max="11794" width="6.33203125" style="7" customWidth="1"/>
    <col min="11795" max="11795" width="16.33203125" style="7" customWidth="1"/>
    <col min="11796" max="11796" width="4" style="7" bestFit="1" customWidth="1"/>
    <col min="11797" max="11797" width="16.33203125" style="7" customWidth="1"/>
    <col min="11798" max="11798" width="4.6640625" style="7" customWidth="1"/>
    <col min="11799" max="11799" width="16.33203125" style="7" customWidth="1"/>
    <col min="11800" max="11800" width="12.6640625" style="7" customWidth="1"/>
    <col min="11801" max="11801" width="16.33203125" style="7" customWidth="1"/>
    <col min="11802" max="11802" width="3" style="7" bestFit="1" customWidth="1"/>
    <col min="11803" max="11803" width="5.6640625" style="7" bestFit="1" customWidth="1"/>
    <col min="11804" max="11805" width="11.5" style="7" bestFit="1" customWidth="1"/>
    <col min="11806" max="11807" width="8.83203125" style="7" customWidth="1"/>
    <col min="11808" max="11808" width="10" style="7" bestFit="1" customWidth="1"/>
    <col min="11809" max="12033" width="8.83203125" style="7"/>
    <col min="12034" max="12034" width="11.33203125" style="7" bestFit="1" customWidth="1"/>
    <col min="12035" max="12035" width="56" style="7" customWidth="1"/>
    <col min="12036" max="12036" width="39.1640625" style="7" customWidth="1"/>
    <col min="12037" max="12037" width="3.6640625" style="7" bestFit="1" customWidth="1"/>
    <col min="12038" max="12038" width="18.5" style="7" bestFit="1" customWidth="1"/>
    <col min="12039" max="12039" width="3.6640625" style="7" customWidth="1"/>
    <col min="12040" max="12040" width="23.5" style="7" customWidth="1"/>
    <col min="12041" max="12041" width="16.33203125" style="7" customWidth="1"/>
    <col min="12042" max="12042" width="2.6640625" style="7" customWidth="1"/>
    <col min="12043" max="12043" width="16.33203125" style="7" customWidth="1"/>
    <col min="12044" max="12044" width="2.6640625" style="7" customWidth="1"/>
    <col min="12045" max="12045" width="9.6640625" style="7" bestFit="1" customWidth="1"/>
    <col min="12046" max="12046" width="17.33203125" style="7" customWidth="1"/>
    <col min="12047" max="12047" width="5.1640625" style="7" customWidth="1"/>
    <col min="12048" max="12048" width="18.83203125" style="7" bestFit="1" customWidth="1"/>
    <col min="12049" max="12050" width="6.33203125" style="7" customWidth="1"/>
    <col min="12051" max="12051" width="16.33203125" style="7" customWidth="1"/>
    <col min="12052" max="12052" width="4" style="7" bestFit="1" customWidth="1"/>
    <col min="12053" max="12053" width="16.33203125" style="7" customWidth="1"/>
    <col min="12054" max="12054" width="4.6640625" style="7" customWidth="1"/>
    <col min="12055" max="12055" width="16.33203125" style="7" customWidth="1"/>
    <col min="12056" max="12056" width="12.6640625" style="7" customWidth="1"/>
    <col min="12057" max="12057" width="16.33203125" style="7" customWidth="1"/>
    <col min="12058" max="12058" width="3" style="7" bestFit="1" customWidth="1"/>
    <col min="12059" max="12059" width="5.6640625" style="7" bestFit="1" customWidth="1"/>
    <col min="12060" max="12061" width="11.5" style="7" bestFit="1" customWidth="1"/>
    <col min="12062" max="12063" width="8.83203125" style="7" customWidth="1"/>
    <col min="12064" max="12064" width="10" style="7" bestFit="1" customWidth="1"/>
    <col min="12065" max="12289" width="8.83203125" style="7"/>
    <col min="12290" max="12290" width="11.33203125" style="7" bestFit="1" customWidth="1"/>
    <col min="12291" max="12291" width="56" style="7" customWidth="1"/>
    <col min="12292" max="12292" width="39.1640625" style="7" customWidth="1"/>
    <col min="12293" max="12293" width="3.6640625" style="7" bestFit="1" customWidth="1"/>
    <col min="12294" max="12294" width="18.5" style="7" bestFit="1" customWidth="1"/>
    <col min="12295" max="12295" width="3.6640625" style="7" customWidth="1"/>
    <col min="12296" max="12296" width="23.5" style="7" customWidth="1"/>
    <col min="12297" max="12297" width="16.33203125" style="7" customWidth="1"/>
    <col min="12298" max="12298" width="2.6640625" style="7" customWidth="1"/>
    <col min="12299" max="12299" width="16.33203125" style="7" customWidth="1"/>
    <col min="12300" max="12300" width="2.6640625" style="7" customWidth="1"/>
    <col min="12301" max="12301" width="9.6640625" style="7" bestFit="1" customWidth="1"/>
    <col min="12302" max="12302" width="17.33203125" style="7" customWidth="1"/>
    <col min="12303" max="12303" width="5.1640625" style="7" customWidth="1"/>
    <col min="12304" max="12304" width="18.83203125" style="7" bestFit="1" customWidth="1"/>
    <col min="12305" max="12306" width="6.33203125" style="7" customWidth="1"/>
    <col min="12307" max="12307" width="16.33203125" style="7" customWidth="1"/>
    <col min="12308" max="12308" width="4" style="7" bestFit="1" customWidth="1"/>
    <col min="12309" max="12309" width="16.33203125" style="7" customWidth="1"/>
    <col min="12310" max="12310" width="4.6640625" style="7" customWidth="1"/>
    <col min="12311" max="12311" width="16.33203125" style="7" customWidth="1"/>
    <col min="12312" max="12312" width="12.6640625" style="7" customWidth="1"/>
    <col min="12313" max="12313" width="16.33203125" style="7" customWidth="1"/>
    <col min="12314" max="12314" width="3" style="7" bestFit="1" customWidth="1"/>
    <col min="12315" max="12315" width="5.6640625" style="7" bestFit="1" customWidth="1"/>
    <col min="12316" max="12317" width="11.5" style="7" bestFit="1" customWidth="1"/>
    <col min="12318" max="12319" width="8.83203125" style="7" customWidth="1"/>
    <col min="12320" max="12320" width="10" style="7" bestFit="1" customWidth="1"/>
    <col min="12321" max="12545" width="8.83203125" style="7"/>
    <col min="12546" max="12546" width="11.33203125" style="7" bestFit="1" customWidth="1"/>
    <col min="12547" max="12547" width="56" style="7" customWidth="1"/>
    <col min="12548" max="12548" width="39.1640625" style="7" customWidth="1"/>
    <col min="12549" max="12549" width="3.6640625" style="7" bestFit="1" customWidth="1"/>
    <col min="12550" max="12550" width="18.5" style="7" bestFit="1" customWidth="1"/>
    <col min="12551" max="12551" width="3.6640625" style="7" customWidth="1"/>
    <col min="12552" max="12552" width="23.5" style="7" customWidth="1"/>
    <col min="12553" max="12553" width="16.33203125" style="7" customWidth="1"/>
    <col min="12554" max="12554" width="2.6640625" style="7" customWidth="1"/>
    <col min="12555" max="12555" width="16.33203125" style="7" customWidth="1"/>
    <col min="12556" max="12556" width="2.6640625" style="7" customWidth="1"/>
    <col min="12557" max="12557" width="9.6640625" style="7" bestFit="1" customWidth="1"/>
    <col min="12558" max="12558" width="17.33203125" style="7" customWidth="1"/>
    <col min="12559" max="12559" width="5.1640625" style="7" customWidth="1"/>
    <col min="12560" max="12560" width="18.83203125" style="7" bestFit="1" customWidth="1"/>
    <col min="12561" max="12562" width="6.33203125" style="7" customWidth="1"/>
    <col min="12563" max="12563" width="16.33203125" style="7" customWidth="1"/>
    <col min="12564" max="12564" width="4" style="7" bestFit="1" customWidth="1"/>
    <col min="12565" max="12565" width="16.33203125" style="7" customWidth="1"/>
    <col min="12566" max="12566" width="4.6640625" style="7" customWidth="1"/>
    <col min="12567" max="12567" width="16.33203125" style="7" customWidth="1"/>
    <col min="12568" max="12568" width="12.6640625" style="7" customWidth="1"/>
    <col min="12569" max="12569" width="16.33203125" style="7" customWidth="1"/>
    <col min="12570" max="12570" width="3" style="7" bestFit="1" customWidth="1"/>
    <col min="12571" max="12571" width="5.6640625" style="7" bestFit="1" customWidth="1"/>
    <col min="12572" max="12573" width="11.5" style="7" bestFit="1" customWidth="1"/>
    <col min="12574" max="12575" width="8.83203125" style="7" customWidth="1"/>
    <col min="12576" max="12576" width="10" style="7" bestFit="1" customWidth="1"/>
    <col min="12577" max="12801" width="8.83203125" style="7"/>
    <col min="12802" max="12802" width="11.33203125" style="7" bestFit="1" customWidth="1"/>
    <col min="12803" max="12803" width="56" style="7" customWidth="1"/>
    <col min="12804" max="12804" width="39.1640625" style="7" customWidth="1"/>
    <col min="12805" max="12805" width="3.6640625" style="7" bestFit="1" customWidth="1"/>
    <col min="12806" max="12806" width="18.5" style="7" bestFit="1" customWidth="1"/>
    <col min="12807" max="12807" width="3.6640625" style="7" customWidth="1"/>
    <col min="12808" max="12808" width="23.5" style="7" customWidth="1"/>
    <col min="12809" max="12809" width="16.33203125" style="7" customWidth="1"/>
    <col min="12810" max="12810" width="2.6640625" style="7" customWidth="1"/>
    <col min="12811" max="12811" width="16.33203125" style="7" customWidth="1"/>
    <col min="12812" max="12812" width="2.6640625" style="7" customWidth="1"/>
    <col min="12813" max="12813" width="9.6640625" style="7" bestFit="1" customWidth="1"/>
    <col min="12814" max="12814" width="17.33203125" style="7" customWidth="1"/>
    <col min="12815" max="12815" width="5.1640625" style="7" customWidth="1"/>
    <col min="12816" max="12816" width="18.83203125" style="7" bestFit="1" customWidth="1"/>
    <col min="12817" max="12818" width="6.33203125" style="7" customWidth="1"/>
    <col min="12819" max="12819" width="16.33203125" style="7" customWidth="1"/>
    <col min="12820" max="12820" width="4" style="7" bestFit="1" customWidth="1"/>
    <col min="12821" max="12821" width="16.33203125" style="7" customWidth="1"/>
    <col min="12822" max="12822" width="4.6640625" style="7" customWidth="1"/>
    <col min="12823" max="12823" width="16.33203125" style="7" customWidth="1"/>
    <col min="12824" max="12824" width="12.6640625" style="7" customWidth="1"/>
    <col min="12825" max="12825" width="16.33203125" style="7" customWidth="1"/>
    <col min="12826" max="12826" width="3" style="7" bestFit="1" customWidth="1"/>
    <col min="12827" max="12827" width="5.6640625" style="7" bestFit="1" customWidth="1"/>
    <col min="12828" max="12829" width="11.5" style="7" bestFit="1" customWidth="1"/>
    <col min="12830" max="12831" width="8.83203125" style="7" customWidth="1"/>
    <col min="12832" max="12832" width="10" style="7" bestFit="1" customWidth="1"/>
    <col min="12833" max="13057" width="8.83203125" style="7"/>
    <col min="13058" max="13058" width="11.33203125" style="7" bestFit="1" customWidth="1"/>
    <col min="13059" max="13059" width="56" style="7" customWidth="1"/>
    <col min="13060" max="13060" width="39.1640625" style="7" customWidth="1"/>
    <col min="13061" max="13061" width="3.6640625" style="7" bestFit="1" customWidth="1"/>
    <col min="13062" max="13062" width="18.5" style="7" bestFit="1" customWidth="1"/>
    <col min="13063" max="13063" width="3.6640625" style="7" customWidth="1"/>
    <col min="13064" max="13064" width="23.5" style="7" customWidth="1"/>
    <col min="13065" max="13065" width="16.33203125" style="7" customWidth="1"/>
    <col min="13066" max="13066" width="2.6640625" style="7" customWidth="1"/>
    <col min="13067" max="13067" width="16.33203125" style="7" customWidth="1"/>
    <col min="13068" max="13068" width="2.6640625" style="7" customWidth="1"/>
    <col min="13069" max="13069" width="9.6640625" style="7" bestFit="1" customWidth="1"/>
    <col min="13070" max="13070" width="17.33203125" style="7" customWidth="1"/>
    <col min="13071" max="13071" width="5.1640625" style="7" customWidth="1"/>
    <col min="13072" max="13072" width="18.83203125" style="7" bestFit="1" customWidth="1"/>
    <col min="13073" max="13074" width="6.33203125" style="7" customWidth="1"/>
    <col min="13075" max="13075" width="16.33203125" style="7" customWidth="1"/>
    <col min="13076" max="13076" width="4" style="7" bestFit="1" customWidth="1"/>
    <col min="13077" max="13077" width="16.33203125" style="7" customWidth="1"/>
    <col min="13078" max="13078" width="4.6640625" style="7" customWidth="1"/>
    <col min="13079" max="13079" width="16.33203125" style="7" customWidth="1"/>
    <col min="13080" max="13080" width="12.6640625" style="7" customWidth="1"/>
    <col min="13081" max="13081" width="16.33203125" style="7" customWidth="1"/>
    <col min="13082" max="13082" width="3" style="7" bestFit="1" customWidth="1"/>
    <col min="13083" max="13083" width="5.6640625" style="7" bestFit="1" customWidth="1"/>
    <col min="13084" max="13085" width="11.5" style="7" bestFit="1" customWidth="1"/>
    <col min="13086" max="13087" width="8.83203125" style="7" customWidth="1"/>
    <col min="13088" max="13088" width="10" style="7" bestFit="1" customWidth="1"/>
    <col min="13089" max="13313" width="8.83203125" style="7"/>
    <col min="13314" max="13314" width="11.33203125" style="7" bestFit="1" customWidth="1"/>
    <col min="13315" max="13315" width="56" style="7" customWidth="1"/>
    <col min="13316" max="13316" width="39.1640625" style="7" customWidth="1"/>
    <col min="13317" max="13317" width="3.6640625" style="7" bestFit="1" customWidth="1"/>
    <col min="13318" max="13318" width="18.5" style="7" bestFit="1" customWidth="1"/>
    <col min="13319" max="13319" width="3.6640625" style="7" customWidth="1"/>
    <col min="13320" max="13320" width="23.5" style="7" customWidth="1"/>
    <col min="13321" max="13321" width="16.33203125" style="7" customWidth="1"/>
    <col min="13322" max="13322" width="2.6640625" style="7" customWidth="1"/>
    <col min="13323" max="13323" width="16.33203125" style="7" customWidth="1"/>
    <col min="13324" max="13324" width="2.6640625" style="7" customWidth="1"/>
    <col min="13325" max="13325" width="9.6640625" style="7" bestFit="1" customWidth="1"/>
    <col min="13326" max="13326" width="17.33203125" style="7" customWidth="1"/>
    <col min="13327" max="13327" width="5.1640625" style="7" customWidth="1"/>
    <col min="13328" max="13328" width="18.83203125" style="7" bestFit="1" customWidth="1"/>
    <col min="13329" max="13330" width="6.33203125" style="7" customWidth="1"/>
    <col min="13331" max="13331" width="16.33203125" style="7" customWidth="1"/>
    <col min="13332" max="13332" width="4" style="7" bestFit="1" customWidth="1"/>
    <col min="13333" max="13333" width="16.33203125" style="7" customWidth="1"/>
    <col min="13334" max="13334" width="4.6640625" style="7" customWidth="1"/>
    <col min="13335" max="13335" width="16.33203125" style="7" customWidth="1"/>
    <col min="13336" max="13336" width="12.6640625" style="7" customWidth="1"/>
    <col min="13337" max="13337" width="16.33203125" style="7" customWidth="1"/>
    <col min="13338" max="13338" width="3" style="7" bestFit="1" customWidth="1"/>
    <col min="13339" max="13339" width="5.6640625" style="7" bestFit="1" customWidth="1"/>
    <col min="13340" max="13341" width="11.5" style="7" bestFit="1" customWidth="1"/>
    <col min="13342" max="13343" width="8.83203125" style="7" customWidth="1"/>
    <col min="13344" max="13344" width="10" style="7" bestFit="1" customWidth="1"/>
    <col min="13345" max="13569" width="8.83203125" style="7"/>
    <col min="13570" max="13570" width="11.33203125" style="7" bestFit="1" customWidth="1"/>
    <col min="13571" max="13571" width="56" style="7" customWidth="1"/>
    <col min="13572" max="13572" width="39.1640625" style="7" customWidth="1"/>
    <col min="13573" max="13573" width="3.6640625" style="7" bestFit="1" customWidth="1"/>
    <col min="13574" max="13574" width="18.5" style="7" bestFit="1" customWidth="1"/>
    <col min="13575" max="13575" width="3.6640625" style="7" customWidth="1"/>
    <col min="13576" max="13576" width="23.5" style="7" customWidth="1"/>
    <col min="13577" max="13577" width="16.33203125" style="7" customWidth="1"/>
    <col min="13578" max="13578" width="2.6640625" style="7" customWidth="1"/>
    <col min="13579" max="13579" width="16.33203125" style="7" customWidth="1"/>
    <col min="13580" max="13580" width="2.6640625" style="7" customWidth="1"/>
    <col min="13581" max="13581" width="9.6640625" style="7" bestFit="1" customWidth="1"/>
    <col min="13582" max="13582" width="17.33203125" style="7" customWidth="1"/>
    <col min="13583" max="13583" width="5.1640625" style="7" customWidth="1"/>
    <col min="13584" max="13584" width="18.83203125" style="7" bestFit="1" customWidth="1"/>
    <col min="13585" max="13586" width="6.33203125" style="7" customWidth="1"/>
    <col min="13587" max="13587" width="16.33203125" style="7" customWidth="1"/>
    <col min="13588" max="13588" width="4" style="7" bestFit="1" customWidth="1"/>
    <col min="13589" max="13589" width="16.33203125" style="7" customWidth="1"/>
    <col min="13590" max="13590" width="4.6640625" style="7" customWidth="1"/>
    <col min="13591" max="13591" width="16.33203125" style="7" customWidth="1"/>
    <col min="13592" max="13592" width="12.6640625" style="7" customWidth="1"/>
    <col min="13593" max="13593" width="16.33203125" style="7" customWidth="1"/>
    <col min="13594" max="13594" width="3" style="7" bestFit="1" customWidth="1"/>
    <col min="13595" max="13595" width="5.6640625" style="7" bestFit="1" customWidth="1"/>
    <col min="13596" max="13597" width="11.5" style="7" bestFit="1" customWidth="1"/>
    <col min="13598" max="13599" width="8.83203125" style="7" customWidth="1"/>
    <col min="13600" max="13600" width="10" style="7" bestFit="1" customWidth="1"/>
    <col min="13601" max="13825" width="8.83203125" style="7"/>
    <col min="13826" max="13826" width="11.33203125" style="7" bestFit="1" customWidth="1"/>
    <col min="13827" max="13827" width="56" style="7" customWidth="1"/>
    <col min="13828" max="13828" width="39.1640625" style="7" customWidth="1"/>
    <col min="13829" max="13829" width="3.6640625" style="7" bestFit="1" customWidth="1"/>
    <col min="13830" max="13830" width="18.5" style="7" bestFit="1" customWidth="1"/>
    <col min="13831" max="13831" width="3.6640625" style="7" customWidth="1"/>
    <col min="13832" max="13832" width="23.5" style="7" customWidth="1"/>
    <col min="13833" max="13833" width="16.33203125" style="7" customWidth="1"/>
    <col min="13834" max="13834" width="2.6640625" style="7" customWidth="1"/>
    <col min="13835" max="13835" width="16.33203125" style="7" customWidth="1"/>
    <col min="13836" max="13836" width="2.6640625" style="7" customWidth="1"/>
    <col min="13837" max="13837" width="9.6640625" style="7" bestFit="1" customWidth="1"/>
    <col min="13838" max="13838" width="17.33203125" style="7" customWidth="1"/>
    <col min="13839" max="13839" width="5.1640625" style="7" customWidth="1"/>
    <col min="13840" max="13840" width="18.83203125" style="7" bestFit="1" customWidth="1"/>
    <col min="13841" max="13842" width="6.33203125" style="7" customWidth="1"/>
    <col min="13843" max="13843" width="16.33203125" style="7" customWidth="1"/>
    <col min="13844" max="13844" width="4" style="7" bestFit="1" customWidth="1"/>
    <col min="13845" max="13845" width="16.33203125" style="7" customWidth="1"/>
    <col min="13846" max="13846" width="4.6640625" style="7" customWidth="1"/>
    <col min="13847" max="13847" width="16.33203125" style="7" customWidth="1"/>
    <col min="13848" max="13848" width="12.6640625" style="7" customWidth="1"/>
    <col min="13849" max="13849" width="16.33203125" style="7" customWidth="1"/>
    <col min="13850" max="13850" width="3" style="7" bestFit="1" customWidth="1"/>
    <col min="13851" max="13851" width="5.6640625" style="7" bestFit="1" customWidth="1"/>
    <col min="13852" max="13853" width="11.5" style="7" bestFit="1" customWidth="1"/>
    <col min="13854" max="13855" width="8.83203125" style="7" customWidth="1"/>
    <col min="13856" max="13856" width="10" style="7" bestFit="1" customWidth="1"/>
    <col min="13857" max="14081" width="8.83203125" style="7"/>
    <col min="14082" max="14082" width="11.33203125" style="7" bestFit="1" customWidth="1"/>
    <col min="14083" max="14083" width="56" style="7" customWidth="1"/>
    <col min="14084" max="14084" width="39.1640625" style="7" customWidth="1"/>
    <col min="14085" max="14085" width="3.6640625" style="7" bestFit="1" customWidth="1"/>
    <col min="14086" max="14086" width="18.5" style="7" bestFit="1" customWidth="1"/>
    <col min="14087" max="14087" width="3.6640625" style="7" customWidth="1"/>
    <col min="14088" max="14088" width="23.5" style="7" customWidth="1"/>
    <col min="14089" max="14089" width="16.33203125" style="7" customWidth="1"/>
    <col min="14090" max="14090" width="2.6640625" style="7" customWidth="1"/>
    <col min="14091" max="14091" width="16.33203125" style="7" customWidth="1"/>
    <col min="14092" max="14092" width="2.6640625" style="7" customWidth="1"/>
    <col min="14093" max="14093" width="9.6640625" style="7" bestFit="1" customWidth="1"/>
    <col min="14094" max="14094" width="17.33203125" style="7" customWidth="1"/>
    <col min="14095" max="14095" width="5.1640625" style="7" customWidth="1"/>
    <col min="14096" max="14096" width="18.83203125" style="7" bestFit="1" customWidth="1"/>
    <col min="14097" max="14098" width="6.33203125" style="7" customWidth="1"/>
    <col min="14099" max="14099" width="16.33203125" style="7" customWidth="1"/>
    <col min="14100" max="14100" width="4" style="7" bestFit="1" customWidth="1"/>
    <col min="14101" max="14101" width="16.33203125" style="7" customWidth="1"/>
    <col min="14102" max="14102" width="4.6640625" style="7" customWidth="1"/>
    <col min="14103" max="14103" width="16.33203125" style="7" customWidth="1"/>
    <col min="14104" max="14104" width="12.6640625" style="7" customWidth="1"/>
    <col min="14105" max="14105" width="16.33203125" style="7" customWidth="1"/>
    <col min="14106" max="14106" width="3" style="7" bestFit="1" customWidth="1"/>
    <col min="14107" max="14107" width="5.6640625" style="7" bestFit="1" customWidth="1"/>
    <col min="14108" max="14109" width="11.5" style="7" bestFit="1" customWidth="1"/>
    <col min="14110" max="14111" width="8.83203125" style="7" customWidth="1"/>
    <col min="14112" max="14112" width="10" style="7" bestFit="1" customWidth="1"/>
    <col min="14113" max="14337" width="8.83203125" style="7"/>
    <col min="14338" max="14338" width="11.33203125" style="7" bestFit="1" customWidth="1"/>
    <col min="14339" max="14339" width="56" style="7" customWidth="1"/>
    <col min="14340" max="14340" width="39.1640625" style="7" customWidth="1"/>
    <col min="14341" max="14341" width="3.6640625" style="7" bestFit="1" customWidth="1"/>
    <col min="14342" max="14342" width="18.5" style="7" bestFit="1" customWidth="1"/>
    <col min="14343" max="14343" width="3.6640625" style="7" customWidth="1"/>
    <col min="14344" max="14344" width="23.5" style="7" customWidth="1"/>
    <col min="14345" max="14345" width="16.33203125" style="7" customWidth="1"/>
    <col min="14346" max="14346" width="2.6640625" style="7" customWidth="1"/>
    <col min="14347" max="14347" width="16.33203125" style="7" customWidth="1"/>
    <col min="14348" max="14348" width="2.6640625" style="7" customWidth="1"/>
    <col min="14349" max="14349" width="9.6640625" style="7" bestFit="1" customWidth="1"/>
    <col min="14350" max="14350" width="17.33203125" style="7" customWidth="1"/>
    <col min="14351" max="14351" width="5.1640625" style="7" customWidth="1"/>
    <col min="14352" max="14352" width="18.83203125" style="7" bestFit="1" customWidth="1"/>
    <col min="14353" max="14354" width="6.33203125" style="7" customWidth="1"/>
    <col min="14355" max="14355" width="16.33203125" style="7" customWidth="1"/>
    <col min="14356" max="14356" width="4" style="7" bestFit="1" customWidth="1"/>
    <col min="14357" max="14357" width="16.33203125" style="7" customWidth="1"/>
    <col min="14358" max="14358" width="4.6640625" style="7" customWidth="1"/>
    <col min="14359" max="14359" width="16.33203125" style="7" customWidth="1"/>
    <col min="14360" max="14360" width="12.6640625" style="7" customWidth="1"/>
    <col min="14361" max="14361" width="16.33203125" style="7" customWidth="1"/>
    <col min="14362" max="14362" width="3" style="7" bestFit="1" customWidth="1"/>
    <col min="14363" max="14363" width="5.6640625" style="7" bestFit="1" customWidth="1"/>
    <col min="14364" max="14365" width="11.5" style="7" bestFit="1" customWidth="1"/>
    <col min="14366" max="14367" width="8.83203125" style="7" customWidth="1"/>
    <col min="14368" max="14368" width="10" style="7" bestFit="1" customWidth="1"/>
    <col min="14369" max="14593" width="8.83203125" style="7"/>
    <col min="14594" max="14594" width="11.33203125" style="7" bestFit="1" customWidth="1"/>
    <col min="14595" max="14595" width="56" style="7" customWidth="1"/>
    <col min="14596" max="14596" width="39.1640625" style="7" customWidth="1"/>
    <col min="14597" max="14597" width="3.6640625" style="7" bestFit="1" customWidth="1"/>
    <col min="14598" max="14598" width="18.5" style="7" bestFit="1" customWidth="1"/>
    <col min="14599" max="14599" width="3.6640625" style="7" customWidth="1"/>
    <col min="14600" max="14600" width="23.5" style="7" customWidth="1"/>
    <col min="14601" max="14601" width="16.33203125" style="7" customWidth="1"/>
    <col min="14602" max="14602" width="2.6640625" style="7" customWidth="1"/>
    <col min="14603" max="14603" width="16.33203125" style="7" customWidth="1"/>
    <col min="14604" max="14604" width="2.6640625" style="7" customWidth="1"/>
    <col min="14605" max="14605" width="9.6640625" style="7" bestFit="1" customWidth="1"/>
    <col min="14606" max="14606" width="17.33203125" style="7" customWidth="1"/>
    <col min="14607" max="14607" width="5.1640625" style="7" customWidth="1"/>
    <col min="14608" max="14608" width="18.83203125" style="7" bestFit="1" customWidth="1"/>
    <col min="14609" max="14610" width="6.33203125" style="7" customWidth="1"/>
    <col min="14611" max="14611" width="16.33203125" style="7" customWidth="1"/>
    <col min="14612" max="14612" width="4" style="7" bestFit="1" customWidth="1"/>
    <col min="14613" max="14613" width="16.33203125" style="7" customWidth="1"/>
    <col min="14614" max="14614" width="4.6640625" style="7" customWidth="1"/>
    <col min="14615" max="14615" width="16.33203125" style="7" customWidth="1"/>
    <col min="14616" max="14616" width="12.6640625" style="7" customWidth="1"/>
    <col min="14617" max="14617" width="16.33203125" style="7" customWidth="1"/>
    <col min="14618" max="14618" width="3" style="7" bestFit="1" customWidth="1"/>
    <col min="14619" max="14619" width="5.6640625" style="7" bestFit="1" customWidth="1"/>
    <col min="14620" max="14621" width="11.5" style="7" bestFit="1" customWidth="1"/>
    <col min="14622" max="14623" width="8.83203125" style="7" customWidth="1"/>
    <col min="14624" max="14624" width="10" style="7" bestFit="1" customWidth="1"/>
    <col min="14625" max="14849" width="8.83203125" style="7"/>
    <col min="14850" max="14850" width="11.33203125" style="7" bestFit="1" customWidth="1"/>
    <col min="14851" max="14851" width="56" style="7" customWidth="1"/>
    <col min="14852" max="14852" width="39.1640625" style="7" customWidth="1"/>
    <col min="14853" max="14853" width="3.6640625" style="7" bestFit="1" customWidth="1"/>
    <col min="14854" max="14854" width="18.5" style="7" bestFit="1" customWidth="1"/>
    <col min="14855" max="14855" width="3.6640625" style="7" customWidth="1"/>
    <col min="14856" max="14856" width="23.5" style="7" customWidth="1"/>
    <col min="14857" max="14857" width="16.33203125" style="7" customWidth="1"/>
    <col min="14858" max="14858" width="2.6640625" style="7" customWidth="1"/>
    <col min="14859" max="14859" width="16.33203125" style="7" customWidth="1"/>
    <col min="14860" max="14860" width="2.6640625" style="7" customWidth="1"/>
    <col min="14861" max="14861" width="9.6640625" style="7" bestFit="1" customWidth="1"/>
    <col min="14862" max="14862" width="17.33203125" style="7" customWidth="1"/>
    <col min="14863" max="14863" width="5.1640625" style="7" customWidth="1"/>
    <col min="14864" max="14864" width="18.83203125" style="7" bestFit="1" customWidth="1"/>
    <col min="14865" max="14866" width="6.33203125" style="7" customWidth="1"/>
    <col min="14867" max="14867" width="16.33203125" style="7" customWidth="1"/>
    <col min="14868" max="14868" width="4" style="7" bestFit="1" customWidth="1"/>
    <col min="14869" max="14869" width="16.33203125" style="7" customWidth="1"/>
    <col min="14870" max="14870" width="4.6640625" style="7" customWidth="1"/>
    <col min="14871" max="14871" width="16.33203125" style="7" customWidth="1"/>
    <col min="14872" max="14872" width="12.6640625" style="7" customWidth="1"/>
    <col min="14873" max="14873" width="16.33203125" style="7" customWidth="1"/>
    <col min="14874" max="14874" width="3" style="7" bestFit="1" customWidth="1"/>
    <col min="14875" max="14875" width="5.6640625" style="7" bestFit="1" customWidth="1"/>
    <col min="14876" max="14877" width="11.5" style="7" bestFit="1" customWidth="1"/>
    <col min="14878" max="14879" width="8.83203125" style="7" customWidth="1"/>
    <col min="14880" max="14880" width="10" style="7" bestFit="1" customWidth="1"/>
    <col min="14881" max="15105" width="8.83203125" style="7"/>
    <col min="15106" max="15106" width="11.33203125" style="7" bestFit="1" customWidth="1"/>
    <col min="15107" max="15107" width="56" style="7" customWidth="1"/>
    <col min="15108" max="15108" width="39.1640625" style="7" customWidth="1"/>
    <col min="15109" max="15109" width="3.6640625" style="7" bestFit="1" customWidth="1"/>
    <col min="15110" max="15110" width="18.5" style="7" bestFit="1" customWidth="1"/>
    <col min="15111" max="15111" width="3.6640625" style="7" customWidth="1"/>
    <col min="15112" max="15112" width="23.5" style="7" customWidth="1"/>
    <col min="15113" max="15113" width="16.33203125" style="7" customWidth="1"/>
    <col min="15114" max="15114" width="2.6640625" style="7" customWidth="1"/>
    <col min="15115" max="15115" width="16.33203125" style="7" customWidth="1"/>
    <col min="15116" max="15116" width="2.6640625" style="7" customWidth="1"/>
    <col min="15117" max="15117" width="9.6640625" style="7" bestFit="1" customWidth="1"/>
    <col min="15118" max="15118" width="17.33203125" style="7" customWidth="1"/>
    <col min="15119" max="15119" width="5.1640625" style="7" customWidth="1"/>
    <col min="15120" max="15120" width="18.83203125" style="7" bestFit="1" customWidth="1"/>
    <col min="15121" max="15122" width="6.33203125" style="7" customWidth="1"/>
    <col min="15123" max="15123" width="16.33203125" style="7" customWidth="1"/>
    <col min="15124" max="15124" width="4" style="7" bestFit="1" customWidth="1"/>
    <col min="15125" max="15125" width="16.33203125" style="7" customWidth="1"/>
    <col min="15126" max="15126" width="4.6640625" style="7" customWidth="1"/>
    <col min="15127" max="15127" width="16.33203125" style="7" customWidth="1"/>
    <col min="15128" max="15128" width="12.6640625" style="7" customWidth="1"/>
    <col min="15129" max="15129" width="16.33203125" style="7" customWidth="1"/>
    <col min="15130" max="15130" width="3" style="7" bestFit="1" customWidth="1"/>
    <col min="15131" max="15131" width="5.6640625" style="7" bestFit="1" customWidth="1"/>
    <col min="15132" max="15133" width="11.5" style="7" bestFit="1" customWidth="1"/>
    <col min="15134" max="15135" width="8.83203125" style="7" customWidth="1"/>
    <col min="15136" max="15136" width="10" style="7" bestFit="1" customWidth="1"/>
    <col min="15137" max="15361" width="8.83203125" style="7"/>
    <col min="15362" max="15362" width="11.33203125" style="7" bestFit="1" customWidth="1"/>
    <col min="15363" max="15363" width="56" style="7" customWidth="1"/>
    <col min="15364" max="15364" width="39.1640625" style="7" customWidth="1"/>
    <col min="15365" max="15365" width="3.6640625" style="7" bestFit="1" customWidth="1"/>
    <col min="15366" max="15366" width="18.5" style="7" bestFit="1" customWidth="1"/>
    <col min="15367" max="15367" width="3.6640625" style="7" customWidth="1"/>
    <col min="15368" max="15368" width="23.5" style="7" customWidth="1"/>
    <col min="15369" max="15369" width="16.33203125" style="7" customWidth="1"/>
    <col min="15370" max="15370" width="2.6640625" style="7" customWidth="1"/>
    <col min="15371" max="15371" width="16.33203125" style="7" customWidth="1"/>
    <col min="15372" max="15372" width="2.6640625" style="7" customWidth="1"/>
    <col min="15373" max="15373" width="9.6640625" style="7" bestFit="1" customWidth="1"/>
    <col min="15374" max="15374" width="17.33203125" style="7" customWidth="1"/>
    <col min="15375" max="15375" width="5.1640625" style="7" customWidth="1"/>
    <col min="15376" max="15376" width="18.83203125" style="7" bestFit="1" customWidth="1"/>
    <col min="15377" max="15378" width="6.33203125" style="7" customWidth="1"/>
    <col min="15379" max="15379" width="16.33203125" style="7" customWidth="1"/>
    <col min="15380" max="15380" width="4" style="7" bestFit="1" customWidth="1"/>
    <col min="15381" max="15381" width="16.33203125" style="7" customWidth="1"/>
    <col min="15382" max="15382" width="4.6640625" style="7" customWidth="1"/>
    <col min="15383" max="15383" width="16.33203125" style="7" customWidth="1"/>
    <col min="15384" max="15384" width="12.6640625" style="7" customWidth="1"/>
    <col min="15385" max="15385" width="16.33203125" style="7" customWidth="1"/>
    <col min="15386" max="15386" width="3" style="7" bestFit="1" customWidth="1"/>
    <col min="15387" max="15387" width="5.6640625" style="7" bestFit="1" customWidth="1"/>
    <col min="15388" max="15389" width="11.5" style="7" bestFit="1" customWidth="1"/>
    <col min="15390" max="15391" width="8.83203125" style="7" customWidth="1"/>
    <col min="15392" max="15392" width="10" style="7" bestFit="1" customWidth="1"/>
    <col min="15393" max="15617" width="8.83203125" style="7"/>
    <col min="15618" max="15618" width="11.33203125" style="7" bestFit="1" customWidth="1"/>
    <col min="15619" max="15619" width="56" style="7" customWidth="1"/>
    <col min="15620" max="15620" width="39.1640625" style="7" customWidth="1"/>
    <col min="15621" max="15621" width="3.6640625" style="7" bestFit="1" customWidth="1"/>
    <col min="15622" max="15622" width="18.5" style="7" bestFit="1" customWidth="1"/>
    <col min="15623" max="15623" width="3.6640625" style="7" customWidth="1"/>
    <col min="15624" max="15624" width="23.5" style="7" customWidth="1"/>
    <col min="15625" max="15625" width="16.33203125" style="7" customWidth="1"/>
    <col min="15626" max="15626" width="2.6640625" style="7" customWidth="1"/>
    <col min="15627" max="15627" width="16.33203125" style="7" customWidth="1"/>
    <col min="15628" max="15628" width="2.6640625" style="7" customWidth="1"/>
    <col min="15629" max="15629" width="9.6640625" style="7" bestFit="1" customWidth="1"/>
    <col min="15630" max="15630" width="17.33203125" style="7" customWidth="1"/>
    <col min="15631" max="15631" width="5.1640625" style="7" customWidth="1"/>
    <col min="15632" max="15632" width="18.83203125" style="7" bestFit="1" customWidth="1"/>
    <col min="15633" max="15634" width="6.33203125" style="7" customWidth="1"/>
    <col min="15635" max="15635" width="16.33203125" style="7" customWidth="1"/>
    <col min="15636" max="15636" width="4" style="7" bestFit="1" customWidth="1"/>
    <col min="15637" max="15637" width="16.33203125" style="7" customWidth="1"/>
    <col min="15638" max="15638" width="4.6640625" style="7" customWidth="1"/>
    <col min="15639" max="15639" width="16.33203125" style="7" customWidth="1"/>
    <col min="15640" max="15640" width="12.6640625" style="7" customWidth="1"/>
    <col min="15641" max="15641" width="16.33203125" style="7" customWidth="1"/>
    <col min="15642" max="15642" width="3" style="7" bestFit="1" customWidth="1"/>
    <col min="15643" max="15643" width="5.6640625" style="7" bestFit="1" customWidth="1"/>
    <col min="15644" max="15645" width="11.5" style="7" bestFit="1" customWidth="1"/>
    <col min="15646" max="15647" width="8.83203125" style="7" customWidth="1"/>
    <col min="15648" max="15648" width="10" style="7" bestFit="1" customWidth="1"/>
    <col min="15649" max="15873" width="8.83203125" style="7"/>
    <col min="15874" max="15874" width="11.33203125" style="7" bestFit="1" customWidth="1"/>
    <col min="15875" max="15875" width="56" style="7" customWidth="1"/>
    <col min="15876" max="15876" width="39.1640625" style="7" customWidth="1"/>
    <col min="15877" max="15877" width="3.6640625" style="7" bestFit="1" customWidth="1"/>
    <col min="15878" max="15878" width="18.5" style="7" bestFit="1" customWidth="1"/>
    <col min="15879" max="15879" width="3.6640625" style="7" customWidth="1"/>
    <col min="15880" max="15880" width="23.5" style="7" customWidth="1"/>
    <col min="15881" max="15881" width="16.33203125" style="7" customWidth="1"/>
    <col min="15882" max="15882" width="2.6640625" style="7" customWidth="1"/>
    <col min="15883" max="15883" width="16.33203125" style="7" customWidth="1"/>
    <col min="15884" max="15884" width="2.6640625" style="7" customWidth="1"/>
    <col min="15885" max="15885" width="9.6640625" style="7" bestFit="1" customWidth="1"/>
    <col min="15886" max="15886" width="17.33203125" style="7" customWidth="1"/>
    <col min="15887" max="15887" width="5.1640625" style="7" customWidth="1"/>
    <col min="15888" max="15888" width="18.83203125" style="7" bestFit="1" customWidth="1"/>
    <col min="15889" max="15890" width="6.33203125" style="7" customWidth="1"/>
    <col min="15891" max="15891" width="16.33203125" style="7" customWidth="1"/>
    <col min="15892" max="15892" width="4" style="7" bestFit="1" customWidth="1"/>
    <col min="15893" max="15893" width="16.33203125" style="7" customWidth="1"/>
    <col min="15894" max="15894" width="4.6640625" style="7" customWidth="1"/>
    <col min="15895" max="15895" width="16.33203125" style="7" customWidth="1"/>
    <col min="15896" max="15896" width="12.6640625" style="7" customWidth="1"/>
    <col min="15897" max="15897" width="16.33203125" style="7" customWidth="1"/>
    <col min="15898" max="15898" width="3" style="7" bestFit="1" customWidth="1"/>
    <col min="15899" max="15899" width="5.6640625" style="7" bestFit="1" customWidth="1"/>
    <col min="15900" max="15901" width="11.5" style="7" bestFit="1" customWidth="1"/>
    <col min="15902" max="15903" width="8.83203125" style="7" customWidth="1"/>
    <col min="15904" max="15904" width="10" style="7" bestFit="1" customWidth="1"/>
    <col min="15905" max="16129" width="8.83203125" style="7"/>
    <col min="16130" max="16130" width="11.33203125" style="7" bestFit="1" customWidth="1"/>
    <col min="16131" max="16131" width="56" style="7" customWidth="1"/>
    <col min="16132" max="16132" width="39.1640625" style="7" customWidth="1"/>
    <col min="16133" max="16133" width="3.6640625" style="7" bestFit="1" customWidth="1"/>
    <col min="16134" max="16134" width="18.5" style="7" bestFit="1" customWidth="1"/>
    <col min="16135" max="16135" width="3.6640625" style="7" customWidth="1"/>
    <col min="16136" max="16136" width="23.5" style="7" customWidth="1"/>
    <col min="16137" max="16137" width="16.33203125" style="7" customWidth="1"/>
    <col min="16138" max="16138" width="2.6640625" style="7" customWidth="1"/>
    <col min="16139" max="16139" width="16.33203125" style="7" customWidth="1"/>
    <col min="16140" max="16140" width="2.6640625" style="7" customWidth="1"/>
    <col min="16141" max="16141" width="9.6640625" style="7" bestFit="1" customWidth="1"/>
    <col min="16142" max="16142" width="17.33203125" style="7" customWidth="1"/>
    <col min="16143" max="16143" width="5.1640625" style="7" customWidth="1"/>
    <col min="16144" max="16144" width="18.83203125" style="7" bestFit="1" customWidth="1"/>
    <col min="16145" max="16146" width="6.33203125" style="7" customWidth="1"/>
    <col min="16147" max="16147" width="16.33203125" style="7" customWidth="1"/>
    <col min="16148" max="16148" width="4" style="7" bestFit="1" customWidth="1"/>
    <col min="16149" max="16149" width="16.33203125" style="7" customWidth="1"/>
    <col min="16150" max="16150" width="4.6640625" style="7" customWidth="1"/>
    <col min="16151" max="16151" width="16.33203125" style="7" customWidth="1"/>
    <col min="16152" max="16152" width="12.6640625" style="7" customWidth="1"/>
    <col min="16153" max="16153" width="16.33203125" style="7" customWidth="1"/>
    <col min="16154" max="16154" width="3" style="7" bestFit="1" customWidth="1"/>
    <col min="16155" max="16155" width="5.6640625" style="7" bestFit="1" customWidth="1"/>
    <col min="16156" max="16157" width="11.5" style="7" bestFit="1" customWidth="1"/>
    <col min="16158" max="16159" width="8.83203125" style="7" customWidth="1"/>
    <col min="16160" max="16160" width="10" style="7" bestFit="1" customWidth="1"/>
    <col min="16161" max="16384" width="8.83203125" style="7"/>
  </cols>
  <sheetData>
    <row r="1" spans="1:54" ht="18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3"/>
      <c r="K1" s="3"/>
      <c r="L1" s="1"/>
      <c r="M1" s="1"/>
      <c r="O1" s="1"/>
      <c r="P1" s="5"/>
      <c r="Q1" s="108">
        <v>21.3</v>
      </c>
      <c r="R1" s="1"/>
      <c r="S1" s="1"/>
      <c r="T1" s="1"/>
      <c r="U1" s="6"/>
      <c r="V1" s="1"/>
      <c r="W1" s="6"/>
      <c r="X1" s="1"/>
      <c r="Y1" s="98"/>
    </row>
    <row r="2" spans="1:54" ht="18" customHeight="1">
      <c r="A2" s="1"/>
      <c r="B2" s="1"/>
      <c r="C2" s="2" t="s">
        <v>39</v>
      </c>
      <c r="D2" s="1"/>
      <c r="E2" s="1"/>
      <c r="F2" s="1"/>
      <c r="G2" s="1"/>
      <c r="H2" s="1"/>
      <c r="I2" s="1"/>
      <c r="J2" s="3"/>
      <c r="K2" s="3"/>
      <c r="L2" s="1"/>
      <c r="M2" s="1"/>
      <c r="O2" s="1"/>
      <c r="P2" s="5"/>
      <c r="Q2" s="108"/>
      <c r="R2" s="1"/>
      <c r="S2" s="1"/>
      <c r="T2" s="1"/>
      <c r="U2" s="6"/>
      <c r="V2" s="1"/>
      <c r="W2" s="6"/>
      <c r="X2" s="1"/>
      <c r="Y2" s="98"/>
      <c r="Z2" s="1"/>
      <c r="AA2" s="9"/>
    </row>
    <row r="3" spans="1:54" ht="18" customHeight="1">
      <c r="A3" s="1"/>
      <c r="B3" s="1"/>
      <c r="C3" s="10">
        <v>44926</v>
      </c>
      <c r="D3" s="1"/>
      <c r="E3" s="1"/>
      <c r="F3" s="1"/>
      <c r="G3" s="1"/>
      <c r="H3" s="1"/>
      <c r="I3" s="1"/>
      <c r="K3" s="12"/>
      <c r="L3" s="1"/>
      <c r="M3" s="1"/>
      <c r="O3" s="1"/>
      <c r="P3" s="13"/>
      <c r="Q3" s="1"/>
      <c r="R3" s="1"/>
      <c r="S3" s="1"/>
      <c r="T3" s="1"/>
      <c r="U3" s="6"/>
      <c r="V3" s="1"/>
      <c r="W3" s="6"/>
      <c r="X3" s="1"/>
      <c r="Y3" s="98"/>
      <c r="Z3" s="1"/>
      <c r="AA3" s="9"/>
    </row>
    <row r="4" spans="1:54" s="18" customFormat="1" ht="18" customHeight="1">
      <c r="A4" s="14"/>
      <c r="B4" s="14"/>
      <c r="C4" s="14"/>
      <c r="D4" s="14"/>
      <c r="E4" s="14"/>
      <c r="F4" s="14"/>
      <c r="G4" s="14"/>
      <c r="H4" s="14"/>
      <c r="I4" s="14"/>
      <c r="J4" s="109">
        <v>44561</v>
      </c>
      <c r="K4" s="109"/>
      <c r="L4" s="109"/>
      <c r="M4" s="15"/>
      <c r="N4" s="16"/>
      <c r="O4" s="109">
        <v>44926</v>
      </c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7"/>
    </row>
    <row r="5" spans="1:54" s="18" customFormat="1" ht="18" customHeight="1">
      <c r="A5" s="19" t="s">
        <v>1</v>
      </c>
      <c r="B5" s="19"/>
      <c r="C5" s="14"/>
      <c r="D5" s="14"/>
      <c r="E5" s="14"/>
      <c r="F5" s="14"/>
      <c r="G5" s="14"/>
      <c r="H5" s="14"/>
      <c r="I5" s="14"/>
      <c r="J5" s="20" t="s">
        <v>2</v>
      </c>
      <c r="K5" s="15"/>
      <c r="L5" s="19" t="s">
        <v>3</v>
      </c>
      <c r="M5" s="19"/>
      <c r="N5" s="4"/>
      <c r="O5" s="20" t="s">
        <v>4</v>
      </c>
      <c r="P5" s="21"/>
      <c r="Q5" s="19" t="s">
        <v>5</v>
      </c>
      <c r="R5" s="19"/>
      <c r="S5" s="19"/>
      <c r="T5" s="19" t="s">
        <v>3</v>
      </c>
      <c r="U5" s="22"/>
      <c r="V5" s="19" t="s">
        <v>6</v>
      </c>
      <c r="W5" s="22"/>
      <c r="X5" s="20" t="s">
        <v>2</v>
      </c>
      <c r="Y5" s="20"/>
      <c r="Z5" s="19" t="s">
        <v>3</v>
      </c>
      <c r="AA5" s="23"/>
    </row>
    <row r="6" spans="1:54" s="18" customFormat="1" ht="18" customHeight="1">
      <c r="A6" s="14" t="s">
        <v>7</v>
      </c>
      <c r="B6" s="14"/>
      <c r="C6" s="14" t="s">
        <v>8</v>
      </c>
      <c r="D6" s="14" t="s">
        <v>9</v>
      </c>
      <c r="E6" s="14" t="s">
        <v>51</v>
      </c>
      <c r="F6" s="14" t="s">
        <v>10</v>
      </c>
      <c r="G6" s="14"/>
      <c r="H6" s="14" t="s">
        <v>11</v>
      </c>
      <c r="I6" s="14"/>
      <c r="J6" s="24" t="s">
        <v>12</v>
      </c>
      <c r="K6" s="25"/>
      <c r="L6" s="14" t="s">
        <v>9</v>
      </c>
      <c r="M6" s="14"/>
      <c r="N6" s="26"/>
      <c r="O6" s="24" t="s">
        <v>13</v>
      </c>
      <c r="P6" s="27"/>
      <c r="Q6" s="14" t="s">
        <v>9</v>
      </c>
      <c r="R6" s="14"/>
      <c r="S6" s="14"/>
      <c r="T6" s="14" t="s">
        <v>9</v>
      </c>
      <c r="U6" s="28"/>
      <c r="V6" s="14" t="s">
        <v>14</v>
      </c>
      <c r="W6" s="28"/>
      <c r="X6" s="24" t="s">
        <v>12</v>
      </c>
      <c r="Y6" s="24"/>
      <c r="Z6" s="14" t="s">
        <v>9</v>
      </c>
      <c r="AA6" s="29"/>
    </row>
    <row r="7" spans="1:54" s="18" customFormat="1" ht="22" customHeight="1">
      <c r="A7" s="14"/>
      <c r="B7" s="14"/>
      <c r="D7" s="14"/>
      <c r="E7" s="14"/>
      <c r="F7" s="14"/>
      <c r="G7" s="14"/>
      <c r="H7" s="14"/>
      <c r="I7" s="14"/>
      <c r="J7" s="24"/>
      <c r="K7" s="25"/>
      <c r="L7" s="24"/>
      <c r="M7" s="24"/>
      <c r="N7" s="26"/>
      <c r="O7" s="24"/>
      <c r="P7" s="27"/>
      <c r="Q7" s="14"/>
      <c r="R7" s="14"/>
      <c r="S7" s="14"/>
      <c r="T7" s="14"/>
      <c r="U7" s="28"/>
      <c r="V7" s="14"/>
      <c r="W7" s="28"/>
      <c r="X7" s="24"/>
      <c r="Y7" s="24"/>
      <c r="Z7" s="24"/>
      <c r="AA7" s="30"/>
    </row>
    <row r="8" spans="1:54" s="43" customFormat="1" ht="18">
      <c r="A8" s="2">
        <v>43000.1</v>
      </c>
      <c r="B8" s="2"/>
      <c r="C8" s="31"/>
      <c r="D8" s="32"/>
      <c r="E8" s="91"/>
      <c r="F8" s="33"/>
      <c r="G8" s="34"/>
      <c r="H8" s="32"/>
      <c r="I8" s="32"/>
      <c r="J8" s="33"/>
      <c r="K8" s="33"/>
      <c r="L8" s="33"/>
      <c r="M8" s="33"/>
      <c r="N8" s="35"/>
      <c r="O8" s="33"/>
      <c r="P8" s="13"/>
      <c r="Q8" s="33"/>
      <c r="R8" s="36"/>
      <c r="S8" s="36"/>
      <c r="T8" s="33"/>
      <c r="U8" s="37"/>
      <c r="V8" s="33"/>
      <c r="W8" s="31"/>
      <c r="X8" s="33"/>
      <c r="Y8" s="99"/>
      <c r="Z8" s="38"/>
      <c r="AA8" s="39"/>
      <c r="AB8" s="40"/>
      <c r="AC8" s="41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</row>
    <row r="9" spans="1:54" s="43" customFormat="1" ht="18">
      <c r="A9" s="31"/>
      <c r="B9" s="31"/>
      <c r="C9" s="31"/>
      <c r="D9" s="32"/>
      <c r="E9" s="91"/>
      <c r="F9" s="33"/>
      <c r="G9" s="34"/>
      <c r="H9" s="32"/>
      <c r="I9" s="32"/>
      <c r="J9" s="33"/>
      <c r="K9" s="33"/>
      <c r="L9" s="33"/>
      <c r="M9" s="33"/>
      <c r="N9" s="35"/>
      <c r="O9" s="33"/>
      <c r="P9" s="13"/>
      <c r="Q9" s="33"/>
      <c r="R9" s="36"/>
      <c r="S9" s="36"/>
      <c r="T9" s="33"/>
      <c r="U9" s="37"/>
      <c r="V9" s="33"/>
      <c r="W9" s="31"/>
      <c r="X9" s="33"/>
      <c r="Y9" s="99"/>
      <c r="Z9" s="38"/>
      <c r="AA9" s="39"/>
      <c r="AB9" s="40"/>
      <c r="AC9" s="41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</row>
    <row r="10" spans="1:54" s="43" customFormat="1" ht="18">
      <c r="A10" s="31"/>
      <c r="B10" s="31"/>
      <c r="C10" s="14" t="s">
        <v>40</v>
      </c>
      <c r="D10" s="32"/>
      <c r="E10" s="91"/>
      <c r="F10" s="33"/>
      <c r="G10" s="34"/>
      <c r="H10" s="32"/>
      <c r="I10" s="32"/>
      <c r="J10" s="33"/>
      <c r="K10" s="33"/>
      <c r="L10" s="33"/>
      <c r="M10" s="33"/>
      <c r="N10" s="35"/>
      <c r="O10" s="33"/>
      <c r="P10" s="13"/>
      <c r="Q10" s="33"/>
      <c r="R10" s="36"/>
      <c r="S10" s="36"/>
      <c r="T10" s="33"/>
      <c r="U10" s="37"/>
      <c r="V10" s="33"/>
      <c r="W10" s="31"/>
      <c r="X10" s="33"/>
      <c r="Y10" s="99"/>
      <c r="Z10" s="38"/>
      <c r="AA10" s="39"/>
      <c r="AB10" s="40"/>
      <c r="AC10" s="41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</row>
    <row r="11" spans="1:54" s="43" customFormat="1" ht="18">
      <c r="A11" s="31"/>
      <c r="B11" s="31"/>
      <c r="C11" s="31"/>
      <c r="D11" s="32"/>
      <c r="E11" s="91"/>
      <c r="F11" s="33"/>
      <c r="G11" s="34"/>
      <c r="H11" s="32"/>
      <c r="I11" s="32"/>
      <c r="J11" s="33"/>
      <c r="K11" s="33"/>
      <c r="L11" s="33"/>
      <c r="M11" s="33"/>
      <c r="N11" s="35"/>
      <c r="O11" s="33"/>
      <c r="P11" s="13"/>
      <c r="Q11" s="33"/>
      <c r="R11" s="36"/>
      <c r="S11" s="36"/>
      <c r="T11" s="33"/>
      <c r="U11" s="37"/>
      <c r="V11" s="33"/>
      <c r="W11" s="31"/>
      <c r="X11" s="33"/>
      <c r="Y11" s="99"/>
      <c r="Z11" s="38"/>
      <c r="AA11" s="39"/>
      <c r="AB11" s="40"/>
      <c r="AC11" s="41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</row>
    <row r="12" spans="1:54" s="43" customFormat="1" ht="9" customHeight="1">
      <c r="A12" s="31"/>
      <c r="B12" s="31"/>
      <c r="C12" s="31"/>
      <c r="D12" s="31"/>
      <c r="E12" s="44"/>
      <c r="F12" s="33"/>
      <c r="G12" s="34"/>
      <c r="H12" s="31"/>
      <c r="I12" s="31"/>
      <c r="J12" s="33"/>
      <c r="K12" s="34"/>
      <c r="L12" s="33"/>
      <c r="M12" s="33"/>
      <c r="N12" s="16"/>
      <c r="O12" s="33"/>
      <c r="P12" s="46"/>
      <c r="Q12" s="33"/>
      <c r="R12" s="36"/>
      <c r="S12" s="36"/>
      <c r="T12" s="33"/>
      <c r="U12" s="37"/>
      <c r="V12" s="33"/>
      <c r="W12" s="31"/>
      <c r="X12" s="33"/>
      <c r="Y12" s="99"/>
      <c r="Z12" s="38"/>
      <c r="AA12" s="31"/>
      <c r="AB12" s="50"/>
      <c r="AC12" s="41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</row>
    <row r="13" spans="1:54" s="43" customFormat="1" ht="18">
      <c r="A13" s="31"/>
      <c r="B13" s="31"/>
      <c r="C13" s="31"/>
      <c r="D13" s="32"/>
      <c r="E13" s="45"/>
      <c r="F13" s="33"/>
      <c r="G13" s="34"/>
      <c r="H13" s="31"/>
      <c r="I13" s="31"/>
      <c r="J13" s="33"/>
      <c r="K13" s="34"/>
      <c r="L13" s="33"/>
      <c r="M13" s="33"/>
      <c r="N13" s="48"/>
      <c r="O13" s="33"/>
      <c r="P13" s="13"/>
      <c r="Q13" s="33"/>
      <c r="R13" s="36"/>
      <c r="S13" s="36"/>
      <c r="T13" s="33"/>
      <c r="U13" s="37"/>
      <c r="V13" s="33"/>
      <c r="W13" s="63"/>
      <c r="X13" s="33"/>
      <c r="Y13" s="63"/>
      <c r="Z13" s="38"/>
      <c r="AA13" s="63"/>
      <c r="AB13" s="40"/>
      <c r="AC13" s="41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</row>
    <row r="14" spans="1:54" s="43" customFormat="1" ht="18">
      <c r="A14" s="31"/>
      <c r="B14" s="31"/>
      <c r="C14" s="31" t="s">
        <v>24</v>
      </c>
      <c r="D14" s="31" t="s">
        <v>48</v>
      </c>
      <c r="E14" s="44"/>
      <c r="F14" s="33">
        <v>10000</v>
      </c>
      <c r="G14" s="34" t="s">
        <v>15</v>
      </c>
      <c r="H14" s="31" t="s">
        <v>47</v>
      </c>
      <c r="I14" s="31"/>
      <c r="J14" s="33">
        <v>4443.5200000000004</v>
      </c>
      <c r="K14" s="34" t="s">
        <v>15</v>
      </c>
      <c r="L14" s="33">
        <v>0</v>
      </c>
      <c r="M14" s="33"/>
      <c r="N14" s="16"/>
      <c r="O14" s="33">
        <v>4443.5200000000004</v>
      </c>
      <c r="P14" s="34" t="s">
        <v>15</v>
      </c>
      <c r="Q14" s="33">
        <v>0</v>
      </c>
      <c r="R14" s="36"/>
      <c r="S14" s="36"/>
      <c r="T14" s="33">
        <v>0</v>
      </c>
      <c r="U14" s="37"/>
      <c r="V14" s="33">
        <v>0</v>
      </c>
      <c r="W14" s="31"/>
      <c r="X14" s="33">
        <f>J14-O14+Q14+T14</f>
        <v>0</v>
      </c>
      <c r="Y14" s="63"/>
      <c r="Z14" s="38">
        <v>0</v>
      </c>
      <c r="AA14" s="39"/>
      <c r="AB14" s="50"/>
      <c r="AC14" s="41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</row>
    <row r="15" spans="1:54" ht="18">
      <c r="D15" s="31" t="s">
        <v>70</v>
      </c>
      <c r="E15" s="31"/>
      <c r="F15" s="33">
        <v>49948</v>
      </c>
      <c r="G15" s="89" t="s">
        <v>15</v>
      </c>
      <c r="H15" s="31" t="s">
        <v>68</v>
      </c>
      <c r="J15" s="33">
        <v>0</v>
      </c>
      <c r="L15" s="33">
        <v>0</v>
      </c>
      <c r="N15" s="48" t="s">
        <v>75</v>
      </c>
      <c r="O15" s="33">
        <f>24594.13-6363.85</f>
        <v>18230.28</v>
      </c>
      <c r="P15" s="89" t="s">
        <v>15</v>
      </c>
      <c r="Q15" s="33">
        <v>24594.13</v>
      </c>
      <c r="T15" s="33">
        <v>0</v>
      </c>
      <c r="U15" s="37"/>
      <c r="V15" s="33">
        <v>0</v>
      </c>
      <c r="X15" s="33">
        <f t="shared" ref="X15:X44" si="0">J15-O15+Q15+T15</f>
        <v>6363.8500000000022</v>
      </c>
      <c r="Y15" s="96">
        <v>3.1</v>
      </c>
      <c r="Z15" s="38">
        <v>0</v>
      </c>
    </row>
    <row r="16" spans="1:54" s="43" customFormat="1" ht="17.25" customHeight="1">
      <c r="A16" s="31"/>
      <c r="B16" s="31"/>
      <c r="C16" s="31"/>
      <c r="D16" s="31" t="s">
        <v>69</v>
      </c>
      <c r="E16" s="44"/>
      <c r="F16" s="33">
        <v>20000</v>
      </c>
      <c r="G16" s="89" t="s">
        <v>15</v>
      </c>
      <c r="H16" s="31" t="s">
        <v>73</v>
      </c>
      <c r="I16" s="31"/>
      <c r="J16" s="33">
        <v>0</v>
      </c>
      <c r="K16" s="33"/>
      <c r="L16" s="33">
        <v>0</v>
      </c>
      <c r="M16" s="33"/>
      <c r="N16" s="48">
        <v>44909</v>
      </c>
      <c r="O16" s="33">
        <f>19802.79</f>
        <v>19802.79</v>
      </c>
      <c r="P16" s="89" t="s">
        <v>15</v>
      </c>
      <c r="Q16" s="33">
        <v>19802.79</v>
      </c>
      <c r="R16" s="36"/>
      <c r="S16" s="36"/>
      <c r="T16" s="33">
        <v>0</v>
      </c>
      <c r="U16" s="37"/>
      <c r="V16" s="33">
        <v>0</v>
      </c>
      <c r="W16" s="31"/>
      <c r="X16" s="33">
        <f t="shared" si="0"/>
        <v>0</v>
      </c>
      <c r="Y16" s="96"/>
      <c r="Z16" s="38">
        <v>0</v>
      </c>
      <c r="AA16" s="39"/>
      <c r="AB16" s="50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</row>
    <row r="18" spans="1:54" s="43" customFormat="1" ht="18">
      <c r="A18" s="31"/>
      <c r="B18" s="31"/>
      <c r="C18" s="31"/>
      <c r="D18" s="31" t="s">
        <v>71</v>
      </c>
      <c r="E18" s="44"/>
      <c r="F18" s="33">
        <v>10000</v>
      </c>
      <c r="G18" s="89" t="s">
        <v>15</v>
      </c>
      <c r="H18" s="31" t="s">
        <v>72</v>
      </c>
      <c r="I18" s="31"/>
      <c r="J18" s="33">
        <v>0</v>
      </c>
      <c r="K18" s="33"/>
      <c r="L18" s="33">
        <v>0</v>
      </c>
      <c r="M18" s="33"/>
      <c r="N18" s="48" t="s">
        <v>75</v>
      </c>
      <c r="O18" s="33">
        <f>10000-1440</f>
        <v>8560</v>
      </c>
      <c r="P18" s="89" t="s">
        <v>15</v>
      </c>
      <c r="Q18" s="33">
        <f>3700+6300</f>
        <v>10000</v>
      </c>
      <c r="R18" s="36"/>
      <c r="S18" s="36"/>
      <c r="T18" s="33">
        <v>0</v>
      </c>
      <c r="U18" s="37"/>
      <c r="V18" s="33">
        <v>0</v>
      </c>
      <c r="W18" s="31"/>
      <c r="X18" s="33">
        <f t="shared" si="0"/>
        <v>1440</v>
      </c>
      <c r="Y18" s="96">
        <v>3.1</v>
      </c>
      <c r="Z18" s="38">
        <v>0</v>
      </c>
      <c r="AA18" s="39"/>
      <c r="AB18" s="50"/>
      <c r="AC18" s="41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</row>
    <row r="19" spans="1:54" s="43" customFormat="1" ht="18">
      <c r="A19" s="31"/>
      <c r="B19" s="31"/>
      <c r="C19" s="31"/>
      <c r="D19" s="31"/>
      <c r="E19" s="44"/>
      <c r="F19" s="33"/>
      <c r="G19" s="53"/>
      <c r="H19" s="31"/>
      <c r="I19" s="31"/>
      <c r="J19" s="33"/>
      <c r="K19" s="33"/>
      <c r="L19" s="33"/>
      <c r="M19" s="33"/>
      <c r="N19" s="16"/>
      <c r="O19" s="33"/>
      <c r="P19" s="46"/>
      <c r="Q19" s="33"/>
      <c r="R19" s="36"/>
      <c r="S19" s="36"/>
      <c r="T19" s="33"/>
      <c r="U19" s="37"/>
      <c r="V19" s="33"/>
      <c r="W19" s="31"/>
      <c r="X19" s="33">
        <f t="shared" si="0"/>
        <v>0</v>
      </c>
      <c r="Y19" s="99"/>
      <c r="Z19" s="38"/>
      <c r="AA19" s="39"/>
      <c r="AB19" s="50"/>
      <c r="AC19" s="41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</row>
    <row r="20" spans="1:54" s="43" customFormat="1" ht="18">
      <c r="A20" s="31"/>
      <c r="B20" s="31"/>
      <c r="C20" s="31" t="s">
        <v>30</v>
      </c>
      <c r="D20" s="31" t="s">
        <v>37</v>
      </c>
      <c r="E20" s="31"/>
      <c r="F20" s="33">
        <v>250000</v>
      </c>
      <c r="G20" s="34" t="s">
        <v>15</v>
      </c>
      <c r="H20" s="31" t="s">
        <v>38</v>
      </c>
      <c r="I20" s="31"/>
      <c r="J20" s="33">
        <v>86879.62</v>
      </c>
      <c r="K20" s="34" t="s">
        <v>15</v>
      </c>
      <c r="L20" s="33">
        <v>0</v>
      </c>
      <c r="M20" s="33"/>
      <c r="N20" s="48"/>
      <c r="O20" s="33">
        <v>86879.62</v>
      </c>
      <c r="P20" s="34" t="s">
        <v>15</v>
      </c>
      <c r="Q20" s="33">
        <v>0</v>
      </c>
      <c r="R20" s="36"/>
      <c r="S20" s="36"/>
      <c r="T20" s="33">
        <v>0</v>
      </c>
      <c r="U20" s="37"/>
      <c r="V20" s="33">
        <v>0</v>
      </c>
      <c r="W20" s="31"/>
      <c r="X20" s="33">
        <f t="shared" si="0"/>
        <v>0</v>
      </c>
      <c r="Y20" s="63"/>
      <c r="Z20" s="38">
        <v>0</v>
      </c>
      <c r="AA20" s="39"/>
      <c r="AB20" s="50"/>
      <c r="AC20" s="41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</row>
    <row r="21" spans="1:54" s="43" customFormat="1" ht="18">
      <c r="A21" s="31"/>
      <c r="B21" s="31"/>
      <c r="C21" s="31"/>
      <c r="D21" s="31" t="s">
        <v>37</v>
      </c>
      <c r="E21" s="31"/>
      <c r="F21" s="33">
        <v>95000</v>
      </c>
      <c r="G21" s="89" t="s">
        <v>15</v>
      </c>
      <c r="H21" s="31" t="s">
        <v>74</v>
      </c>
      <c r="I21" s="31"/>
      <c r="J21" s="33">
        <v>0</v>
      </c>
      <c r="K21" s="33"/>
      <c r="L21" s="33">
        <v>0</v>
      </c>
      <c r="M21" s="33"/>
      <c r="N21" s="48" t="s">
        <v>75</v>
      </c>
      <c r="O21" s="33">
        <v>88240</v>
      </c>
      <c r="P21" s="89" t="s">
        <v>15</v>
      </c>
      <c r="Q21" s="33">
        <v>88240</v>
      </c>
      <c r="R21" s="36"/>
      <c r="S21" s="36"/>
      <c r="T21" s="33">
        <v>0</v>
      </c>
      <c r="U21" s="37"/>
      <c r="V21" s="33">
        <v>0</v>
      </c>
      <c r="W21" s="31"/>
      <c r="X21" s="33">
        <f t="shared" si="0"/>
        <v>0</v>
      </c>
      <c r="Y21" s="99"/>
      <c r="Z21" s="38">
        <v>0</v>
      </c>
      <c r="AA21" s="39"/>
      <c r="AB21" s="50"/>
      <c r="AC21" s="41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spans="1:54" s="43" customFormat="1" ht="18">
      <c r="A22" s="31"/>
      <c r="B22" s="31"/>
      <c r="C22" s="31"/>
      <c r="D22" s="31"/>
      <c r="E22" s="31"/>
      <c r="F22" s="33"/>
      <c r="G22" s="53"/>
      <c r="H22" s="31"/>
      <c r="I22" s="31"/>
      <c r="J22" s="33"/>
      <c r="K22" s="33"/>
      <c r="L22" s="33"/>
      <c r="M22" s="33"/>
      <c r="N22" s="48"/>
      <c r="O22" s="33"/>
      <c r="P22" s="46"/>
      <c r="Q22" s="33"/>
      <c r="R22" s="36"/>
      <c r="S22" s="36"/>
      <c r="T22" s="33"/>
      <c r="U22" s="37"/>
      <c r="V22" s="33"/>
      <c r="W22" s="31"/>
      <c r="X22" s="33"/>
      <c r="Y22" s="99"/>
      <c r="Z22" s="38"/>
      <c r="AA22" s="39"/>
      <c r="AB22" s="50"/>
      <c r="AC22" s="41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</row>
    <row r="23" spans="1:54" s="43" customFormat="1" ht="18">
      <c r="A23" s="31"/>
      <c r="B23" s="31"/>
      <c r="C23" s="31"/>
      <c r="D23" s="31"/>
      <c r="E23" s="31"/>
      <c r="F23" s="33"/>
      <c r="G23" s="53"/>
      <c r="H23" s="31"/>
      <c r="I23" s="31"/>
      <c r="J23" s="33"/>
      <c r="K23" s="33"/>
      <c r="L23" s="33"/>
      <c r="M23" s="33"/>
      <c r="N23" s="48"/>
      <c r="O23" s="33"/>
      <c r="P23" s="46"/>
      <c r="Q23" s="33"/>
      <c r="R23" s="36"/>
      <c r="S23" s="36"/>
      <c r="T23" s="33"/>
      <c r="U23" s="37"/>
      <c r="V23" s="33"/>
      <c r="W23" s="31"/>
      <c r="X23" s="33"/>
      <c r="Y23" s="99"/>
      <c r="Z23" s="38"/>
      <c r="AA23" s="39"/>
      <c r="AB23" s="50"/>
      <c r="AC23" s="41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</row>
    <row r="24" spans="1:54" s="43" customFormat="1" ht="18">
      <c r="A24" s="31"/>
      <c r="B24" s="31"/>
      <c r="C24" s="31" t="s">
        <v>27</v>
      </c>
      <c r="D24" s="31" t="s">
        <v>45</v>
      </c>
      <c r="E24" s="44"/>
      <c r="F24" s="33">
        <v>25000</v>
      </c>
      <c r="G24" s="34" t="s">
        <v>15</v>
      </c>
      <c r="H24" s="31" t="s">
        <v>43</v>
      </c>
      <c r="I24" s="31"/>
      <c r="J24" s="33">
        <v>1500</v>
      </c>
      <c r="K24" s="33"/>
      <c r="L24" s="33">
        <v>0</v>
      </c>
      <c r="M24" s="33"/>
      <c r="N24" s="16"/>
      <c r="O24" s="33">
        <v>0</v>
      </c>
      <c r="P24" s="46"/>
      <c r="Q24" s="33">
        <v>0</v>
      </c>
      <c r="R24" s="36"/>
      <c r="S24" s="36"/>
      <c r="T24" s="33">
        <v>0</v>
      </c>
      <c r="U24" s="37"/>
      <c r="V24" s="33">
        <v>0</v>
      </c>
      <c r="W24" s="31"/>
      <c r="X24" s="33">
        <f>J24-O24+Q24+T24</f>
        <v>1500</v>
      </c>
      <c r="Y24" s="96">
        <v>3.1</v>
      </c>
      <c r="Z24" s="38">
        <v>0</v>
      </c>
      <c r="AA24" s="39"/>
      <c r="AB24" s="50"/>
      <c r="AC24" s="4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</row>
    <row r="25" spans="1:54" s="43" customFormat="1" ht="18">
      <c r="A25" s="31"/>
      <c r="B25" s="31"/>
      <c r="C25" s="31" t="s">
        <v>86</v>
      </c>
      <c r="D25" s="31" t="s">
        <v>81</v>
      </c>
      <c r="E25" s="31"/>
      <c r="F25" s="33">
        <f>25000</f>
        <v>25000</v>
      </c>
      <c r="G25" s="89" t="s">
        <v>15</v>
      </c>
      <c r="H25" s="31" t="s">
        <v>83</v>
      </c>
      <c r="I25" s="31"/>
      <c r="J25" s="33">
        <v>0</v>
      </c>
      <c r="K25" s="33"/>
      <c r="L25" s="33">
        <v>0</v>
      </c>
      <c r="M25" s="33"/>
      <c r="N25" s="48"/>
      <c r="O25" s="33">
        <v>19290.060000000001</v>
      </c>
      <c r="P25" s="46"/>
      <c r="Q25" s="33">
        <v>26112.93</v>
      </c>
      <c r="R25" s="36"/>
      <c r="S25" s="36"/>
      <c r="T25" s="33">
        <v>0</v>
      </c>
      <c r="U25" s="37"/>
      <c r="V25" s="33">
        <v>0</v>
      </c>
      <c r="W25" s="31"/>
      <c r="X25" s="33">
        <f t="shared" si="0"/>
        <v>6822.869999999999</v>
      </c>
      <c r="Y25" s="96">
        <v>3.1</v>
      </c>
      <c r="Z25" s="38">
        <v>0</v>
      </c>
      <c r="AA25" s="39"/>
      <c r="AB25" s="50"/>
      <c r="AC25" s="41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</row>
    <row r="26" spans="1:54" s="43" customFormat="1" ht="18">
      <c r="A26" s="31"/>
      <c r="B26" s="31"/>
      <c r="C26" s="31"/>
      <c r="D26" s="31" t="s">
        <v>82</v>
      </c>
      <c r="E26" s="31"/>
      <c r="F26" s="33">
        <v>30000</v>
      </c>
      <c r="G26" s="89" t="s">
        <v>15</v>
      </c>
      <c r="H26" s="31" t="s">
        <v>84</v>
      </c>
      <c r="I26" s="31"/>
      <c r="J26" s="33">
        <v>0</v>
      </c>
      <c r="K26" s="33"/>
      <c r="L26" s="33">
        <v>0</v>
      </c>
      <c r="M26" s="33"/>
      <c r="N26" s="48"/>
      <c r="O26" s="33">
        <v>23981.63</v>
      </c>
      <c r="P26" s="46"/>
      <c r="Q26" s="33">
        <v>28722.560000000001</v>
      </c>
      <c r="R26" s="36"/>
      <c r="S26" s="36"/>
      <c r="T26" s="33">
        <v>0</v>
      </c>
      <c r="U26" s="37"/>
      <c r="V26" s="33">
        <v>0</v>
      </c>
      <c r="W26" s="31"/>
      <c r="X26" s="33">
        <f t="shared" si="0"/>
        <v>4740.93</v>
      </c>
      <c r="Y26" s="96">
        <v>3.1</v>
      </c>
      <c r="Z26" s="38">
        <v>0</v>
      </c>
      <c r="AA26" s="39"/>
      <c r="AB26" s="50"/>
      <c r="AC26" s="41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</row>
    <row r="27" spans="1:54" s="43" customFormat="1" ht="18">
      <c r="A27" s="31"/>
      <c r="B27" s="31"/>
      <c r="C27" s="31"/>
      <c r="D27" s="31"/>
      <c r="E27" s="31"/>
      <c r="F27" s="33"/>
      <c r="G27" s="53"/>
      <c r="H27" s="31"/>
      <c r="I27" s="31"/>
      <c r="J27" s="33"/>
      <c r="K27" s="33"/>
      <c r="L27" s="33"/>
      <c r="M27" s="33"/>
      <c r="N27" s="48"/>
      <c r="O27" s="33"/>
      <c r="P27" s="46"/>
      <c r="Q27" s="33"/>
      <c r="R27" s="36"/>
      <c r="S27" s="36"/>
      <c r="T27" s="33"/>
      <c r="U27" s="37"/>
      <c r="V27" s="33"/>
      <c r="W27" s="31"/>
      <c r="X27" s="33"/>
      <c r="Y27" s="99"/>
      <c r="Z27" s="38"/>
      <c r="AA27" s="39"/>
      <c r="AB27" s="50"/>
      <c r="AC27" s="41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</row>
    <row r="28" spans="1:54" s="43" customFormat="1" ht="18">
      <c r="A28" s="31"/>
      <c r="B28" s="31"/>
      <c r="C28" s="31"/>
      <c r="D28" s="31"/>
      <c r="E28" s="31"/>
      <c r="F28" s="33"/>
      <c r="G28" s="53"/>
      <c r="H28" s="31"/>
      <c r="I28" s="31"/>
      <c r="J28" s="33"/>
      <c r="L28" s="33"/>
      <c r="M28" s="33"/>
      <c r="N28" s="48"/>
      <c r="O28" s="33"/>
      <c r="P28" s="46"/>
      <c r="Q28" s="33"/>
      <c r="R28" s="36"/>
      <c r="S28" s="36"/>
      <c r="T28" s="33"/>
      <c r="U28" s="37"/>
      <c r="V28" s="33"/>
      <c r="W28" s="31"/>
      <c r="X28" s="33"/>
      <c r="Y28" s="99"/>
      <c r="Z28" s="38"/>
      <c r="AA28" s="39"/>
      <c r="AB28" s="50"/>
      <c r="AC28" s="41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</row>
    <row r="29" spans="1:54" s="43" customFormat="1" ht="18">
      <c r="C29" s="90"/>
      <c r="D29" s="31"/>
      <c r="E29" s="106"/>
      <c r="F29" s="33"/>
      <c r="G29" s="53"/>
      <c r="H29" s="31"/>
      <c r="I29" s="31"/>
      <c r="J29" s="33"/>
      <c r="K29" s="33"/>
      <c r="L29" s="33"/>
      <c r="M29" s="33"/>
      <c r="N29" s="48"/>
      <c r="O29" s="33"/>
      <c r="P29" s="46"/>
      <c r="Q29" s="33"/>
      <c r="R29" s="36"/>
      <c r="S29" s="36"/>
      <c r="T29" s="33"/>
      <c r="U29" s="37"/>
      <c r="V29" s="33"/>
      <c r="W29" s="31"/>
      <c r="X29" s="33"/>
      <c r="Y29" s="99"/>
      <c r="Z29" s="38"/>
      <c r="AA29" s="39"/>
      <c r="AB29" s="50"/>
      <c r="AC29" s="41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</row>
    <row r="30" spans="1:54" s="43" customFormat="1" ht="18">
      <c r="A30" s="31"/>
      <c r="B30" s="31"/>
      <c r="C30" s="31" t="s">
        <v>26</v>
      </c>
      <c r="D30" s="97"/>
      <c r="E30" s="63">
        <v>93.317999999999998</v>
      </c>
      <c r="F30" s="33">
        <v>50000</v>
      </c>
      <c r="G30" s="34" t="s">
        <v>15</v>
      </c>
      <c r="H30" s="31" t="s">
        <v>42</v>
      </c>
      <c r="I30" s="31"/>
      <c r="J30" s="33">
        <v>4136.3999999999996</v>
      </c>
      <c r="K30" s="34" t="s">
        <v>15</v>
      </c>
      <c r="L30" s="33">
        <v>0</v>
      </c>
      <c r="M30" s="33"/>
      <c r="N30" s="48"/>
      <c r="O30" s="33">
        <v>45780.09</v>
      </c>
      <c r="P30" s="89" t="s">
        <v>15</v>
      </c>
      <c r="Q30" s="33">
        <v>41643.69</v>
      </c>
      <c r="R30" s="36"/>
      <c r="S30" s="36"/>
      <c r="T30" s="33">
        <v>0</v>
      </c>
      <c r="U30" s="37"/>
      <c r="V30" s="33">
        <v>0</v>
      </c>
      <c r="W30" s="31"/>
      <c r="X30" s="33">
        <v>0</v>
      </c>
      <c r="Y30" s="99"/>
      <c r="Z30" s="38">
        <v>0</v>
      </c>
      <c r="AA30" s="39"/>
      <c r="AB30" s="50"/>
      <c r="AC30" s="41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</row>
    <row r="31" spans="1:54" s="43" customFormat="1" ht="18">
      <c r="A31" s="31"/>
      <c r="B31" s="31"/>
      <c r="C31" s="31"/>
      <c r="D31" s="97"/>
      <c r="E31" s="63"/>
      <c r="F31" s="33"/>
      <c r="G31" s="53"/>
      <c r="H31" s="31"/>
      <c r="I31" s="31"/>
      <c r="J31" s="33"/>
      <c r="K31" s="33"/>
      <c r="L31" s="33"/>
      <c r="M31" s="33"/>
      <c r="N31" s="48"/>
      <c r="O31" s="33"/>
      <c r="P31" s="45"/>
      <c r="Q31" s="33"/>
      <c r="R31" s="36"/>
      <c r="S31" s="36"/>
      <c r="T31" s="33"/>
      <c r="U31" s="37"/>
      <c r="V31" s="33"/>
      <c r="W31" s="31"/>
      <c r="X31" s="33"/>
      <c r="Y31" s="99"/>
      <c r="Z31" s="38"/>
      <c r="AA31" s="39"/>
      <c r="AB31" s="50"/>
      <c r="AC31" s="41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</row>
    <row r="32" spans="1:54" s="43" customFormat="1" ht="18">
      <c r="A32" s="31"/>
      <c r="B32" s="31"/>
      <c r="C32" s="31" t="s">
        <v>77</v>
      </c>
      <c r="D32" s="97"/>
      <c r="E32" s="63">
        <v>21.027000000000001</v>
      </c>
      <c r="F32" s="33"/>
      <c r="G32" s="53"/>
      <c r="H32" s="31"/>
      <c r="I32" s="31"/>
      <c r="J32" s="33">
        <v>0</v>
      </c>
      <c r="K32" s="33"/>
      <c r="L32" s="33">
        <v>0</v>
      </c>
      <c r="M32" s="33"/>
      <c r="N32" s="48"/>
      <c r="O32" s="33">
        <v>1880.4</v>
      </c>
      <c r="P32" s="45"/>
      <c r="Q32" s="33">
        <v>8063.71</v>
      </c>
      <c r="R32" s="36"/>
      <c r="S32" s="36"/>
      <c r="T32" s="33">
        <v>0</v>
      </c>
      <c r="U32" s="37"/>
      <c r="V32" s="33">
        <v>0</v>
      </c>
      <c r="W32" s="31"/>
      <c r="X32" s="33">
        <f t="shared" si="0"/>
        <v>6183.3099999999995</v>
      </c>
      <c r="Y32" s="96">
        <v>3.1</v>
      </c>
      <c r="Z32" s="38">
        <v>0</v>
      </c>
      <c r="AA32" s="39"/>
      <c r="AB32" s="50"/>
      <c r="AC32" s="41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3" spans="1:54" s="43" customFormat="1" ht="18">
      <c r="A33" s="31"/>
      <c r="B33" s="31"/>
      <c r="C33" s="31"/>
      <c r="D33" s="97"/>
      <c r="E33" s="63"/>
      <c r="F33" s="33"/>
      <c r="G33" s="53"/>
      <c r="H33" s="31"/>
      <c r="I33" s="31"/>
      <c r="J33" s="33"/>
      <c r="K33" s="33"/>
      <c r="L33" s="33"/>
      <c r="M33" s="33"/>
      <c r="N33" s="48"/>
      <c r="O33" s="33"/>
      <c r="P33" s="45"/>
      <c r="Q33" s="33"/>
      <c r="R33" s="36"/>
      <c r="S33" s="36"/>
      <c r="T33" s="33"/>
      <c r="U33" s="37"/>
      <c r="V33" s="33"/>
      <c r="W33" s="31"/>
      <c r="X33" s="33"/>
      <c r="Y33" s="99"/>
      <c r="Z33" s="38"/>
      <c r="AA33" s="39"/>
      <c r="AB33" s="50"/>
      <c r="AC33" s="41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</row>
    <row r="34" spans="1:54" s="43" customFormat="1" ht="18">
      <c r="A34" s="31"/>
      <c r="B34" s="31"/>
      <c r="C34" s="31" t="s">
        <v>78</v>
      </c>
      <c r="D34" s="97"/>
      <c r="E34" s="63"/>
      <c r="F34" s="33"/>
      <c r="G34" s="53"/>
      <c r="H34" s="31"/>
      <c r="I34" s="31"/>
      <c r="J34" s="33">
        <v>0</v>
      </c>
      <c r="K34" s="33"/>
      <c r="L34" s="33">
        <v>0</v>
      </c>
      <c r="M34" s="33"/>
      <c r="N34" s="48"/>
      <c r="O34" s="33">
        <v>0</v>
      </c>
      <c r="P34" s="45"/>
      <c r="Q34" s="33">
        <v>0</v>
      </c>
      <c r="R34" s="36"/>
      <c r="S34" s="36"/>
      <c r="T34" s="33">
        <v>0</v>
      </c>
      <c r="U34" s="37"/>
      <c r="V34" s="33">
        <v>0</v>
      </c>
      <c r="W34" s="31"/>
      <c r="X34" s="33">
        <v>0</v>
      </c>
      <c r="Y34" s="99"/>
      <c r="Z34" s="38">
        <v>0</v>
      </c>
      <c r="AA34" s="39"/>
      <c r="AB34" s="50"/>
      <c r="AC34" s="41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</row>
    <row r="35" spans="1:54" s="43" customFormat="1" ht="18">
      <c r="A35" s="31"/>
      <c r="B35" s="31"/>
      <c r="C35" s="31" t="s">
        <v>55</v>
      </c>
      <c r="D35" s="97"/>
      <c r="E35" s="63"/>
      <c r="F35" s="33">
        <f>348104.19+27000+699999.92</f>
        <v>1075104.1100000001</v>
      </c>
      <c r="G35" s="34" t="s">
        <v>15</v>
      </c>
      <c r="H35" s="31" t="s">
        <v>34</v>
      </c>
      <c r="I35" s="31"/>
      <c r="J35" s="33">
        <v>0</v>
      </c>
      <c r="K35" s="33"/>
      <c r="L35" s="33">
        <v>0</v>
      </c>
      <c r="M35" s="33"/>
      <c r="N35" s="48"/>
      <c r="O35" s="33">
        <v>0</v>
      </c>
      <c r="P35" s="45"/>
      <c r="Q35" s="33">
        <v>0</v>
      </c>
      <c r="R35" s="36"/>
      <c r="S35" s="36"/>
      <c r="T35" s="33">
        <v>0</v>
      </c>
      <c r="U35" s="37"/>
      <c r="V35" s="33">
        <v>0</v>
      </c>
      <c r="W35" s="31"/>
      <c r="X35" s="33">
        <v>0</v>
      </c>
      <c r="Y35" s="99"/>
      <c r="Z35" s="38">
        <v>0</v>
      </c>
      <c r="AA35" s="39"/>
      <c r="AB35" s="50"/>
      <c r="AC35" s="41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</row>
    <row r="36" spans="1:54" s="43" customFormat="1" ht="18">
      <c r="A36" s="31"/>
      <c r="B36" s="31"/>
      <c r="C36" s="31" t="s">
        <v>35</v>
      </c>
      <c r="D36" s="97"/>
      <c r="E36" s="63"/>
      <c r="F36" s="33">
        <v>75600</v>
      </c>
      <c r="G36" s="34" t="s">
        <v>15</v>
      </c>
      <c r="H36" s="31" t="s">
        <v>36</v>
      </c>
      <c r="I36" s="31"/>
      <c r="J36" s="33"/>
      <c r="K36" s="33"/>
      <c r="L36" s="33"/>
      <c r="M36" s="33"/>
      <c r="N36" s="48"/>
      <c r="O36" s="33"/>
      <c r="P36" s="45"/>
      <c r="Q36" s="33"/>
      <c r="R36" s="36"/>
      <c r="S36" s="36"/>
      <c r="T36" s="33"/>
      <c r="U36" s="37"/>
      <c r="V36" s="33"/>
      <c r="W36" s="31"/>
      <c r="X36" s="33"/>
      <c r="Y36" s="99"/>
      <c r="Z36" s="38"/>
      <c r="AA36" s="39"/>
      <c r="AB36" s="50"/>
      <c r="AC36" s="41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</row>
    <row r="37" spans="1:54" s="43" customFormat="1" ht="18">
      <c r="A37" s="31"/>
      <c r="B37" s="31"/>
      <c r="C37" s="31" t="s">
        <v>87</v>
      </c>
      <c r="D37" s="31" t="s">
        <v>79</v>
      </c>
      <c r="E37" s="63">
        <v>21.027000000000001</v>
      </c>
      <c r="F37" s="33">
        <v>39952.5</v>
      </c>
      <c r="G37" s="89" t="s">
        <v>15</v>
      </c>
      <c r="H37" s="31" t="s">
        <v>94</v>
      </c>
      <c r="I37" s="31"/>
      <c r="J37" s="33">
        <v>93914.700000000012</v>
      </c>
      <c r="K37" s="34" t="s">
        <v>15</v>
      </c>
      <c r="L37" s="33">
        <v>0</v>
      </c>
      <c r="M37" s="33"/>
      <c r="N37" s="48" t="s">
        <v>91</v>
      </c>
      <c r="O37" s="33">
        <v>578675.61</v>
      </c>
      <c r="P37" s="89" t="s">
        <v>15</v>
      </c>
      <c r="Q37" s="33">
        <v>484760.91</v>
      </c>
      <c r="R37" s="36"/>
      <c r="S37" s="36"/>
      <c r="T37" s="33">
        <v>0</v>
      </c>
      <c r="U37" s="37"/>
      <c r="V37" s="33">
        <v>0</v>
      </c>
      <c r="W37" s="31"/>
      <c r="X37" s="33">
        <f t="shared" si="0"/>
        <v>0</v>
      </c>
      <c r="Y37" s="99"/>
      <c r="Z37" s="38">
        <v>0</v>
      </c>
      <c r="AA37" s="39"/>
      <c r="AB37" s="50"/>
      <c r="AC37" s="41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</row>
    <row r="38" spans="1:54" s="43" customFormat="1" ht="18">
      <c r="A38" s="31"/>
      <c r="B38" s="31"/>
      <c r="C38" s="31" t="s">
        <v>93</v>
      </c>
      <c r="D38" s="31" t="s">
        <v>80</v>
      </c>
      <c r="E38" s="63">
        <v>21.027000000000001</v>
      </c>
      <c r="F38" s="33">
        <v>610734.31999999995</v>
      </c>
      <c r="G38" s="89" t="s">
        <v>15</v>
      </c>
      <c r="H38" s="31" t="s">
        <v>85</v>
      </c>
      <c r="I38" s="31"/>
      <c r="J38" s="33">
        <v>0</v>
      </c>
      <c r="K38" s="33"/>
      <c r="L38" s="33">
        <v>0</v>
      </c>
      <c r="M38" s="33"/>
      <c r="N38" s="48" t="s">
        <v>91</v>
      </c>
      <c r="O38" s="33">
        <v>132601</v>
      </c>
      <c r="P38" s="89" t="s">
        <v>15</v>
      </c>
      <c r="Q38" s="33">
        <f>173129.83+6219.98</f>
        <v>179349.81</v>
      </c>
      <c r="R38" s="107" t="s">
        <v>57</v>
      </c>
      <c r="S38" s="36"/>
      <c r="T38" s="33">
        <v>0</v>
      </c>
      <c r="U38" s="37"/>
      <c r="V38" s="33">
        <v>0</v>
      </c>
      <c r="W38" s="31"/>
      <c r="X38" s="33">
        <f t="shared" si="0"/>
        <v>46748.81</v>
      </c>
      <c r="Y38" s="96">
        <v>3.1</v>
      </c>
      <c r="Z38" s="38">
        <v>0</v>
      </c>
      <c r="AA38" s="39"/>
      <c r="AB38" s="50"/>
      <c r="AC38" s="41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</row>
    <row r="39" spans="1:54" s="43" customFormat="1" ht="19">
      <c r="D39" s="32"/>
      <c r="E39" s="91"/>
      <c r="J39" s="33"/>
      <c r="K39" s="89"/>
      <c r="L39" s="33"/>
      <c r="M39" s="33"/>
      <c r="N39" s="48"/>
      <c r="O39" s="33"/>
      <c r="P39" s="13"/>
      <c r="Q39" s="33"/>
      <c r="R39" s="93"/>
      <c r="S39" s="36"/>
      <c r="T39" s="33"/>
      <c r="U39" s="37"/>
      <c r="V39" s="33"/>
      <c r="W39" s="49"/>
      <c r="X39" s="33"/>
      <c r="Y39" s="47"/>
      <c r="Z39" s="38"/>
      <c r="AA39" s="39"/>
      <c r="AB39" s="40"/>
      <c r="AC39" s="41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</row>
    <row r="40" spans="1:54" s="43" customFormat="1" ht="18">
      <c r="D40" s="32"/>
      <c r="E40" s="91"/>
      <c r="J40" s="33"/>
      <c r="K40" s="89"/>
      <c r="L40" s="33"/>
      <c r="M40" s="33"/>
      <c r="N40" s="48"/>
      <c r="O40" s="33"/>
      <c r="P40" s="13"/>
      <c r="Q40" s="33"/>
      <c r="R40" s="36"/>
      <c r="S40" s="36"/>
      <c r="T40" s="33"/>
      <c r="U40" s="37"/>
      <c r="V40" s="33"/>
      <c r="W40" s="49"/>
      <c r="X40" s="33"/>
      <c r="Y40" s="31"/>
      <c r="Z40" s="38"/>
      <c r="AA40" s="39"/>
      <c r="AB40" s="40"/>
      <c r="AC40" s="41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</row>
    <row r="41" spans="1:54" s="43" customFormat="1" ht="18">
      <c r="A41" s="31"/>
      <c r="B41" s="31"/>
      <c r="C41" s="31"/>
      <c r="D41" s="31"/>
      <c r="E41" s="31"/>
      <c r="F41" s="33"/>
      <c r="G41" s="53"/>
      <c r="H41" s="31"/>
      <c r="I41" s="31"/>
      <c r="J41" s="33"/>
      <c r="K41" s="33"/>
      <c r="L41" s="33"/>
      <c r="M41" s="33"/>
      <c r="N41" s="48"/>
      <c r="O41" s="33"/>
      <c r="P41" s="46"/>
      <c r="Q41" s="33"/>
      <c r="R41" s="36"/>
      <c r="S41" s="36"/>
      <c r="T41" s="33"/>
      <c r="U41" s="37"/>
      <c r="V41" s="33"/>
      <c r="W41" s="31"/>
      <c r="X41" s="33"/>
      <c r="Y41" s="99"/>
      <c r="Z41" s="38"/>
      <c r="AA41" s="39"/>
      <c r="AB41" s="50"/>
      <c r="AC41" s="41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</row>
    <row r="42" spans="1:54" s="43" customFormat="1" ht="18">
      <c r="A42" s="31"/>
      <c r="B42" s="31"/>
      <c r="C42" s="31" t="s">
        <v>32</v>
      </c>
      <c r="D42" s="31" t="s">
        <v>50</v>
      </c>
      <c r="E42" s="31"/>
      <c r="F42" s="33">
        <v>10000</v>
      </c>
      <c r="G42" s="34" t="s">
        <v>15</v>
      </c>
      <c r="H42" s="31" t="s">
        <v>49</v>
      </c>
      <c r="I42" s="31"/>
      <c r="J42" s="33">
        <v>833.54</v>
      </c>
      <c r="K42" s="34" t="s">
        <v>15</v>
      </c>
      <c r="L42" s="33">
        <v>0</v>
      </c>
      <c r="M42" s="33"/>
      <c r="N42" s="48"/>
      <c r="O42" s="33">
        <v>4584.47</v>
      </c>
      <c r="P42" s="46"/>
      <c r="Q42" s="33">
        <v>5001.24</v>
      </c>
      <c r="R42" s="36"/>
      <c r="S42" s="36"/>
      <c r="T42" s="33">
        <v>0</v>
      </c>
      <c r="U42" s="37"/>
      <c r="V42" s="33">
        <v>0</v>
      </c>
      <c r="W42" s="31"/>
      <c r="X42" s="33">
        <f t="shared" si="0"/>
        <v>1250.3099999999995</v>
      </c>
      <c r="Y42" s="96">
        <v>3.1</v>
      </c>
      <c r="Z42" s="38">
        <v>0</v>
      </c>
      <c r="AA42" s="39"/>
      <c r="AB42" s="50"/>
      <c r="AC42" s="41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</row>
    <row r="43" spans="1:54" s="43" customFormat="1" ht="18">
      <c r="A43" s="31"/>
      <c r="B43" s="31"/>
      <c r="C43" s="31"/>
      <c r="D43" s="31"/>
      <c r="E43" s="31"/>
      <c r="F43" s="33"/>
      <c r="G43" s="34"/>
      <c r="H43" s="31"/>
      <c r="I43" s="31"/>
      <c r="J43" s="33"/>
      <c r="K43" s="33"/>
      <c r="L43" s="33"/>
      <c r="M43" s="33"/>
      <c r="N43" s="48"/>
      <c r="O43" s="33"/>
      <c r="P43" s="46"/>
      <c r="Q43" s="33"/>
      <c r="R43" s="36"/>
      <c r="S43" s="36"/>
      <c r="T43" s="33"/>
      <c r="U43" s="37"/>
      <c r="V43" s="33"/>
      <c r="W43" s="31"/>
      <c r="X43" s="33"/>
      <c r="Y43" s="63"/>
      <c r="Z43" s="38"/>
      <c r="AA43" s="39"/>
      <c r="AB43" s="50"/>
      <c r="AC43" s="41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</row>
    <row r="44" spans="1:54" s="43" customFormat="1" ht="18">
      <c r="C44" s="2" t="s">
        <v>25</v>
      </c>
      <c r="E44" s="31"/>
      <c r="F44" s="33"/>
      <c r="G44" s="33"/>
      <c r="H44" s="31"/>
      <c r="I44" s="31"/>
      <c r="J44" s="33">
        <v>0</v>
      </c>
      <c r="K44" s="33"/>
      <c r="L44" s="33">
        <v>0</v>
      </c>
      <c r="M44" s="33"/>
      <c r="N44" s="48"/>
      <c r="O44" s="33">
        <f>9071.24-1200</f>
        <v>7871.24</v>
      </c>
      <c r="P44" s="46"/>
      <c r="Q44" s="33">
        <f>919143.03+6219.98-SUM(Q15:Q42)</f>
        <v>9071.2399999999907</v>
      </c>
      <c r="R44" s="36"/>
      <c r="S44" s="36"/>
      <c r="T44" s="33">
        <v>0</v>
      </c>
      <c r="U44" s="37"/>
      <c r="V44" s="33">
        <v>0</v>
      </c>
      <c r="W44" s="31"/>
      <c r="X44" s="33">
        <f t="shared" si="0"/>
        <v>1199.9999999999909</v>
      </c>
      <c r="Y44" s="96">
        <v>3.1</v>
      </c>
      <c r="Z44" s="38">
        <v>0</v>
      </c>
      <c r="AA44" s="39"/>
      <c r="AB44" s="50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spans="1:54" s="43" customFormat="1" ht="18">
      <c r="A45" s="31"/>
      <c r="B45" s="31"/>
      <c r="C45" s="90"/>
      <c r="D45" s="31"/>
      <c r="E45" s="31"/>
      <c r="F45" s="33"/>
      <c r="G45" s="33"/>
      <c r="H45" s="31"/>
      <c r="I45" s="31"/>
      <c r="J45" s="33"/>
      <c r="K45" s="33"/>
      <c r="L45" s="33"/>
      <c r="M45" s="33"/>
      <c r="N45" s="48"/>
      <c r="O45" s="33"/>
      <c r="P45" s="46"/>
      <c r="Q45" s="33"/>
      <c r="R45" s="36"/>
      <c r="S45" s="36"/>
      <c r="T45" s="33"/>
      <c r="U45" s="37"/>
      <c r="V45" s="33"/>
      <c r="W45" s="31"/>
      <c r="X45" s="33"/>
      <c r="Y45" s="99"/>
      <c r="Z45" s="38"/>
      <c r="AA45" s="39"/>
      <c r="AB45" s="50"/>
      <c r="AC45" s="41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</row>
    <row r="46" spans="1:54" ht="18">
      <c r="A46" s="31"/>
      <c r="B46" s="31"/>
      <c r="C46" s="1"/>
      <c r="D46" s="1"/>
      <c r="E46" s="1"/>
      <c r="F46" s="33"/>
      <c r="G46" s="33"/>
      <c r="H46" s="1"/>
      <c r="I46" s="1"/>
      <c r="J46" s="33"/>
      <c r="K46" s="33"/>
      <c r="L46" s="33"/>
      <c r="M46" s="33"/>
      <c r="N46" s="16"/>
      <c r="O46" s="33"/>
      <c r="P46" s="68"/>
      <c r="Q46" s="33"/>
      <c r="R46" s="33"/>
      <c r="S46" s="33"/>
      <c r="T46" s="33"/>
      <c r="U46" s="55"/>
      <c r="V46" s="33"/>
      <c r="W46" s="33"/>
      <c r="X46" s="33"/>
      <c r="Y46" s="100"/>
      <c r="Z46" s="38"/>
      <c r="AA46" s="39"/>
      <c r="AB46" s="60"/>
      <c r="AC46" s="60"/>
      <c r="AD46" s="38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</row>
    <row r="47" spans="1:54" s="72" customFormat="1" ht="18">
      <c r="A47" s="32"/>
      <c r="B47" s="32"/>
      <c r="C47" s="65"/>
      <c r="D47" s="65"/>
      <c r="E47" s="65"/>
      <c r="F47" s="33"/>
      <c r="G47" s="33"/>
      <c r="H47" s="65"/>
      <c r="I47" s="65"/>
      <c r="J47" s="69">
        <f>SUM(J8:J46)</f>
        <v>191707.78</v>
      </c>
      <c r="K47" s="34"/>
      <c r="L47" s="69">
        <f>SUM(L8:L46)</f>
        <v>0</v>
      </c>
      <c r="M47" s="33"/>
      <c r="N47" s="70"/>
      <c r="O47" s="69">
        <f>SUM(O8:O46)</f>
        <v>1040820.71</v>
      </c>
      <c r="P47" s="69"/>
      <c r="Q47" s="69">
        <f>SUM(Q8:Q46)</f>
        <v>925363.01</v>
      </c>
      <c r="R47" s="54" t="s">
        <v>16</v>
      </c>
      <c r="S47" s="69"/>
      <c r="T47" s="69">
        <f>SUM(T8:T46)</f>
        <v>0</v>
      </c>
      <c r="U47" s="69"/>
      <c r="V47" s="69">
        <f>SUM(V8:V46)</f>
        <v>0</v>
      </c>
      <c r="W47" s="69"/>
      <c r="X47" s="69">
        <f>SUM(X8:X46)</f>
        <v>76250.079999999973</v>
      </c>
      <c r="Y47" s="101"/>
      <c r="Z47" s="69">
        <f>SUM(Z8:Z46)</f>
        <v>0</v>
      </c>
      <c r="AA47" s="59"/>
      <c r="AB47" s="60"/>
      <c r="AC47" s="60"/>
      <c r="AD47" s="32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</row>
    <row r="48" spans="1:54" s="72" customFormat="1" ht="18">
      <c r="A48" s="32"/>
      <c r="B48" s="32"/>
      <c r="C48" s="65"/>
      <c r="D48" s="65"/>
      <c r="E48" s="65"/>
      <c r="F48" s="33"/>
      <c r="G48" s="33"/>
      <c r="H48" s="65"/>
      <c r="I48" s="65"/>
      <c r="J48" s="33"/>
      <c r="K48" s="34"/>
      <c r="L48" s="33"/>
      <c r="M48" s="33"/>
      <c r="N48" s="70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102"/>
      <c r="Z48" s="33"/>
      <c r="AA48" s="59"/>
      <c r="AB48" s="60"/>
      <c r="AC48" s="60"/>
      <c r="AD48" s="32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</row>
    <row r="49" spans="1:54" s="72" customFormat="1" ht="18">
      <c r="A49" s="32"/>
      <c r="B49" s="32"/>
      <c r="C49" s="65"/>
      <c r="D49" s="65"/>
      <c r="E49" s="65"/>
      <c r="F49" s="33"/>
      <c r="G49" s="33"/>
      <c r="H49" s="65"/>
      <c r="I49" s="65"/>
      <c r="J49" s="33"/>
      <c r="K49" s="34"/>
      <c r="L49" s="33"/>
      <c r="M49" s="33"/>
      <c r="N49" s="70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102"/>
      <c r="Z49" s="33"/>
      <c r="AA49" s="59"/>
      <c r="AB49" s="60"/>
      <c r="AC49" s="60"/>
      <c r="AD49" s="32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</row>
    <row r="50" spans="1:54" ht="22" customHeight="1">
      <c r="A50" s="31"/>
      <c r="B50" s="31"/>
      <c r="C50" s="32"/>
      <c r="D50" s="76"/>
      <c r="E50" s="76"/>
      <c r="F50" s="76"/>
      <c r="G50" s="76"/>
      <c r="H50" s="76"/>
      <c r="I50" s="76"/>
      <c r="J50" s="60"/>
      <c r="K50" s="60"/>
      <c r="L50" s="60"/>
      <c r="M50" s="60"/>
      <c r="N50" s="16"/>
      <c r="O50" s="73"/>
      <c r="P50" s="74"/>
      <c r="Q50" s="60"/>
      <c r="R50" s="60"/>
      <c r="S50" s="60"/>
      <c r="T50" s="60"/>
      <c r="U50" s="77"/>
      <c r="V50" s="60"/>
      <c r="W50" s="60"/>
      <c r="X50" s="33"/>
      <c r="Z50" s="64"/>
      <c r="AA50" s="75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</row>
    <row r="51" spans="1:54" ht="22" customHeight="1">
      <c r="A51" s="31"/>
      <c r="B51" s="31"/>
      <c r="C51" s="94" t="s">
        <v>53</v>
      </c>
      <c r="D51" s="76"/>
      <c r="E51" s="76"/>
      <c r="F51" s="76"/>
      <c r="G51" s="76"/>
      <c r="H51" s="76"/>
      <c r="I51" s="76"/>
      <c r="J51" s="60"/>
      <c r="K51" s="60"/>
      <c r="L51" s="60"/>
      <c r="M51" s="60"/>
      <c r="N51" s="16"/>
      <c r="O51" s="73"/>
      <c r="P51" s="74"/>
      <c r="Q51" s="33"/>
      <c r="R51" s="60"/>
      <c r="S51" s="60"/>
      <c r="T51" s="60"/>
      <c r="U51" s="77"/>
      <c r="V51" s="60"/>
      <c r="W51" s="60"/>
      <c r="X51" s="33"/>
      <c r="Z51" s="64"/>
      <c r="AA51" s="75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</row>
    <row r="52" spans="1:54" ht="22" customHeight="1">
      <c r="A52" s="31"/>
      <c r="B52" s="31"/>
      <c r="C52" s="31" t="s">
        <v>88</v>
      </c>
      <c r="D52" s="76"/>
      <c r="E52" s="76"/>
      <c r="F52" s="76"/>
      <c r="G52" s="65"/>
      <c r="H52" s="65"/>
      <c r="I52" s="65"/>
      <c r="J52" s="60"/>
      <c r="K52" s="60"/>
      <c r="L52" s="60"/>
      <c r="M52" s="60"/>
      <c r="N52" s="87"/>
      <c r="O52" s="73"/>
      <c r="P52" s="74"/>
      <c r="Q52" s="33"/>
      <c r="R52" s="60"/>
      <c r="S52" s="60"/>
      <c r="T52" s="60"/>
      <c r="U52" s="77"/>
      <c r="V52" s="72"/>
      <c r="W52" s="77"/>
      <c r="X52" s="33"/>
      <c r="Y52" s="104"/>
      <c r="Z52" s="64"/>
      <c r="AA52" s="75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</row>
    <row r="53" spans="1:54" ht="22" customHeight="1">
      <c r="C53" s="31" t="s">
        <v>90</v>
      </c>
      <c r="D53" s="76"/>
      <c r="E53" s="76"/>
      <c r="F53" s="76"/>
      <c r="G53" s="65"/>
      <c r="H53" s="65"/>
      <c r="I53" s="65"/>
      <c r="J53" s="60"/>
      <c r="K53" s="60"/>
      <c r="L53" s="60"/>
      <c r="M53" s="60"/>
      <c r="N53" s="16"/>
      <c r="O53" s="73"/>
      <c r="P53" s="74"/>
      <c r="Q53" s="60"/>
      <c r="R53" s="60"/>
      <c r="S53" s="60"/>
      <c r="T53" s="60"/>
      <c r="U53" s="77"/>
      <c r="V53" s="60"/>
      <c r="W53" s="77"/>
      <c r="X53" s="33"/>
      <c r="Y53" s="104"/>
      <c r="Z53" s="64"/>
      <c r="AA53" s="75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</row>
    <row r="54" spans="1:54" ht="22" customHeight="1">
      <c r="C54" s="31" t="s">
        <v>92</v>
      </c>
      <c r="D54" s="76"/>
      <c r="E54" s="76"/>
      <c r="F54" s="76"/>
      <c r="G54" s="65"/>
      <c r="H54" s="65"/>
      <c r="I54" s="65"/>
      <c r="J54" s="60"/>
      <c r="K54" s="60"/>
      <c r="L54" s="60"/>
      <c r="M54" s="60"/>
      <c r="N54" s="16"/>
      <c r="O54" s="73"/>
      <c r="P54" s="74"/>
      <c r="Q54" s="60"/>
      <c r="R54" s="60"/>
      <c r="S54" s="60"/>
      <c r="T54" s="60"/>
      <c r="U54" s="77"/>
      <c r="V54" s="60"/>
      <c r="W54" s="77"/>
      <c r="X54" s="33"/>
      <c r="Y54" s="104"/>
      <c r="Z54" s="64"/>
      <c r="AA54" s="75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</row>
    <row r="55" spans="1:54" ht="22" customHeight="1">
      <c r="C55" s="31" t="s">
        <v>89</v>
      </c>
      <c r="D55" s="76"/>
      <c r="E55" s="76"/>
      <c r="F55" s="76"/>
      <c r="G55" s="65"/>
      <c r="H55" s="65"/>
      <c r="I55" s="65"/>
      <c r="J55" s="33"/>
      <c r="K55" s="60"/>
      <c r="L55" s="60"/>
      <c r="M55" s="60"/>
      <c r="N55" s="16"/>
      <c r="O55" s="73"/>
      <c r="P55" s="74"/>
      <c r="Q55" s="60"/>
      <c r="R55" s="60"/>
      <c r="S55" s="60"/>
      <c r="T55" s="60"/>
      <c r="U55" s="77"/>
      <c r="V55" s="60"/>
      <c r="W55" s="77"/>
      <c r="X55" s="33"/>
      <c r="Y55" s="104"/>
      <c r="Z55" s="64"/>
      <c r="AA55" s="75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</row>
    <row r="56" spans="1:54" ht="22" customHeight="1">
      <c r="C56" s="31" t="s">
        <v>76</v>
      </c>
      <c r="D56" s="76"/>
      <c r="E56" s="76"/>
      <c r="F56" s="76"/>
      <c r="G56" s="65"/>
      <c r="H56" s="65"/>
      <c r="I56" s="65"/>
      <c r="J56" s="60"/>
      <c r="K56" s="60"/>
      <c r="L56" s="60"/>
      <c r="M56" s="60"/>
      <c r="N56" s="16"/>
      <c r="O56" s="73"/>
      <c r="P56" s="74"/>
      <c r="Q56" s="60"/>
      <c r="R56" s="60"/>
      <c r="S56" s="60"/>
      <c r="T56" s="60"/>
      <c r="U56" s="77"/>
      <c r="V56" s="60"/>
      <c r="W56" s="77"/>
      <c r="X56" s="33"/>
      <c r="Y56" s="104"/>
      <c r="Z56" s="64"/>
      <c r="AA56" s="75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 spans="1:54" ht="22" customHeight="1">
      <c r="B57" s="107" t="s">
        <v>57</v>
      </c>
      <c r="C57" s="31" t="s">
        <v>95</v>
      </c>
      <c r="D57" s="65"/>
      <c r="E57" s="65"/>
      <c r="F57" s="65"/>
      <c r="G57" s="72"/>
      <c r="H57" s="72"/>
      <c r="I57" s="72"/>
      <c r="J57" s="60"/>
      <c r="K57" s="60"/>
      <c r="L57" s="60"/>
      <c r="M57" s="60"/>
      <c r="N57" s="16"/>
      <c r="O57" s="60"/>
      <c r="P57" s="74"/>
      <c r="Q57" s="60"/>
      <c r="R57" s="60"/>
      <c r="S57" s="60"/>
      <c r="T57" s="60"/>
      <c r="U57" s="77"/>
      <c r="V57" s="60"/>
      <c r="W57" s="77"/>
      <c r="X57" s="60"/>
      <c r="Y57" s="104"/>
      <c r="Z57" s="64"/>
      <c r="AA57" s="75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</row>
    <row r="58" spans="1:54" ht="22" customHeight="1">
      <c r="B58" s="107"/>
      <c r="C58" s="31"/>
      <c r="D58" s="65"/>
      <c r="E58" s="65"/>
      <c r="F58" s="65"/>
      <c r="G58" s="72"/>
      <c r="H58" s="72"/>
      <c r="I58" s="72"/>
      <c r="J58" s="60"/>
      <c r="K58" s="60"/>
      <c r="L58" s="60"/>
      <c r="M58" s="60"/>
      <c r="N58" s="16"/>
      <c r="O58" s="60"/>
      <c r="P58" s="74"/>
      <c r="Q58" s="60"/>
      <c r="R58" s="60"/>
      <c r="S58" s="60"/>
      <c r="T58" s="60"/>
      <c r="U58" s="77"/>
      <c r="V58" s="60"/>
      <c r="W58" s="77"/>
      <c r="X58" s="60"/>
      <c r="Y58" s="104"/>
      <c r="Z58" s="64"/>
      <c r="AA58" s="75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</row>
    <row r="59" spans="1:54" ht="22" customHeight="1">
      <c r="A59" s="31"/>
      <c r="B59" s="31"/>
      <c r="C59" s="94" t="s">
        <v>61</v>
      </c>
      <c r="D59" s="72"/>
      <c r="E59" s="72"/>
      <c r="F59" s="71"/>
      <c r="G59" s="72"/>
      <c r="H59" s="72"/>
      <c r="I59" s="72"/>
      <c r="J59" s="60"/>
      <c r="K59" s="60"/>
      <c r="L59" s="60"/>
      <c r="M59" s="60"/>
      <c r="N59" s="16"/>
      <c r="O59" s="60"/>
      <c r="P59" s="74"/>
      <c r="Q59" s="60"/>
      <c r="R59" s="60"/>
      <c r="S59" s="60"/>
      <c r="T59" s="60"/>
      <c r="U59" s="77"/>
      <c r="V59" s="60"/>
      <c r="W59" s="77"/>
      <c r="X59" s="60"/>
      <c r="Y59" s="104"/>
      <c r="Z59" s="64"/>
      <c r="AA59" s="75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</row>
    <row r="60" spans="1:54" ht="22" customHeight="1">
      <c r="A60" s="31"/>
      <c r="B60" s="31"/>
      <c r="C60" s="32" t="s">
        <v>62</v>
      </c>
      <c r="D60" s="65"/>
      <c r="E60" s="65"/>
      <c r="F60" s="65"/>
      <c r="G60" s="65"/>
      <c r="H60" s="65"/>
      <c r="I60" s="65"/>
      <c r="J60" s="60"/>
      <c r="K60" s="60"/>
      <c r="L60" s="60"/>
      <c r="M60" s="60"/>
      <c r="N60" s="16"/>
      <c r="O60" s="60"/>
      <c r="P60" s="5"/>
      <c r="Q60" s="64"/>
      <c r="R60" s="64"/>
      <c r="S60" s="64"/>
      <c r="T60" s="64"/>
      <c r="U60" s="6"/>
      <c r="V60" s="64"/>
      <c r="W60" s="6"/>
      <c r="X60" s="64"/>
      <c r="Y60" s="104"/>
      <c r="Z60" s="64"/>
      <c r="AA60" s="75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</row>
    <row r="61" spans="1:54" ht="22" customHeight="1">
      <c r="A61" s="1"/>
      <c r="B61" s="1"/>
      <c r="C61" s="78"/>
      <c r="D61" s="65"/>
      <c r="E61" s="65"/>
      <c r="F61" s="65"/>
      <c r="G61" s="65"/>
      <c r="H61" s="65"/>
      <c r="I61" s="65"/>
      <c r="J61" s="60"/>
      <c r="K61" s="60"/>
      <c r="L61" s="60"/>
      <c r="M61" s="60"/>
      <c r="N61" s="16"/>
      <c r="O61" s="60"/>
      <c r="P61" s="5"/>
      <c r="Q61" s="64"/>
      <c r="R61" s="64"/>
      <c r="S61" s="64"/>
      <c r="T61" s="64"/>
      <c r="U61" s="6"/>
      <c r="V61" s="64"/>
      <c r="W61" s="6"/>
      <c r="X61" s="64"/>
      <c r="Y61" s="104"/>
      <c r="Z61" s="64"/>
      <c r="AA61" s="75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</row>
    <row r="62" spans="1:54" ht="22" customHeight="1">
      <c r="A62" s="1"/>
      <c r="B62" s="1"/>
      <c r="C62" s="65"/>
      <c r="D62" s="76"/>
      <c r="E62" s="76"/>
      <c r="F62" s="76"/>
      <c r="G62" s="76"/>
      <c r="H62" s="76"/>
      <c r="I62" s="76"/>
      <c r="J62" s="60"/>
      <c r="K62" s="60"/>
      <c r="L62" s="60"/>
      <c r="M62" s="60"/>
      <c r="N62" s="16"/>
      <c r="O62" s="60"/>
      <c r="P62" s="5"/>
      <c r="Q62" s="64"/>
      <c r="R62" s="64"/>
      <c r="S62" s="64"/>
      <c r="T62" s="64"/>
      <c r="U62" s="6"/>
      <c r="V62" s="64"/>
      <c r="W62" s="6"/>
      <c r="X62" s="64"/>
      <c r="Y62" s="104"/>
      <c r="Z62" s="64"/>
      <c r="AA62" s="75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</row>
    <row r="63" spans="1:54" ht="22" customHeight="1">
      <c r="A63" s="1"/>
      <c r="B63" s="1"/>
      <c r="C63" s="65"/>
      <c r="D63" s="76"/>
      <c r="E63" s="76"/>
      <c r="F63" s="76"/>
      <c r="G63" s="76"/>
      <c r="H63" s="76"/>
      <c r="I63" s="76"/>
      <c r="J63" s="60"/>
      <c r="K63" s="60"/>
      <c r="L63" s="60"/>
      <c r="M63" s="60"/>
      <c r="N63" s="16"/>
      <c r="O63" s="60"/>
      <c r="P63" s="5"/>
      <c r="Q63" s="64"/>
      <c r="R63" s="64"/>
      <c r="S63" s="64"/>
      <c r="T63" s="64"/>
      <c r="U63" s="6"/>
      <c r="V63" s="64"/>
      <c r="W63" s="6"/>
      <c r="X63" s="64"/>
      <c r="Y63" s="104"/>
      <c r="Z63" s="64"/>
      <c r="AA63" s="75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</row>
    <row r="64" spans="1:54" ht="22" customHeight="1">
      <c r="A64" s="1"/>
      <c r="B64" s="1"/>
      <c r="C64" s="65"/>
      <c r="D64" s="76"/>
      <c r="E64" s="76"/>
      <c r="F64" s="76"/>
      <c r="G64" s="76"/>
      <c r="H64" s="76"/>
      <c r="I64" s="76"/>
      <c r="J64" s="60"/>
      <c r="K64" s="60"/>
      <c r="L64" s="60"/>
      <c r="M64" s="60"/>
      <c r="N64" s="16"/>
      <c r="O64" s="60"/>
      <c r="P64" s="5"/>
      <c r="Q64" s="64"/>
      <c r="R64" s="64"/>
      <c r="S64" s="64"/>
      <c r="T64" s="64"/>
      <c r="U64" s="6"/>
      <c r="V64" s="64"/>
      <c r="W64" s="6"/>
      <c r="X64" s="64"/>
      <c r="Y64" s="104"/>
      <c r="Z64" s="64"/>
      <c r="AA64" s="75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</row>
    <row r="65" spans="1:54" ht="22" customHeight="1">
      <c r="A65" s="1"/>
      <c r="B65" s="1"/>
      <c r="C65" s="65"/>
      <c r="D65" s="76"/>
      <c r="E65" s="76"/>
      <c r="F65" s="76"/>
      <c r="G65" s="76"/>
      <c r="H65" s="76"/>
      <c r="I65" s="76"/>
      <c r="J65" s="60"/>
      <c r="K65" s="60"/>
      <c r="L65" s="60"/>
      <c r="M65" s="60"/>
      <c r="N65" s="16"/>
      <c r="O65" s="60"/>
      <c r="P65" s="5"/>
      <c r="Q65" s="64"/>
      <c r="R65" s="64"/>
      <c r="S65" s="64"/>
      <c r="T65" s="64"/>
      <c r="U65" s="6"/>
      <c r="V65" s="64"/>
      <c r="W65" s="6"/>
      <c r="X65" s="64"/>
      <c r="Y65" s="104"/>
      <c r="Z65" s="64"/>
      <c r="AA65" s="75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</row>
    <row r="66" spans="1:54" ht="22" customHeight="1">
      <c r="A66" s="1"/>
      <c r="B66" s="1"/>
      <c r="C66" s="65"/>
      <c r="D66" s="76"/>
      <c r="E66" s="76"/>
      <c r="F66" s="76"/>
      <c r="G66" s="76"/>
      <c r="H66" s="76"/>
      <c r="I66" s="76"/>
      <c r="J66" s="60"/>
      <c r="K66" s="60"/>
      <c r="L66" s="60"/>
      <c r="M66" s="60"/>
      <c r="N66" s="16"/>
      <c r="O66" s="60"/>
      <c r="P66" s="5"/>
      <c r="Q66" s="64"/>
      <c r="R66" s="64"/>
      <c r="S66" s="64"/>
      <c r="T66" s="64"/>
      <c r="U66" s="6"/>
      <c r="V66" s="64"/>
      <c r="W66" s="6"/>
      <c r="X66" s="64"/>
      <c r="Y66" s="104"/>
      <c r="Z66" s="64"/>
      <c r="AA66" s="75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</row>
    <row r="67" spans="1:54" ht="22" customHeight="1">
      <c r="A67" s="1"/>
      <c r="B67" s="1"/>
      <c r="C67" s="65"/>
      <c r="D67" s="76"/>
      <c r="E67" s="76"/>
      <c r="F67" s="76"/>
      <c r="G67" s="76"/>
      <c r="H67" s="76"/>
      <c r="I67" s="76"/>
      <c r="J67" s="60"/>
      <c r="K67" s="60"/>
      <c r="L67" s="60"/>
      <c r="M67" s="60"/>
      <c r="N67" s="16"/>
      <c r="O67" s="60"/>
      <c r="P67" s="5"/>
      <c r="Q67" s="64"/>
      <c r="R67" s="64"/>
      <c r="S67" s="64"/>
      <c r="T67" s="64"/>
      <c r="U67" s="6"/>
      <c r="V67" s="64"/>
      <c r="W67" s="6"/>
      <c r="X67" s="64"/>
      <c r="Y67" s="104"/>
      <c r="Z67" s="64"/>
      <c r="AA67" s="75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</row>
    <row r="68" spans="1:54" ht="22" customHeight="1">
      <c r="A68" s="1"/>
      <c r="B68" s="1"/>
      <c r="C68" s="65"/>
      <c r="D68" s="76"/>
      <c r="E68" s="76"/>
      <c r="F68" s="76"/>
      <c r="G68" s="76"/>
      <c r="H68" s="76"/>
      <c r="I68" s="76"/>
      <c r="J68" s="60"/>
      <c r="K68" s="60"/>
      <c r="L68" s="60"/>
      <c r="M68" s="60"/>
      <c r="N68" s="16"/>
      <c r="O68" s="60"/>
      <c r="P68" s="5"/>
      <c r="Q68" s="64"/>
      <c r="R68" s="64"/>
      <c r="S68" s="64"/>
      <c r="T68" s="64"/>
      <c r="U68" s="6"/>
      <c r="V68" s="64"/>
      <c r="W68" s="6"/>
      <c r="X68" s="64"/>
      <c r="Y68" s="104"/>
      <c r="Z68" s="64"/>
      <c r="AA68" s="75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</row>
    <row r="69" spans="1:54" ht="22" customHeight="1">
      <c r="A69" s="1"/>
      <c r="B69" s="1"/>
      <c r="C69" s="65"/>
      <c r="D69" s="76"/>
      <c r="E69" s="76"/>
      <c r="F69" s="76"/>
      <c r="G69" s="76"/>
      <c r="H69" s="76"/>
      <c r="I69" s="76"/>
      <c r="J69" s="60"/>
      <c r="K69" s="60"/>
      <c r="L69" s="60"/>
      <c r="M69" s="60"/>
      <c r="N69" s="16"/>
      <c r="O69" s="60"/>
      <c r="P69" s="5"/>
      <c r="Q69" s="64"/>
      <c r="R69" s="64"/>
      <c r="S69" s="64"/>
      <c r="T69" s="64"/>
      <c r="U69" s="6"/>
      <c r="V69" s="64"/>
      <c r="W69" s="6"/>
      <c r="X69" s="64"/>
      <c r="Y69" s="104"/>
      <c r="Z69" s="64"/>
      <c r="AA69" s="75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</row>
    <row r="70" spans="1:54" ht="22" customHeight="1">
      <c r="A70" s="1"/>
      <c r="B70" s="1"/>
      <c r="C70" s="65"/>
      <c r="D70" s="76"/>
      <c r="E70" s="76"/>
      <c r="F70" s="76"/>
      <c r="G70" s="76"/>
      <c r="H70" s="76"/>
      <c r="I70" s="76"/>
      <c r="J70" s="60"/>
      <c r="K70" s="60"/>
      <c r="L70" s="60"/>
      <c r="M70" s="60"/>
      <c r="N70" s="16"/>
      <c r="O70" s="60"/>
      <c r="P70" s="5"/>
      <c r="Q70" s="64"/>
      <c r="R70" s="64"/>
      <c r="S70" s="64"/>
      <c r="T70" s="64"/>
      <c r="U70" s="6"/>
      <c r="V70" s="64"/>
      <c r="W70" s="6"/>
      <c r="X70" s="64"/>
      <c r="Y70" s="104"/>
      <c r="Z70" s="64"/>
      <c r="AA70" s="75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</row>
    <row r="71" spans="1:54" ht="22" customHeight="1">
      <c r="A71" s="1"/>
      <c r="B71" s="1"/>
      <c r="C71" s="65"/>
      <c r="D71" s="76"/>
      <c r="E71" s="76"/>
      <c r="F71" s="76"/>
      <c r="G71" s="76"/>
      <c r="H71" s="76"/>
      <c r="I71" s="76"/>
      <c r="J71" s="60"/>
      <c r="K71" s="60"/>
      <c r="L71" s="60"/>
      <c r="M71" s="60"/>
      <c r="N71" s="16"/>
      <c r="O71" s="60"/>
      <c r="P71" s="5"/>
      <c r="Q71" s="64"/>
      <c r="R71" s="64"/>
      <c r="S71" s="64"/>
      <c r="T71" s="64"/>
      <c r="U71" s="6"/>
      <c r="V71" s="64"/>
      <c r="W71" s="6"/>
      <c r="X71" s="64"/>
      <c r="Y71" s="104"/>
      <c r="Z71" s="64"/>
      <c r="AA71" s="75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</row>
    <row r="72" spans="1:54" ht="22" customHeight="1">
      <c r="A72" s="1"/>
      <c r="B72" s="1"/>
      <c r="C72" s="65"/>
      <c r="D72" s="76"/>
      <c r="E72" s="76"/>
      <c r="F72" s="76"/>
      <c r="G72" s="76"/>
      <c r="H72" s="76"/>
      <c r="I72" s="76"/>
      <c r="J72" s="60"/>
      <c r="K72" s="60"/>
      <c r="L72" s="60"/>
      <c r="M72" s="60"/>
      <c r="N72" s="16"/>
      <c r="O72" s="60"/>
      <c r="P72" s="5"/>
      <c r="Q72" s="64"/>
      <c r="R72" s="64"/>
      <c r="S72" s="64"/>
      <c r="T72" s="64"/>
      <c r="U72" s="6"/>
      <c r="V72" s="64"/>
      <c r="W72" s="6"/>
      <c r="X72" s="64"/>
      <c r="Y72" s="104"/>
      <c r="Z72" s="64"/>
      <c r="AA72" s="75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</row>
    <row r="73" spans="1:54" ht="22" customHeight="1">
      <c r="A73" s="1"/>
      <c r="B73" s="1"/>
      <c r="C73" s="65"/>
      <c r="D73" s="76"/>
      <c r="E73" s="76"/>
      <c r="F73" s="76"/>
      <c r="G73" s="76"/>
      <c r="H73" s="76"/>
      <c r="I73" s="76"/>
      <c r="J73" s="60"/>
      <c r="K73" s="60"/>
      <c r="L73" s="60"/>
      <c r="M73" s="60"/>
      <c r="N73" s="16"/>
      <c r="O73" s="60"/>
      <c r="P73" s="5"/>
      <c r="Q73" s="64"/>
      <c r="R73" s="64"/>
      <c r="S73" s="64"/>
      <c r="T73" s="64"/>
      <c r="U73" s="6"/>
      <c r="V73" s="64"/>
      <c r="W73" s="6"/>
      <c r="X73" s="64"/>
      <c r="Y73" s="104"/>
      <c r="Z73" s="64"/>
      <c r="AA73" s="75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</row>
    <row r="74" spans="1:54" ht="22" customHeight="1">
      <c r="A74" s="1"/>
      <c r="B74" s="1"/>
      <c r="C74" s="65"/>
      <c r="D74" s="76"/>
      <c r="E74" s="76"/>
      <c r="F74" s="76"/>
      <c r="G74" s="76"/>
      <c r="H74" s="76"/>
      <c r="I74" s="76"/>
      <c r="J74" s="60"/>
      <c r="K74" s="60"/>
      <c r="L74" s="60"/>
      <c r="M74" s="60"/>
      <c r="N74" s="16"/>
      <c r="O74" s="60"/>
      <c r="P74" s="5"/>
      <c r="Q74" s="64"/>
      <c r="R74" s="64"/>
      <c r="S74" s="64"/>
      <c r="T74" s="64"/>
      <c r="U74" s="6"/>
      <c r="V74" s="64"/>
      <c r="W74" s="6"/>
      <c r="X74" s="64"/>
      <c r="Y74" s="104"/>
      <c r="Z74" s="64"/>
      <c r="AA74" s="75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 spans="1:54" ht="22" customHeight="1">
      <c r="A75" s="1"/>
      <c r="B75" s="1"/>
      <c r="C75" s="65"/>
      <c r="D75" s="76"/>
      <c r="E75" s="76"/>
      <c r="F75" s="76"/>
      <c r="G75" s="76"/>
      <c r="H75" s="76"/>
      <c r="I75" s="76"/>
      <c r="J75" s="60"/>
      <c r="K75" s="60"/>
      <c r="L75" s="60"/>
      <c r="M75" s="60"/>
      <c r="N75" s="16"/>
      <c r="O75" s="60"/>
      <c r="P75" s="5"/>
      <c r="Q75" s="64"/>
      <c r="R75" s="64"/>
      <c r="S75" s="64"/>
      <c r="T75" s="64"/>
      <c r="U75" s="6"/>
      <c r="V75" s="64"/>
      <c r="W75" s="6"/>
      <c r="X75" s="64"/>
      <c r="Y75" s="104"/>
      <c r="Z75" s="64"/>
      <c r="AA75" s="75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 spans="1:54" ht="22" customHeight="1">
      <c r="A76" s="1"/>
      <c r="B76" s="1"/>
      <c r="C76" s="65"/>
      <c r="D76" s="76"/>
      <c r="E76" s="76"/>
      <c r="F76" s="76"/>
      <c r="G76" s="76"/>
      <c r="H76" s="76"/>
      <c r="I76" s="76"/>
      <c r="J76" s="60"/>
      <c r="K76" s="60"/>
      <c r="L76" s="60"/>
      <c r="M76" s="60"/>
      <c r="N76" s="16"/>
      <c r="O76" s="60"/>
      <c r="P76" s="5"/>
      <c r="Q76" s="64"/>
      <c r="R76" s="64"/>
      <c r="S76" s="64"/>
      <c r="T76" s="64"/>
      <c r="U76" s="6"/>
      <c r="V76" s="64"/>
      <c r="W76" s="6"/>
      <c r="X76" s="64"/>
      <c r="Y76" s="104"/>
      <c r="Z76" s="64"/>
      <c r="AA76" s="75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 spans="1:54" ht="18" customHeight="1">
      <c r="A77" s="1"/>
      <c r="B77" s="1"/>
      <c r="C77" s="65"/>
      <c r="D77" s="76"/>
      <c r="E77" s="76"/>
      <c r="F77" s="76"/>
      <c r="G77" s="76"/>
      <c r="H77" s="76"/>
      <c r="I77" s="76"/>
      <c r="J77" s="60"/>
      <c r="K77" s="60"/>
      <c r="L77" s="60"/>
      <c r="M77" s="60"/>
      <c r="N77" s="16"/>
      <c r="O77" s="60"/>
      <c r="P77" s="5"/>
      <c r="Q77" s="64"/>
      <c r="R77" s="64"/>
      <c r="S77" s="64"/>
      <c r="T77" s="64"/>
      <c r="U77" s="6"/>
      <c r="V77" s="64"/>
      <c r="W77" s="6"/>
      <c r="X77" s="64"/>
      <c r="Y77" s="104"/>
      <c r="Z77" s="64"/>
      <c r="AA77" s="75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 spans="1:54" ht="16">
      <c r="A78" s="1"/>
      <c r="B78" s="1"/>
      <c r="C78" s="65"/>
      <c r="D78" s="76"/>
      <c r="E78" s="76"/>
      <c r="F78" s="76"/>
      <c r="G78" s="76"/>
      <c r="H78" s="76"/>
      <c r="I78" s="76"/>
      <c r="J78" s="60"/>
      <c r="K78" s="60"/>
      <c r="L78" s="60"/>
      <c r="M78" s="60"/>
      <c r="N78" s="16"/>
      <c r="O78" s="60"/>
      <c r="P78" s="5"/>
      <c r="Q78" s="64"/>
      <c r="R78" s="64"/>
      <c r="S78" s="64"/>
      <c r="T78" s="64"/>
      <c r="U78" s="6"/>
      <c r="V78" s="64"/>
      <c r="W78" s="6"/>
      <c r="X78" s="64"/>
      <c r="Y78" s="104"/>
      <c r="Z78" s="64"/>
      <c r="AA78" s="75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spans="1:54" ht="18" customHeight="1">
      <c r="C79" s="65"/>
      <c r="D79" s="76"/>
      <c r="E79" s="76"/>
      <c r="F79" s="76"/>
      <c r="G79" s="76"/>
      <c r="H79" s="76"/>
      <c r="I79" s="76"/>
      <c r="J79" s="71"/>
      <c r="K79" s="71"/>
      <c r="L79" s="71"/>
      <c r="M79" s="71"/>
      <c r="N79" s="16"/>
      <c r="O79" s="71"/>
      <c r="Q79" s="56"/>
      <c r="R79" s="56"/>
      <c r="S79" s="56"/>
      <c r="T79" s="56"/>
      <c r="V79" s="56"/>
      <c r="X79" s="56"/>
      <c r="Y79" s="105"/>
      <c r="Z79" s="56"/>
      <c r="AA79" s="80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spans="1:54" ht="18" customHeight="1">
      <c r="C80" s="72"/>
      <c r="D80" s="72"/>
      <c r="E80" s="72"/>
      <c r="F80" s="72"/>
      <c r="G80" s="72"/>
      <c r="H80" s="72"/>
      <c r="I80" s="72"/>
      <c r="J80" s="71"/>
      <c r="K80" s="71"/>
      <c r="L80" s="71"/>
      <c r="M80" s="71"/>
      <c r="N80" s="16"/>
      <c r="O80" s="71"/>
      <c r="Q80" s="56"/>
      <c r="R80" s="56"/>
      <c r="S80" s="56"/>
      <c r="T80" s="56"/>
      <c r="V80" s="56"/>
      <c r="X80" s="56"/>
      <c r="Y80" s="105"/>
      <c r="Z80" s="56"/>
      <c r="AA80" s="80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spans="1:54" s="84" customFormat="1" ht="18" customHeight="1">
      <c r="A81" s="81" t="s">
        <v>18</v>
      </c>
      <c r="B81" s="81"/>
      <c r="C81" s="82"/>
      <c r="D81" s="72"/>
      <c r="E81" s="72"/>
      <c r="F81" s="72"/>
      <c r="G81" s="72"/>
      <c r="H81" s="72"/>
      <c r="I81" s="72"/>
      <c r="J81" s="71"/>
      <c r="K81" s="71"/>
      <c r="L81" s="71"/>
      <c r="M81" s="71"/>
      <c r="N81" s="16"/>
      <c r="O81" s="71"/>
      <c r="P81" s="79"/>
      <c r="Q81" s="56"/>
      <c r="R81" s="56"/>
      <c r="S81" s="56"/>
      <c r="T81" s="56"/>
      <c r="U81" s="67"/>
      <c r="V81" s="56"/>
      <c r="W81" s="67"/>
      <c r="X81" s="56"/>
      <c r="Y81" s="105"/>
      <c r="Z81" s="56"/>
      <c r="AA81" s="80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</row>
    <row r="82" spans="1:54" s="84" customFormat="1" ht="18" customHeight="1">
      <c r="A82" s="7"/>
      <c r="B82" s="7"/>
      <c r="C82" s="72"/>
      <c r="D82" s="72"/>
      <c r="E82" s="72"/>
      <c r="F82" s="72"/>
      <c r="G82" s="72"/>
      <c r="H82" s="72"/>
      <c r="I82" s="72"/>
      <c r="J82" s="71"/>
      <c r="K82" s="71"/>
      <c r="L82" s="71"/>
      <c r="M82" s="71"/>
      <c r="N82" s="16"/>
      <c r="O82" s="71"/>
      <c r="P82" s="79"/>
      <c r="Q82" s="56"/>
      <c r="R82" s="56"/>
      <c r="S82" s="56"/>
      <c r="T82" s="56"/>
      <c r="U82" s="67"/>
      <c r="V82" s="56"/>
      <c r="W82" s="67"/>
      <c r="X82" s="56"/>
      <c r="Y82" s="105"/>
      <c r="Z82" s="56"/>
      <c r="AA82" s="80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</row>
    <row r="83" spans="1:54" s="84" customFormat="1" ht="18" customHeight="1">
      <c r="A83" s="7"/>
      <c r="B83" s="7"/>
      <c r="C83" s="72"/>
      <c r="D83" s="72"/>
      <c r="E83" s="72"/>
      <c r="F83" s="72"/>
      <c r="G83" s="72"/>
      <c r="H83" s="72"/>
      <c r="I83" s="72"/>
      <c r="J83" s="71"/>
      <c r="K83" s="71"/>
      <c r="L83" s="71"/>
      <c r="M83" s="71"/>
      <c r="N83" s="16"/>
      <c r="O83" s="71"/>
      <c r="P83" s="79"/>
      <c r="Q83" s="56"/>
      <c r="R83" s="56"/>
      <c r="S83" s="56"/>
      <c r="T83" s="56"/>
      <c r="U83" s="67"/>
      <c r="V83" s="56"/>
      <c r="W83" s="67"/>
      <c r="X83" s="56"/>
      <c r="Y83" s="105"/>
      <c r="Z83" s="56"/>
      <c r="AA83" s="80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</row>
    <row r="84" spans="1:54" s="84" customFormat="1" ht="18" customHeight="1">
      <c r="A84" s="7"/>
      <c r="B84" s="7"/>
      <c r="C84" s="72"/>
      <c r="D84" s="72"/>
      <c r="E84" s="72"/>
      <c r="F84" s="72"/>
      <c r="G84" s="72"/>
      <c r="H84" s="72"/>
      <c r="I84" s="72"/>
      <c r="J84" s="71"/>
      <c r="K84" s="71"/>
      <c r="L84" s="71"/>
      <c r="M84" s="71"/>
      <c r="N84" s="16"/>
      <c r="O84" s="71"/>
      <c r="P84" s="79"/>
      <c r="Q84" s="56"/>
      <c r="R84" s="56"/>
      <c r="S84" s="56"/>
      <c r="T84" s="56"/>
      <c r="U84" s="67"/>
      <c r="V84" s="56"/>
      <c r="W84" s="67"/>
      <c r="X84" s="56"/>
      <c r="Y84" s="105"/>
      <c r="Z84" s="56"/>
      <c r="AA84" s="80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</row>
    <row r="85" spans="1:54" s="84" customFormat="1" ht="18" customHeight="1">
      <c r="A85" s="7"/>
      <c r="B85" s="7"/>
      <c r="C85" s="72"/>
      <c r="D85" s="72"/>
      <c r="E85" s="72"/>
      <c r="F85" s="72"/>
      <c r="G85" s="72"/>
      <c r="H85" s="72"/>
      <c r="I85" s="72"/>
      <c r="J85" s="71"/>
      <c r="K85" s="71"/>
      <c r="L85" s="71"/>
      <c r="M85" s="71"/>
      <c r="N85" s="16"/>
      <c r="O85" s="71"/>
      <c r="P85" s="79"/>
      <c r="Q85" s="56"/>
      <c r="R85" s="56"/>
      <c r="S85" s="56"/>
      <c r="T85" s="56"/>
      <c r="U85" s="67"/>
      <c r="V85" s="56"/>
      <c r="W85" s="67"/>
      <c r="X85" s="56"/>
      <c r="Y85" s="105"/>
      <c r="Z85" s="56"/>
      <c r="AA85" s="80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</row>
    <row r="86" spans="1:54" s="84" customFormat="1">
      <c r="A86" s="7"/>
      <c r="B86" s="7"/>
      <c r="C86" s="72"/>
      <c r="D86" s="72"/>
      <c r="E86" s="72"/>
      <c r="F86" s="72"/>
      <c r="G86" s="72"/>
      <c r="H86" s="72"/>
      <c r="I86" s="72"/>
      <c r="J86" s="71"/>
      <c r="K86" s="71"/>
      <c r="L86" s="71"/>
      <c r="M86" s="71"/>
      <c r="N86" s="16"/>
      <c r="O86" s="71"/>
      <c r="P86" s="79"/>
      <c r="Q86" s="56"/>
      <c r="R86" s="56"/>
      <c r="S86" s="56"/>
      <c r="T86" s="56"/>
      <c r="U86" s="67"/>
      <c r="V86" s="56"/>
      <c r="W86" s="67"/>
      <c r="X86" s="56"/>
      <c r="Y86" s="105"/>
      <c r="Z86" s="56"/>
      <c r="AA86" s="80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</row>
    <row r="87" spans="1:54" s="84" customFormat="1">
      <c r="A87" s="7"/>
      <c r="B87" s="7"/>
      <c r="C87" s="72"/>
      <c r="D87" s="72"/>
      <c r="E87" s="72"/>
      <c r="F87" s="72"/>
      <c r="G87" s="72"/>
      <c r="H87" s="72"/>
      <c r="I87" s="72"/>
      <c r="J87" s="71"/>
      <c r="K87" s="71"/>
      <c r="L87" s="71"/>
      <c r="M87" s="71"/>
      <c r="N87" s="16"/>
      <c r="O87" s="71"/>
      <c r="P87" s="79"/>
      <c r="Q87" s="56"/>
      <c r="R87" s="56"/>
      <c r="S87" s="56"/>
      <c r="T87" s="56"/>
      <c r="U87" s="67"/>
      <c r="V87" s="56"/>
      <c r="W87" s="67"/>
      <c r="X87" s="56"/>
      <c r="Y87" s="105"/>
      <c r="Z87" s="56"/>
      <c r="AA87" s="80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</row>
    <row r="88" spans="1:54" s="84" customFormat="1">
      <c r="A88" s="7"/>
      <c r="B88" s="7"/>
      <c r="C88" s="72"/>
      <c r="D88" s="72"/>
      <c r="E88" s="72"/>
      <c r="F88" s="72"/>
      <c r="G88" s="72"/>
      <c r="H88" s="72"/>
      <c r="I88" s="72"/>
      <c r="J88" s="71"/>
      <c r="K88" s="71"/>
      <c r="L88" s="71"/>
      <c r="M88" s="71"/>
      <c r="N88" s="16"/>
      <c r="O88" s="71"/>
      <c r="P88" s="79"/>
      <c r="Q88" s="56"/>
      <c r="R88" s="56"/>
      <c r="S88" s="56"/>
      <c r="T88" s="56"/>
      <c r="U88" s="67"/>
      <c r="V88" s="56"/>
      <c r="W88" s="67"/>
      <c r="X88" s="56"/>
      <c r="Y88" s="105"/>
      <c r="Z88" s="56"/>
      <c r="AA88" s="80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</row>
    <row r="89" spans="1:54" s="84" customFormat="1">
      <c r="A89" s="7"/>
      <c r="B89" s="7"/>
      <c r="C89" s="72"/>
      <c r="D89" s="72"/>
      <c r="E89" s="72"/>
      <c r="F89" s="72"/>
      <c r="G89" s="72"/>
      <c r="H89" s="72"/>
      <c r="I89" s="72"/>
      <c r="J89" s="71"/>
      <c r="K89" s="71"/>
      <c r="L89" s="71"/>
      <c r="M89" s="71"/>
      <c r="N89" s="16"/>
      <c r="O89" s="71"/>
      <c r="P89" s="79"/>
      <c r="Q89" s="56"/>
      <c r="R89" s="56"/>
      <c r="S89" s="56"/>
      <c r="T89" s="56"/>
      <c r="U89" s="67"/>
      <c r="V89" s="56"/>
      <c r="W89" s="67"/>
      <c r="X89" s="56"/>
      <c r="Y89" s="105"/>
      <c r="Z89" s="56"/>
      <c r="AA89" s="80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</row>
    <row r="90" spans="1:54" s="84" customFormat="1">
      <c r="A90" s="7"/>
      <c r="B90" s="7"/>
      <c r="C90" s="7"/>
      <c r="D90" s="7"/>
      <c r="E90" s="7"/>
      <c r="F90" s="7"/>
      <c r="G90" s="7"/>
      <c r="H90" s="7"/>
      <c r="I90" s="7"/>
      <c r="J90" s="56"/>
      <c r="K90" s="71"/>
      <c r="L90" s="56"/>
      <c r="M90" s="56"/>
      <c r="N90" s="4"/>
      <c r="O90" s="56"/>
      <c r="P90" s="79"/>
      <c r="Q90" s="56"/>
      <c r="R90" s="56"/>
      <c r="S90" s="56"/>
      <c r="T90" s="56"/>
      <c r="U90" s="67"/>
      <c r="V90" s="56"/>
      <c r="W90" s="67"/>
      <c r="X90" s="56"/>
      <c r="Y90" s="105"/>
      <c r="Z90" s="56"/>
      <c r="AA90" s="80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</row>
    <row r="91" spans="1:54">
      <c r="J91" s="56"/>
      <c r="K91" s="71"/>
      <c r="L91" s="56"/>
      <c r="M91" s="56"/>
      <c r="O91" s="56"/>
      <c r="Q91" s="56"/>
      <c r="R91" s="56"/>
      <c r="S91" s="56"/>
      <c r="T91" s="56"/>
      <c r="V91" s="56"/>
      <c r="X91" s="56"/>
      <c r="Y91" s="105"/>
      <c r="Z91" s="56"/>
      <c r="AA91" s="80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1:54">
      <c r="J92" s="56"/>
      <c r="K92" s="71"/>
      <c r="L92" s="56"/>
      <c r="M92" s="56"/>
      <c r="O92" s="56"/>
      <c r="Q92" s="56"/>
      <c r="R92" s="56"/>
      <c r="S92" s="56"/>
      <c r="T92" s="56"/>
      <c r="V92" s="56"/>
      <c r="X92" s="56"/>
      <c r="Y92" s="105"/>
      <c r="Z92" s="56"/>
      <c r="AA92" s="80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1:54">
      <c r="J93" s="56"/>
      <c r="K93" s="71"/>
      <c r="L93" s="56"/>
      <c r="M93" s="56"/>
      <c r="O93" s="56"/>
      <c r="Q93" s="56"/>
      <c r="R93" s="56"/>
      <c r="S93" s="56"/>
      <c r="T93" s="56"/>
      <c r="V93" s="56"/>
      <c r="X93" s="56"/>
      <c r="Y93" s="105"/>
      <c r="Z93" s="56"/>
      <c r="AA93" s="80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1:54">
      <c r="J94" s="56"/>
      <c r="K94" s="71"/>
      <c r="L94" s="56"/>
      <c r="M94" s="56"/>
      <c r="O94" s="56"/>
      <c r="Q94" s="56"/>
      <c r="R94" s="56"/>
      <c r="S94" s="56"/>
      <c r="T94" s="56"/>
      <c r="V94" s="56"/>
      <c r="X94" s="56"/>
      <c r="Y94" s="105"/>
      <c r="Z94" s="56"/>
      <c r="AA94" s="80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1:54">
      <c r="J95" s="56"/>
      <c r="K95" s="71"/>
      <c r="L95" s="56"/>
      <c r="M95" s="56"/>
      <c r="O95" s="56"/>
      <c r="Q95" s="56"/>
      <c r="R95" s="56"/>
      <c r="S95" s="56"/>
      <c r="T95" s="56"/>
      <c r="V95" s="56"/>
      <c r="X95" s="56"/>
      <c r="Y95" s="105"/>
      <c r="Z95" s="56"/>
      <c r="AA95" s="80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1:54">
      <c r="J96" s="56"/>
      <c r="K96" s="71"/>
      <c r="L96" s="56"/>
      <c r="M96" s="56"/>
      <c r="O96" s="56"/>
      <c r="Q96" s="56"/>
      <c r="R96" s="56"/>
      <c r="S96" s="56"/>
      <c r="T96" s="56"/>
      <c r="V96" s="56"/>
      <c r="X96" s="56"/>
      <c r="Y96" s="105"/>
      <c r="Z96" s="56"/>
      <c r="AA96" s="80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10:54">
      <c r="J97" s="56"/>
      <c r="K97" s="71"/>
      <c r="L97" s="56"/>
      <c r="M97" s="56"/>
      <c r="O97" s="56"/>
      <c r="Q97" s="56"/>
      <c r="R97" s="56"/>
      <c r="S97" s="56"/>
      <c r="T97" s="56"/>
      <c r="V97" s="56"/>
      <c r="X97" s="56"/>
      <c r="Y97" s="105"/>
      <c r="Z97" s="56"/>
      <c r="AA97" s="80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10:54">
      <c r="J98" s="56"/>
      <c r="K98" s="71"/>
      <c r="L98" s="56"/>
      <c r="M98" s="56"/>
      <c r="O98" s="56"/>
      <c r="Q98" s="56"/>
      <c r="R98" s="56"/>
      <c r="S98" s="56"/>
      <c r="T98" s="56"/>
      <c r="V98" s="56"/>
      <c r="X98" s="56"/>
      <c r="Y98" s="105"/>
      <c r="Z98" s="56"/>
      <c r="AA98" s="80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10:54">
      <c r="J99" s="56"/>
      <c r="K99" s="71"/>
      <c r="L99" s="56"/>
      <c r="M99" s="56"/>
      <c r="O99" s="56"/>
      <c r="Q99" s="56"/>
      <c r="R99" s="56"/>
      <c r="S99" s="56"/>
      <c r="T99" s="56"/>
      <c r="V99" s="56"/>
      <c r="X99" s="56"/>
      <c r="Y99" s="105"/>
      <c r="Z99" s="56"/>
      <c r="AA99" s="80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10:54">
      <c r="J100" s="56"/>
      <c r="K100" s="71"/>
      <c r="L100" s="56"/>
      <c r="M100" s="56"/>
      <c r="O100" s="56"/>
      <c r="Q100" s="56"/>
      <c r="R100" s="56"/>
      <c r="S100" s="56"/>
      <c r="T100" s="56"/>
      <c r="V100" s="56"/>
      <c r="X100" s="56"/>
      <c r="Y100" s="105"/>
      <c r="Z100" s="56"/>
      <c r="AA100" s="80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10:54">
      <c r="J101" s="56"/>
      <c r="K101" s="71"/>
      <c r="L101" s="56"/>
      <c r="M101" s="56"/>
      <c r="O101" s="56"/>
      <c r="Q101" s="56"/>
      <c r="R101" s="56"/>
      <c r="S101" s="56"/>
      <c r="T101" s="56"/>
      <c r="V101" s="56"/>
      <c r="X101" s="56"/>
      <c r="Y101" s="105"/>
      <c r="Z101" s="56"/>
      <c r="AA101" s="80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10:54">
      <c r="J102" s="56"/>
      <c r="K102" s="71"/>
      <c r="L102" s="56"/>
      <c r="M102" s="56"/>
      <c r="O102" s="56"/>
      <c r="Q102" s="56"/>
      <c r="R102" s="56"/>
      <c r="S102" s="56"/>
      <c r="T102" s="56"/>
      <c r="V102" s="56"/>
      <c r="X102" s="56"/>
      <c r="Y102" s="105"/>
      <c r="Z102" s="56"/>
      <c r="AA102" s="80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10:54">
      <c r="J103" s="56"/>
      <c r="K103" s="71"/>
      <c r="L103" s="56"/>
      <c r="M103" s="56"/>
      <c r="O103" s="56"/>
      <c r="Q103" s="56"/>
      <c r="R103" s="56"/>
      <c r="S103" s="56"/>
      <c r="T103" s="56"/>
      <c r="V103" s="56"/>
      <c r="X103" s="56"/>
      <c r="Y103" s="105"/>
      <c r="Z103" s="56"/>
      <c r="AA103" s="80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10:54">
      <c r="J104" s="56"/>
      <c r="K104" s="71"/>
      <c r="L104" s="56"/>
      <c r="M104" s="56"/>
      <c r="O104" s="56"/>
      <c r="Q104" s="56"/>
      <c r="R104" s="56"/>
      <c r="S104" s="56"/>
      <c r="T104" s="56"/>
      <c r="V104" s="56"/>
      <c r="X104" s="56"/>
      <c r="Y104" s="105"/>
      <c r="Z104" s="56"/>
      <c r="AA104" s="80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10:54">
      <c r="J105" s="56"/>
      <c r="K105" s="71"/>
      <c r="L105" s="56"/>
      <c r="M105" s="56"/>
      <c r="O105" s="56"/>
      <c r="Q105" s="56"/>
      <c r="R105" s="56"/>
      <c r="S105" s="56"/>
      <c r="T105" s="56"/>
      <c r="V105" s="56"/>
      <c r="X105" s="56"/>
      <c r="Y105" s="105"/>
      <c r="Z105" s="56"/>
      <c r="AA105" s="80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10:54">
      <c r="J106" s="56"/>
      <c r="K106" s="71"/>
      <c r="L106" s="56"/>
      <c r="M106" s="56"/>
      <c r="O106" s="56"/>
      <c r="Q106" s="56"/>
      <c r="R106" s="56"/>
      <c r="S106" s="56"/>
      <c r="T106" s="56"/>
      <c r="V106" s="56"/>
      <c r="X106" s="56"/>
      <c r="Y106" s="105"/>
      <c r="Z106" s="56"/>
      <c r="AA106" s="80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10:54">
      <c r="J107" s="56"/>
      <c r="K107" s="71"/>
      <c r="L107" s="56"/>
      <c r="M107" s="56"/>
      <c r="O107" s="56"/>
      <c r="Q107" s="56"/>
      <c r="R107" s="56"/>
      <c r="S107" s="56"/>
      <c r="T107" s="56"/>
      <c r="V107" s="56"/>
      <c r="X107" s="56"/>
      <c r="Y107" s="105"/>
      <c r="Z107" s="56"/>
      <c r="AA107" s="80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10:54">
      <c r="J108" s="56"/>
      <c r="K108" s="71"/>
      <c r="L108" s="56"/>
      <c r="M108" s="56"/>
      <c r="O108" s="56"/>
      <c r="Q108" s="56"/>
      <c r="R108" s="56"/>
      <c r="S108" s="56"/>
      <c r="T108" s="56"/>
      <c r="V108" s="56"/>
      <c r="X108" s="56"/>
      <c r="Y108" s="105"/>
      <c r="Z108" s="56"/>
      <c r="AA108" s="80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10:54">
      <c r="J109" s="56"/>
      <c r="K109" s="71"/>
      <c r="L109" s="56"/>
      <c r="M109" s="56"/>
      <c r="O109" s="56"/>
      <c r="Q109" s="56"/>
      <c r="R109" s="56"/>
      <c r="S109" s="56"/>
      <c r="T109" s="56"/>
      <c r="V109" s="56"/>
      <c r="X109" s="56"/>
      <c r="Y109" s="105"/>
      <c r="Z109" s="56"/>
      <c r="AA109" s="80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10:54">
      <c r="J110" s="56"/>
      <c r="K110" s="71"/>
      <c r="L110" s="56"/>
      <c r="M110" s="56"/>
      <c r="O110" s="56"/>
      <c r="Q110" s="56"/>
      <c r="R110" s="56"/>
      <c r="S110" s="56"/>
      <c r="T110" s="56"/>
      <c r="V110" s="56"/>
      <c r="X110" s="56"/>
      <c r="Y110" s="105"/>
      <c r="Z110" s="56"/>
      <c r="AA110" s="80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10:54">
      <c r="J111" s="56"/>
      <c r="K111" s="71"/>
      <c r="L111" s="56"/>
      <c r="M111" s="56"/>
      <c r="O111" s="56"/>
      <c r="Q111" s="56"/>
      <c r="R111" s="56"/>
      <c r="S111" s="56"/>
      <c r="T111" s="56"/>
      <c r="V111" s="56"/>
      <c r="X111" s="56"/>
      <c r="Y111" s="105"/>
      <c r="Z111" s="56"/>
      <c r="AA111" s="80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10:54">
      <c r="J112" s="56"/>
      <c r="K112" s="71"/>
      <c r="L112" s="56"/>
      <c r="M112" s="56"/>
      <c r="O112" s="56"/>
      <c r="Q112" s="56"/>
      <c r="R112" s="56"/>
      <c r="S112" s="56"/>
      <c r="T112" s="56"/>
      <c r="V112" s="56"/>
      <c r="X112" s="56"/>
      <c r="Y112" s="105"/>
      <c r="Z112" s="56"/>
      <c r="AA112" s="80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10:54">
      <c r="J113" s="56"/>
      <c r="K113" s="71"/>
      <c r="L113" s="56"/>
      <c r="M113" s="56"/>
      <c r="O113" s="56"/>
      <c r="Q113" s="56"/>
      <c r="R113" s="56"/>
      <c r="S113" s="56"/>
      <c r="T113" s="56"/>
      <c r="V113" s="56"/>
      <c r="X113" s="56"/>
      <c r="Y113" s="105"/>
      <c r="Z113" s="56"/>
      <c r="AA113" s="80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10:54">
      <c r="J114" s="56"/>
      <c r="K114" s="71"/>
      <c r="L114" s="56"/>
      <c r="M114" s="56"/>
      <c r="O114" s="56"/>
      <c r="Q114" s="56"/>
      <c r="R114" s="56"/>
      <c r="S114" s="56"/>
      <c r="T114" s="56"/>
      <c r="V114" s="56"/>
      <c r="X114" s="56"/>
      <c r="Y114" s="105"/>
      <c r="Z114" s="56"/>
      <c r="AA114" s="80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10:54">
      <c r="J115" s="56"/>
      <c r="K115" s="71"/>
      <c r="L115" s="56"/>
      <c r="M115" s="56"/>
      <c r="O115" s="56"/>
      <c r="Q115" s="56"/>
      <c r="R115" s="56"/>
      <c r="S115" s="56"/>
      <c r="T115" s="56"/>
      <c r="V115" s="56"/>
      <c r="X115" s="56"/>
      <c r="Y115" s="105"/>
      <c r="Z115" s="56"/>
      <c r="AA115" s="80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10:54">
      <c r="J116" s="56"/>
      <c r="K116" s="71"/>
      <c r="L116" s="56"/>
      <c r="M116" s="56"/>
      <c r="O116" s="56"/>
      <c r="Q116" s="56"/>
      <c r="R116" s="56"/>
      <c r="S116" s="56"/>
      <c r="T116" s="56"/>
      <c r="V116" s="56"/>
      <c r="X116" s="56"/>
      <c r="Y116" s="105"/>
      <c r="Z116" s="56"/>
      <c r="AA116" s="80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10:54">
      <c r="J117" s="56"/>
      <c r="K117" s="71"/>
      <c r="L117" s="56"/>
      <c r="M117" s="56"/>
      <c r="O117" s="56"/>
      <c r="Q117" s="56"/>
      <c r="R117" s="56"/>
      <c r="S117" s="56"/>
      <c r="T117" s="56"/>
      <c r="V117" s="56"/>
      <c r="X117" s="56"/>
      <c r="Y117" s="105"/>
      <c r="Z117" s="56"/>
      <c r="AA117" s="80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10:54">
      <c r="J118" s="56"/>
      <c r="K118" s="71"/>
      <c r="L118" s="56"/>
      <c r="M118" s="56"/>
      <c r="O118" s="56"/>
      <c r="Q118" s="56"/>
      <c r="R118" s="56"/>
      <c r="S118" s="56"/>
      <c r="T118" s="56"/>
      <c r="V118" s="56"/>
      <c r="X118" s="56"/>
      <c r="Y118" s="105"/>
      <c r="Z118" s="56"/>
      <c r="AA118" s="80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10:54">
      <c r="J119" s="56"/>
      <c r="K119" s="71"/>
      <c r="L119" s="56"/>
      <c r="M119" s="56"/>
      <c r="O119" s="56"/>
      <c r="Q119" s="56"/>
      <c r="R119" s="56"/>
      <c r="S119" s="56"/>
      <c r="T119" s="56"/>
      <c r="V119" s="56"/>
      <c r="X119" s="56"/>
      <c r="Y119" s="105"/>
      <c r="Z119" s="56"/>
      <c r="AA119" s="80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10:54">
      <c r="J120" s="56"/>
      <c r="K120" s="71"/>
      <c r="L120" s="56"/>
      <c r="M120" s="56"/>
      <c r="O120" s="56"/>
      <c r="Q120" s="56"/>
      <c r="R120" s="56"/>
      <c r="S120" s="56"/>
      <c r="T120" s="56"/>
      <c r="V120" s="56"/>
      <c r="X120" s="56"/>
      <c r="Y120" s="105"/>
      <c r="Z120" s="56"/>
      <c r="AA120" s="80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10:54">
      <c r="J121" s="56"/>
      <c r="K121" s="71"/>
      <c r="L121" s="56"/>
      <c r="M121" s="56"/>
      <c r="O121" s="56"/>
      <c r="Q121" s="56"/>
      <c r="R121" s="56"/>
      <c r="S121" s="56"/>
      <c r="T121" s="56"/>
      <c r="V121" s="56"/>
      <c r="X121" s="56"/>
      <c r="Y121" s="105"/>
      <c r="Z121" s="56"/>
      <c r="AA121" s="80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10:54">
      <c r="J122" s="56"/>
      <c r="K122" s="71"/>
      <c r="L122" s="56"/>
      <c r="M122" s="56"/>
      <c r="O122" s="56"/>
      <c r="Q122" s="56"/>
      <c r="R122" s="56"/>
      <c r="S122" s="56"/>
      <c r="T122" s="56"/>
      <c r="V122" s="56"/>
      <c r="X122" s="56"/>
      <c r="Y122" s="105"/>
      <c r="Z122" s="56"/>
      <c r="AA122" s="80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10:54">
      <c r="J123" s="56"/>
      <c r="K123" s="71"/>
      <c r="L123" s="56"/>
      <c r="M123" s="56"/>
      <c r="O123" s="56"/>
      <c r="Q123" s="56"/>
      <c r="R123" s="56"/>
      <c r="S123" s="56"/>
      <c r="T123" s="56"/>
      <c r="V123" s="56"/>
      <c r="X123" s="56"/>
      <c r="Y123" s="105"/>
      <c r="Z123" s="56"/>
      <c r="AA123" s="80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10:54">
      <c r="J124" s="56"/>
      <c r="K124" s="71"/>
      <c r="L124" s="56"/>
      <c r="M124" s="56"/>
      <c r="O124" s="56"/>
      <c r="Q124" s="56"/>
      <c r="R124" s="56"/>
      <c r="S124" s="56"/>
      <c r="T124" s="56"/>
      <c r="V124" s="56"/>
      <c r="X124" s="56"/>
      <c r="Y124" s="105"/>
      <c r="Z124" s="56"/>
      <c r="AA124" s="80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10:54">
      <c r="J125" s="56"/>
      <c r="K125" s="71"/>
      <c r="L125" s="56"/>
      <c r="M125" s="56"/>
      <c r="O125" s="56"/>
      <c r="Q125" s="56"/>
      <c r="R125" s="56"/>
      <c r="S125" s="56"/>
      <c r="T125" s="56"/>
      <c r="V125" s="56"/>
      <c r="X125" s="56"/>
      <c r="Y125" s="105"/>
      <c r="Z125" s="56"/>
      <c r="AA125" s="80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0:54">
      <c r="J126" s="56"/>
      <c r="K126" s="71"/>
      <c r="L126" s="56"/>
      <c r="M126" s="56"/>
      <c r="O126" s="56"/>
      <c r="Q126" s="56"/>
      <c r="R126" s="56"/>
      <c r="S126" s="56"/>
      <c r="T126" s="56"/>
      <c r="V126" s="56"/>
      <c r="X126" s="56"/>
      <c r="Y126" s="105"/>
      <c r="Z126" s="56"/>
      <c r="AA126" s="80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0:54">
      <c r="J127" s="56"/>
      <c r="K127" s="71"/>
      <c r="L127" s="56"/>
      <c r="M127" s="56"/>
      <c r="O127" s="56"/>
      <c r="Q127" s="56"/>
      <c r="R127" s="56"/>
      <c r="S127" s="56"/>
      <c r="T127" s="56"/>
      <c r="V127" s="56"/>
      <c r="X127" s="56"/>
      <c r="Y127" s="105"/>
      <c r="Z127" s="56"/>
      <c r="AA127" s="80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10:54">
      <c r="J128" s="56"/>
      <c r="K128" s="71"/>
      <c r="L128" s="56"/>
      <c r="M128" s="56"/>
      <c r="O128" s="56"/>
      <c r="Q128" s="56"/>
      <c r="R128" s="56"/>
      <c r="S128" s="56"/>
      <c r="T128" s="56"/>
      <c r="V128" s="56"/>
      <c r="X128" s="56"/>
      <c r="Y128" s="105"/>
      <c r="Z128" s="56"/>
      <c r="AA128" s="80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1:54">
      <c r="J129" s="56"/>
      <c r="K129" s="71"/>
      <c r="L129" s="56"/>
      <c r="M129" s="56"/>
      <c r="O129" s="56"/>
      <c r="Q129" s="56"/>
      <c r="R129" s="56"/>
      <c r="S129" s="56"/>
      <c r="T129" s="56"/>
      <c r="V129" s="56"/>
      <c r="X129" s="56"/>
      <c r="Y129" s="105"/>
      <c r="Z129" s="56"/>
      <c r="AA129" s="80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1:54">
      <c r="J130" s="56"/>
      <c r="K130" s="71"/>
      <c r="L130" s="56"/>
      <c r="M130" s="56"/>
      <c r="O130" s="56"/>
      <c r="Q130" s="56"/>
      <c r="R130" s="56"/>
      <c r="S130" s="56"/>
      <c r="T130" s="56"/>
      <c r="V130" s="56"/>
      <c r="X130" s="56"/>
      <c r="Y130" s="105"/>
      <c r="Z130" s="56"/>
      <c r="AA130" s="80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:54">
      <c r="J131" s="56"/>
      <c r="K131" s="71"/>
      <c r="L131" s="56"/>
      <c r="M131" s="56"/>
      <c r="O131" s="56"/>
      <c r="Q131" s="56"/>
      <c r="R131" s="56"/>
      <c r="S131" s="56"/>
      <c r="T131" s="56"/>
      <c r="V131" s="56"/>
      <c r="X131" s="56"/>
      <c r="Y131" s="105"/>
      <c r="Z131" s="56"/>
      <c r="AA131" s="80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:54">
      <c r="J132" s="56"/>
      <c r="K132" s="71"/>
      <c r="L132" s="56"/>
      <c r="M132" s="56"/>
      <c r="O132" s="56"/>
      <c r="Q132" s="56"/>
      <c r="R132" s="56"/>
      <c r="S132" s="56"/>
      <c r="T132" s="56"/>
      <c r="V132" s="56"/>
      <c r="X132" s="56"/>
      <c r="Y132" s="105"/>
      <c r="Z132" s="56"/>
      <c r="AA132" s="80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1:54">
      <c r="J133" s="56"/>
      <c r="K133" s="71"/>
      <c r="L133" s="56"/>
      <c r="M133" s="56"/>
      <c r="O133" s="56"/>
      <c r="Q133" s="56"/>
      <c r="R133" s="56"/>
      <c r="S133" s="56"/>
      <c r="T133" s="56"/>
      <c r="V133" s="56"/>
      <c r="X133" s="56"/>
      <c r="Y133" s="105"/>
      <c r="Z133" s="56"/>
      <c r="AA133" s="80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1:54">
      <c r="J134" s="56"/>
      <c r="K134" s="71"/>
      <c r="L134" s="56"/>
      <c r="M134" s="56"/>
      <c r="O134" s="56"/>
      <c r="Q134" s="56"/>
      <c r="R134" s="56"/>
      <c r="S134" s="56"/>
      <c r="T134" s="56"/>
      <c r="V134" s="56"/>
      <c r="X134" s="56"/>
      <c r="Y134" s="105"/>
      <c r="Z134" s="56"/>
      <c r="AA134" s="80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1:54">
      <c r="J135" s="56"/>
      <c r="K135" s="71"/>
      <c r="L135" s="56"/>
      <c r="M135" s="56"/>
      <c r="O135" s="56"/>
      <c r="Q135" s="56"/>
      <c r="R135" s="56"/>
      <c r="S135" s="56"/>
      <c r="T135" s="56"/>
      <c r="V135" s="56"/>
      <c r="X135" s="56"/>
      <c r="Y135" s="105"/>
      <c r="Z135" s="56"/>
      <c r="AA135" s="80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1:54">
      <c r="J136" s="56"/>
      <c r="K136" s="71"/>
      <c r="L136" s="56"/>
      <c r="M136" s="56"/>
      <c r="O136" s="56"/>
      <c r="Q136" s="56"/>
      <c r="R136" s="56"/>
      <c r="S136" s="56"/>
      <c r="T136" s="56"/>
      <c r="V136" s="56"/>
      <c r="X136" s="56"/>
      <c r="Y136" s="105"/>
      <c r="Z136" s="56"/>
      <c r="AA136" s="80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1:54">
      <c r="J137" s="56"/>
      <c r="K137" s="71"/>
      <c r="L137" s="56"/>
      <c r="M137" s="56"/>
      <c r="O137" s="56"/>
      <c r="Q137" s="56"/>
      <c r="R137" s="56"/>
      <c r="S137" s="56"/>
      <c r="T137" s="56"/>
      <c r="V137" s="56"/>
      <c r="X137" s="56"/>
      <c r="Y137" s="105"/>
      <c r="Z137" s="56"/>
      <c r="AA137" s="80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1:54">
      <c r="J138" s="56"/>
      <c r="K138" s="71"/>
      <c r="L138" s="56"/>
      <c r="M138" s="56"/>
      <c r="O138" s="56"/>
      <c r="Q138" s="56"/>
      <c r="R138" s="56"/>
      <c r="S138" s="56"/>
      <c r="T138" s="56"/>
      <c r="V138" s="56"/>
      <c r="X138" s="56"/>
      <c r="Y138" s="105"/>
      <c r="Z138" s="56"/>
      <c r="AA138" s="80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1:54" ht="12.75" customHeight="1">
      <c r="J139" s="56"/>
      <c r="K139" s="71"/>
      <c r="L139" s="56"/>
      <c r="M139" s="56"/>
      <c r="O139" s="56"/>
      <c r="Q139" s="56"/>
      <c r="R139" s="56"/>
      <c r="S139" s="56"/>
      <c r="T139" s="56"/>
      <c r="V139" s="56"/>
      <c r="X139" s="56"/>
      <c r="Y139" s="105"/>
      <c r="Z139" s="56"/>
      <c r="AA139" s="80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1:54" s="18" customFormat="1">
      <c r="A140" s="7"/>
      <c r="B140" s="7"/>
      <c r="C140" s="7"/>
      <c r="D140" s="7"/>
      <c r="E140" s="7"/>
      <c r="F140" s="7"/>
      <c r="G140" s="7"/>
      <c r="H140" s="7"/>
      <c r="I140" s="7"/>
      <c r="J140" s="56"/>
      <c r="K140" s="71"/>
      <c r="L140" s="56"/>
      <c r="M140" s="56"/>
      <c r="N140" s="4"/>
      <c r="O140" s="56"/>
      <c r="P140" s="79"/>
      <c r="Q140" s="56"/>
      <c r="R140" s="56"/>
      <c r="S140" s="56"/>
      <c r="T140" s="56"/>
      <c r="U140" s="67"/>
      <c r="V140" s="56"/>
      <c r="W140" s="67"/>
      <c r="X140" s="56"/>
      <c r="Y140" s="105"/>
      <c r="Z140" s="56"/>
      <c r="AA140" s="80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</row>
    <row r="141" spans="1:54" s="18" customFormat="1">
      <c r="A141" s="7"/>
      <c r="B141" s="7"/>
      <c r="C141" s="7"/>
      <c r="D141" s="7"/>
      <c r="E141" s="7"/>
      <c r="F141" s="7"/>
      <c r="G141" s="7"/>
      <c r="H141" s="7"/>
      <c r="I141" s="7"/>
      <c r="J141" s="56"/>
      <c r="K141" s="71"/>
      <c r="L141" s="56"/>
      <c r="M141" s="56"/>
      <c r="N141" s="4"/>
      <c r="O141" s="56"/>
      <c r="P141" s="79"/>
      <c r="Q141" s="56"/>
      <c r="R141" s="56"/>
      <c r="S141" s="56"/>
      <c r="T141" s="56"/>
      <c r="U141" s="67"/>
      <c r="V141" s="56"/>
      <c r="W141" s="67"/>
      <c r="X141" s="56"/>
      <c r="Y141" s="105"/>
      <c r="Z141" s="56"/>
      <c r="AA141" s="80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</row>
    <row r="142" spans="1:54" s="18" customFormat="1">
      <c r="A142" s="7"/>
      <c r="B142" s="7"/>
      <c r="C142" s="7"/>
      <c r="D142" s="7"/>
      <c r="E142" s="7"/>
      <c r="F142" s="7"/>
      <c r="G142" s="7"/>
      <c r="H142" s="7"/>
      <c r="I142" s="7"/>
      <c r="J142" s="56"/>
      <c r="K142" s="71"/>
      <c r="L142" s="56"/>
      <c r="M142" s="56"/>
      <c r="N142" s="4"/>
      <c r="O142" s="56"/>
      <c r="P142" s="79"/>
      <c r="Q142" s="56"/>
      <c r="R142" s="56"/>
      <c r="S142" s="56"/>
      <c r="T142" s="56"/>
      <c r="U142" s="67"/>
      <c r="V142" s="56"/>
      <c r="W142" s="67"/>
      <c r="X142" s="56"/>
      <c r="Y142" s="105"/>
      <c r="Z142" s="56"/>
      <c r="AA142" s="80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</row>
    <row r="143" spans="1:54">
      <c r="J143" s="56"/>
      <c r="K143" s="71"/>
      <c r="L143" s="56"/>
      <c r="M143" s="56"/>
      <c r="O143" s="56"/>
      <c r="Q143" s="56"/>
      <c r="R143" s="56"/>
      <c r="S143" s="56"/>
      <c r="T143" s="56"/>
      <c r="V143" s="56"/>
      <c r="X143" s="56"/>
      <c r="Y143" s="105"/>
      <c r="Z143" s="56"/>
      <c r="AA143" s="80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1:54">
      <c r="J144" s="56"/>
      <c r="K144" s="71"/>
      <c r="L144" s="56"/>
      <c r="M144" s="56"/>
      <c r="O144" s="56"/>
      <c r="Q144" s="56"/>
      <c r="R144" s="56"/>
      <c r="S144" s="56"/>
      <c r="T144" s="56"/>
      <c r="V144" s="56"/>
      <c r="X144" s="56"/>
      <c r="Y144" s="105"/>
      <c r="Z144" s="56"/>
      <c r="AA144" s="80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10:54">
      <c r="J145" s="56"/>
      <c r="K145" s="71"/>
      <c r="L145" s="56"/>
      <c r="M145" s="56"/>
      <c r="O145" s="56"/>
      <c r="Q145" s="56"/>
      <c r="R145" s="56"/>
      <c r="S145" s="56"/>
      <c r="T145" s="56"/>
      <c r="V145" s="56"/>
      <c r="X145" s="56"/>
      <c r="Y145" s="105"/>
      <c r="Z145" s="56"/>
      <c r="AA145" s="80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10:54">
      <c r="J146" s="56"/>
      <c r="K146" s="71"/>
      <c r="L146" s="56"/>
      <c r="M146" s="56"/>
      <c r="O146" s="56"/>
      <c r="Q146" s="56"/>
      <c r="R146" s="56"/>
      <c r="S146" s="56"/>
      <c r="T146" s="56"/>
      <c r="V146" s="56"/>
      <c r="X146" s="56"/>
      <c r="Y146" s="105"/>
      <c r="Z146" s="56"/>
      <c r="AA146" s="80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10:54">
      <c r="J147" s="56"/>
      <c r="K147" s="71"/>
      <c r="L147" s="56"/>
      <c r="M147" s="56"/>
      <c r="O147" s="56"/>
      <c r="Q147" s="56"/>
      <c r="R147" s="56"/>
      <c r="S147" s="56"/>
      <c r="T147" s="56"/>
      <c r="V147" s="56"/>
      <c r="X147" s="56"/>
      <c r="Y147" s="105"/>
      <c r="Z147" s="56"/>
      <c r="AA147" s="80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10:54">
      <c r="J148" s="56"/>
      <c r="K148" s="71"/>
      <c r="L148" s="56"/>
      <c r="M148" s="56"/>
      <c r="O148" s="56"/>
      <c r="Q148" s="56"/>
      <c r="R148" s="56"/>
      <c r="S148" s="56"/>
      <c r="T148" s="56"/>
      <c r="V148" s="56"/>
      <c r="X148" s="56"/>
      <c r="Y148" s="105"/>
      <c r="Z148" s="56"/>
      <c r="AA148" s="80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10:54">
      <c r="J149" s="56"/>
      <c r="K149" s="71"/>
      <c r="L149" s="56"/>
      <c r="M149" s="56"/>
      <c r="O149" s="56"/>
      <c r="Q149" s="56"/>
      <c r="R149" s="56"/>
      <c r="S149" s="56"/>
      <c r="T149" s="56"/>
      <c r="V149" s="56"/>
      <c r="X149" s="56"/>
      <c r="Y149" s="105"/>
      <c r="Z149" s="56"/>
      <c r="AA149" s="80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10:54">
      <c r="J150" s="56"/>
      <c r="K150" s="71"/>
      <c r="L150" s="56"/>
      <c r="M150" s="56"/>
      <c r="O150" s="56"/>
      <c r="Q150" s="56"/>
      <c r="R150" s="56"/>
      <c r="S150" s="56"/>
      <c r="T150" s="56"/>
      <c r="V150" s="56"/>
      <c r="X150" s="56"/>
      <c r="Y150" s="105"/>
      <c r="Z150" s="56"/>
      <c r="AA150" s="80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10:54">
      <c r="J151" s="56"/>
      <c r="K151" s="71"/>
      <c r="L151" s="56"/>
      <c r="M151" s="56"/>
      <c r="O151" s="56"/>
      <c r="Q151" s="56"/>
      <c r="R151" s="56"/>
      <c r="S151" s="56"/>
      <c r="T151" s="56"/>
      <c r="V151" s="56"/>
      <c r="X151" s="56"/>
      <c r="Y151" s="105"/>
      <c r="Z151" s="56"/>
      <c r="AA151" s="80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10:54">
      <c r="J152" s="56"/>
      <c r="K152" s="71"/>
      <c r="L152" s="56"/>
      <c r="M152" s="56"/>
      <c r="O152" s="56"/>
      <c r="Q152" s="56"/>
      <c r="R152" s="56"/>
      <c r="S152" s="56"/>
      <c r="T152" s="56"/>
      <c r="V152" s="56"/>
      <c r="X152" s="56"/>
      <c r="Y152" s="105"/>
      <c r="Z152" s="56"/>
      <c r="AA152" s="80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10:54">
      <c r="J153" s="56"/>
      <c r="K153" s="71"/>
      <c r="L153" s="56"/>
      <c r="M153" s="56"/>
      <c r="O153" s="56"/>
      <c r="Q153" s="56"/>
      <c r="R153" s="56"/>
      <c r="S153" s="56"/>
      <c r="T153" s="56"/>
      <c r="V153" s="56"/>
      <c r="X153" s="56"/>
      <c r="Y153" s="105"/>
      <c r="Z153" s="56"/>
      <c r="AA153" s="80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10:54">
      <c r="J154" s="56"/>
      <c r="K154" s="71"/>
      <c r="L154" s="56"/>
      <c r="M154" s="56"/>
      <c r="O154" s="56"/>
      <c r="Q154" s="56"/>
      <c r="R154" s="56"/>
      <c r="S154" s="56"/>
      <c r="T154" s="56"/>
      <c r="V154" s="56"/>
      <c r="X154" s="56"/>
      <c r="Y154" s="105"/>
      <c r="Z154" s="56"/>
      <c r="AA154" s="80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10:54">
      <c r="J155" s="56"/>
      <c r="K155" s="71"/>
      <c r="L155" s="56"/>
      <c r="M155" s="56"/>
      <c r="O155" s="56"/>
      <c r="Q155" s="56"/>
      <c r="R155" s="56"/>
      <c r="S155" s="56"/>
      <c r="T155" s="56"/>
      <c r="V155" s="56"/>
      <c r="X155" s="56"/>
      <c r="Y155" s="105"/>
      <c r="Z155" s="56"/>
      <c r="AA155" s="80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</row>
    <row r="156" spans="10:54">
      <c r="J156" s="56"/>
      <c r="K156" s="71"/>
      <c r="L156" s="56"/>
      <c r="M156" s="56"/>
      <c r="O156" s="56"/>
      <c r="Q156" s="56"/>
      <c r="R156" s="56"/>
      <c r="S156" s="56"/>
      <c r="T156" s="56"/>
      <c r="V156" s="56"/>
      <c r="X156" s="56"/>
      <c r="Y156" s="105"/>
      <c r="Z156" s="56"/>
      <c r="AA156" s="80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</row>
    <row r="157" spans="10:54">
      <c r="J157" s="56"/>
      <c r="K157" s="71"/>
      <c r="L157" s="56"/>
      <c r="M157" s="56"/>
      <c r="O157" s="56"/>
      <c r="Q157" s="56"/>
      <c r="R157" s="56"/>
      <c r="S157" s="56"/>
      <c r="T157" s="56"/>
      <c r="V157" s="56"/>
      <c r="X157" s="56"/>
      <c r="Y157" s="105"/>
      <c r="Z157" s="56"/>
      <c r="AA157" s="80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</row>
    <row r="158" spans="10:54">
      <c r="J158" s="56"/>
      <c r="K158" s="71"/>
      <c r="L158" s="56"/>
      <c r="M158" s="56"/>
      <c r="O158" s="56"/>
      <c r="Q158" s="56"/>
      <c r="R158" s="56"/>
      <c r="S158" s="56"/>
      <c r="T158" s="56"/>
      <c r="V158" s="56"/>
      <c r="X158" s="56"/>
      <c r="Y158" s="105"/>
      <c r="Z158" s="56"/>
      <c r="AA158" s="80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</row>
    <row r="159" spans="10:54">
      <c r="J159" s="56"/>
      <c r="K159" s="71"/>
      <c r="L159" s="56"/>
      <c r="M159" s="56"/>
      <c r="O159" s="56"/>
      <c r="Q159" s="56"/>
      <c r="R159" s="56"/>
      <c r="S159" s="56"/>
      <c r="T159" s="56"/>
      <c r="V159" s="56"/>
      <c r="X159" s="56"/>
      <c r="Y159" s="105"/>
      <c r="Z159" s="56"/>
      <c r="AA159" s="80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</row>
    <row r="160" spans="10:54">
      <c r="J160" s="56"/>
      <c r="K160" s="71"/>
      <c r="L160" s="56"/>
      <c r="M160" s="56"/>
      <c r="O160" s="56"/>
      <c r="Q160" s="56"/>
      <c r="R160" s="56"/>
      <c r="S160" s="56"/>
      <c r="T160" s="56"/>
      <c r="V160" s="56"/>
      <c r="X160" s="56"/>
      <c r="Y160" s="105"/>
      <c r="Z160" s="56"/>
      <c r="AA160" s="80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</row>
    <row r="161" spans="10:54">
      <c r="J161" s="56"/>
      <c r="K161" s="71"/>
      <c r="L161" s="56"/>
      <c r="M161" s="56"/>
      <c r="O161" s="56"/>
      <c r="Q161" s="56"/>
      <c r="R161" s="56"/>
      <c r="S161" s="56"/>
      <c r="T161" s="56"/>
      <c r="V161" s="56"/>
      <c r="X161" s="56"/>
      <c r="Y161" s="105"/>
      <c r="Z161" s="56"/>
      <c r="AA161" s="80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</row>
    <row r="162" spans="10:54">
      <c r="J162" s="56"/>
      <c r="K162" s="71"/>
      <c r="L162" s="56"/>
      <c r="M162" s="56"/>
      <c r="O162" s="56"/>
      <c r="Q162" s="56"/>
      <c r="R162" s="56"/>
      <c r="S162" s="56"/>
      <c r="T162" s="56"/>
      <c r="V162" s="56"/>
      <c r="X162" s="56"/>
      <c r="Y162" s="105"/>
      <c r="Z162" s="56"/>
      <c r="AA162" s="80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</row>
    <row r="163" spans="10:54">
      <c r="J163" s="56"/>
      <c r="K163" s="71"/>
      <c r="L163" s="56"/>
      <c r="M163" s="56"/>
      <c r="O163" s="56"/>
      <c r="Q163" s="56"/>
      <c r="R163" s="56"/>
      <c r="S163" s="56"/>
      <c r="T163" s="56"/>
      <c r="V163" s="56"/>
      <c r="X163" s="56"/>
      <c r="Y163" s="105"/>
      <c r="Z163" s="56"/>
      <c r="AA163" s="80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</row>
    <row r="164" spans="10:54">
      <c r="J164" s="56"/>
      <c r="K164" s="71"/>
      <c r="L164" s="56"/>
      <c r="M164" s="56"/>
      <c r="O164" s="56"/>
      <c r="Q164" s="56"/>
      <c r="R164" s="56"/>
      <c r="S164" s="56"/>
      <c r="T164" s="56"/>
      <c r="V164" s="56"/>
      <c r="X164" s="56"/>
      <c r="Y164" s="105"/>
      <c r="Z164" s="56"/>
      <c r="AA164" s="80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</row>
    <row r="165" spans="10:54">
      <c r="J165" s="56"/>
      <c r="K165" s="71"/>
      <c r="L165" s="56"/>
      <c r="M165" s="56"/>
      <c r="O165" s="56"/>
      <c r="Q165" s="56"/>
      <c r="R165" s="56"/>
      <c r="S165" s="56"/>
      <c r="T165" s="56"/>
      <c r="V165" s="56"/>
      <c r="X165" s="56"/>
      <c r="Y165" s="105"/>
      <c r="Z165" s="56"/>
      <c r="AA165" s="80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</row>
    <row r="166" spans="10:54">
      <c r="J166" s="56"/>
      <c r="K166" s="71"/>
      <c r="L166" s="56"/>
      <c r="M166" s="56"/>
      <c r="O166" s="56"/>
      <c r="Q166" s="56"/>
      <c r="R166" s="56"/>
      <c r="S166" s="56"/>
      <c r="T166" s="56"/>
      <c r="V166" s="56"/>
      <c r="X166" s="56"/>
      <c r="Y166" s="105"/>
      <c r="Z166" s="56"/>
      <c r="AA166" s="80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</row>
    <row r="167" spans="10:54">
      <c r="J167" s="56"/>
      <c r="K167" s="71"/>
      <c r="L167" s="56"/>
      <c r="M167" s="56"/>
      <c r="O167" s="56"/>
      <c r="Q167" s="56"/>
      <c r="R167" s="56"/>
      <c r="S167" s="56"/>
      <c r="T167" s="56"/>
      <c r="V167" s="56"/>
      <c r="X167" s="56"/>
      <c r="Y167" s="105"/>
      <c r="Z167" s="56"/>
      <c r="AA167" s="80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</row>
    <row r="168" spans="10:54">
      <c r="J168" s="56"/>
      <c r="K168" s="71"/>
      <c r="L168" s="56"/>
      <c r="M168" s="56"/>
      <c r="O168" s="56"/>
      <c r="Q168" s="56"/>
      <c r="R168" s="56"/>
      <c r="S168" s="56"/>
      <c r="T168" s="56"/>
      <c r="V168" s="56"/>
      <c r="X168" s="56"/>
      <c r="Y168" s="105"/>
      <c r="Z168" s="56"/>
      <c r="AA168" s="80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</row>
    <row r="169" spans="10:54">
      <c r="J169" s="56"/>
      <c r="K169" s="71"/>
      <c r="L169" s="56"/>
      <c r="M169" s="56"/>
      <c r="O169" s="56"/>
      <c r="Q169" s="56"/>
      <c r="R169" s="56"/>
      <c r="S169" s="56"/>
      <c r="T169" s="56"/>
      <c r="V169" s="56"/>
      <c r="X169" s="56"/>
      <c r="Y169" s="105"/>
      <c r="Z169" s="56"/>
      <c r="AA169" s="80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</row>
    <row r="170" spans="10:54">
      <c r="J170" s="56"/>
      <c r="K170" s="71"/>
      <c r="L170" s="56"/>
      <c r="M170" s="56"/>
      <c r="O170" s="56"/>
      <c r="Q170" s="56"/>
      <c r="R170" s="56"/>
      <c r="S170" s="56"/>
      <c r="T170" s="56"/>
      <c r="V170" s="56"/>
      <c r="X170" s="56"/>
      <c r="Y170" s="105"/>
      <c r="Z170" s="56"/>
      <c r="AA170" s="80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</row>
    <row r="171" spans="10:54">
      <c r="J171" s="56"/>
      <c r="K171" s="71"/>
      <c r="L171" s="56"/>
      <c r="M171" s="56"/>
      <c r="O171" s="56"/>
      <c r="Q171" s="56"/>
      <c r="R171" s="56"/>
      <c r="S171" s="56"/>
      <c r="T171" s="56"/>
      <c r="V171" s="56"/>
      <c r="X171" s="56"/>
      <c r="Y171" s="105"/>
      <c r="Z171" s="56"/>
      <c r="AA171" s="80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</row>
    <row r="172" spans="10:54">
      <c r="J172" s="56"/>
      <c r="K172" s="71"/>
      <c r="L172" s="56"/>
      <c r="M172" s="56"/>
      <c r="O172" s="56"/>
      <c r="Q172" s="56"/>
      <c r="R172" s="56"/>
      <c r="S172" s="56"/>
      <c r="T172" s="56"/>
      <c r="V172" s="56"/>
      <c r="X172" s="56"/>
      <c r="Y172" s="105"/>
      <c r="Z172" s="56"/>
      <c r="AA172" s="80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</row>
    <row r="173" spans="10:54">
      <c r="J173" s="56"/>
      <c r="K173" s="71"/>
      <c r="L173" s="56"/>
      <c r="M173" s="56"/>
      <c r="O173" s="56"/>
      <c r="Q173" s="56"/>
      <c r="R173" s="56"/>
      <c r="S173" s="56"/>
      <c r="T173" s="56"/>
      <c r="V173" s="56"/>
      <c r="X173" s="56"/>
      <c r="Y173" s="105"/>
      <c r="Z173" s="56"/>
      <c r="AA173" s="80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</row>
    <row r="174" spans="10:54">
      <c r="J174" s="56"/>
      <c r="K174" s="71"/>
      <c r="L174" s="56"/>
      <c r="M174" s="56"/>
      <c r="O174" s="56"/>
      <c r="Q174" s="56"/>
      <c r="R174" s="56"/>
      <c r="S174" s="56"/>
      <c r="T174" s="56"/>
      <c r="V174" s="56"/>
      <c r="X174" s="56"/>
      <c r="Y174" s="105"/>
      <c r="Z174" s="56"/>
      <c r="AA174" s="80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</row>
    <row r="175" spans="10:54">
      <c r="J175" s="56"/>
      <c r="K175" s="71"/>
      <c r="L175" s="56"/>
      <c r="M175" s="56"/>
      <c r="O175" s="56"/>
      <c r="Q175" s="56"/>
      <c r="R175" s="56"/>
      <c r="S175" s="56"/>
      <c r="T175" s="56"/>
      <c r="V175" s="56"/>
      <c r="X175" s="56"/>
      <c r="Y175" s="105"/>
      <c r="Z175" s="56"/>
      <c r="AA175" s="80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</row>
    <row r="176" spans="10:54">
      <c r="J176" s="56"/>
      <c r="K176" s="71"/>
      <c r="L176" s="56"/>
      <c r="M176" s="56"/>
      <c r="O176" s="56"/>
      <c r="Q176" s="56"/>
      <c r="R176" s="56"/>
      <c r="S176" s="56"/>
      <c r="T176" s="56"/>
      <c r="V176" s="56"/>
      <c r="X176" s="56"/>
      <c r="Y176" s="105"/>
      <c r="Z176" s="56"/>
      <c r="AA176" s="80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</row>
    <row r="177" spans="10:54">
      <c r="J177" s="56"/>
      <c r="K177" s="71"/>
      <c r="L177" s="56"/>
      <c r="M177" s="56"/>
      <c r="O177" s="56"/>
      <c r="Q177" s="56"/>
      <c r="R177" s="56"/>
      <c r="S177" s="56"/>
      <c r="T177" s="56"/>
      <c r="V177" s="56"/>
      <c r="X177" s="56"/>
      <c r="Y177" s="105"/>
      <c r="Z177" s="56"/>
      <c r="AA177" s="80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</row>
    <row r="178" spans="10:54">
      <c r="J178" s="56"/>
      <c r="K178" s="71"/>
      <c r="L178" s="56"/>
      <c r="M178" s="56"/>
      <c r="O178" s="56"/>
      <c r="Q178" s="56"/>
      <c r="R178" s="56"/>
      <c r="S178" s="56"/>
      <c r="T178" s="56"/>
      <c r="V178" s="56"/>
      <c r="X178" s="56"/>
      <c r="Y178" s="105"/>
      <c r="Z178" s="56"/>
      <c r="AA178" s="80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</row>
    <row r="179" spans="10:54">
      <c r="J179" s="56"/>
      <c r="K179" s="71"/>
      <c r="L179" s="56"/>
      <c r="M179" s="56"/>
      <c r="O179" s="56"/>
      <c r="Q179" s="56"/>
      <c r="R179" s="56"/>
      <c r="S179" s="56"/>
      <c r="T179" s="56"/>
      <c r="V179" s="56"/>
      <c r="X179" s="56"/>
      <c r="Y179" s="105"/>
      <c r="Z179" s="56"/>
      <c r="AA179" s="80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</row>
    <row r="180" spans="10:54">
      <c r="J180" s="56"/>
      <c r="K180" s="71"/>
      <c r="L180" s="56"/>
      <c r="M180" s="56"/>
      <c r="O180" s="56"/>
      <c r="Q180" s="56"/>
      <c r="R180" s="56"/>
      <c r="S180" s="56"/>
      <c r="T180" s="56"/>
      <c r="V180" s="56"/>
      <c r="X180" s="56"/>
      <c r="Y180" s="105"/>
      <c r="Z180" s="56"/>
      <c r="AA180" s="80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</row>
    <row r="181" spans="10:54">
      <c r="J181" s="56"/>
      <c r="K181" s="71"/>
      <c r="L181" s="56"/>
      <c r="M181" s="56"/>
      <c r="O181" s="56"/>
      <c r="Q181" s="56"/>
      <c r="R181" s="56"/>
      <c r="S181" s="56"/>
      <c r="T181" s="56"/>
      <c r="V181" s="56"/>
      <c r="X181" s="56"/>
      <c r="Y181" s="105"/>
      <c r="Z181" s="56"/>
      <c r="AA181" s="80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</row>
  </sheetData>
  <mergeCells count="3">
    <mergeCell ref="Q1:Q2"/>
    <mergeCell ref="J4:L4"/>
    <mergeCell ref="O4:Z4"/>
  </mergeCells>
  <pageMargins left="0.7" right="0.7" top="0.75" bottom="0.75" header="0.3" footer="0.3"/>
  <pageSetup scale="2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205"/>
  <sheetViews>
    <sheetView topLeftCell="B1" zoomScale="70" zoomScaleNormal="70" workbookViewId="0">
      <pane ySplit="6" topLeftCell="A10" activePane="bottomLeft" state="frozen"/>
      <selection pane="bottomLeft" activeCell="C58" sqref="C58"/>
    </sheetView>
  </sheetViews>
  <sheetFormatPr baseColWidth="10" defaultColWidth="8.83203125" defaultRowHeight="13"/>
  <cols>
    <col min="1" max="1" width="11.33203125" style="7" bestFit="1" customWidth="1"/>
    <col min="2" max="2" width="63.33203125" style="7" customWidth="1"/>
    <col min="3" max="3" width="65.33203125" style="7" customWidth="1"/>
    <col min="4" max="4" width="18.1640625" style="7" customWidth="1"/>
    <col min="5" max="5" width="18.5" style="7" bestFit="1" customWidth="1"/>
    <col min="6" max="6" width="3.6640625" style="7" customWidth="1"/>
    <col min="7" max="7" width="27.6640625" style="7" customWidth="1"/>
    <col min="8" max="8" width="3.6640625" style="7" customWidth="1"/>
    <col min="9" max="9" width="16.33203125" style="11" customWidth="1"/>
    <col min="10" max="10" width="3.6640625" style="66" customWidth="1"/>
    <col min="11" max="11" width="16.33203125" style="7" customWidth="1"/>
    <col min="12" max="12" width="2.6640625" style="7" customWidth="1"/>
    <col min="13" max="13" width="20.6640625" style="4" customWidth="1"/>
    <col min="14" max="14" width="17.33203125" style="7" customWidth="1"/>
    <col min="15" max="15" width="5.1640625" style="79" customWidth="1"/>
    <col min="16" max="16" width="18.83203125" style="7" bestFit="1" customWidth="1"/>
    <col min="17" max="18" width="6.33203125" style="7" customWidth="1"/>
    <col min="19" max="19" width="16.33203125" style="7" customWidth="1"/>
    <col min="20" max="20" width="4" style="67" bestFit="1" customWidth="1"/>
    <col min="21" max="21" width="16.33203125" style="7" customWidth="1"/>
    <col min="22" max="22" width="4.6640625" style="67" customWidth="1"/>
    <col min="23" max="23" width="16.33203125" style="7" customWidth="1"/>
    <col min="24" max="24" width="12.6640625" style="7" customWidth="1"/>
    <col min="25" max="25" width="16.33203125" style="7" customWidth="1"/>
    <col min="26" max="26" width="3" style="8" bestFit="1" customWidth="1"/>
    <col min="27" max="28" width="11.5" style="7" bestFit="1" customWidth="1"/>
    <col min="29" max="30" width="8.83203125" style="7" customWidth="1"/>
    <col min="31" max="31" width="10" style="7" bestFit="1" customWidth="1"/>
    <col min="32" max="256" width="8.83203125" style="7"/>
    <col min="257" max="257" width="11.33203125" style="7" bestFit="1" customWidth="1"/>
    <col min="258" max="258" width="56" style="7" customWidth="1"/>
    <col min="259" max="259" width="39.1640625" style="7" customWidth="1"/>
    <col min="260" max="260" width="3.6640625" style="7" bestFit="1" customWidth="1"/>
    <col min="261" max="261" width="18.5" style="7" bestFit="1" customWidth="1"/>
    <col min="262" max="262" width="3.6640625" style="7" customWidth="1"/>
    <col min="263" max="263" width="23.5" style="7" customWidth="1"/>
    <col min="264" max="264" width="16.33203125" style="7" customWidth="1"/>
    <col min="265" max="265" width="2.6640625" style="7" customWidth="1"/>
    <col min="266" max="266" width="16.33203125" style="7" customWidth="1"/>
    <col min="267" max="267" width="2.6640625" style="7" customWidth="1"/>
    <col min="268" max="268" width="9.6640625" style="7" bestFit="1" customWidth="1"/>
    <col min="269" max="269" width="17.33203125" style="7" customWidth="1"/>
    <col min="270" max="270" width="5.1640625" style="7" customWidth="1"/>
    <col min="271" max="271" width="18.83203125" style="7" bestFit="1" customWidth="1"/>
    <col min="272" max="273" width="6.33203125" style="7" customWidth="1"/>
    <col min="274" max="274" width="16.33203125" style="7" customWidth="1"/>
    <col min="275" max="275" width="4" style="7" bestFit="1" customWidth="1"/>
    <col min="276" max="276" width="16.33203125" style="7" customWidth="1"/>
    <col min="277" max="277" width="4.6640625" style="7" customWidth="1"/>
    <col min="278" max="278" width="16.33203125" style="7" customWidth="1"/>
    <col min="279" max="279" width="12.6640625" style="7" customWidth="1"/>
    <col min="280" max="280" width="16.33203125" style="7" customWidth="1"/>
    <col min="281" max="281" width="3" style="7" bestFit="1" customWidth="1"/>
    <col min="282" max="282" width="5.6640625" style="7" bestFit="1" customWidth="1"/>
    <col min="283" max="284" width="11.5" style="7" bestFit="1" customWidth="1"/>
    <col min="285" max="286" width="8.83203125" style="7" customWidth="1"/>
    <col min="287" max="287" width="10" style="7" bestFit="1" customWidth="1"/>
    <col min="288" max="512" width="8.83203125" style="7"/>
    <col min="513" max="513" width="11.33203125" style="7" bestFit="1" customWidth="1"/>
    <col min="514" max="514" width="56" style="7" customWidth="1"/>
    <col min="515" max="515" width="39.1640625" style="7" customWidth="1"/>
    <col min="516" max="516" width="3.6640625" style="7" bestFit="1" customWidth="1"/>
    <col min="517" max="517" width="18.5" style="7" bestFit="1" customWidth="1"/>
    <col min="518" max="518" width="3.6640625" style="7" customWidth="1"/>
    <col min="519" max="519" width="23.5" style="7" customWidth="1"/>
    <col min="520" max="520" width="16.33203125" style="7" customWidth="1"/>
    <col min="521" max="521" width="2.6640625" style="7" customWidth="1"/>
    <col min="522" max="522" width="16.33203125" style="7" customWidth="1"/>
    <col min="523" max="523" width="2.6640625" style="7" customWidth="1"/>
    <col min="524" max="524" width="9.6640625" style="7" bestFit="1" customWidth="1"/>
    <col min="525" max="525" width="17.33203125" style="7" customWidth="1"/>
    <col min="526" max="526" width="5.1640625" style="7" customWidth="1"/>
    <col min="527" max="527" width="18.83203125" style="7" bestFit="1" customWidth="1"/>
    <col min="528" max="529" width="6.33203125" style="7" customWidth="1"/>
    <col min="530" max="530" width="16.33203125" style="7" customWidth="1"/>
    <col min="531" max="531" width="4" style="7" bestFit="1" customWidth="1"/>
    <col min="532" max="532" width="16.33203125" style="7" customWidth="1"/>
    <col min="533" max="533" width="4.6640625" style="7" customWidth="1"/>
    <col min="534" max="534" width="16.33203125" style="7" customWidth="1"/>
    <col min="535" max="535" width="12.6640625" style="7" customWidth="1"/>
    <col min="536" max="536" width="16.33203125" style="7" customWidth="1"/>
    <col min="537" max="537" width="3" style="7" bestFit="1" customWidth="1"/>
    <col min="538" max="538" width="5.6640625" style="7" bestFit="1" customWidth="1"/>
    <col min="539" max="540" width="11.5" style="7" bestFit="1" customWidth="1"/>
    <col min="541" max="542" width="8.83203125" style="7" customWidth="1"/>
    <col min="543" max="543" width="10" style="7" bestFit="1" customWidth="1"/>
    <col min="544" max="768" width="8.83203125" style="7"/>
    <col min="769" max="769" width="11.33203125" style="7" bestFit="1" customWidth="1"/>
    <col min="770" max="770" width="56" style="7" customWidth="1"/>
    <col min="771" max="771" width="39.1640625" style="7" customWidth="1"/>
    <col min="772" max="772" width="3.6640625" style="7" bestFit="1" customWidth="1"/>
    <col min="773" max="773" width="18.5" style="7" bestFit="1" customWidth="1"/>
    <col min="774" max="774" width="3.6640625" style="7" customWidth="1"/>
    <col min="775" max="775" width="23.5" style="7" customWidth="1"/>
    <col min="776" max="776" width="16.33203125" style="7" customWidth="1"/>
    <col min="777" max="777" width="2.6640625" style="7" customWidth="1"/>
    <col min="778" max="778" width="16.33203125" style="7" customWidth="1"/>
    <col min="779" max="779" width="2.6640625" style="7" customWidth="1"/>
    <col min="780" max="780" width="9.6640625" style="7" bestFit="1" customWidth="1"/>
    <col min="781" max="781" width="17.33203125" style="7" customWidth="1"/>
    <col min="782" max="782" width="5.1640625" style="7" customWidth="1"/>
    <col min="783" max="783" width="18.83203125" style="7" bestFit="1" customWidth="1"/>
    <col min="784" max="785" width="6.33203125" style="7" customWidth="1"/>
    <col min="786" max="786" width="16.33203125" style="7" customWidth="1"/>
    <col min="787" max="787" width="4" style="7" bestFit="1" customWidth="1"/>
    <col min="788" max="788" width="16.33203125" style="7" customWidth="1"/>
    <col min="789" max="789" width="4.6640625" style="7" customWidth="1"/>
    <col min="790" max="790" width="16.33203125" style="7" customWidth="1"/>
    <col min="791" max="791" width="12.6640625" style="7" customWidth="1"/>
    <col min="792" max="792" width="16.33203125" style="7" customWidth="1"/>
    <col min="793" max="793" width="3" style="7" bestFit="1" customWidth="1"/>
    <col min="794" max="794" width="5.6640625" style="7" bestFit="1" customWidth="1"/>
    <col min="795" max="796" width="11.5" style="7" bestFit="1" customWidth="1"/>
    <col min="797" max="798" width="8.83203125" style="7" customWidth="1"/>
    <col min="799" max="799" width="10" style="7" bestFit="1" customWidth="1"/>
    <col min="800" max="1024" width="8.83203125" style="7"/>
    <col min="1025" max="1025" width="11.33203125" style="7" bestFit="1" customWidth="1"/>
    <col min="1026" max="1026" width="56" style="7" customWidth="1"/>
    <col min="1027" max="1027" width="39.1640625" style="7" customWidth="1"/>
    <col min="1028" max="1028" width="3.6640625" style="7" bestFit="1" customWidth="1"/>
    <col min="1029" max="1029" width="18.5" style="7" bestFit="1" customWidth="1"/>
    <col min="1030" max="1030" width="3.6640625" style="7" customWidth="1"/>
    <col min="1031" max="1031" width="23.5" style="7" customWidth="1"/>
    <col min="1032" max="1032" width="16.33203125" style="7" customWidth="1"/>
    <col min="1033" max="1033" width="2.6640625" style="7" customWidth="1"/>
    <col min="1034" max="1034" width="16.33203125" style="7" customWidth="1"/>
    <col min="1035" max="1035" width="2.6640625" style="7" customWidth="1"/>
    <col min="1036" max="1036" width="9.6640625" style="7" bestFit="1" customWidth="1"/>
    <col min="1037" max="1037" width="17.33203125" style="7" customWidth="1"/>
    <col min="1038" max="1038" width="5.1640625" style="7" customWidth="1"/>
    <col min="1039" max="1039" width="18.83203125" style="7" bestFit="1" customWidth="1"/>
    <col min="1040" max="1041" width="6.33203125" style="7" customWidth="1"/>
    <col min="1042" max="1042" width="16.33203125" style="7" customWidth="1"/>
    <col min="1043" max="1043" width="4" style="7" bestFit="1" customWidth="1"/>
    <col min="1044" max="1044" width="16.33203125" style="7" customWidth="1"/>
    <col min="1045" max="1045" width="4.6640625" style="7" customWidth="1"/>
    <col min="1046" max="1046" width="16.33203125" style="7" customWidth="1"/>
    <col min="1047" max="1047" width="12.6640625" style="7" customWidth="1"/>
    <col min="1048" max="1048" width="16.33203125" style="7" customWidth="1"/>
    <col min="1049" max="1049" width="3" style="7" bestFit="1" customWidth="1"/>
    <col min="1050" max="1050" width="5.6640625" style="7" bestFit="1" customWidth="1"/>
    <col min="1051" max="1052" width="11.5" style="7" bestFit="1" customWidth="1"/>
    <col min="1053" max="1054" width="8.83203125" style="7" customWidth="1"/>
    <col min="1055" max="1055" width="10" style="7" bestFit="1" customWidth="1"/>
    <col min="1056" max="1280" width="8.83203125" style="7"/>
    <col min="1281" max="1281" width="11.33203125" style="7" bestFit="1" customWidth="1"/>
    <col min="1282" max="1282" width="56" style="7" customWidth="1"/>
    <col min="1283" max="1283" width="39.1640625" style="7" customWidth="1"/>
    <col min="1284" max="1284" width="3.6640625" style="7" bestFit="1" customWidth="1"/>
    <col min="1285" max="1285" width="18.5" style="7" bestFit="1" customWidth="1"/>
    <col min="1286" max="1286" width="3.6640625" style="7" customWidth="1"/>
    <col min="1287" max="1287" width="23.5" style="7" customWidth="1"/>
    <col min="1288" max="1288" width="16.33203125" style="7" customWidth="1"/>
    <col min="1289" max="1289" width="2.6640625" style="7" customWidth="1"/>
    <col min="1290" max="1290" width="16.33203125" style="7" customWidth="1"/>
    <col min="1291" max="1291" width="2.6640625" style="7" customWidth="1"/>
    <col min="1292" max="1292" width="9.6640625" style="7" bestFit="1" customWidth="1"/>
    <col min="1293" max="1293" width="17.33203125" style="7" customWidth="1"/>
    <col min="1294" max="1294" width="5.1640625" style="7" customWidth="1"/>
    <col min="1295" max="1295" width="18.83203125" style="7" bestFit="1" customWidth="1"/>
    <col min="1296" max="1297" width="6.33203125" style="7" customWidth="1"/>
    <col min="1298" max="1298" width="16.33203125" style="7" customWidth="1"/>
    <col min="1299" max="1299" width="4" style="7" bestFit="1" customWidth="1"/>
    <col min="1300" max="1300" width="16.33203125" style="7" customWidth="1"/>
    <col min="1301" max="1301" width="4.6640625" style="7" customWidth="1"/>
    <col min="1302" max="1302" width="16.33203125" style="7" customWidth="1"/>
    <col min="1303" max="1303" width="12.6640625" style="7" customWidth="1"/>
    <col min="1304" max="1304" width="16.33203125" style="7" customWidth="1"/>
    <col min="1305" max="1305" width="3" style="7" bestFit="1" customWidth="1"/>
    <col min="1306" max="1306" width="5.6640625" style="7" bestFit="1" customWidth="1"/>
    <col min="1307" max="1308" width="11.5" style="7" bestFit="1" customWidth="1"/>
    <col min="1309" max="1310" width="8.83203125" style="7" customWidth="1"/>
    <col min="1311" max="1311" width="10" style="7" bestFit="1" customWidth="1"/>
    <col min="1312" max="1536" width="8.83203125" style="7"/>
    <col min="1537" max="1537" width="11.33203125" style="7" bestFit="1" customWidth="1"/>
    <col min="1538" max="1538" width="56" style="7" customWidth="1"/>
    <col min="1539" max="1539" width="39.1640625" style="7" customWidth="1"/>
    <col min="1540" max="1540" width="3.6640625" style="7" bestFit="1" customWidth="1"/>
    <col min="1541" max="1541" width="18.5" style="7" bestFit="1" customWidth="1"/>
    <col min="1542" max="1542" width="3.6640625" style="7" customWidth="1"/>
    <col min="1543" max="1543" width="23.5" style="7" customWidth="1"/>
    <col min="1544" max="1544" width="16.33203125" style="7" customWidth="1"/>
    <col min="1545" max="1545" width="2.6640625" style="7" customWidth="1"/>
    <col min="1546" max="1546" width="16.33203125" style="7" customWidth="1"/>
    <col min="1547" max="1547" width="2.6640625" style="7" customWidth="1"/>
    <col min="1548" max="1548" width="9.6640625" style="7" bestFit="1" customWidth="1"/>
    <col min="1549" max="1549" width="17.33203125" style="7" customWidth="1"/>
    <col min="1550" max="1550" width="5.1640625" style="7" customWidth="1"/>
    <col min="1551" max="1551" width="18.83203125" style="7" bestFit="1" customWidth="1"/>
    <col min="1552" max="1553" width="6.33203125" style="7" customWidth="1"/>
    <col min="1554" max="1554" width="16.33203125" style="7" customWidth="1"/>
    <col min="1555" max="1555" width="4" style="7" bestFit="1" customWidth="1"/>
    <col min="1556" max="1556" width="16.33203125" style="7" customWidth="1"/>
    <col min="1557" max="1557" width="4.6640625" style="7" customWidth="1"/>
    <col min="1558" max="1558" width="16.33203125" style="7" customWidth="1"/>
    <col min="1559" max="1559" width="12.6640625" style="7" customWidth="1"/>
    <col min="1560" max="1560" width="16.33203125" style="7" customWidth="1"/>
    <col min="1561" max="1561" width="3" style="7" bestFit="1" customWidth="1"/>
    <col min="1562" max="1562" width="5.6640625" style="7" bestFit="1" customWidth="1"/>
    <col min="1563" max="1564" width="11.5" style="7" bestFit="1" customWidth="1"/>
    <col min="1565" max="1566" width="8.83203125" style="7" customWidth="1"/>
    <col min="1567" max="1567" width="10" style="7" bestFit="1" customWidth="1"/>
    <col min="1568" max="1792" width="8.83203125" style="7"/>
    <col min="1793" max="1793" width="11.33203125" style="7" bestFit="1" customWidth="1"/>
    <col min="1794" max="1794" width="56" style="7" customWidth="1"/>
    <col min="1795" max="1795" width="39.1640625" style="7" customWidth="1"/>
    <col min="1796" max="1796" width="3.6640625" style="7" bestFit="1" customWidth="1"/>
    <col min="1797" max="1797" width="18.5" style="7" bestFit="1" customWidth="1"/>
    <col min="1798" max="1798" width="3.6640625" style="7" customWidth="1"/>
    <col min="1799" max="1799" width="23.5" style="7" customWidth="1"/>
    <col min="1800" max="1800" width="16.33203125" style="7" customWidth="1"/>
    <col min="1801" max="1801" width="2.6640625" style="7" customWidth="1"/>
    <col min="1802" max="1802" width="16.33203125" style="7" customWidth="1"/>
    <col min="1803" max="1803" width="2.6640625" style="7" customWidth="1"/>
    <col min="1804" max="1804" width="9.6640625" style="7" bestFit="1" customWidth="1"/>
    <col min="1805" max="1805" width="17.33203125" style="7" customWidth="1"/>
    <col min="1806" max="1806" width="5.1640625" style="7" customWidth="1"/>
    <col min="1807" max="1807" width="18.83203125" style="7" bestFit="1" customWidth="1"/>
    <col min="1808" max="1809" width="6.33203125" style="7" customWidth="1"/>
    <col min="1810" max="1810" width="16.33203125" style="7" customWidth="1"/>
    <col min="1811" max="1811" width="4" style="7" bestFit="1" customWidth="1"/>
    <col min="1812" max="1812" width="16.33203125" style="7" customWidth="1"/>
    <col min="1813" max="1813" width="4.6640625" style="7" customWidth="1"/>
    <col min="1814" max="1814" width="16.33203125" style="7" customWidth="1"/>
    <col min="1815" max="1815" width="12.6640625" style="7" customWidth="1"/>
    <col min="1816" max="1816" width="16.33203125" style="7" customWidth="1"/>
    <col min="1817" max="1817" width="3" style="7" bestFit="1" customWidth="1"/>
    <col min="1818" max="1818" width="5.6640625" style="7" bestFit="1" customWidth="1"/>
    <col min="1819" max="1820" width="11.5" style="7" bestFit="1" customWidth="1"/>
    <col min="1821" max="1822" width="8.83203125" style="7" customWidth="1"/>
    <col min="1823" max="1823" width="10" style="7" bestFit="1" customWidth="1"/>
    <col min="1824" max="2048" width="8.83203125" style="7"/>
    <col min="2049" max="2049" width="11.33203125" style="7" bestFit="1" customWidth="1"/>
    <col min="2050" max="2050" width="56" style="7" customWidth="1"/>
    <col min="2051" max="2051" width="39.1640625" style="7" customWidth="1"/>
    <col min="2052" max="2052" width="3.6640625" style="7" bestFit="1" customWidth="1"/>
    <col min="2053" max="2053" width="18.5" style="7" bestFit="1" customWidth="1"/>
    <col min="2054" max="2054" width="3.6640625" style="7" customWidth="1"/>
    <col min="2055" max="2055" width="23.5" style="7" customWidth="1"/>
    <col min="2056" max="2056" width="16.33203125" style="7" customWidth="1"/>
    <col min="2057" max="2057" width="2.6640625" style="7" customWidth="1"/>
    <col min="2058" max="2058" width="16.33203125" style="7" customWidth="1"/>
    <col min="2059" max="2059" width="2.6640625" style="7" customWidth="1"/>
    <col min="2060" max="2060" width="9.6640625" style="7" bestFit="1" customWidth="1"/>
    <col min="2061" max="2061" width="17.33203125" style="7" customWidth="1"/>
    <col min="2062" max="2062" width="5.1640625" style="7" customWidth="1"/>
    <col min="2063" max="2063" width="18.83203125" style="7" bestFit="1" customWidth="1"/>
    <col min="2064" max="2065" width="6.33203125" style="7" customWidth="1"/>
    <col min="2066" max="2066" width="16.33203125" style="7" customWidth="1"/>
    <col min="2067" max="2067" width="4" style="7" bestFit="1" customWidth="1"/>
    <col min="2068" max="2068" width="16.33203125" style="7" customWidth="1"/>
    <col min="2069" max="2069" width="4.6640625" style="7" customWidth="1"/>
    <col min="2070" max="2070" width="16.33203125" style="7" customWidth="1"/>
    <col min="2071" max="2071" width="12.6640625" style="7" customWidth="1"/>
    <col min="2072" max="2072" width="16.33203125" style="7" customWidth="1"/>
    <col min="2073" max="2073" width="3" style="7" bestFit="1" customWidth="1"/>
    <col min="2074" max="2074" width="5.6640625" style="7" bestFit="1" customWidth="1"/>
    <col min="2075" max="2076" width="11.5" style="7" bestFit="1" customWidth="1"/>
    <col min="2077" max="2078" width="8.83203125" style="7" customWidth="1"/>
    <col min="2079" max="2079" width="10" style="7" bestFit="1" customWidth="1"/>
    <col min="2080" max="2304" width="8.83203125" style="7"/>
    <col min="2305" max="2305" width="11.33203125" style="7" bestFit="1" customWidth="1"/>
    <col min="2306" max="2306" width="56" style="7" customWidth="1"/>
    <col min="2307" max="2307" width="39.1640625" style="7" customWidth="1"/>
    <col min="2308" max="2308" width="3.6640625" style="7" bestFit="1" customWidth="1"/>
    <col min="2309" max="2309" width="18.5" style="7" bestFit="1" customWidth="1"/>
    <col min="2310" max="2310" width="3.6640625" style="7" customWidth="1"/>
    <col min="2311" max="2311" width="23.5" style="7" customWidth="1"/>
    <col min="2312" max="2312" width="16.33203125" style="7" customWidth="1"/>
    <col min="2313" max="2313" width="2.6640625" style="7" customWidth="1"/>
    <col min="2314" max="2314" width="16.33203125" style="7" customWidth="1"/>
    <col min="2315" max="2315" width="2.6640625" style="7" customWidth="1"/>
    <col min="2316" max="2316" width="9.6640625" style="7" bestFit="1" customWidth="1"/>
    <col min="2317" max="2317" width="17.33203125" style="7" customWidth="1"/>
    <col min="2318" max="2318" width="5.1640625" style="7" customWidth="1"/>
    <col min="2319" max="2319" width="18.83203125" style="7" bestFit="1" customWidth="1"/>
    <col min="2320" max="2321" width="6.33203125" style="7" customWidth="1"/>
    <col min="2322" max="2322" width="16.33203125" style="7" customWidth="1"/>
    <col min="2323" max="2323" width="4" style="7" bestFit="1" customWidth="1"/>
    <col min="2324" max="2324" width="16.33203125" style="7" customWidth="1"/>
    <col min="2325" max="2325" width="4.6640625" style="7" customWidth="1"/>
    <col min="2326" max="2326" width="16.33203125" style="7" customWidth="1"/>
    <col min="2327" max="2327" width="12.6640625" style="7" customWidth="1"/>
    <col min="2328" max="2328" width="16.33203125" style="7" customWidth="1"/>
    <col min="2329" max="2329" width="3" style="7" bestFit="1" customWidth="1"/>
    <col min="2330" max="2330" width="5.6640625" style="7" bestFit="1" customWidth="1"/>
    <col min="2331" max="2332" width="11.5" style="7" bestFit="1" customWidth="1"/>
    <col min="2333" max="2334" width="8.83203125" style="7" customWidth="1"/>
    <col min="2335" max="2335" width="10" style="7" bestFit="1" customWidth="1"/>
    <col min="2336" max="2560" width="8.83203125" style="7"/>
    <col min="2561" max="2561" width="11.33203125" style="7" bestFit="1" customWidth="1"/>
    <col min="2562" max="2562" width="56" style="7" customWidth="1"/>
    <col min="2563" max="2563" width="39.1640625" style="7" customWidth="1"/>
    <col min="2564" max="2564" width="3.6640625" style="7" bestFit="1" customWidth="1"/>
    <col min="2565" max="2565" width="18.5" style="7" bestFit="1" customWidth="1"/>
    <col min="2566" max="2566" width="3.6640625" style="7" customWidth="1"/>
    <col min="2567" max="2567" width="23.5" style="7" customWidth="1"/>
    <col min="2568" max="2568" width="16.33203125" style="7" customWidth="1"/>
    <col min="2569" max="2569" width="2.6640625" style="7" customWidth="1"/>
    <col min="2570" max="2570" width="16.33203125" style="7" customWidth="1"/>
    <col min="2571" max="2571" width="2.6640625" style="7" customWidth="1"/>
    <col min="2572" max="2572" width="9.6640625" style="7" bestFit="1" customWidth="1"/>
    <col min="2573" max="2573" width="17.33203125" style="7" customWidth="1"/>
    <col min="2574" max="2574" width="5.1640625" style="7" customWidth="1"/>
    <col min="2575" max="2575" width="18.83203125" style="7" bestFit="1" customWidth="1"/>
    <col min="2576" max="2577" width="6.33203125" style="7" customWidth="1"/>
    <col min="2578" max="2578" width="16.33203125" style="7" customWidth="1"/>
    <col min="2579" max="2579" width="4" style="7" bestFit="1" customWidth="1"/>
    <col min="2580" max="2580" width="16.33203125" style="7" customWidth="1"/>
    <col min="2581" max="2581" width="4.6640625" style="7" customWidth="1"/>
    <col min="2582" max="2582" width="16.33203125" style="7" customWidth="1"/>
    <col min="2583" max="2583" width="12.6640625" style="7" customWidth="1"/>
    <col min="2584" max="2584" width="16.33203125" style="7" customWidth="1"/>
    <col min="2585" max="2585" width="3" style="7" bestFit="1" customWidth="1"/>
    <col min="2586" max="2586" width="5.6640625" style="7" bestFit="1" customWidth="1"/>
    <col min="2587" max="2588" width="11.5" style="7" bestFit="1" customWidth="1"/>
    <col min="2589" max="2590" width="8.83203125" style="7" customWidth="1"/>
    <col min="2591" max="2591" width="10" style="7" bestFit="1" customWidth="1"/>
    <col min="2592" max="2816" width="8.83203125" style="7"/>
    <col min="2817" max="2817" width="11.33203125" style="7" bestFit="1" customWidth="1"/>
    <col min="2818" max="2818" width="56" style="7" customWidth="1"/>
    <col min="2819" max="2819" width="39.1640625" style="7" customWidth="1"/>
    <col min="2820" max="2820" width="3.6640625" style="7" bestFit="1" customWidth="1"/>
    <col min="2821" max="2821" width="18.5" style="7" bestFit="1" customWidth="1"/>
    <col min="2822" max="2822" width="3.6640625" style="7" customWidth="1"/>
    <col min="2823" max="2823" width="23.5" style="7" customWidth="1"/>
    <col min="2824" max="2824" width="16.33203125" style="7" customWidth="1"/>
    <col min="2825" max="2825" width="2.6640625" style="7" customWidth="1"/>
    <col min="2826" max="2826" width="16.33203125" style="7" customWidth="1"/>
    <col min="2827" max="2827" width="2.6640625" style="7" customWidth="1"/>
    <col min="2828" max="2828" width="9.6640625" style="7" bestFit="1" customWidth="1"/>
    <col min="2829" max="2829" width="17.33203125" style="7" customWidth="1"/>
    <col min="2830" max="2830" width="5.1640625" style="7" customWidth="1"/>
    <col min="2831" max="2831" width="18.83203125" style="7" bestFit="1" customWidth="1"/>
    <col min="2832" max="2833" width="6.33203125" style="7" customWidth="1"/>
    <col min="2834" max="2834" width="16.33203125" style="7" customWidth="1"/>
    <col min="2835" max="2835" width="4" style="7" bestFit="1" customWidth="1"/>
    <col min="2836" max="2836" width="16.33203125" style="7" customWidth="1"/>
    <col min="2837" max="2837" width="4.6640625" style="7" customWidth="1"/>
    <col min="2838" max="2838" width="16.33203125" style="7" customWidth="1"/>
    <col min="2839" max="2839" width="12.6640625" style="7" customWidth="1"/>
    <col min="2840" max="2840" width="16.33203125" style="7" customWidth="1"/>
    <col min="2841" max="2841" width="3" style="7" bestFit="1" customWidth="1"/>
    <col min="2842" max="2842" width="5.6640625" style="7" bestFit="1" customWidth="1"/>
    <col min="2843" max="2844" width="11.5" style="7" bestFit="1" customWidth="1"/>
    <col min="2845" max="2846" width="8.83203125" style="7" customWidth="1"/>
    <col min="2847" max="2847" width="10" style="7" bestFit="1" customWidth="1"/>
    <col min="2848" max="3072" width="8.83203125" style="7"/>
    <col min="3073" max="3073" width="11.33203125" style="7" bestFit="1" customWidth="1"/>
    <col min="3074" max="3074" width="56" style="7" customWidth="1"/>
    <col min="3075" max="3075" width="39.1640625" style="7" customWidth="1"/>
    <col min="3076" max="3076" width="3.6640625" style="7" bestFit="1" customWidth="1"/>
    <col min="3077" max="3077" width="18.5" style="7" bestFit="1" customWidth="1"/>
    <col min="3078" max="3078" width="3.6640625" style="7" customWidth="1"/>
    <col min="3079" max="3079" width="23.5" style="7" customWidth="1"/>
    <col min="3080" max="3080" width="16.33203125" style="7" customWidth="1"/>
    <col min="3081" max="3081" width="2.6640625" style="7" customWidth="1"/>
    <col min="3082" max="3082" width="16.33203125" style="7" customWidth="1"/>
    <col min="3083" max="3083" width="2.6640625" style="7" customWidth="1"/>
    <col min="3084" max="3084" width="9.6640625" style="7" bestFit="1" customWidth="1"/>
    <col min="3085" max="3085" width="17.33203125" style="7" customWidth="1"/>
    <col min="3086" max="3086" width="5.1640625" style="7" customWidth="1"/>
    <col min="3087" max="3087" width="18.83203125" style="7" bestFit="1" customWidth="1"/>
    <col min="3088" max="3089" width="6.33203125" style="7" customWidth="1"/>
    <col min="3090" max="3090" width="16.33203125" style="7" customWidth="1"/>
    <col min="3091" max="3091" width="4" style="7" bestFit="1" customWidth="1"/>
    <col min="3092" max="3092" width="16.33203125" style="7" customWidth="1"/>
    <col min="3093" max="3093" width="4.6640625" style="7" customWidth="1"/>
    <col min="3094" max="3094" width="16.33203125" style="7" customWidth="1"/>
    <col min="3095" max="3095" width="12.6640625" style="7" customWidth="1"/>
    <col min="3096" max="3096" width="16.33203125" style="7" customWidth="1"/>
    <col min="3097" max="3097" width="3" style="7" bestFit="1" customWidth="1"/>
    <col min="3098" max="3098" width="5.6640625" style="7" bestFit="1" customWidth="1"/>
    <col min="3099" max="3100" width="11.5" style="7" bestFit="1" customWidth="1"/>
    <col min="3101" max="3102" width="8.83203125" style="7" customWidth="1"/>
    <col min="3103" max="3103" width="10" style="7" bestFit="1" customWidth="1"/>
    <col min="3104" max="3328" width="8.83203125" style="7"/>
    <col min="3329" max="3329" width="11.33203125" style="7" bestFit="1" customWidth="1"/>
    <col min="3330" max="3330" width="56" style="7" customWidth="1"/>
    <col min="3331" max="3331" width="39.1640625" style="7" customWidth="1"/>
    <col min="3332" max="3332" width="3.6640625" style="7" bestFit="1" customWidth="1"/>
    <col min="3333" max="3333" width="18.5" style="7" bestFit="1" customWidth="1"/>
    <col min="3334" max="3334" width="3.6640625" style="7" customWidth="1"/>
    <col min="3335" max="3335" width="23.5" style="7" customWidth="1"/>
    <col min="3336" max="3336" width="16.33203125" style="7" customWidth="1"/>
    <col min="3337" max="3337" width="2.6640625" style="7" customWidth="1"/>
    <col min="3338" max="3338" width="16.33203125" style="7" customWidth="1"/>
    <col min="3339" max="3339" width="2.6640625" style="7" customWidth="1"/>
    <col min="3340" max="3340" width="9.6640625" style="7" bestFit="1" customWidth="1"/>
    <col min="3341" max="3341" width="17.33203125" style="7" customWidth="1"/>
    <col min="3342" max="3342" width="5.1640625" style="7" customWidth="1"/>
    <col min="3343" max="3343" width="18.83203125" style="7" bestFit="1" customWidth="1"/>
    <col min="3344" max="3345" width="6.33203125" style="7" customWidth="1"/>
    <col min="3346" max="3346" width="16.33203125" style="7" customWidth="1"/>
    <col min="3347" max="3347" width="4" style="7" bestFit="1" customWidth="1"/>
    <col min="3348" max="3348" width="16.33203125" style="7" customWidth="1"/>
    <col min="3349" max="3349" width="4.6640625" style="7" customWidth="1"/>
    <col min="3350" max="3350" width="16.33203125" style="7" customWidth="1"/>
    <col min="3351" max="3351" width="12.6640625" style="7" customWidth="1"/>
    <col min="3352" max="3352" width="16.33203125" style="7" customWidth="1"/>
    <col min="3353" max="3353" width="3" style="7" bestFit="1" customWidth="1"/>
    <col min="3354" max="3354" width="5.6640625" style="7" bestFit="1" customWidth="1"/>
    <col min="3355" max="3356" width="11.5" style="7" bestFit="1" customWidth="1"/>
    <col min="3357" max="3358" width="8.83203125" style="7" customWidth="1"/>
    <col min="3359" max="3359" width="10" style="7" bestFit="1" customWidth="1"/>
    <col min="3360" max="3584" width="8.83203125" style="7"/>
    <col min="3585" max="3585" width="11.33203125" style="7" bestFit="1" customWidth="1"/>
    <col min="3586" max="3586" width="56" style="7" customWidth="1"/>
    <col min="3587" max="3587" width="39.1640625" style="7" customWidth="1"/>
    <col min="3588" max="3588" width="3.6640625" style="7" bestFit="1" customWidth="1"/>
    <col min="3589" max="3589" width="18.5" style="7" bestFit="1" customWidth="1"/>
    <col min="3590" max="3590" width="3.6640625" style="7" customWidth="1"/>
    <col min="3591" max="3591" width="23.5" style="7" customWidth="1"/>
    <col min="3592" max="3592" width="16.33203125" style="7" customWidth="1"/>
    <col min="3593" max="3593" width="2.6640625" style="7" customWidth="1"/>
    <col min="3594" max="3594" width="16.33203125" style="7" customWidth="1"/>
    <col min="3595" max="3595" width="2.6640625" style="7" customWidth="1"/>
    <col min="3596" max="3596" width="9.6640625" style="7" bestFit="1" customWidth="1"/>
    <col min="3597" max="3597" width="17.33203125" style="7" customWidth="1"/>
    <col min="3598" max="3598" width="5.1640625" style="7" customWidth="1"/>
    <col min="3599" max="3599" width="18.83203125" style="7" bestFit="1" customWidth="1"/>
    <col min="3600" max="3601" width="6.33203125" style="7" customWidth="1"/>
    <col min="3602" max="3602" width="16.33203125" style="7" customWidth="1"/>
    <col min="3603" max="3603" width="4" style="7" bestFit="1" customWidth="1"/>
    <col min="3604" max="3604" width="16.33203125" style="7" customWidth="1"/>
    <col min="3605" max="3605" width="4.6640625" style="7" customWidth="1"/>
    <col min="3606" max="3606" width="16.33203125" style="7" customWidth="1"/>
    <col min="3607" max="3607" width="12.6640625" style="7" customWidth="1"/>
    <col min="3608" max="3608" width="16.33203125" style="7" customWidth="1"/>
    <col min="3609" max="3609" width="3" style="7" bestFit="1" customWidth="1"/>
    <col min="3610" max="3610" width="5.6640625" style="7" bestFit="1" customWidth="1"/>
    <col min="3611" max="3612" width="11.5" style="7" bestFit="1" customWidth="1"/>
    <col min="3613" max="3614" width="8.83203125" style="7" customWidth="1"/>
    <col min="3615" max="3615" width="10" style="7" bestFit="1" customWidth="1"/>
    <col min="3616" max="3840" width="8.83203125" style="7"/>
    <col min="3841" max="3841" width="11.33203125" style="7" bestFit="1" customWidth="1"/>
    <col min="3842" max="3842" width="56" style="7" customWidth="1"/>
    <col min="3843" max="3843" width="39.1640625" style="7" customWidth="1"/>
    <col min="3844" max="3844" width="3.6640625" style="7" bestFit="1" customWidth="1"/>
    <col min="3845" max="3845" width="18.5" style="7" bestFit="1" customWidth="1"/>
    <col min="3846" max="3846" width="3.6640625" style="7" customWidth="1"/>
    <col min="3847" max="3847" width="23.5" style="7" customWidth="1"/>
    <col min="3848" max="3848" width="16.33203125" style="7" customWidth="1"/>
    <col min="3849" max="3849" width="2.6640625" style="7" customWidth="1"/>
    <col min="3850" max="3850" width="16.33203125" style="7" customWidth="1"/>
    <col min="3851" max="3851" width="2.6640625" style="7" customWidth="1"/>
    <col min="3852" max="3852" width="9.6640625" style="7" bestFit="1" customWidth="1"/>
    <col min="3853" max="3853" width="17.33203125" style="7" customWidth="1"/>
    <col min="3854" max="3854" width="5.1640625" style="7" customWidth="1"/>
    <col min="3855" max="3855" width="18.83203125" style="7" bestFit="1" customWidth="1"/>
    <col min="3856" max="3857" width="6.33203125" style="7" customWidth="1"/>
    <col min="3858" max="3858" width="16.33203125" style="7" customWidth="1"/>
    <col min="3859" max="3859" width="4" style="7" bestFit="1" customWidth="1"/>
    <col min="3860" max="3860" width="16.33203125" style="7" customWidth="1"/>
    <col min="3861" max="3861" width="4.6640625" style="7" customWidth="1"/>
    <col min="3862" max="3862" width="16.33203125" style="7" customWidth="1"/>
    <col min="3863" max="3863" width="12.6640625" style="7" customWidth="1"/>
    <col min="3864" max="3864" width="16.33203125" style="7" customWidth="1"/>
    <col min="3865" max="3865" width="3" style="7" bestFit="1" customWidth="1"/>
    <col min="3866" max="3866" width="5.6640625" style="7" bestFit="1" customWidth="1"/>
    <col min="3867" max="3868" width="11.5" style="7" bestFit="1" customWidth="1"/>
    <col min="3869" max="3870" width="8.83203125" style="7" customWidth="1"/>
    <col min="3871" max="3871" width="10" style="7" bestFit="1" customWidth="1"/>
    <col min="3872" max="4096" width="8.83203125" style="7"/>
    <col min="4097" max="4097" width="11.33203125" style="7" bestFit="1" customWidth="1"/>
    <col min="4098" max="4098" width="56" style="7" customWidth="1"/>
    <col min="4099" max="4099" width="39.1640625" style="7" customWidth="1"/>
    <col min="4100" max="4100" width="3.6640625" style="7" bestFit="1" customWidth="1"/>
    <col min="4101" max="4101" width="18.5" style="7" bestFit="1" customWidth="1"/>
    <col min="4102" max="4102" width="3.6640625" style="7" customWidth="1"/>
    <col min="4103" max="4103" width="23.5" style="7" customWidth="1"/>
    <col min="4104" max="4104" width="16.33203125" style="7" customWidth="1"/>
    <col min="4105" max="4105" width="2.6640625" style="7" customWidth="1"/>
    <col min="4106" max="4106" width="16.33203125" style="7" customWidth="1"/>
    <col min="4107" max="4107" width="2.6640625" style="7" customWidth="1"/>
    <col min="4108" max="4108" width="9.6640625" style="7" bestFit="1" customWidth="1"/>
    <col min="4109" max="4109" width="17.33203125" style="7" customWidth="1"/>
    <col min="4110" max="4110" width="5.1640625" style="7" customWidth="1"/>
    <col min="4111" max="4111" width="18.83203125" style="7" bestFit="1" customWidth="1"/>
    <col min="4112" max="4113" width="6.33203125" style="7" customWidth="1"/>
    <col min="4114" max="4114" width="16.33203125" style="7" customWidth="1"/>
    <col min="4115" max="4115" width="4" style="7" bestFit="1" customWidth="1"/>
    <col min="4116" max="4116" width="16.33203125" style="7" customWidth="1"/>
    <col min="4117" max="4117" width="4.6640625" style="7" customWidth="1"/>
    <col min="4118" max="4118" width="16.33203125" style="7" customWidth="1"/>
    <col min="4119" max="4119" width="12.6640625" style="7" customWidth="1"/>
    <col min="4120" max="4120" width="16.33203125" style="7" customWidth="1"/>
    <col min="4121" max="4121" width="3" style="7" bestFit="1" customWidth="1"/>
    <col min="4122" max="4122" width="5.6640625" style="7" bestFit="1" customWidth="1"/>
    <col min="4123" max="4124" width="11.5" style="7" bestFit="1" customWidth="1"/>
    <col min="4125" max="4126" width="8.83203125" style="7" customWidth="1"/>
    <col min="4127" max="4127" width="10" style="7" bestFit="1" customWidth="1"/>
    <col min="4128" max="4352" width="8.83203125" style="7"/>
    <col min="4353" max="4353" width="11.33203125" style="7" bestFit="1" customWidth="1"/>
    <col min="4354" max="4354" width="56" style="7" customWidth="1"/>
    <col min="4355" max="4355" width="39.1640625" style="7" customWidth="1"/>
    <col min="4356" max="4356" width="3.6640625" style="7" bestFit="1" customWidth="1"/>
    <col min="4357" max="4357" width="18.5" style="7" bestFit="1" customWidth="1"/>
    <col min="4358" max="4358" width="3.6640625" style="7" customWidth="1"/>
    <col min="4359" max="4359" width="23.5" style="7" customWidth="1"/>
    <col min="4360" max="4360" width="16.33203125" style="7" customWidth="1"/>
    <col min="4361" max="4361" width="2.6640625" style="7" customWidth="1"/>
    <col min="4362" max="4362" width="16.33203125" style="7" customWidth="1"/>
    <col min="4363" max="4363" width="2.6640625" style="7" customWidth="1"/>
    <col min="4364" max="4364" width="9.6640625" style="7" bestFit="1" customWidth="1"/>
    <col min="4365" max="4365" width="17.33203125" style="7" customWidth="1"/>
    <col min="4366" max="4366" width="5.1640625" style="7" customWidth="1"/>
    <col min="4367" max="4367" width="18.83203125" style="7" bestFit="1" customWidth="1"/>
    <col min="4368" max="4369" width="6.33203125" style="7" customWidth="1"/>
    <col min="4370" max="4370" width="16.33203125" style="7" customWidth="1"/>
    <col min="4371" max="4371" width="4" style="7" bestFit="1" customWidth="1"/>
    <col min="4372" max="4372" width="16.33203125" style="7" customWidth="1"/>
    <col min="4373" max="4373" width="4.6640625" style="7" customWidth="1"/>
    <col min="4374" max="4374" width="16.33203125" style="7" customWidth="1"/>
    <col min="4375" max="4375" width="12.6640625" style="7" customWidth="1"/>
    <col min="4376" max="4376" width="16.33203125" style="7" customWidth="1"/>
    <col min="4377" max="4377" width="3" style="7" bestFit="1" customWidth="1"/>
    <col min="4378" max="4378" width="5.6640625" style="7" bestFit="1" customWidth="1"/>
    <col min="4379" max="4380" width="11.5" style="7" bestFit="1" customWidth="1"/>
    <col min="4381" max="4382" width="8.83203125" style="7" customWidth="1"/>
    <col min="4383" max="4383" width="10" style="7" bestFit="1" customWidth="1"/>
    <col min="4384" max="4608" width="8.83203125" style="7"/>
    <col min="4609" max="4609" width="11.33203125" style="7" bestFit="1" customWidth="1"/>
    <col min="4610" max="4610" width="56" style="7" customWidth="1"/>
    <col min="4611" max="4611" width="39.1640625" style="7" customWidth="1"/>
    <col min="4612" max="4612" width="3.6640625" style="7" bestFit="1" customWidth="1"/>
    <col min="4613" max="4613" width="18.5" style="7" bestFit="1" customWidth="1"/>
    <col min="4614" max="4614" width="3.6640625" style="7" customWidth="1"/>
    <col min="4615" max="4615" width="23.5" style="7" customWidth="1"/>
    <col min="4616" max="4616" width="16.33203125" style="7" customWidth="1"/>
    <col min="4617" max="4617" width="2.6640625" style="7" customWidth="1"/>
    <col min="4618" max="4618" width="16.33203125" style="7" customWidth="1"/>
    <col min="4619" max="4619" width="2.6640625" style="7" customWidth="1"/>
    <col min="4620" max="4620" width="9.6640625" style="7" bestFit="1" customWidth="1"/>
    <col min="4621" max="4621" width="17.33203125" style="7" customWidth="1"/>
    <col min="4622" max="4622" width="5.1640625" style="7" customWidth="1"/>
    <col min="4623" max="4623" width="18.83203125" style="7" bestFit="1" customWidth="1"/>
    <col min="4624" max="4625" width="6.33203125" style="7" customWidth="1"/>
    <col min="4626" max="4626" width="16.33203125" style="7" customWidth="1"/>
    <col min="4627" max="4627" width="4" style="7" bestFit="1" customWidth="1"/>
    <col min="4628" max="4628" width="16.33203125" style="7" customWidth="1"/>
    <col min="4629" max="4629" width="4.6640625" style="7" customWidth="1"/>
    <col min="4630" max="4630" width="16.33203125" style="7" customWidth="1"/>
    <col min="4631" max="4631" width="12.6640625" style="7" customWidth="1"/>
    <col min="4632" max="4632" width="16.33203125" style="7" customWidth="1"/>
    <col min="4633" max="4633" width="3" style="7" bestFit="1" customWidth="1"/>
    <col min="4634" max="4634" width="5.6640625" style="7" bestFit="1" customWidth="1"/>
    <col min="4635" max="4636" width="11.5" style="7" bestFit="1" customWidth="1"/>
    <col min="4637" max="4638" width="8.83203125" style="7" customWidth="1"/>
    <col min="4639" max="4639" width="10" style="7" bestFit="1" customWidth="1"/>
    <col min="4640" max="4864" width="8.83203125" style="7"/>
    <col min="4865" max="4865" width="11.33203125" style="7" bestFit="1" customWidth="1"/>
    <col min="4866" max="4866" width="56" style="7" customWidth="1"/>
    <col min="4867" max="4867" width="39.1640625" style="7" customWidth="1"/>
    <col min="4868" max="4868" width="3.6640625" style="7" bestFit="1" customWidth="1"/>
    <col min="4869" max="4869" width="18.5" style="7" bestFit="1" customWidth="1"/>
    <col min="4870" max="4870" width="3.6640625" style="7" customWidth="1"/>
    <col min="4871" max="4871" width="23.5" style="7" customWidth="1"/>
    <col min="4872" max="4872" width="16.33203125" style="7" customWidth="1"/>
    <col min="4873" max="4873" width="2.6640625" style="7" customWidth="1"/>
    <col min="4874" max="4874" width="16.33203125" style="7" customWidth="1"/>
    <col min="4875" max="4875" width="2.6640625" style="7" customWidth="1"/>
    <col min="4876" max="4876" width="9.6640625" style="7" bestFit="1" customWidth="1"/>
    <col min="4877" max="4877" width="17.33203125" style="7" customWidth="1"/>
    <col min="4878" max="4878" width="5.1640625" style="7" customWidth="1"/>
    <col min="4879" max="4879" width="18.83203125" style="7" bestFit="1" customWidth="1"/>
    <col min="4880" max="4881" width="6.33203125" style="7" customWidth="1"/>
    <col min="4882" max="4882" width="16.33203125" style="7" customWidth="1"/>
    <col min="4883" max="4883" width="4" style="7" bestFit="1" customWidth="1"/>
    <col min="4884" max="4884" width="16.33203125" style="7" customWidth="1"/>
    <col min="4885" max="4885" width="4.6640625" style="7" customWidth="1"/>
    <col min="4886" max="4886" width="16.33203125" style="7" customWidth="1"/>
    <col min="4887" max="4887" width="12.6640625" style="7" customWidth="1"/>
    <col min="4888" max="4888" width="16.33203125" style="7" customWidth="1"/>
    <col min="4889" max="4889" width="3" style="7" bestFit="1" customWidth="1"/>
    <col min="4890" max="4890" width="5.6640625" style="7" bestFit="1" customWidth="1"/>
    <col min="4891" max="4892" width="11.5" style="7" bestFit="1" customWidth="1"/>
    <col min="4893" max="4894" width="8.83203125" style="7" customWidth="1"/>
    <col min="4895" max="4895" width="10" style="7" bestFit="1" customWidth="1"/>
    <col min="4896" max="5120" width="8.83203125" style="7"/>
    <col min="5121" max="5121" width="11.33203125" style="7" bestFit="1" customWidth="1"/>
    <col min="5122" max="5122" width="56" style="7" customWidth="1"/>
    <col min="5123" max="5123" width="39.1640625" style="7" customWidth="1"/>
    <col min="5124" max="5124" width="3.6640625" style="7" bestFit="1" customWidth="1"/>
    <col min="5125" max="5125" width="18.5" style="7" bestFit="1" customWidth="1"/>
    <col min="5126" max="5126" width="3.6640625" style="7" customWidth="1"/>
    <col min="5127" max="5127" width="23.5" style="7" customWidth="1"/>
    <col min="5128" max="5128" width="16.33203125" style="7" customWidth="1"/>
    <col min="5129" max="5129" width="2.6640625" style="7" customWidth="1"/>
    <col min="5130" max="5130" width="16.33203125" style="7" customWidth="1"/>
    <col min="5131" max="5131" width="2.6640625" style="7" customWidth="1"/>
    <col min="5132" max="5132" width="9.6640625" style="7" bestFit="1" customWidth="1"/>
    <col min="5133" max="5133" width="17.33203125" style="7" customWidth="1"/>
    <col min="5134" max="5134" width="5.1640625" style="7" customWidth="1"/>
    <col min="5135" max="5135" width="18.83203125" style="7" bestFit="1" customWidth="1"/>
    <col min="5136" max="5137" width="6.33203125" style="7" customWidth="1"/>
    <col min="5138" max="5138" width="16.33203125" style="7" customWidth="1"/>
    <col min="5139" max="5139" width="4" style="7" bestFit="1" customWidth="1"/>
    <col min="5140" max="5140" width="16.33203125" style="7" customWidth="1"/>
    <col min="5141" max="5141" width="4.6640625" style="7" customWidth="1"/>
    <col min="5142" max="5142" width="16.33203125" style="7" customWidth="1"/>
    <col min="5143" max="5143" width="12.6640625" style="7" customWidth="1"/>
    <col min="5144" max="5144" width="16.33203125" style="7" customWidth="1"/>
    <col min="5145" max="5145" width="3" style="7" bestFit="1" customWidth="1"/>
    <col min="5146" max="5146" width="5.6640625" style="7" bestFit="1" customWidth="1"/>
    <col min="5147" max="5148" width="11.5" style="7" bestFit="1" customWidth="1"/>
    <col min="5149" max="5150" width="8.83203125" style="7" customWidth="1"/>
    <col min="5151" max="5151" width="10" style="7" bestFit="1" customWidth="1"/>
    <col min="5152" max="5376" width="8.83203125" style="7"/>
    <col min="5377" max="5377" width="11.33203125" style="7" bestFit="1" customWidth="1"/>
    <col min="5378" max="5378" width="56" style="7" customWidth="1"/>
    <col min="5379" max="5379" width="39.1640625" style="7" customWidth="1"/>
    <col min="5380" max="5380" width="3.6640625" style="7" bestFit="1" customWidth="1"/>
    <col min="5381" max="5381" width="18.5" style="7" bestFit="1" customWidth="1"/>
    <col min="5382" max="5382" width="3.6640625" style="7" customWidth="1"/>
    <col min="5383" max="5383" width="23.5" style="7" customWidth="1"/>
    <col min="5384" max="5384" width="16.33203125" style="7" customWidth="1"/>
    <col min="5385" max="5385" width="2.6640625" style="7" customWidth="1"/>
    <col min="5386" max="5386" width="16.33203125" style="7" customWidth="1"/>
    <col min="5387" max="5387" width="2.6640625" style="7" customWidth="1"/>
    <col min="5388" max="5388" width="9.6640625" style="7" bestFit="1" customWidth="1"/>
    <col min="5389" max="5389" width="17.33203125" style="7" customWidth="1"/>
    <col min="5390" max="5390" width="5.1640625" style="7" customWidth="1"/>
    <col min="5391" max="5391" width="18.83203125" style="7" bestFit="1" customWidth="1"/>
    <col min="5392" max="5393" width="6.33203125" style="7" customWidth="1"/>
    <col min="5394" max="5394" width="16.33203125" style="7" customWidth="1"/>
    <col min="5395" max="5395" width="4" style="7" bestFit="1" customWidth="1"/>
    <col min="5396" max="5396" width="16.33203125" style="7" customWidth="1"/>
    <col min="5397" max="5397" width="4.6640625" style="7" customWidth="1"/>
    <col min="5398" max="5398" width="16.33203125" style="7" customWidth="1"/>
    <col min="5399" max="5399" width="12.6640625" style="7" customWidth="1"/>
    <col min="5400" max="5400" width="16.33203125" style="7" customWidth="1"/>
    <col min="5401" max="5401" width="3" style="7" bestFit="1" customWidth="1"/>
    <col min="5402" max="5402" width="5.6640625" style="7" bestFit="1" customWidth="1"/>
    <col min="5403" max="5404" width="11.5" style="7" bestFit="1" customWidth="1"/>
    <col min="5405" max="5406" width="8.83203125" style="7" customWidth="1"/>
    <col min="5407" max="5407" width="10" style="7" bestFit="1" customWidth="1"/>
    <col min="5408" max="5632" width="8.83203125" style="7"/>
    <col min="5633" max="5633" width="11.33203125" style="7" bestFit="1" customWidth="1"/>
    <col min="5634" max="5634" width="56" style="7" customWidth="1"/>
    <col min="5635" max="5635" width="39.1640625" style="7" customWidth="1"/>
    <col min="5636" max="5636" width="3.6640625" style="7" bestFit="1" customWidth="1"/>
    <col min="5637" max="5637" width="18.5" style="7" bestFit="1" customWidth="1"/>
    <col min="5638" max="5638" width="3.6640625" style="7" customWidth="1"/>
    <col min="5639" max="5639" width="23.5" style="7" customWidth="1"/>
    <col min="5640" max="5640" width="16.33203125" style="7" customWidth="1"/>
    <col min="5641" max="5641" width="2.6640625" style="7" customWidth="1"/>
    <col min="5642" max="5642" width="16.33203125" style="7" customWidth="1"/>
    <col min="5643" max="5643" width="2.6640625" style="7" customWidth="1"/>
    <col min="5644" max="5644" width="9.6640625" style="7" bestFit="1" customWidth="1"/>
    <col min="5645" max="5645" width="17.33203125" style="7" customWidth="1"/>
    <col min="5646" max="5646" width="5.1640625" style="7" customWidth="1"/>
    <col min="5647" max="5647" width="18.83203125" style="7" bestFit="1" customWidth="1"/>
    <col min="5648" max="5649" width="6.33203125" style="7" customWidth="1"/>
    <col min="5650" max="5650" width="16.33203125" style="7" customWidth="1"/>
    <col min="5651" max="5651" width="4" style="7" bestFit="1" customWidth="1"/>
    <col min="5652" max="5652" width="16.33203125" style="7" customWidth="1"/>
    <col min="5653" max="5653" width="4.6640625" style="7" customWidth="1"/>
    <col min="5654" max="5654" width="16.33203125" style="7" customWidth="1"/>
    <col min="5655" max="5655" width="12.6640625" style="7" customWidth="1"/>
    <col min="5656" max="5656" width="16.33203125" style="7" customWidth="1"/>
    <col min="5657" max="5657" width="3" style="7" bestFit="1" customWidth="1"/>
    <col min="5658" max="5658" width="5.6640625" style="7" bestFit="1" customWidth="1"/>
    <col min="5659" max="5660" width="11.5" style="7" bestFit="1" customWidth="1"/>
    <col min="5661" max="5662" width="8.83203125" style="7" customWidth="1"/>
    <col min="5663" max="5663" width="10" style="7" bestFit="1" customWidth="1"/>
    <col min="5664" max="5888" width="8.83203125" style="7"/>
    <col min="5889" max="5889" width="11.33203125" style="7" bestFit="1" customWidth="1"/>
    <col min="5890" max="5890" width="56" style="7" customWidth="1"/>
    <col min="5891" max="5891" width="39.1640625" style="7" customWidth="1"/>
    <col min="5892" max="5892" width="3.6640625" style="7" bestFit="1" customWidth="1"/>
    <col min="5893" max="5893" width="18.5" style="7" bestFit="1" customWidth="1"/>
    <col min="5894" max="5894" width="3.6640625" style="7" customWidth="1"/>
    <col min="5895" max="5895" width="23.5" style="7" customWidth="1"/>
    <col min="5896" max="5896" width="16.33203125" style="7" customWidth="1"/>
    <col min="5897" max="5897" width="2.6640625" style="7" customWidth="1"/>
    <col min="5898" max="5898" width="16.33203125" style="7" customWidth="1"/>
    <col min="5899" max="5899" width="2.6640625" style="7" customWidth="1"/>
    <col min="5900" max="5900" width="9.6640625" style="7" bestFit="1" customWidth="1"/>
    <col min="5901" max="5901" width="17.33203125" style="7" customWidth="1"/>
    <col min="5902" max="5902" width="5.1640625" style="7" customWidth="1"/>
    <col min="5903" max="5903" width="18.83203125" style="7" bestFit="1" customWidth="1"/>
    <col min="5904" max="5905" width="6.33203125" style="7" customWidth="1"/>
    <col min="5906" max="5906" width="16.33203125" style="7" customWidth="1"/>
    <col min="5907" max="5907" width="4" style="7" bestFit="1" customWidth="1"/>
    <col min="5908" max="5908" width="16.33203125" style="7" customWidth="1"/>
    <col min="5909" max="5909" width="4.6640625" style="7" customWidth="1"/>
    <col min="5910" max="5910" width="16.33203125" style="7" customWidth="1"/>
    <col min="5911" max="5911" width="12.6640625" style="7" customWidth="1"/>
    <col min="5912" max="5912" width="16.33203125" style="7" customWidth="1"/>
    <col min="5913" max="5913" width="3" style="7" bestFit="1" customWidth="1"/>
    <col min="5914" max="5914" width="5.6640625" style="7" bestFit="1" customWidth="1"/>
    <col min="5915" max="5916" width="11.5" style="7" bestFit="1" customWidth="1"/>
    <col min="5917" max="5918" width="8.83203125" style="7" customWidth="1"/>
    <col min="5919" max="5919" width="10" style="7" bestFit="1" customWidth="1"/>
    <col min="5920" max="6144" width="8.83203125" style="7"/>
    <col min="6145" max="6145" width="11.33203125" style="7" bestFit="1" customWidth="1"/>
    <col min="6146" max="6146" width="56" style="7" customWidth="1"/>
    <col min="6147" max="6147" width="39.1640625" style="7" customWidth="1"/>
    <col min="6148" max="6148" width="3.6640625" style="7" bestFit="1" customWidth="1"/>
    <col min="6149" max="6149" width="18.5" style="7" bestFit="1" customWidth="1"/>
    <col min="6150" max="6150" width="3.6640625" style="7" customWidth="1"/>
    <col min="6151" max="6151" width="23.5" style="7" customWidth="1"/>
    <col min="6152" max="6152" width="16.33203125" style="7" customWidth="1"/>
    <col min="6153" max="6153" width="2.6640625" style="7" customWidth="1"/>
    <col min="6154" max="6154" width="16.33203125" style="7" customWidth="1"/>
    <col min="6155" max="6155" width="2.6640625" style="7" customWidth="1"/>
    <col min="6156" max="6156" width="9.6640625" style="7" bestFit="1" customWidth="1"/>
    <col min="6157" max="6157" width="17.33203125" style="7" customWidth="1"/>
    <col min="6158" max="6158" width="5.1640625" style="7" customWidth="1"/>
    <col min="6159" max="6159" width="18.83203125" style="7" bestFit="1" customWidth="1"/>
    <col min="6160" max="6161" width="6.33203125" style="7" customWidth="1"/>
    <col min="6162" max="6162" width="16.33203125" style="7" customWidth="1"/>
    <col min="6163" max="6163" width="4" style="7" bestFit="1" customWidth="1"/>
    <col min="6164" max="6164" width="16.33203125" style="7" customWidth="1"/>
    <col min="6165" max="6165" width="4.6640625" style="7" customWidth="1"/>
    <col min="6166" max="6166" width="16.33203125" style="7" customWidth="1"/>
    <col min="6167" max="6167" width="12.6640625" style="7" customWidth="1"/>
    <col min="6168" max="6168" width="16.33203125" style="7" customWidth="1"/>
    <col min="6169" max="6169" width="3" style="7" bestFit="1" customWidth="1"/>
    <col min="6170" max="6170" width="5.6640625" style="7" bestFit="1" customWidth="1"/>
    <col min="6171" max="6172" width="11.5" style="7" bestFit="1" customWidth="1"/>
    <col min="6173" max="6174" width="8.83203125" style="7" customWidth="1"/>
    <col min="6175" max="6175" width="10" style="7" bestFit="1" customWidth="1"/>
    <col min="6176" max="6400" width="8.83203125" style="7"/>
    <col min="6401" max="6401" width="11.33203125" style="7" bestFit="1" customWidth="1"/>
    <col min="6402" max="6402" width="56" style="7" customWidth="1"/>
    <col min="6403" max="6403" width="39.1640625" style="7" customWidth="1"/>
    <col min="6404" max="6404" width="3.6640625" style="7" bestFit="1" customWidth="1"/>
    <col min="6405" max="6405" width="18.5" style="7" bestFit="1" customWidth="1"/>
    <col min="6406" max="6406" width="3.6640625" style="7" customWidth="1"/>
    <col min="6407" max="6407" width="23.5" style="7" customWidth="1"/>
    <col min="6408" max="6408" width="16.33203125" style="7" customWidth="1"/>
    <col min="6409" max="6409" width="2.6640625" style="7" customWidth="1"/>
    <col min="6410" max="6410" width="16.33203125" style="7" customWidth="1"/>
    <col min="6411" max="6411" width="2.6640625" style="7" customWidth="1"/>
    <col min="6412" max="6412" width="9.6640625" style="7" bestFit="1" customWidth="1"/>
    <col min="6413" max="6413" width="17.33203125" style="7" customWidth="1"/>
    <col min="6414" max="6414" width="5.1640625" style="7" customWidth="1"/>
    <col min="6415" max="6415" width="18.83203125" style="7" bestFit="1" customWidth="1"/>
    <col min="6416" max="6417" width="6.33203125" style="7" customWidth="1"/>
    <col min="6418" max="6418" width="16.33203125" style="7" customWidth="1"/>
    <col min="6419" max="6419" width="4" style="7" bestFit="1" customWidth="1"/>
    <col min="6420" max="6420" width="16.33203125" style="7" customWidth="1"/>
    <col min="6421" max="6421" width="4.6640625" style="7" customWidth="1"/>
    <col min="6422" max="6422" width="16.33203125" style="7" customWidth="1"/>
    <col min="6423" max="6423" width="12.6640625" style="7" customWidth="1"/>
    <col min="6424" max="6424" width="16.33203125" style="7" customWidth="1"/>
    <col min="6425" max="6425" width="3" style="7" bestFit="1" customWidth="1"/>
    <col min="6426" max="6426" width="5.6640625" style="7" bestFit="1" customWidth="1"/>
    <col min="6427" max="6428" width="11.5" style="7" bestFit="1" customWidth="1"/>
    <col min="6429" max="6430" width="8.83203125" style="7" customWidth="1"/>
    <col min="6431" max="6431" width="10" style="7" bestFit="1" customWidth="1"/>
    <col min="6432" max="6656" width="8.83203125" style="7"/>
    <col min="6657" max="6657" width="11.33203125" style="7" bestFit="1" customWidth="1"/>
    <col min="6658" max="6658" width="56" style="7" customWidth="1"/>
    <col min="6659" max="6659" width="39.1640625" style="7" customWidth="1"/>
    <col min="6660" max="6660" width="3.6640625" style="7" bestFit="1" customWidth="1"/>
    <col min="6661" max="6661" width="18.5" style="7" bestFit="1" customWidth="1"/>
    <col min="6662" max="6662" width="3.6640625" style="7" customWidth="1"/>
    <col min="6663" max="6663" width="23.5" style="7" customWidth="1"/>
    <col min="6664" max="6664" width="16.33203125" style="7" customWidth="1"/>
    <col min="6665" max="6665" width="2.6640625" style="7" customWidth="1"/>
    <col min="6666" max="6666" width="16.33203125" style="7" customWidth="1"/>
    <col min="6667" max="6667" width="2.6640625" style="7" customWidth="1"/>
    <col min="6668" max="6668" width="9.6640625" style="7" bestFit="1" customWidth="1"/>
    <col min="6669" max="6669" width="17.33203125" style="7" customWidth="1"/>
    <col min="6670" max="6670" width="5.1640625" style="7" customWidth="1"/>
    <col min="6671" max="6671" width="18.83203125" style="7" bestFit="1" customWidth="1"/>
    <col min="6672" max="6673" width="6.33203125" style="7" customWidth="1"/>
    <col min="6674" max="6674" width="16.33203125" style="7" customWidth="1"/>
    <col min="6675" max="6675" width="4" style="7" bestFit="1" customWidth="1"/>
    <col min="6676" max="6676" width="16.33203125" style="7" customWidth="1"/>
    <col min="6677" max="6677" width="4.6640625" style="7" customWidth="1"/>
    <col min="6678" max="6678" width="16.33203125" style="7" customWidth="1"/>
    <col min="6679" max="6679" width="12.6640625" style="7" customWidth="1"/>
    <col min="6680" max="6680" width="16.33203125" style="7" customWidth="1"/>
    <col min="6681" max="6681" width="3" style="7" bestFit="1" customWidth="1"/>
    <col min="6682" max="6682" width="5.6640625" style="7" bestFit="1" customWidth="1"/>
    <col min="6683" max="6684" width="11.5" style="7" bestFit="1" customWidth="1"/>
    <col min="6685" max="6686" width="8.83203125" style="7" customWidth="1"/>
    <col min="6687" max="6687" width="10" style="7" bestFit="1" customWidth="1"/>
    <col min="6688" max="6912" width="8.83203125" style="7"/>
    <col min="6913" max="6913" width="11.33203125" style="7" bestFit="1" customWidth="1"/>
    <col min="6914" max="6914" width="56" style="7" customWidth="1"/>
    <col min="6915" max="6915" width="39.1640625" style="7" customWidth="1"/>
    <col min="6916" max="6916" width="3.6640625" style="7" bestFit="1" customWidth="1"/>
    <col min="6917" max="6917" width="18.5" style="7" bestFit="1" customWidth="1"/>
    <col min="6918" max="6918" width="3.6640625" style="7" customWidth="1"/>
    <col min="6919" max="6919" width="23.5" style="7" customWidth="1"/>
    <col min="6920" max="6920" width="16.33203125" style="7" customWidth="1"/>
    <col min="6921" max="6921" width="2.6640625" style="7" customWidth="1"/>
    <col min="6922" max="6922" width="16.33203125" style="7" customWidth="1"/>
    <col min="6923" max="6923" width="2.6640625" style="7" customWidth="1"/>
    <col min="6924" max="6924" width="9.6640625" style="7" bestFit="1" customWidth="1"/>
    <col min="6925" max="6925" width="17.33203125" style="7" customWidth="1"/>
    <col min="6926" max="6926" width="5.1640625" style="7" customWidth="1"/>
    <col min="6927" max="6927" width="18.83203125" style="7" bestFit="1" customWidth="1"/>
    <col min="6928" max="6929" width="6.33203125" style="7" customWidth="1"/>
    <col min="6930" max="6930" width="16.33203125" style="7" customWidth="1"/>
    <col min="6931" max="6931" width="4" style="7" bestFit="1" customWidth="1"/>
    <col min="6932" max="6932" width="16.33203125" style="7" customWidth="1"/>
    <col min="6933" max="6933" width="4.6640625" style="7" customWidth="1"/>
    <col min="6934" max="6934" width="16.33203125" style="7" customWidth="1"/>
    <col min="6935" max="6935" width="12.6640625" style="7" customWidth="1"/>
    <col min="6936" max="6936" width="16.33203125" style="7" customWidth="1"/>
    <col min="6937" max="6937" width="3" style="7" bestFit="1" customWidth="1"/>
    <col min="6938" max="6938" width="5.6640625" style="7" bestFit="1" customWidth="1"/>
    <col min="6939" max="6940" width="11.5" style="7" bestFit="1" customWidth="1"/>
    <col min="6941" max="6942" width="8.83203125" style="7" customWidth="1"/>
    <col min="6943" max="6943" width="10" style="7" bestFit="1" customWidth="1"/>
    <col min="6944" max="7168" width="8.83203125" style="7"/>
    <col min="7169" max="7169" width="11.33203125" style="7" bestFit="1" customWidth="1"/>
    <col min="7170" max="7170" width="56" style="7" customWidth="1"/>
    <col min="7171" max="7171" width="39.1640625" style="7" customWidth="1"/>
    <col min="7172" max="7172" width="3.6640625" style="7" bestFit="1" customWidth="1"/>
    <col min="7173" max="7173" width="18.5" style="7" bestFit="1" customWidth="1"/>
    <col min="7174" max="7174" width="3.6640625" style="7" customWidth="1"/>
    <col min="7175" max="7175" width="23.5" style="7" customWidth="1"/>
    <col min="7176" max="7176" width="16.33203125" style="7" customWidth="1"/>
    <col min="7177" max="7177" width="2.6640625" style="7" customWidth="1"/>
    <col min="7178" max="7178" width="16.33203125" style="7" customWidth="1"/>
    <col min="7179" max="7179" width="2.6640625" style="7" customWidth="1"/>
    <col min="7180" max="7180" width="9.6640625" style="7" bestFit="1" customWidth="1"/>
    <col min="7181" max="7181" width="17.33203125" style="7" customWidth="1"/>
    <col min="7182" max="7182" width="5.1640625" style="7" customWidth="1"/>
    <col min="7183" max="7183" width="18.83203125" style="7" bestFit="1" customWidth="1"/>
    <col min="7184" max="7185" width="6.33203125" style="7" customWidth="1"/>
    <col min="7186" max="7186" width="16.33203125" style="7" customWidth="1"/>
    <col min="7187" max="7187" width="4" style="7" bestFit="1" customWidth="1"/>
    <col min="7188" max="7188" width="16.33203125" style="7" customWidth="1"/>
    <col min="7189" max="7189" width="4.6640625" style="7" customWidth="1"/>
    <col min="7190" max="7190" width="16.33203125" style="7" customWidth="1"/>
    <col min="7191" max="7191" width="12.6640625" style="7" customWidth="1"/>
    <col min="7192" max="7192" width="16.33203125" style="7" customWidth="1"/>
    <col min="7193" max="7193" width="3" style="7" bestFit="1" customWidth="1"/>
    <col min="7194" max="7194" width="5.6640625" style="7" bestFit="1" customWidth="1"/>
    <col min="7195" max="7196" width="11.5" style="7" bestFit="1" customWidth="1"/>
    <col min="7197" max="7198" width="8.83203125" style="7" customWidth="1"/>
    <col min="7199" max="7199" width="10" style="7" bestFit="1" customWidth="1"/>
    <col min="7200" max="7424" width="8.83203125" style="7"/>
    <col min="7425" max="7425" width="11.33203125" style="7" bestFit="1" customWidth="1"/>
    <col min="7426" max="7426" width="56" style="7" customWidth="1"/>
    <col min="7427" max="7427" width="39.1640625" style="7" customWidth="1"/>
    <col min="7428" max="7428" width="3.6640625" style="7" bestFit="1" customWidth="1"/>
    <col min="7429" max="7429" width="18.5" style="7" bestFit="1" customWidth="1"/>
    <col min="7430" max="7430" width="3.6640625" style="7" customWidth="1"/>
    <col min="7431" max="7431" width="23.5" style="7" customWidth="1"/>
    <col min="7432" max="7432" width="16.33203125" style="7" customWidth="1"/>
    <col min="7433" max="7433" width="2.6640625" style="7" customWidth="1"/>
    <col min="7434" max="7434" width="16.33203125" style="7" customWidth="1"/>
    <col min="7435" max="7435" width="2.6640625" style="7" customWidth="1"/>
    <col min="7436" max="7436" width="9.6640625" style="7" bestFit="1" customWidth="1"/>
    <col min="7437" max="7437" width="17.33203125" style="7" customWidth="1"/>
    <col min="7438" max="7438" width="5.1640625" style="7" customWidth="1"/>
    <col min="7439" max="7439" width="18.83203125" style="7" bestFit="1" customWidth="1"/>
    <col min="7440" max="7441" width="6.33203125" style="7" customWidth="1"/>
    <col min="7442" max="7442" width="16.33203125" style="7" customWidth="1"/>
    <col min="7443" max="7443" width="4" style="7" bestFit="1" customWidth="1"/>
    <col min="7444" max="7444" width="16.33203125" style="7" customWidth="1"/>
    <col min="7445" max="7445" width="4.6640625" style="7" customWidth="1"/>
    <col min="7446" max="7446" width="16.33203125" style="7" customWidth="1"/>
    <col min="7447" max="7447" width="12.6640625" style="7" customWidth="1"/>
    <col min="7448" max="7448" width="16.33203125" style="7" customWidth="1"/>
    <col min="7449" max="7449" width="3" style="7" bestFit="1" customWidth="1"/>
    <col min="7450" max="7450" width="5.6640625" style="7" bestFit="1" customWidth="1"/>
    <col min="7451" max="7452" width="11.5" style="7" bestFit="1" customWidth="1"/>
    <col min="7453" max="7454" width="8.83203125" style="7" customWidth="1"/>
    <col min="7455" max="7455" width="10" style="7" bestFit="1" customWidth="1"/>
    <col min="7456" max="7680" width="8.83203125" style="7"/>
    <col min="7681" max="7681" width="11.33203125" style="7" bestFit="1" customWidth="1"/>
    <col min="7682" max="7682" width="56" style="7" customWidth="1"/>
    <col min="7683" max="7683" width="39.1640625" style="7" customWidth="1"/>
    <col min="7684" max="7684" width="3.6640625" style="7" bestFit="1" customWidth="1"/>
    <col min="7685" max="7685" width="18.5" style="7" bestFit="1" customWidth="1"/>
    <col min="7686" max="7686" width="3.6640625" style="7" customWidth="1"/>
    <col min="7687" max="7687" width="23.5" style="7" customWidth="1"/>
    <col min="7688" max="7688" width="16.33203125" style="7" customWidth="1"/>
    <col min="7689" max="7689" width="2.6640625" style="7" customWidth="1"/>
    <col min="7690" max="7690" width="16.33203125" style="7" customWidth="1"/>
    <col min="7691" max="7691" width="2.6640625" style="7" customWidth="1"/>
    <col min="7692" max="7692" width="9.6640625" style="7" bestFit="1" customWidth="1"/>
    <col min="7693" max="7693" width="17.33203125" style="7" customWidth="1"/>
    <col min="7694" max="7694" width="5.1640625" style="7" customWidth="1"/>
    <col min="7695" max="7695" width="18.83203125" style="7" bestFit="1" customWidth="1"/>
    <col min="7696" max="7697" width="6.33203125" style="7" customWidth="1"/>
    <col min="7698" max="7698" width="16.33203125" style="7" customWidth="1"/>
    <col min="7699" max="7699" width="4" style="7" bestFit="1" customWidth="1"/>
    <col min="7700" max="7700" width="16.33203125" style="7" customWidth="1"/>
    <col min="7701" max="7701" width="4.6640625" style="7" customWidth="1"/>
    <col min="7702" max="7702" width="16.33203125" style="7" customWidth="1"/>
    <col min="7703" max="7703" width="12.6640625" style="7" customWidth="1"/>
    <col min="7704" max="7704" width="16.33203125" style="7" customWidth="1"/>
    <col min="7705" max="7705" width="3" style="7" bestFit="1" customWidth="1"/>
    <col min="7706" max="7706" width="5.6640625" style="7" bestFit="1" customWidth="1"/>
    <col min="7707" max="7708" width="11.5" style="7" bestFit="1" customWidth="1"/>
    <col min="7709" max="7710" width="8.83203125" style="7" customWidth="1"/>
    <col min="7711" max="7711" width="10" style="7" bestFit="1" customWidth="1"/>
    <col min="7712" max="7936" width="8.83203125" style="7"/>
    <col min="7937" max="7937" width="11.33203125" style="7" bestFit="1" customWidth="1"/>
    <col min="7938" max="7938" width="56" style="7" customWidth="1"/>
    <col min="7939" max="7939" width="39.1640625" style="7" customWidth="1"/>
    <col min="7940" max="7940" width="3.6640625" style="7" bestFit="1" customWidth="1"/>
    <col min="7941" max="7941" width="18.5" style="7" bestFit="1" customWidth="1"/>
    <col min="7942" max="7942" width="3.6640625" style="7" customWidth="1"/>
    <col min="7943" max="7943" width="23.5" style="7" customWidth="1"/>
    <col min="7944" max="7944" width="16.33203125" style="7" customWidth="1"/>
    <col min="7945" max="7945" width="2.6640625" style="7" customWidth="1"/>
    <col min="7946" max="7946" width="16.33203125" style="7" customWidth="1"/>
    <col min="7947" max="7947" width="2.6640625" style="7" customWidth="1"/>
    <col min="7948" max="7948" width="9.6640625" style="7" bestFit="1" customWidth="1"/>
    <col min="7949" max="7949" width="17.33203125" style="7" customWidth="1"/>
    <col min="7950" max="7950" width="5.1640625" style="7" customWidth="1"/>
    <col min="7951" max="7951" width="18.83203125" style="7" bestFit="1" customWidth="1"/>
    <col min="7952" max="7953" width="6.33203125" style="7" customWidth="1"/>
    <col min="7954" max="7954" width="16.33203125" style="7" customWidth="1"/>
    <col min="7955" max="7955" width="4" style="7" bestFit="1" customWidth="1"/>
    <col min="7956" max="7956" width="16.33203125" style="7" customWidth="1"/>
    <col min="7957" max="7957" width="4.6640625" style="7" customWidth="1"/>
    <col min="7958" max="7958" width="16.33203125" style="7" customWidth="1"/>
    <col min="7959" max="7959" width="12.6640625" style="7" customWidth="1"/>
    <col min="7960" max="7960" width="16.33203125" style="7" customWidth="1"/>
    <col min="7961" max="7961" width="3" style="7" bestFit="1" customWidth="1"/>
    <col min="7962" max="7962" width="5.6640625" style="7" bestFit="1" customWidth="1"/>
    <col min="7963" max="7964" width="11.5" style="7" bestFit="1" customWidth="1"/>
    <col min="7965" max="7966" width="8.83203125" style="7" customWidth="1"/>
    <col min="7967" max="7967" width="10" style="7" bestFit="1" customWidth="1"/>
    <col min="7968" max="8192" width="8.83203125" style="7"/>
    <col min="8193" max="8193" width="11.33203125" style="7" bestFit="1" customWidth="1"/>
    <col min="8194" max="8194" width="56" style="7" customWidth="1"/>
    <col min="8195" max="8195" width="39.1640625" style="7" customWidth="1"/>
    <col min="8196" max="8196" width="3.6640625" style="7" bestFit="1" customWidth="1"/>
    <col min="8197" max="8197" width="18.5" style="7" bestFit="1" customWidth="1"/>
    <col min="8198" max="8198" width="3.6640625" style="7" customWidth="1"/>
    <col min="8199" max="8199" width="23.5" style="7" customWidth="1"/>
    <col min="8200" max="8200" width="16.33203125" style="7" customWidth="1"/>
    <col min="8201" max="8201" width="2.6640625" style="7" customWidth="1"/>
    <col min="8202" max="8202" width="16.33203125" style="7" customWidth="1"/>
    <col min="8203" max="8203" width="2.6640625" style="7" customWidth="1"/>
    <col min="8204" max="8204" width="9.6640625" style="7" bestFit="1" customWidth="1"/>
    <col min="8205" max="8205" width="17.33203125" style="7" customWidth="1"/>
    <col min="8206" max="8206" width="5.1640625" style="7" customWidth="1"/>
    <col min="8207" max="8207" width="18.83203125" style="7" bestFit="1" customWidth="1"/>
    <col min="8208" max="8209" width="6.33203125" style="7" customWidth="1"/>
    <col min="8210" max="8210" width="16.33203125" style="7" customWidth="1"/>
    <col min="8211" max="8211" width="4" style="7" bestFit="1" customWidth="1"/>
    <col min="8212" max="8212" width="16.33203125" style="7" customWidth="1"/>
    <col min="8213" max="8213" width="4.6640625" style="7" customWidth="1"/>
    <col min="8214" max="8214" width="16.33203125" style="7" customWidth="1"/>
    <col min="8215" max="8215" width="12.6640625" style="7" customWidth="1"/>
    <col min="8216" max="8216" width="16.33203125" style="7" customWidth="1"/>
    <col min="8217" max="8217" width="3" style="7" bestFit="1" customWidth="1"/>
    <col min="8218" max="8218" width="5.6640625" style="7" bestFit="1" customWidth="1"/>
    <col min="8219" max="8220" width="11.5" style="7" bestFit="1" customWidth="1"/>
    <col min="8221" max="8222" width="8.83203125" style="7" customWidth="1"/>
    <col min="8223" max="8223" width="10" style="7" bestFit="1" customWidth="1"/>
    <col min="8224" max="8448" width="8.83203125" style="7"/>
    <col min="8449" max="8449" width="11.33203125" style="7" bestFit="1" customWidth="1"/>
    <col min="8450" max="8450" width="56" style="7" customWidth="1"/>
    <col min="8451" max="8451" width="39.1640625" style="7" customWidth="1"/>
    <col min="8452" max="8452" width="3.6640625" style="7" bestFit="1" customWidth="1"/>
    <col min="8453" max="8453" width="18.5" style="7" bestFit="1" customWidth="1"/>
    <col min="8454" max="8454" width="3.6640625" style="7" customWidth="1"/>
    <col min="8455" max="8455" width="23.5" style="7" customWidth="1"/>
    <col min="8456" max="8456" width="16.33203125" style="7" customWidth="1"/>
    <col min="8457" max="8457" width="2.6640625" style="7" customWidth="1"/>
    <col min="8458" max="8458" width="16.33203125" style="7" customWidth="1"/>
    <col min="8459" max="8459" width="2.6640625" style="7" customWidth="1"/>
    <col min="8460" max="8460" width="9.6640625" style="7" bestFit="1" customWidth="1"/>
    <col min="8461" max="8461" width="17.33203125" style="7" customWidth="1"/>
    <col min="8462" max="8462" width="5.1640625" style="7" customWidth="1"/>
    <col min="8463" max="8463" width="18.83203125" style="7" bestFit="1" customWidth="1"/>
    <col min="8464" max="8465" width="6.33203125" style="7" customWidth="1"/>
    <col min="8466" max="8466" width="16.33203125" style="7" customWidth="1"/>
    <col min="8467" max="8467" width="4" style="7" bestFit="1" customWidth="1"/>
    <col min="8468" max="8468" width="16.33203125" style="7" customWidth="1"/>
    <col min="8469" max="8469" width="4.6640625" style="7" customWidth="1"/>
    <col min="8470" max="8470" width="16.33203125" style="7" customWidth="1"/>
    <col min="8471" max="8471" width="12.6640625" style="7" customWidth="1"/>
    <col min="8472" max="8472" width="16.33203125" style="7" customWidth="1"/>
    <col min="8473" max="8473" width="3" style="7" bestFit="1" customWidth="1"/>
    <col min="8474" max="8474" width="5.6640625" style="7" bestFit="1" customWidth="1"/>
    <col min="8475" max="8476" width="11.5" style="7" bestFit="1" customWidth="1"/>
    <col min="8477" max="8478" width="8.83203125" style="7" customWidth="1"/>
    <col min="8479" max="8479" width="10" style="7" bestFit="1" customWidth="1"/>
    <col min="8480" max="8704" width="8.83203125" style="7"/>
    <col min="8705" max="8705" width="11.33203125" style="7" bestFit="1" customWidth="1"/>
    <col min="8706" max="8706" width="56" style="7" customWidth="1"/>
    <col min="8707" max="8707" width="39.1640625" style="7" customWidth="1"/>
    <col min="8708" max="8708" width="3.6640625" style="7" bestFit="1" customWidth="1"/>
    <col min="8709" max="8709" width="18.5" style="7" bestFit="1" customWidth="1"/>
    <col min="8710" max="8710" width="3.6640625" style="7" customWidth="1"/>
    <col min="8711" max="8711" width="23.5" style="7" customWidth="1"/>
    <col min="8712" max="8712" width="16.33203125" style="7" customWidth="1"/>
    <col min="8713" max="8713" width="2.6640625" style="7" customWidth="1"/>
    <col min="8714" max="8714" width="16.33203125" style="7" customWidth="1"/>
    <col min="8715" max="8715" width="2.6640625" style="7" customWidth="1"/>
    <col min="8716" max="8716" width="9.6640625" style="7" bestFit="1" customWidth="1"/>
    <col min="8717" max="8717" width="17.33203125" style="7" customWidth="1"/>
    <col min="8718" max="8718" width="5.1640625" style="7" customWidth="1"/>
    <col min="8719" max="8719" width="18.83203125" style="7" bestFit="1" customWidth="1"/>
    <col min="8720" max="8721" width="6.33203125" style="7" customWidth="1"/>
    <col min="8722" max="8722" width="16.33203125" style="7" customWidth="1"/>
    <col min="8723" max="8723" width="4" style="7" bestFit="1" customWidth="1"/>
    <col min="8724" max="8724" width="16.33203125" style="7" customWidth="1"/>
    <col min="8725" max="8725" width="4.6640625" style="7" customWidth="1"/>
    <col min="8726" max="8726" width="16.33203125" style="7" customWidth="1"/>
    <col min="8727" max="8727" width="12.6640625" style="7" customWidth="1"/>
    <col min="8728" max="8728" width="16.33203125" style="7" customWidth="1"/>
    <col min="8729" max="8729" width="3" style="7" bestFit="1" customWidth="1"/>
    <col min="8730" max="8730" width="5.6640625" style="7" bestFit="1" customWidth="1"/>
    <col min="8731" max="8732" width="11.5" style="7" bestFit="1" customWidth="1"/>
    <col min="8733" max="8734" width="8.83203125" style="7" customWidth="1"/>
    <col min="8735" max="8735" width="10" style="7" bestFit="1" customWidth="1"/>
    <col min="8736" max="8960" width="8.83203125" style="7"/>
    <col min="8961" max="8961" width="11.33203125" style="7" bestFit="1" customWidth="1"/>
    <col min="8962" max="8962" width="56" style="7" customWidth="1"/>
    <col min="8963" max="8963" width="39.1640625" style="7" customWidth="1"/>
    <col min="8964" max="8964" width="3.6640625" style="7" bestFit="1" customWidth="1"/>
    <col min="8965" max="8965" width="18.5" style="7" bestFit="1" customWidth="1"/>
    <col min="8966" max="8966" width="3.6640625" style="7" customWidth="1"/>
    <col min="8967" max="8967" width="23.5" style="7" customWidth="1"/>
    <col min="8968" max="8968" width="16.33203125" style="7" customWidth="1"/>
    <col min="8969" max="8969" width="2.6640625" style="7" customWidth="1"/>
    <col min="8970" max="8970" width="16.33203125" style="7" customWidth="1"/>
    <col min="8971" max="8971" width="2.6640625" style="7" customWidth="1"/>
    <col min="8972" max="8972" width="9.6640625" style="7" bestFit="1" customWidth="1"/>
    <col min="8973" max="8973" width="17.33203125" style="7" customWidth="1"/>
    <col min="8974" max="8974" width="5.1640625" style="7" customWidth="1"/>
    <col min="8975" max="8975" width="18.83203125" style="7" bestFit="1" customWidth="1"/>
    <col min="8976" max="8977" width="6.33203125" style="7" customWidth="1"/>
    <col min="8978" max="8978" width="16.33203125" style="7" customWidth="1"/>
    <col min="8979" max="8979" width="4" style="7" bestFit="1" customWidth="1"/>
    <col min="8980" max="8980" width="16.33203125" style="7" customWidth="1"/>
    <col min="8981" max="8981" width="4.6640625" style="7" customWidth="1"/>
    <col min="8982" max="8982" width="16.33203125" style="7" customWidth="1"/>
    <col min="8983" max="8983" width="12.6640625" style="7" customWidth="1"/>
    <col min="8984" max="8984" width="16.33203125" style="7" customWidth="1"/>
    <col min="8985" max="8985" width="3" style="7" bestFit="1" customWidth="1"/>
    <col min="8986" max="8986" width="5.6640625" style="7" bestFit="1" customWidth="1"/>
    <col min="8987" max="8988" width="11.5" style="7" bestFit="1" customWidth="1"/>
    <col min="8989" max="8990" width="8.83203125" style="7" customWidth="1"/>
    <col min="8991" max="8991" width="10" style="7" bestFit="1" customWidth="1"/>
    <col min="8992" max="9216" width="8.83203125" style="7"/>
    <col min="9217" max="9217" width="11.33203125" style="7" bestFit="1" customWidth="1"/>
    <col min="9218" max="9218" width="56" style="7" customWidth="1"/>
    <col min="9219" max="9219" width="39.1640625" style="7" customWidth="1"/>
    <col min="9220" max="9220" width="3.6640625" style="7" bestFit="1" customWidth="1"/>
    <col min="9221" max="9221" width="18.5" style="7" bestFit="1" customWidth="1"/>
    <col min="9222" max="9222" width="3.6640625" style="7" customWidth="1"/>
    <col min="9223" max="9223" width="23.5" style="7" customWidth="1"/>
    <col min="9224" max="9224" width="16.33203125" style="7" customWidth="1"/>
    <col min="9225" max="9225" width="2.6640625" style="7" customWidth="1"/>
    <col min="9226" max="9226" width="16.33203125" style="7" customWidth="1"/>
    <col min="9227" max="9227" width="2.6640625" style="7" customWidth="1"/>
    <col min="9228" max="9228" width="9.6640625" style="7" bestFit="1" customWidth="1"/>
    <col min="9229" max="9229" width="17.33203125" style="7" customWidth="1"/>
    <col min="9230" max="9230" width="5.1640625" style="7" customWidth="1"/>
    <col min="9231" max="9231" width="18.83203125" style="7" bestFit="1" customWidth="1"/>
    <col min="9232" max="9233" width="6.33203125" style="7" customWidth="1"/>
    <col min="9234" max="9234" width="16.33203125" style="7" customWidth="1"/>
    <col min="9235" max="9235" width="4" style="7" bestFit="1" customWidth="1"/>
    <col min="9236" max="9236" width="16.33203125" style="7" customWidth="1"/>
    <col min="9237" max="9237" width="4.6640625" style="7" customWidth="1"/>
    <col min="9238" max="9238" width="16.33203125" style="7" customWidth="1"/>
    <col min="9239" max="9239" width="12.6640625" style="7" customWidth="1"/>
    <col min="9240" max="9240" width="16.33203125" style="7" customWidth="1"/>
    <col min="9241" max="9241" width="3" style="7" bestFit="1" customWidth="1"/>
    <col min="9242" max="9242" width="5.6640625" style="7" bestFit="1" customWidth="1"/>
    <col min="9243" max="9244" width="11.5" style="7" bestFit="1" customWidth="1"/>
    <col min="9245" max="9246" width="8.83203125" style="7" customWidth="1"/>
    <col min="9247" max="9247" width="10" style="7" bestFit="1" customWidth="1"/>
    <col min="9248" max="9472" width="8.83203125" style="7"/>
    <col min="9473" max="9473" width="11.33203125" style="7" bestFit="1" customWidth="1"/>
    <col min="9474" max="9474" width="56" style="7" customWidth="1"/>
    <col min="9475" max="9475" width="39.1640625" style="7" customWidth="1"/>
    <col min="9476" max="9476" width="3.6640625" style="7" bestFit="1" customWidth="1"/>
    <col min="9477" max="9477" width="18.5" style="7" bestFit="1" customWidth="1"/>
    <col min="9478" max="9478" width="3.6640625" style="7" customWidth="1"/>
    <col min="9479" max="9479" width="23.5" style="7" customWidth="1"/>
    <col min="9480" max="9480" width="16.33203125" style="7" customWidth="1"/>
    <col min="9481" max="9481" width="2.6640625" style="7" customWidth="1"/>
    <col min="9482" max="9482" width="16.33203125" style="7" customWidth="1"/>
    <col min="9483" max="9483" width="2.6640625" style="7" customWidth="1"/>
    <col min="9484" max="9484" width="9.6640625" style="7" bestFit="1" customWidth="1"/>
    <col min="9485" max="9485" width="17.33203125" style="7" customWidth="1"/>
    <col min="9486" max="9486" width="5.1640625" style="7" customWidth="1"/>
    <col min="9487" max="9487" width="18.83203125" style="7" bestFit="1" customWidth="1"/>
    <col min="9488" max="9489" width="6.33203125" style="7" customWidth="1"/>
    <col min="9490" max="9490" width="16.33203125" style="7" customWidth="1"/>
    <col min="9491" max="9491" width="4" style="7" bestFit="1" customWidth="1"/>
    <col min="9492" max="9492" width="16.33203125" style="7" customWidth="1"/>
    <col min="9493" max="9493" width="4.6640625" style="7" customWidth="1"/>
    <col min="9494" max="9494" width="16.33203125" style="7" customWidth="1"/>
    <col min="9495" max="9495" width="12.6640625" style="7" customWidth="1"/>
    <col min="9496" max="9496" width="16.33203125" style="7" customWidth="1"/>
    <col min="9497" max="9497" width="3" style="7" bestFit="1" customWidth="1"/>
    <col min="9498" max="9498" width="5.6640625" style="7" bestFit="1" customWidth="1"/>
    <col min="9499" max="9500" width="11.5" style="7" bestFit="1" customWidth="1"/>
    <col min="9501" max="9502" width="8.83203125" style="7" customWidth="1"/>
    <col min="9503" max="9503" width="10" style="7" bestFit="1" customWidth="1"/>
    <col min="9504" max="9728" width="8.83203125" style="7"/>
    <col min="9729" max="9729" width="11.33203125" style="7" bestFit="1" customWidth="1"/>
    <col min="9730" max="9730" width="56" style="7" customWidth="1"/>
    <col min="9731" max="9731" width="39.1640625" style="7" customWidth="1"/>
    <col min="9732" max="9732" width="3.6640625" style="7" bestFit="1" customWidth="1"/>
    <col min="9733" max="9733" width="18.5" style="7" bestFit="1" customWidth="1"/>
    <col min="9734" max="9734" width="3.6640625" style="7" customWidth="1"/>
    <col min="9735" max="9735" width="23.5" style="7" customWidth="1"/>
    <col min="9736" max="9736" width="16.33203125" style="7" customWidth="1"/>
    <col min="9737" max="9737" width="2.6640625" style="7" customWidth="1"/>
    <col min="9738" max="9738" width="16.33203125" style="7" customWidth="1"/>
    <col min="9739" max="9739" width="2.6640625" style="7" customWidth="1"/>
    <col min="9740" max="9740" width="9.6640625" style="7" bestFit="1" customWidth="1"/>
    <col min="9741" max="9741" width="17.33203125" style="7" customWidth="1"/>
    <col min="9742" max="9742" width="5.1640625" style="7" customWidth="1"/>
    <col min="9743" max="9743" width="18.83203125" style="7" bestFit="1" customWidth="1"/>
    <col min="9744" max="9745" width="6.33203125" style="7" customWidth="1"/>
    <col min="9746" max="9746" width="16.33203125" style="7" customWidth="1"/>
    <col min="9747" max="9747" width="4" style="7" bestFit="1" customWidth="1"/>
    <col min="9748" max="9748" width="16.33203125" style="7" customWidth="1"/>
    <col min="9749" max="9749" width="4.6640625" style="7" customWidth="1"/>
    <col min="9750" max="9750" width="16.33203125" style="7" customWidth="1"/>
    <col min="9751" max="9751" width="12.6640625" style="7" customWidth="1"/>
    <col min="9752" max="9752" width="16.33203125" style="7" customWidth="1"/>
    <col min="9753" max="9753" width="3" style="7" bestFit="1" customWidth="1"/>
    <col min="9754" max="9754" width="5.6640625" style="7" bestFit="1" customWidth="1"/>
    <col min="9755" max="9756" width="11.5" style="7" bestFit="1" customWidth="1"/>
    <col min="9757" max="9758" width="8.83203125" style="7" customWidth="1"/>
    <col min="9759" max="9759" width="10" style="7" bestFit="1" customWidth="1"/>
    <col min="9760" max="9984" width="8.83203125" style="7"/>
    <col min="9985" max="9985" width="11.33203125" style="7" bestFit="1" customWidth="1"/>
    <col min="9986" max="9986" width="56" style="7" customWidth="1"/>
    <col min="9987" max="9987" width="39.1640625" style="7" customWidth="1"/>
    <col min="9988" max="9988" width="3.6640625" style="7" bestFit="1" customWidth="1"/>
    <col min="9989" max="9989" width="18.5" style="7" bestFit="1" customWidth="1"/>
    <col min="9990" max="9990" width="3.6640625" style="7" customWidth="1"/>
    <col min="9991" max="9991" width="23.5" style="7" customWidth="1"/>
    <col min="9992" max="9992" width="16.33203125" style="7" customWidth="1"/>
    <col min="9993" max="9993" width="2.6640625" style="7" customWidth="1"/>
    <col min="9994" max="9994" width="16.33203125" style="7" customWidth="1"/>
    <col min="9995" max="9995" width="2.6640625" style="7" customWidth="1"/>
    <col min="9996" max="9996" width="9.6640625" style="7" bestFit="1" customWidth="1"/>
    <col min="9997" max="9997" width="17.33203125" style="7" customWidth="1"/>
    <col min="9998" max="9998" width="5.1640625" style="7" customWidth="1"/>
    <col min="9999" max="9999" width="18.83203125" style="7" bestFit="1" customWidth="1"/>
    <col min="10000" max="10001" width="6.33203125" style="7" customWidth="1"/>
    <col min="10002" max="10002" width="16.33203125" style="7" customWidth="1"/>
    <col min="10003" max="10003" width="4" style="7" bestFit="1" customWidth="1"/>
    <col min="10004" max="10004" width="16.33203125" style="7" customWidth="1"/>
    <col min="10005" max="10005" width="4.6640625" style="7" customWidth="1"/>
    <col min="10006" max="10006" width="16.33203125" style="7" customWidth="1"/>
    <col min="10007" max="10007" width="12.6640625" style="7" customWidth="1"/>
    <col min="10008" max="10008" width="16.33203125" style="7" customWidth="1"/>
    <col min="10009" max="10009" width="3" style="7" bestFit="1" customWidth="1"/>
    <col min="10010" max="10010" width="5.6640625" style="7" bestFit="1" customWidth="1"/>
    <col min="10011" max="10012" width="11.5" style="7" bestFit="1" customWidth="1"/>
    <col min="10013" max="10014" width="8.83203125" style="7" customWidth="1"/>
    <col min="10015" max="10015" width="10" style="7" bestFit="1" customWidth="1"/>
    <col min="10016" max="10240" width="8.83203125" style="7"/>
    <col min="10241" max="10241" width="11.33203125" style="7" bestFit="1" customWidth="1"/>
    <col min="10242" max="10242" width="56" style="7" customWidth="1"/>
    <col min="10243" max="10243" width="39.1640625" style="7" customWidth="1"/>
    <col min="10244" max="10244" width="3.6640625" style="7" bestFit="1" customWidth="1"/>
    <col min="10245" max="10245" width="18.5" style="7" bestFit="1" customWidth="1"/>
    <col min="10246" max="10246" width="3.6640625" style="7" customWidth="1"/>
    <col min="10247" max="10247" width="23.5" style="7" customWidth="1"/>
    <col min="10248" max="10248" width="16.33203125" style="7" customWidth="1"/>
    <col min="10249" max="10249" width="2.6640625" style="7" customWidth="1"/>
    <col min="10250" max="10250" width="16.33203125" style="7" customWidth="1"/>
    <col min="10251" max="10251" width="2.6640625" style="7" customWidth="1"/>
    <col min="10252" max="10252" width="9.6640625" style="7" bestFit="1" customWidth="1"/>
    <col min="10253" max="10253" width="17.33203125" style="7" customWidth="1"/>
    <col min="10254" max="10254" width="5.1640625" style="7" customWidth="1"/>
    <col min="10255" max="10255" width="18.83203125" style="7" bestFit="1" customWidth="1"/>
    <col min="10256" max="10257" width="6.33203125" style="7" customWidth="1"/>
    <col min="10258" max="10258" width="16.33203125" style="7" customWidth="1"/>
    <col min="10259" max="10259" width="4" style="7" bestFit="1" customWidth="1"/>
    <col min="10260" max="10260" width="16.33203125" style="7" customWidth="1"/>
    <col min="10261" max="10261" width="4.6640625" style="7" customWidth="1"/>
    <col min="10262" max="10262" width="16.33203125" style="7" customWidth="1"/>
    <col min="10263" max="10263" width="12.6640625" style="7" customWidth="1"/>
    <col min="10264" max="10264" width="16.33203125" style="7" customWidth="1"/>
    <col min="10265" max="10265" width="3" style="7" bestFit="1" customWidth="1"/>
    <col min="10266" max="10266" width="5.6640625" style="7" bestFit="1" customWidth="1"/>
    <col min="10267" max="10268" width="11.5" style="7" bestFit="1" customWidth="1"/>
    <col min="10269" max="10270" width="8.83203125" style="7" customWidth="1"/>
    <col min="10271" max="10271" width="10" style="7" bestFit="1" customWidth="1"/>
    <col min="10272" max="10496" width="8.83203125" style="7"/>
    <col min="10497" max="10497" width="11.33203125" style="7" bestFit="1" customWidth="1"/>
    <col min="10498" max="10498" width="56" style="7" customWidth="1"/>
    <col min="10499" max="10499" width="39.1640625" style="7" customWidth="1"/>
    <col min="10500" max="10500" width="3.6640625" style="7" bestFit="1" customWidth="1"/>
    <col min="10501" max="10501" width="18.5" style="7" bestFit="1" customWidth="1"/>
    <col min="10502" max="10502" width="3.6640625" style="7" customWidth="1"/>
    <col min="10503" max="10503" width="23.5" style="7" customWidth="1"/>
    <col min="10504" max="10504" width="16.33203125" style="7" customWidth="1"/>
    <col min="10505" max="10505" width="2.6640625" style="7" customWidth="1"/>
    <col min="10506" max="10506" width="16.33203125" style="7" customWidth="1"/>
    <col min="10507" max="10507" width="2.6640625" style="7" customWidth="1"/>
    <col min="10508" max="10508" width="9.6640625" style="7" bestFit="1" customWidth="1"/>
    <col min="10509" max="10509" width="17.33203125" style="7" customWidth="1"/>
    <col min="10510" max="10510" width="5.1640625" style="7" customWidth="1"/>
    <col min="10511" max="10511" width="18.83203125" style="7" bestFit="1" customWidth="1"/>
    <col min="10512" max="10513" width="6.33203125" style="7" customWidth="1"/>
    <col min="10514" max="10514" width="16.33203125" style="7" customWidth="1"/>
    <col min="10515" max="10515" width="4" style="7" bestFit="1" customWidth="1"/>
    <col min="10516" max="10516" width="16.33203125" style="7" customWidth="1"/>
    <col min="10517" max="10517" width="4.6640625" style="7" customWidth="1"/>
    <col min="10518" max="10518" width="16.33203125" style="7" customWidth="1"/>
    <col min="10519" max="10519" width="12.6640625" style="7" customWidth="1"/>
    <col min="10520" max="10520" width="16.33203125" style="7" customWidth="1"/>
    <col min="10521" max="10521" width="3" style="7" bestFit="1" customWidth="1"/>
    <col min="10522" max="10522" width="5.6640625" style="7" bestFit="1" customWidth="1"/>
    <col min="10523" max="10524" width="11.5" style="7" bestFit="1" customWidth="1"/>
    <col min="10525" max="10526" width="8.83203125" style="7" customWidth="1"/>
    <col min="10527" max="10527" width="10" style="7" bestFit="1" customWidth="1"/>
    <col min="10528" max="10752" width="8.83203125" style="7"/>
    <col min="10753" max="10753" width="11.33203125" style="7" bestFit="1" customWidth="1"/>
    <col min="10754" max="10754" width="56" style="7" customWidth="1"/>
    <col min="10755" max="10755" width="39.1640625" style="7" customWidth="1"/>
    <col min="10756" max="10756" width="3.6640625" style="7" bestFit="1" customWidth="1"/>
    <col min="10757" max="10757" width="18.5" style="7" bestFit="1" customWidth="1"/>
    <col min="10758" max="10758" width="3.6640625" style="7" customWidth="1"/>
    <col min="10759" max="10759" width="23.5" style="7" customWidth="1"/>
    <col min="10760" max="10760" width="16.33203125" style="7" customWidth="1"/>
    <col min="10761" max="10761" width="2.6640625" style="7" customWidth="1"/>
    <col min="10762" max="10762" width="16.33203125" style="7" customWidth="1"/>
    <col min="10763" max="10763" width="2.6640625" style="7" customWidth="1"/>
    <col min="10764" max="10764" width="9.6640625" style="7" bestFit="1" customWidth="1"/>
    <col min="10765" max="10765" width="17.33203125" style="7" customWidth="1"/>
    <col min="10766" max="10766" width="5.1640625" style="7" customWidth="1"/>
    <col min="10767" max="10767" width="18.83203125" style="7" bestFit="1" customWidth="1"/>
    <col min="10768" max="10769" width="6.33203125" style="7" customWidth="1"/>
    <col min="10770" max="10770" width="16.33203125" style="7" customWidth="1"/>
    <col min="10771" max="10771" width="4" style="7" bestFit="1" customWidth="1"/>
    <col min="10772" max="10772" width="16.33203125" style="7" customWidth="1"/>
    <col min="10773" max="10773" width="4.6640625" style="7" customWidth="1"/>
    <col min="10774" max="10774" width="16.33203125" style="7" customWidth="1"/>
    <col min="10775" max="10775" width="12.6640625" style="7" customWidth="1"/>
    <col min="10776" max="10776" width="16.33203125" style="7" customWidth="1"/>
    <col min="10777" max="10777" width="3" style="7" bestFit="1" customWidth="1"/>
    <col min="10778" max="10778" width="5.6640625" style="7" bestFit="1" customWidth="1"/>
    <col min="10779" max="10780" width="11.5" style="7" bestFit="1" customWidth="1"/>
    <col min="10781" max="10782" width="8.83203125" style="7" customWidth="1"/>
    <col min="10783" max="10783" width="10" style="7" bestFit="1" customWidth="1"/>
    <col min="10784" max="11008" width="8.83203125" style="7"/>
    <col min="11009" max="11009" width="11.33203125" style="7" bestFit="1" customWidth="1"/>
    <col min="11010" max="11010" width="56" style="7" customWidth="1"/>
    <col min="11011" max="11011" width="39.1640625" style="7" customWidth="1"/>
    <col min="11012" max="11012" width="3.6640625" style="7" bestFit="1" customWidth="1"/>
    <col min="11013" max="11013" width="18.5" style="7" bestFit="1" customWidth="1"/>
    <col min="11014" max="11014" width="3.6640625" style="7" customWidth="1"/>
    <col min="11015" max="11015" width="23.5" style="7" customWidth="1"/>
    <col min="11016" max="11016" width="16.33203125" style="7" customWidth="1"/>
    <col min="11017" max="11017" width="2.6640625" style="7" customWidth="1"/>
    <col min="11018" max="11018" width="16.33203125" style="7" customWidth="1"/>
    <col min="11019" max="11019" width="2.6640625" style="7" customWidth="1"/>
    <col min="11020" max="11020" width="9.6640625" style="7" bestFit="1" customWidth="1"/>
    <col min="11021" max="11021" width="17.33203125" style="7" customWidth="1"/>
    <col min="11022" max="11022" width="5.1640625" style="7" customWidth="1"/>
    <col min="11023" max="11023" width="18.83203125" style="7" bestFit="1" customWidth="1"/>
    <col min="11024" max="11025" width="6.33203125" style="7" customWidth="1"/>
    <col min="11026" max="11026" width="16.33203125" style="7" customWidth="1"/>
    <col min="11027" max="11027" width="4" style="7" bestFit="1" customWidth="1"/>
    <col min="11028" max="11028" width="16.33203125" style="7" customWidth="1"/>
    <col min="11029" max="11029" width="4.6640625" style="7" customWidth="1"/>
    <col min="11030" max="11030" width="16.33203125" style="7" customWidth="1"/>
    <col min="11031" max="11031" width="12.6640625" style="7" customWidth="1"/>
    <col min="11032" max="11032" width="16.33203125" style="7" customWidth="1"/>
    <col min="11033" max="11033" width="3" style="7" bestFit="1" customWidth="1"/>
    <col min="11034" max="11034" width="5.6640625" style="7" bestFit="1" customWidth="1"/>
    <col min="11035" max="11036" width="11.5" style="7" bestFit="1" customWidth="1"/>
    <col min="11037" max="11038" width="8.83203125" style="7" customWidth="1"/>
    <col min="11039" max="11039" width="10" style="7" bestFit="1" customWidth="1"/>
    <col min="11040" max="11264" width="8.83203125" style="7"/>
    <col min="11265" max="11265" width="11.33203125" style="7" bestFit="1" customWidth="1"/>
    <col min="11266" max="11266" width="56" style="7" customWidth="1"/>
    <col min="11267" max="11267" width="39.1640625" style="7" customWidth="1"/>
    <col min="11268" max="11268" width="3.6640625" style="7" bestFit="1" customWidth="1"/>
    <col min="11269" max="11269" width="18.5" style="7" bestFit="1" customWidth="1"/>
    <col min="11270" max="11270" width="3.6640625" style="7" customWidth="1"/>
    <col min="11271" max="11271" width="23.5" style="7" customWidth="1"/>
    <col min="11272" max="11272" width="16.33203125" style="7" customWidth="1"/>
    <col min="11273" max="11273" width="2.6640625" style="7" customWidth="1"/>
    <col min="11274" max="11274" width="16.33203125" style="7" customWidth="1"/>
    <col min="11275" max="11275" width="2.6640625" style="7" customWidth="1"/>
    <col min="11276" max="11276" width="9.6640625" style="7" bestFit="1" customWidth="1"/>
    <col min="11277" max="11277" width="17.33203125" style="7" customWidth="1"/>
    <col min="11278" max="11278" width="5.1640625" style="7" customWidth="1"/>
    <col min="11279" max="11279" width="18.83203125" style="7" bestFit="1" customWidth="1"/>
    <col min="11280" max="11281" width="6.33203125" style="7" customWidth="1"/>
    <col min="11282" max="11282" width="16.33203125" style="7" customWidth="1"/>
    <col min="11283" max="11283" width="4" style="7" bestFit="1" customWidth="1"/>
    <col min="11284" max="11284" width="16.33203125" style="7" customWidth="1"/>
    <col min="11285" max="11285" width="4.6640625" style="7" customWidth="1"/>
    <col min="11286" max="11286" width="16.33203125" style="7" customWidth="1"/>
    <col min="11287" max="11287" width="12.6640625" style="7" customWidth="1"/>
    <col min="11288" max="11288" width="16.33203125" style="7" customWidth="1"/>
    <col min="11289" max="11289" width="3" style="7" bestFit="1" customWidth="1"/>
    <col min="11290" max="11290" width="5.6640625" style="7" bestFit="1" customWidth="1"/>
    <col min="11291" max="11292" width="11.5" style="7" bestFit="1" customWidth="1"/>
    <col min="11293" max="11294" width="8.83203125" style="7" customWidth="1"/>
    <col min="11295" max="11295" width="10" style="7" bestFit="1" customWidth="1"/>
    <col min="11296" max="11520" width="8.83203125" style="7"/>
    <col min="11521" max="11521" width="11.33203125" style="7" bestFit="1" customWidth="1"/>
    <col min="11522" max="11522" width="56" style="7" customWidth="1"/>
    <col min="11523" max="11523" width="39.1640625" style="7" customWidth="1"/>
    <col min="11524" max="11524" width="3.6640625" style="7" bestFit="1" customWidth="1"/>
    <col min="11525" max="11525" width="18.5" style="7" bestFit="1" customWidth="1"/>
    <col min="11526" max="11526" width="3.6640625" style="7" customWidth="1"/>
    <col min="11527" max="11527" width="23.5" style="7" customWidth="1"/>
    <col min="11528" max="11528" width="16.33203125" style="7" customWidth="1"/>
    <col min="11529" max="11529" width="2.6640625" style="7" customWidth="1"/>
    <col min="11530" max="11530" width="16.33203125" style="7" customWidth="1"/>
    <col min="11531" max="11531" width="2.6640625" style="7" customWidth="1"/>
    <col min="11532" max="11532" width="9.6640625" style="7" bestFit="1" customWidth="1"/>
    <col min="11533" max="11533" width="17.33203125" style="7" customWidth="1"/>
    <col min="11534" max="11534" width="5.1640625" style="7" customWidth="1"/>
    <col min="11535" max="11535" width="18.83203125" style="7" bestFit="1" customWidth="1"/>
    <col min="11536" max="11537" width="6.33203125" style="7" customWidth="1"/>
    <col min="11538" max="11538" width="16.33203125" style="7" customWidth="1"/>
    <col min="11539" max="11539" width="4" style="7" bestFit="1" customWidth="1"/>
    <col min="11540" max="11540" width="16.33203125" style="7" customWidth="1"/>
    <col min="11541" max="11541" width="4.6640625" style="7" customWidth="1"/>
    <col min="11542" max="11542" width="16.33203125" style="7" customWidth="1"/>
    <col min="11543" max="11543" width="12.6640625" style="7" customWidth="1"/>
    <col min="11544" max="11544" width="16.33203125" style="7" customWidth="1"/>
    <col min="11545" max="11545" width="3" style="7" bestFit="1" customWidth="1"/>
    <col min="11546" max="11546" width="5.6640625" style="7" bestFit="1" customWidth="1"/>
    <col min="11547" max="11548" width="11.5" style="7" bestFit="1" customWidth="1"/>
    <col min="11549" max="11550" width="8.83203125" style="7" customWidth="1"/>
    <col min="11551" max="11551" width="10" style="7" bestFit="1" customWidth="1"/>
    <col min="11552" max="11776" width="8.83203125" style="7"/>
    <col min="11777" max="11777" width="11.33203125" style="7" bestFit="1" customWidth="1"/>
    <col min="11778" max="11778" width="56" style="7" customWidth="1"/>
    <col min="11779" max="11779" width="39.1640625" style="7" customWidth="1"/>
    <col min="11780" max="11780" width="3.6640625" style="7" bestFit="1" customWidth="1"/>
    <col min="11781" max="11781" width="18.5" style="7" bestFit="1" customWidth="1"/>
    <col min="11782" max="11782" width="3.6640625" style="7" customWidth="1"/>
    <col min="11783" max="11783" width="23.5" style="7" customWidth="1"/>
    <col min="11784" max="11784" width="16.33203125" style="7" customWidth="1"/>
    <col min="11785" max="11785" width="2.6640625" style="7" customWidth="1"/>
    <col min="11786" max="11786" width="16.33203125" style="7" customWidth="1"/>
    <col min="11787" max="11787" width="2.6640625" style="7" customWidth="1"/>
    <col min="11788" max="11788" width="9.6640625" style="7" bestFit="1" customWidth="1"/>
    <col min="11789" max="11789" width="17.33203125" style="7" customWidth="1"/>
    <col min="11790" max="11790" width="5.1640625" style="7" customWidth="1"/>
    <col min="11791" max="11791" width="18.83203125" style="7" bestFit="1" customWidth="1"/>
    <col min="11792" max="11793" width="6.33203125" style="7" customWidth="1"/>
    <col min="11794" max="11794" width="16.33203125" style="7" customWidth="1"/>
    <col min="11795" max="11795" width="4" style="7" bestFit="1" customWidth="1"/>
    <col min="11796" max="11796" width="16.33203125" style="7" customWidth="1"/>
    <col min="11797" max="11797" width="4.6640625" style="7" customWidth="1"/>
    <col min="11798" max="11798" width="16.33203125" style="7" customWidth="1"/>
    <col min="11799" max="11799" width="12.6640625" style="7" customWidth="1"/>
    <col min="11800" max="11800" width="16.33203125" style="7" customWidth="1"/>
    <col min="11801" max="11801" width="3" style="7" bestFit="1" customWidth="1"/>
    <col min="11802" max="11802" width="5.6640625" style="7" bestFit="1" customWidth="1"/>
    <col min="11803" max="11804" width="11.5" style="7" bestFit="1" customWidth="1"/>
    <col min="11805" max="11806" width="8.83203125" style="7" customWidth="1"/>
    <col min="11807" max="11807" width="10" style="7" bestFit="1" customWidth="1"/>
    <col min="11808" max="12032" width="8.83203125" style="7"/>
    <col min="12033" max="12033" width="11.33203125" style="7" bestFit="1" customWidth="1"/>
    <col min="12034" max="12034" width="56" style="7" customWidth="1"/>
    <col min="12035" max="12035" width="39.1640625" style="7" customWidth="1"/>
    <col min="12036" max="12036" width="3.6640625" style="7" bestFit="1" customWidth="1"/>
    <col min="12037" max="12037" width="18.5" style="7" bestFit="1" customWidth="1"/>
    <col min="12038" max="12038" width="3.6640625" style="7" customWidth="1"/>
    <col min="12039" max="12039" width="23.5" style="7" customWidth="1"/>
    <col min="12040" max="12040" width="16.33203125" style="7" customWidth="1"/>
    <col min="12041" max="12041" width="2.6640625" style="7" customWidth="1"/>
    <col min="12042" max="12042" width="16.33203125" style="7" customWidth="1"/>
    <col min="12043" max="12043" width="2.6640625" style="7" customWidth="1"/>
    <col min="12044" max="12044" width="9.6640625" style="7" bestFit="1" customWidth="1"/>
    <col min="12045" max="12045" width="17.33203125" style="7" customWidth="1"/>
    <col min="12046" max="12046" width="5.1640625" style="7" customWidth="1"/>
    <col min="12047" max="12047" width="18.83203125" style="7" bestFit="1" customWidth="1"/>
    <col min="12048" max="12049" width="6.33203125" style="7" customWidth="1"/>
    <col min="12050" max="12050" width="16.33203125" style="7" customWidth="1"/>
    <col min="12051" max="12051" width="4" style="7" bestFit="1" customWidth="1"/>
    <col min="12052" max="12052" width="16.33203125" style="7" customWidth="1"/>
    <col min="12053" max="12053" width="4.6640625" style="7" customWidth="1"/>
    <col min="12054" max="12054" width="16.33203125" style="7" customWidth="1"/>
    <col min="12055" max="12055" width="12.6640625" style="7" customWidth="1"/>
    <col min="12056" max="12056" width="16.33203125" style="7" customWidth="1"/>
    <col min="12057" max="12057" width="3" style="7" bestFit="1" customWidth="1"/>
    <col min="12058" max="12058" width="5.6640625" style="7" bestFit="1" customWidth="1"/>
    <col min="12059" max="12060" width="11.5" style="7" bestFit="1" customWidth="1"/>
    <col min="12061" max="12062" width="8.83203125" style="7" customWidth="1"/>
    <col min="12063" max="12063" width="10" style="7" bestFit="1" customWidth="1"/>
    <col min="12064" max="12288" width="8.83203125" style="7"/>
    <col min="12289" max="12289" width="11.33203125" style="7" bestFit="1" customWidth="1"/>
    <col min="12290" max="12290" width="56" style="7" customWidth="1"/>
    <col min="12291" max="12291" width="39.1640625" style="7" customWidth="1"/>
    <col min="12292" max="12292" width="3.6640625" style="7" bestFit="1" customWidth="1"/>
    <col min="12293" max="12293" width="18.5" style="7" bestFit="1" customWidth="1"/>
    <col min="12294" max="12294" width="3.6640625" style="7" customWidth="1"/>
    <col min="12295" max="12295" width="23.5" style="7" customWidth="1"/>
    <col min="12296" max="12296" width="16.33203125" style="7" customWidth="1"/>
    <col min="12297" max="12297" width="2.6640625" style="7" customWidth="1"/>
    <col min="12298" max="12298" width="16.33203125" style="7" customWidth="1"/>
    <col min="12299" max="12299" width="2.6640625" style="7" customWidth="1"/>
    <col min="12300" max="12300" width="9.6640625" style="7" bestFit="1" customWidth="1"/>
    <col min="12301" max="12301" width="17.33203125" style="7" customWidth="1"/>
    <col min="12302" max="12302" width="5.1640625" style="7" customWidth="1"/>
    <col min="12303" max="12303" width="18.83203125" style="7" bestFit="1" customWidth="1"/>
    <col min="12304" max="12305" width="6.33203125" style="7" customWidth="1"/>
    <col min="12306" max="12306" width="16.33203125" style="7" customWidth="1"/>
    <col min="12307" max="12307" width="4" style="7" bestFit="1" customWidth="1"/>
    <col min="12308" max="12308" width="16.33203125" style="7" customWidth="1"/>
    <col min="12309" max="12309" width="4.6640625" style="7" customWidth="1"/>
    <col min="12310" max="12310" width="16.33203125" style="7" customWidth="1"/>
    <col min="12311" max="12311" width="12.6640625" style="7" customWidth="1"/>
    <col min="12312" max="12312" width="16.33203125" style="7" customWidth="1"/>
    <col min="12313" max="12313" width="3" style="7" bestFit="1" customWidth="1"/>
    <col min="12314" max="12314" width="5.6640625" style="7" bestFit="1" customWidth="1"/>
    <col min="12315" max="12316" width="11.5" style="7" bestFit="1" customWidth="1"/>
    <col min="12317" max="12318" width="8.83203125" style="7" customWidth="1"/>
    <col min="12319" max="12319" width="10" style="7" bestFit="1" customWidth="1"/>
    <col min="12320" max="12544" width="8.83203125" style="7"/>
    <col min="12545" max="12545" width="11.33203125" style="7" bestFit="1" customWidth="1"/>
    <col min="12546" max="12546" width="56" style="7" customWidth="1"/>
    <col min="12547" max="12547" width="39.1640625" style="7" customWidth="1"/>
    <col min="12548" max="12548" width="3.6640625" style="7" bestFit="1" customWidth="1"/>
    <col min="12549" max="12549" width="18.5" style="7" bestFit="1" customWidth="1"/>
    <col min="12550" max="12550" width="3.6640625" style="7" customWidth="1"/>
    <col min="12551" max="12551" width="23.5" style="7" customWidth="1"/>
    <col min="12552" max="12552" width="16.33203125" style="7" customWidth="1"/>
    <col min="12553" max="12553" width="2.6640625" style="7" customWidth="1"/>
    <col min="12554" max="12554" width="16.33203125" style="7" customWidth="1"/>
    <col min="12555" max="12555" width="2.6640625" style="7" customWidth="1"/>
    <col min="12556" max="12556" width="9.6640625" style="7" bestFit="1" customWidth="1"/>
    <col min="12557" max="12557" width="17.33203125" style="7" customWidth="1"/>
    <col min="12558" max="12558" width="5.1640625" style="7" customWidth="1"/>
    <col min="12559" max="12559" width="18.83203125" style="7" bestFit="1" customWidth="1"/>
    <col min="12560" max="12561" width="6.33203125" style="7" customWidth="1"/>
    <col min="12562" max="12562" width="16.33203125" style="7" customWidth="1"/>
    <col min="12563" max="12563" width="4" style="7" bestFit="1" customWidth="1"/>
    <col min="12564" max="12564" width="16.33203125" style="7" customWidth="1"/>
    <col min="12565" max="12565" width="4.6640625" style="7" customWidth="1"/>
    <col min="12566" max="12566" width="16.33203125" style="7" customWidth="1"/>
    <col min="12567" max="12567" width="12.6640625" style="7" customWidth="1"/>
    <col min="12568" max="12568" width="16.33203125" style="7" customWidth="1"/>
    <col min="12569" max="12569" width="3" style="7" bestFit="1" customWidth="1"/>
    <col min="12570" max="12570" width="5.6640625" style="7" bestFit="1" customWidth="1"/>
    <col min="12571" max="12572" width="11.5" style="7" bestFit="1" customWidth="1"/>
    <col min="12573" max="12574" width="8.83203125" style="7" customWidth="1"/>
    <col min="12575" max="12575" width="10" style="7" bestFit="1" customWidth="1"/>
    <col min="12576" max="12800" width="8.83203125" style="7"/>
    <col min="12801" max="12801" width="11.33203125" style="7" bestFit="1" customWidth="1"/>
    <col min="12802" max="12802" width="56" style="7" customWidth="1"/>
    <col min="12803" max="12803" width="39.1640625" style="7" customWidth="1"/>
    <col min="12804" max="12804" width="3.6640625" style="7" bestFit="1" customWidth="1"/>
    <col min="12805" max="12805" width="18.5" style="7" bestFit="1" customWidth="1"/>
    <col min="12806" max="12806" width="3.6640625" style="7" customWidth="1"/>
    <col min="12807" max="12807" width="23.5" style="7" customWidth="1"/>
    <col min="12808" max="12808" width="16.33203125" style="7" customWidth="1"/>
    <col min="12809" max="12809" width="2.6640625" style="7" customWidth="1"/>
    <col min="12810" max="12810" width="16.33203125" style="7" customWidth="1"/>
    <col min="12811" max="12811" width="2.6640625" style="7" customWidth="1"/>
    <col min="12812" max="12812" width="9.6640625" style="7" bestFit="1" customWidth="1"/>
    <col min="12813" max="12813" width="17.33203125" style="7" customWidth="1"/>
    <col min="12814" max="12814" width="5.1640625" style="7" customWidth="1"/>
    <col min="12815" max="12815" width="18.83203125" style="7" bestFit="1" customWidth="1"/>
    <col min="12816" max="12817" width="6.33203125" style="7" customWidth="1"/>
    <col min="12818" max="12818" width="16.33203125" style="7" customWidth="1"/>
    <col min="12819" max="12819" width="4" style="7" bestFit="1" customWidth="1"/>
    <col min="12820" max="12820" width="16.33203125" style="7" customWidth="1"/>
    <col min="12821" max="12821" width="4.6640625" style="7" customWidth="1"/>
    <col min="12822" max="12822" width="16.33203125" style="7" customWidth="1"/>
    <col min="12823" max="12823" width="12.6640625" style="7" customWidth="1"/>
    <col min="12824" max="12824" width="16.33203125" style="7" customWidth="1"/>
    <col min="12825" max="12825" width="3" style="7" bestFit="1" customWidth="1"/>
    <col min="12826" max="12826" width="5.6640625" style="7" bestFit="1" customWidth="1"/>
    <col min="12827" max="12828" width="11.5" style="7" bestFit="1" customWidth="1"/>
    <col min="12829" max="12830" width="8.83203125" style="7" customWidth="1"/>
    <col min="12831" max="12831" width="10" style="7" bestFit="1" customWidth="1"/>
    <col min="12832" max="13056" width="8.83203125" style="7"/>
    <col min="13057" max="13057" width="11.33203125" style="7" bestFit="1" customWidth="1"/>
    <col min="13058" max="13058" width="56" style="7" customWidth="1"/>
    <col min="13059" max="13059" width="39.1640625" style="7" customWidth="1"/>
    <col min="13060" max="13060" width="3.6640625" style="7" bestFit="1" customWidth="1"/>
    <col min="13061" max="13061" width="18.5" style="7" bestFit="1" customWidth="1"/>
    <col min="13062" max="13062" width="3.6640625" style="7" customWidth="1"/>
    <col min="13063" max="13063" width="23.5" style="7" customWidth="1"/>
    <col min="13064" max="13064" width="16.33203125" style="7" customWidth="1"/>
    <col min="13065" max="13065" width="2.6640625" style="7" customWidth="1"/>
    <col min="13066" max="13066" width="16.33203125" style="7" customWidth="1"/>
    <col min="13067" max="13067" width="2.6640625" style="7" customWidth="1"/>
    <col min="13068" max="13068" width="9.6640625" style="7" bestFit="1" customWidth="1"/>
    <col min="13069" max="13069" width="17.33203125" style="7" customWidth="1"/>
    <col min="13070" max="13070" width="5.1640625" style="7" customWidth="1"/>
    <col min="13071" max="13071" width="18.83203125" style="7" bestFit="1" customWidth="1"/>
    <col min="13072" max="13073" width="6.33203125" style="7" customWidth="1"/>
    <col min="13074" max="13074" width="16.33203125" style="7" customWidth="1"/>
    <col min="13075" max="13075" width="4" style="7" bestFit="1" customWidth="1"/>
    <col min="13076" max="13076" width="16.33203125" style="7" customWidth="1"/>
    <col min="13077" max="13077" width="4.6640625" style="7" customWidth="1"/>
    <col min="13078" max="13078" width="16.33203125" style="7" customWidth="1"/>
    <col min="13079" max="13079" width="12.6640625" style="7" customWidth="1"/>
    <col min="13080" max="13080" width="16.33203125" style="7" customWidth="1"/>
    <col min="13081" max="13081" width="3" style="7" bestFit="1" customWidth="1"/>
    <col min="13082" max="13082" width="5.6640625" style="7" bestFit="1" customWidth="1"/>
    <col min="13083" max="13084" width="11.5" style="7" bestFit="1" customWidth="1"/>
    <col min="13085" max="13086" width="8.83203125" style="7" customWidth="1"/>
    <col min="13087" max="13087" width="10" style="7" bestFit="1" customWidth="1"/>
    <col min="13088" max="13312" width="8.83203125" style="7"/>
    <col min="13313" max="13313" width="11.33203125" style="7" bestFit="1" customWidth="1"/>
    <col min="13314" max="13314" width="56" style="7" customWidth="1"/>
    <col min="13315" max="13315" width="39.1640625" style="7" customWidth="1"/>
    <col min="13316" max="13316" width="3.6640625" style="7" bestFit="1" customWidth="1"/>
    <col min="13317" max="13317" width="18.5" style="7" bestFit="1" customWidth="1"/>
    <col min="13318" max="13318" width="3.6640625" style="7" customWidth="1"/>
    <col min="13319" max="13319" width="23.5" style="7" customWidth="1"/>
    <col min="13320" max="13320" width="16.33203125" style="7" customWidth="1"/>
    <col min="13321" max="13321" width="2.6640625" style="7" customWidth="1"/>
    <col min="13322" max="13322" width="16.33203125" style="7" customWidth="1"/>
    <col min="13323" max="13323" width="2.6640625" style="7" customWidth="1"/>
    <col min="13324" max="13324" width="9.6640625" style="7" bestFit="1" customWidth="1"/>
    <col min="13325" max="13325" width="17.33203125" style="7" customWidth="1"/>
    <col min="13326" max="13326" width="5.1640625" style="7" customWidth="1"/>
    <col min="13327" max="13327" width="18.83203125" style="7" bestFit="1" customWidth="1"/>
    <col min="13328" max="13329" width="6.33203125" style="7" customWidth="1"/>
    <col min="13330" max="13330" width="16.33203125" style="7" customWidth="1"/>
    <col min="13331" max="13331" width="4" style="7" bestFit="1" customWidth="1"/>
    <col min="13332" max="13332" width="16.33203125" style="7" customWidth="1"/>
    <col min="13333" max="13333" width="4.6640625" style="7" customWidth="1"/>
    <col min="13334" max="13334" width="16.33203125" style="7" customWidth="1"/>
    <col min="13335" max="13335" width="12.6640625" style="7" customWidth="1"/>
    <col min="13336" max="13336" width="16.33203125" style="7" customWidth="1"/>
    <col min="13337" max="13337" width="3" style="7" bestFit="1" customWidth="1"/>
    <col min="13338" max="13338" width="5.6640625" style="7" bestFit="1" customWidth="1"/>
    <col min="13339" max="13340" width="11.5" style="7" bestFit="1" customWidth="1"/>
    <col min="13341" max="13342" width="8.83203125" style="7" customWidth="1"/>
    <col min="13343" max="13343" width="10" style="7" bestFit="1" customWidth="1"/>
    <col min="13344" max="13568" width="8.83203125" style="7"/>
    <col min="13569" max="13569" width="11.33203125" style="7" bestFit="1" customWidth="1"/>
    <col min="13570" max="13570" width="56" style="7" customWidth="1"/>
    <col min="13571" max="13571" width="39.1640625" style="7" customWidth="1"/>
    <col min="13572" max="13572" width="3.6640625" style="7" bestFit="1" customWidth="1"/>
    <col min="13573" max="13573" width="18.5" style="7" bestFit="1" customWidth="1"/>
    <col min="13574" max="13574" width="3.6640625" style="7" customWidth="1"/>
    <col min="13575" max="13575" width="23.5" style="7" customWidth="1"/>
    <col min="13576" max="13576" width="16.33203125" style="7" customWidth="1"/>
    <col min="13577" max="13577" width="2.6640625" style="7" customWidth="1"/>
    <col min="13578" max="13578" width="16.33203125" style="7" customWidth="1"/>
    <col min="13579" max="13579" width="2.6640625" style="7" customWidth="1"/>
    <col min="13580" max="13580" width="9.6640625" style="7" bestFit="1" customWidth="1"/>
    <col min="13581" max="13581" width="17.33203125" style="7" customWidth="1"/>
    <col min="13582" max="13582" width="5.1640625" style="7" customWidth="1"/>
    <col min="13583" max="13583" width="18.83203125" style="7" bestFit="1" customWidth="1"/>
    <col min="13584" max="13585" width="6.33203125" style="7" customWidth="1"/>
    <col min="13586" max="13586" width="16.33203125" style="7" customWidth="1"/>
    <col min="13587" max="13587" width="4" style="7" bestFit="1" customWidth="1"/>
    <col min="13588" max="13588" width="16.33203125" style="7" customWidth="1"/>
    <col min="13589" max="13589" width="4.6640625" style="7" customWidth="1"/>
    <col min="13590" max="13590" width="16.33203125" style="7" customWidth="1"/>
    <col min="13591" max="13591" width="12.6640625" style="7" customWidth="1"/>
    <col min="13592" max="13592" width="16.33203125" style="7" customWidth="1"/>
    <col min="13593" max="13593" width="3" style="7" bestFit="1" customWidth="1"/>
    <col min="13594" max="13594" width="5.6640625" style="7" bestFit="1" customWidth="1"/>
    <col min="13595" max="13596" width="11.5" style="7" bestFit="1" customWidth="1"/>
    <col min="13597" max="13598" width="8.83203125" style="7" customWidth="1"/>
    <col min="13599" max="13599" width="10" style="7" bestFit="1" customWidth="1"/>
    <col min="13600" max="13824" width="8.83203125" style="7"/>
    <col min="13825" max="13825" width="11.33203125" style="7" bestFit="1" customWidth="1"/>
    <col min="13826" max="13826" width="56" style="7" customWidth="1"/>
    <col min="13827" max="13827" width="39.1640625" style="7" customWidth="1"/>
    <col min="13828" max="13828" width="3.6640625" style="7" bestFit="1" customWidth="1"/>
    <col min="13829" max="13829" width="18.5" style="7" bestFit="1" customWidth="1"/>
    <col min="13830" max="13830" width="3.6640625" style="7" customWidth="1"/>
    <col min="13831" max="13831" width="23.5" style="7" customWidth="1"/>
    <col min="13832" max="13832" width="16.33203125" style="7" customWidth="1"/>
    <col min="13833" max="13833" width="2.6640625" style="7" customWidth="1"/>
    <col min="13834" max="13834" width="16.33203125" style="7" customWidth="1"/>
    <col min="13835" max="13835" width="2.6640625" style="7" customWidth="1"/>
    <col min="13836" max="13836" width="9.6640625" style="7" bestFit="1" customWidth="1"/>
    <col min="13837" max="13837" width="17.33203125" style="7" customWidth="1"/>
    <col min="13838" max="13838" width="5.1640625" style="7" customWidth="1"/>
    <col min="13839" max="13839" width="18.83203125" style="7" bestFit="1" customWidth="1"/>
    <col min="13840" max="13841" width="6.33203125" style="7" customWidth="1"/>
    <col min="13842" max="13842" width="16.33203125" style="7" customWidth="1"/>
    <col min="13843" max="13843" width="4" style="7" bestFit="1" customWidth="1"/>
    <col min="13844" max="13844" width="16.33203125" style="7" customWidth="1"/>
    <col min="13845" max="13845" width="4.6640625" style="7" customWidth="1"/>
    <col min="13846" max="13846" width="16.33203125" style="7" customWidth="1"/>
    <col min="13847" max="13847" width="12.6640625" style="7" customWidth="1"/>
    <col min="13848" max="13848" width="16.33203125" style="7" customWidth="1"/>
    <col min="13849" max="13849" width="3" style="7" bestFit="1" customWidth="1"/>
    <col min="13850" max="13850" width="5.6640625" style="7" bestFit="1" customWidth="1"/>
    <col min="13851" max="13852" width="11.5" style="7" bestFit="1" customWidth="1"/>
    <col min="13853" max="13854" width="8.83203125" style="7" customWidth="1"/>
    <col min="13855" max="13855" width="10" style="7" bestFit="1" customWidth="1"/>
    <col min="13856" max="14080" width="8.83203125" style="7"/>
    <col min="14081" max="14081" width="11.33203125" style="7" bestFit="1" customWidth="1"/>
    <col min="14082" max="14082" width="56" style="7" customWidth="1"/>
    <col min="14083" max="14083" width="39.1640625" style="7" customWidth="1"/>
    <col min="14084" max="14084" width="3.6640625" style="7" bestFit="1" customWidth="1"/>
    <col min="14085" max="14085" width="18.5" style="7" bestFit="1" customWidth="1"/>
    <col min="14086" max="14086" width="3.6640625" style="7" customWidth="1"/>
    <col min="14087" max="14087" width="23.5" style="7" customWidth="1"/>
    <col min="14088" max="14088" width="16.33203125" style="7" customWidth="1"/>
    <col min="14089" max="14089" width="2.6640625" style="7" customWidth="1"/>
    <col min="14090" max="14090" width="16.33203125" style="7" customWidth="1"/>
    <col min="14091" max="14091" width="2.6640625" style="7" customWidth="1"/>
    <col min="14092" max="14092" width="9.6640625" style="7" bestFit="1" customWidth="1"/>
    <col min="14093" max="14093" width="17.33203125" style="7" customWidth="1"/>
    <col min="14094" max="14094" width="5.1640625" style="7" customWidth="1"/>
    <col min="14095" max="14095" width="18.83203125" style="7" bestFit="1" customWidth="1"/>
    <col min="14096" max="14097" width="6.33203125" style="7" customWidth="1"/>
    <col min="14098" max="14098" width="16.33203125" style="7" customWidth="1"/>
    <col min="14099" max="14099" width="4" style="7" bestFit="1" customWidth="1"/>
    <col min="14100" max="14100" width="16.33203125" style="7" customWidth="1"/>
    <col min="14101" max="14101" width="4.6640625" style="7" customWidth="1"/>
    <col min="14102" max="14102" width="16.33203125" style="7" customWidth="1"/>
    <col min="14103" max="14103" width="12.6640625" style="7" customWidth="1"/>
    <col min="14104" max="14104" width="16.33203125" style="7" customWidth="1"/>
    <col min="14105" max="14105" width="3" style="7" bestFit="1" customWidth="1"/>
    <col min="14106" max="14106" width="5.6640625" style="7" bestFit="1" customWidth="1"/>
    <col min="14107" max="14108" width="11.5" style="7" bestFit="1" customWidth="1"/>
    <col min="14109" max="14110" width="8.83203125" style="7" customWidth="1"/>
    <col min="14111" max="14111" width="10" style="7" bestFit="1" customWidth="1"/>
    <col min="14112" max="14336" width="8.83203125" style="7"/>
    <col min="14337" max="14337" width="11.33203125" style="7" bestFit="1" customWidth="1"/>
    <col min="14338" max="14338" width="56" style="7" customWidth="1"/>
    <col min="14339" max="14339" width="39.1640625" style="7" customWidth="1"/>
    <col min="14340" max="14340" width="3.6640625" style="7" bestFit="1" customWidth="1"/>
    <col min="14341" max="14341" width="18.5" style="7" bestFit="1" customWidth="1"/>
    <col min="14342" max="14342" width="3.6640625" style="7" customWidth="1"/>
    <col min="14343" max="14343" width="23.5" style="7" customWidth="1"/>
    <col min="14344" max="14344" width="16.33203125" style="7" customWidth="1"/>
    <col min="14345" max="14345" width="2.6640625" style="7" customWidth="1"/>
    <col min="14346" max="14346" width="16.33203125" style="7" customWidth="1"/>
    <col min="14347" max="14347" width="2.6640625" style="7" customWidth="1"/>
    <col min="14348" max="14348" width="9.6640625" style="7" bestFit="1" customWidth="1"/>
    <col min="14349" max="14349" width="17.33203125" style="7" customWidth="1"/>
    <col min="14350" max="14350" width="5.1640625" style="7" customWidth="1"/>
    <col min="14351" max="14351" width="18.83203125" style="7" bestFit="1" customWidth="1"/>
    <col min="14352" max="14353" width="6.33203125" style="7" customWidth="1"/>
    <col min="14354" max="14354" width="16.33203125" style="7" customWidth="1"/>
    <col min="14355" max="14355" width="4" style="7" bestFit="1" customWidth="1"/>
    <col min="14356" max="14356" width="16.33203125" style="7" customWidth="1"/>
    <col min="14357" max="14357" width="4.6640625" style="7" customWidth="1"/>
    <col min="14358" max="14358" width="16.33203125" style="7" customWidth="1"/>
    <col min="14359" max="14359" width="12.6640625" style="7" customWidth="1"/>
    <col min="14360" max="14360" width="16.33203125" style="7" customWidth="1"/>
    <col min="14361" max="14361" width="3" style="7" bestFit="1" customWidth="1"/>
    <col min="14362" max="14362" width="5.6640625" style="7" bestFit="1" customWidth="1"/>
    <col min="14363" max="14364" width="11.5" style="7" bestFit="1" customWidth="1"/>
    <col min="14365" max="14366" width="8.83203125" style="7" customWidth="1"/>
    <col min="14367" max="14367" width="10" style="7" bestFit="1" customWidth="1"/>
    <col min="14368" max="14592" width="8.83203125" style="7"/>
    <col min="14593" max="14593" width="11.33203125" style="7" bestFit="1" customWidth="1"/>
    <col min="14594" max="14594" width="56" style="7" customWidth="1"/>
    <col min="14595" max="14595" width="39.1640625" style="7" customWidth="1"/>
    <col min="14596" max="14596" width="3.6640625" style="7" bestFit="1" customWidth="1"/>
    <col min="14597" max="14597" width="18.5" style="7" bestFit="1" customWidth="1"/>
    <col min="14598" max="14598" width="3.6640625" style="7" customWidth="1"/>
    <col min="14599" max="14599" width="23.5" style="7" customWidth="1"/>
    <col min="14600" max="14600" width="16.33203125" style="7" customWidth="1"/>
    <col min="14601" max="14601" width="2.6640625" style="7" customWidth="1"/>
    <col min="14602" max="14602" width="16.33203125" style="7" customWidth="1"/>
    <col min="14603" max="14603" width="2.6640625" style="7" customWidth="1"/>
    <col min="14604" max="14604" width="9.6640625" style="7" bestFit="1" customWidth="1"/>
    <col min="14605" max="14605" width="17.33203125" style="7" customWidth="1"/>
    <col min="14606" max="14606" width="5.1640625" style="7" customWidth="1"/>
    <col min="14607" max="14607" width="18.83203125" style="7" bestFit="1" customWidth="1"/>
    <col min="14608" max="14609" width="6.33203125" style="7" customWidth="1"/>
    <col min="14610" max="14610" width="16.33203125" style="7" customWidth="1"/>
    <col min="14611" max="14611" width="4" style="7" bestFit="1" customWidth="1"/>
    <col min="14612" max="14612" width="16.33203125" style="7" customWidth="1"/>
    <col min="14613" max="14613" width="4.6640625" style="7" customWidth="1"/>
    <col min="14614" max="14614" width="16.33203125" style="7" customWidth="1"/>
    <col min="14615" max="14615" width="12.6640625" style="7" customWidth="1"/>
    <col min="14616" max="14616" width="16.33203125" style="7" customWidth="1"/>
    <col min="14617" max="14617" width="3" style="7" bestFit="1" customWidth="1"/>
    <col min="14618" max="14618" width="5.6640625" style="7" bestFit="1" customWidth="1"/>
    <col min="14619" max="14620" width="11.5" style="7" bestFit="1" customWidth="1"/>
    <col min="14621" max="14622" width="8.83203125" style="7" customWidth="1"/>
    <col min="14623" max="14623" width="10" style="7" bestFit="1" customWidth="1"/>
    <col min="14624" max="14848" width="8.83203125" style="7"/>
    <col min="14849" max="14849" width="11.33203125" style="7" bestFit="1" customWidth="1"/>
    <col min="14850" max="14850" width="56" style="7" customWidth="1"/>
    <col min="14851" max="14851" width="39.1640625" style="7" customWidth="1"/>
    <col min="14852" max="14852" width="3.6640625" style="7" bestFit="1" customWidth="1"/>
    <col min="14853" max="14853" width="18.5" style="7" bestFit="1" customWidth="1"/>
    <col min="14854" max="14854" width="3.6640625" style="7" customWidth="1"/>
    <col min="14855" max="14855" width="23.5" style="7" customWidth="1"/>
    <col min="14856" max="14856" width="16.33203125" style="7" customWidth="1"/>
    <col min="14857" max="14857" width="2.6640625" style="7" customWidth="1"/>
    <col min="14858" max="14858" width="16.33203125" style="7" customWidth="1"/>
    <col min="14859" max="14859" width="2.6640625" style="7" customWidth="1"/>
    <col min="14860" max="14860" width="9.6640625" style="7" bestFit="1" customWidth="1"/>
    <col min="14861" max="14861" width="17.33203125" style="7" customWidth="1"/>
    <col min="14862" max="14862" width="5.1640625" style="7" customWidth="1"/>
    <col min="14863" max="14863" width="18.83203125" style="7" bestFit="1" customWidth="1"/>
    <col min="14864" max="14865" width="6.33203125" style="7" customWidth="1"/>
    <col min="14866" max="14866" width="16.33203125" style="7" customWidth="1"/>
    <col min="14867" max="14867" width="4" style="7" bestFit="1" customWidth="1"/>
    <col min="14868" max="14868" width="16.33203125" style="7" customWidth="1"/>
    <col min="14869" max="14869" width="4.6640625" style="7" customWidth="1"/>
    <col min="14870" max="14870" width="16.33203125" style="7" customWidth="1"/>
    <col min="14871" max="14871" width="12.6640625" style="7" customWidth="1"/>
    <col min="14872" max="14872" width="16.33203125" style="7" customWidth="1"/>
    <col min="14873" max="14873" width="3" style="7" bestFit="1" customWidth="1"/>
    <col min="14874" max="14874" width="5.6640625" style="7" bestFit="1" customWidth="1"/>
    <col min="14875" max="14876" width="11.5" style="7" bestFit="1" customWidth="1"/>
    <col min="14877" max="14878" width="8.83203125" style="7" customWidth="1"/>
    <col min="14879" max="14879" width="10" style="7" bestFit="1" customWidth="1"/>
    <col min="14880" max="15104" width="8.83203125" style="7"/>
    <col min="15105" max="15105" width="11.33203125" style="7" bestFit="1" customWidth="1"/>
    <col min="15106" max="15106" width="56" style="7" customWidth="1"/>
    <col min="15107" max="15107" width="39.1640625" style="7" customWidth="1"/>
    <col min="15108" max="15108" width="3.6640625" style="7" bestFit="1" customWidth="1"/>
    <col min="15109" max="15109" width="18.5" style="7" bestFit="1" customWidth="1"/>
    <col min="15110" max="15110" width="3.6640625" style="7" customWidth="1"/>
    <col min="15111" max="15111" width="23.5" style="7" customWidth="1"/>
    <col min="15112" max="15112" width="16.33203125" style="7" customWidth="1"/>
    <col min="15113" max="15113" width="2.6640625" style="7" customWidth="1"/>
    <col min="15114" max="15114" width="16.33203125" style="7" customWidth="1"/>
    <col min="15115" max="15115" width="2.6640625" style="7" customWidth="1"/>
    <col min="15116" max="15116" width="9.6640625" style="7" bestFit="1" customWidth="1"/>
    <col min="15117" max="15117" width="17.33203125" style="7" customWidth="1"/>
    <col min="15118" max="15118" width="5.1640625" style="7" customWidth="1"/>
    <col min="15119" max="15119" width="18.83203125" style="7" bestFit="1" customWidth="1"/>
    <col min="15120" max="15121" width="6.33203125" style="7" customWidth="1"/>
    <col min="15122" max="15122" width="16.33203125" style="7" customWidth="1"/>
    <col min="15123" max="15123" width="4" style="7" bestFit="1" customWidth="1"/>
    <col min="15124" max="15124" width="16.33203125" style="7" customWidth="1"/>
    <col min="15125" max="15125" width="4.6640625" style="7" customWidth="1"/>
    <col min="15126" max="15126" width="16.33203125" style="7" customWidth="1"/>
    <col min="15127" max="15127" width="12.6640625" style="7" customWidth="1"/>
    <col min="15128" max="15128" width="16.33203125" style="7" customWidth="1"/>
    <col min="15129" max="15129" width="3" style="7" bestFit="1" customWidth="1"/>
    <col min="15130" max="15130" width="5.6640625" style="7" bestFit="1" customWidth="1"/>
    <col min="15131" max="15132" width="11.5" style="7" bestFit="1" customWidth="1"/>
    <col min="15133" max="15134" width="8.83203125" style="7" customWidth="1"/>
    <col min="15135" max="15135" width="10" style="7" bestFit="1" customWidth="1"/>
    <col min="15136" max="15360" width="8.83203125" style="7"/>
    <col min="15361" max="15361" width="11.33203125" style="7" bestFit="1" customWidth="1"/>
    <col min="15362" max="15362" width="56" style="7" customWidth="1"/>
    <col min="15363" max="15363" width="39.1640625" style="7" customWidth="1"/>
    <col min="15364" max="15364" width="3.6640625" style="7" bestFit="1" customWidth="1"/>
    <col min="15365" max="15365" width="18.5" style="7" bestFit="1" customWidth="1"/>
    <col min="15366" max="15366" width="3.6640625" style="7" customWidth="1"/>
    <col min="15367" max="15367" width="23.5" style="7" customWidth="1"/>
    <col min="15368" max="15368" width="16.33203125" style="7" customWidth="1"/>
    <col min="15369" max="15369" width="2.6640625" style="7" customWidth="1"/>
    <col min="15370" max="15370" width="16.33203125" style="7" customWidth="1"/>
    <col min="15371" max="15371" width="2.6640625" style="7" customWidth="1"/>
    <col min="15372" max="15372" width="9.6640625" style="7" bestFit="1" customWidth="1"/>
    <col min="15373" max="15373" width="17.33203125" style="7" customWidth="1"/>
    <col min="15374" max="15374" width="5.1640625" style="7" customWidth="1"/>
    <col min="15375" max="15375" width="18.83203125" style="7" bestFit="1" customWidth="1"/>
    <col min="15376" max="15377" width="6.33203125" style="7" customWidth="1"/>
    <col min="15378" max="15378" width="16.33203125" style="7" customWidth="1"/>
    <col min="15379" max="15379" width="4" style="7" bestFit="1" customWidth="1"/>
    <col min="15380" max="15380" width="16.33203125" style="7" customWidth="1"/>
    <col min="15381" max="15381" width="4.6640625" style="7" customWidth="1"/>
    <col min="15382" max="15382" width="16.33203125" style="7" customWidth="1"/>
    <col min="15383" max="15383" width="12.6640625" style="7" customWidth="1"/>
    <col min="15384" max="15384" width="16.33203125" style="7" customWidth="1"/>
    <col min="15385" max="15385" width="3" style="7" bestFit="1" customWidth="1"/>
    <col min="15386" max="15386" width="5.6640625" style="7" bestFit="1" customWidth="1"/>
    <col min="15387" max="15388" width="11.5" style="7" bestFit="1" customWidth="1"/>
    <col min="15389" max="15390" width="8.83203125" style="7" customWidth="1"/>
    <col min="15391" max="15391" width="10" style="7" bestFit="1" customWidth="1"/>
    <col min="15392" max="15616" width="8.83203125" style="7"/>
    <col min="15617" max="15617" width="11.33203125" style="7" bestFit="1" customWidth="1"/>
    <col min="15618" max="15618" width="56" style="7" customWidth="1"/>
    <col min="15619" max="15619" width="39.1640625" style="7" customWidth="1"/>
    <col min="15620" max="15620" width="3.6640625" style="7" bestFit="1" customWidth="1"/>
    <col min="15621" max="15621" width="18.5" style="7" bestFit="1" customWidth="1"/>
    <col min="15622" max="15622" width="3.6640625" style="7" customWidth="1"/>
    <col min="15623" max="15623" width="23.5" style="7" customWidth="1"/>
    <col min="15624" max="15624" width="16.33203125" style="7" customWidth="1"/>
    <col min="15625" max="15625" width="2.6640625" style="7" customWidth="1"/>
    <col min="15626" max="15626" width="16.33203125" style="7" customWidth="1"/>
    <col min="15627" max="15627" width="2.6640625" style="7" customWidth="1"/>
    <col min="15628" max="15628" width="9.6640625" style="7" bestFit="1" customWidth="1"/>
    <col min="15629" max="15629" width="17.33203125" style="7" customWidth="1"/>
    <col min="15630" max="15630" width="5.1640625" style="7" customWidth="1"/>
    <col min="15631" max="15631" width="18.83203125" style="7" bestFit="1" customWidth="1"/>
    <col min="15632" max="15633" width="6.33203125" style="7" customWidth="1"/>
    <col min="15634" max="15634" width="16.33203125" style="7" customWidth="1"/>
    <col min="15635" max="15635" width="4" style="7" bestFit="1" customWidth="1"/>
    <col min="15636" max="15636" width="16.33203125" style="7" customWidth="1"/>
    <col min="15637" max="15637" width="4.6640625" style="7" customWidth="1"/>
    <col min="15638" max="15638" width="16.33203125" style="7" customWidth="1"/>
    <col min="15639" max="15639" width="12.6640625" style="7" customWidth="1"/>
    <col min="15640" max="15640" width="16.33203125" style="7" customWidth="1"/>
    <col min="15641" max="15641" width="3" style="7" bestFit="1" customWidth="1"/>
    <col min="15642" max="15642" width="5.6640625" style="7" bestFit="1" customWidth="1"/>
    <col min="15643" max="15644" width="11.5" style="7" bestFit="1" customWidth="1"/>
    <col min="15645" max="15646" width="8.83203125" style="7" customWidth="1"/>
    <col min="15647" max="15647" width="10" style="7" bestFit="1" customWidth="1"/>
    <col min="15648" max="15872" width="8.83203125" style="7"/>
    <col min="15873" max="15873" width="11.33203125" style="7" bestFit="1" customWidth="1"/>
    <col min="15874" max="15874" width="56" style="7" customWidth="1"/>
    <col min="15875" max="15875" width="39.1640625" style="7" customWidth="1"/>
    <col min="15876" max="15876" width="3.6640625" style="7" bestFit="1" customWidth="1"/>
    <col min="15877" max="15877" width="18.5" style="7" bestFit="1" customWidth="1"/>
    <col min="15878" max="15878" width="3.6640625" style="7" customWidth="1"/>
    <col min="15879" max="15879" width="23.5" style="7" customWidth="1"/>
    <col min="15880" max="15880" width="16.33203125" style="7" customWidth="1"/>
    <col min="15881" max="15881" width="2.6640625" style="7" customWidth="1"/>
    <col min="15882" max="15882" width="16.33203125" style="7" customWidth="1"/>
    <col min="15883" max="15883" width="2.6640625" style="7" customWidth="1"/>
    <col min="15884" max="15884" width="9.6640625" style="7" bestFit="1" customWidth="1"/>
    <col min="15885" max="15885" width="17.33203125" style="7" customWidth="1"/>
    <col min="15886" max="15886" width="5.1640625" style="7" customWidth="1"/>
    <col min="15887" max="15887" width="18.83203125" style="7" bestFit="1" customWidth="1"/>
    <col min="15888" max="15889" width="6.33203125" style="7" customWidth="1"/>
    <col min="15890" max="15890" width="16.33203125" style="7" customWidth="1"/>
    <col min="15891" max="15891" width="4" style="7" bestFit="1" customWidth="1"/>
    <col min="15892" max="15892" width="16.33203125" style="7" customWidth="1"/>
    <col min="15893" max="15893" width="4.6640625" style="7" customWidth="1"/>
    <col min="15894" max="15894" width="16.33203125" style="7" customWidth="1"/>
    <col min="15895" max="15895" width="12.6640625" style="7" customWidth="1"/>
    <col min="15896" max="15896" width="16.33203125" style="7" customWidth="1"/>
    <col min="15897" max="15897" width="3" style="7" bestFit="1" customWidth="1"/>
    <col min="15898" max="15898" width="5.6640625" style="7" bestFit="1" customWidth="1"/>
    <col min="15899" max="15900" width="11.5" style="7" bestFit="1" customWidth="1"/>
    <col min="15901" max="15902" width="8.83203125" style="7" customWidth="1"/>
    <col min="15903" max="15903" width="10" style="7" bestFit="1" customWidth="1"/>
    <col min="15904" max="16128" width="8.83203125" style="7"/>
    <col min="16129" max="16129" width="11.33203125" style="7" bestFit="1" customWidth="1"/>
    <col min="16130" max="16130" width="56" style="7" customWidth="1"/>
    <col min="16131" max="16131" width="39.1640625" style="7" customWidth="1"/>
    <col min="16132" max="16132" width="3.6640625" style="7" bestFit="1" customWidth="1"/>
    <col min="16133" max="16133" width="18.5" style="7" bestFit="1" customWidth="1"/>
    <col min="16134" max="16134" width="3.6640625" style="7" customWidth="1"/>
    <col min="16135" max="16135" width="23.5" style="7" customWidth="1"/>
    <col min="16136" max="16136" width="16.33203125" style="7" customWidth="1"/>
    <col min="16137" max="16137" width="2.6640625" style="7" customWidth="1"/>
    <col min="16138" max="16138" width="16.33203125" style="7" customWidth="1"/>
    <col min="16139" max="16139" width="2.6640625" style="7" customWidth="1"/>
    <col min="16140" max="16140" width="9.6640625" style="7" bestFit="1" customWidth="1"/>
    <col min="16141" max="16141" width="17.33203125" style="7" customWidth="1"/>
    <col min="16142" max="16142" width="5.1640625" style="7" customWidth="1"/>
    <col min="16143" max="16143" width="18.83203125" style="7" bestFit="1" customWidth="1"/>
    <col min="16144" max="16145" width="6.33203125" style="7" customWidth="1"/>
    <col min="16146" max="16146" width="16.33203125" style="7" customWidth="1"/>
    <col min="16147" max="16147" width="4" style="7" bestFit="1" customWidth="1"/>
    <col min="16148" max="16148" width="16.33203125" style="7" customWidth="1"/>
    <col min="16149" max="16149" width="4.6640625" style="7" customWidth="1"/>
    <col min="16150" max="16150" width="16.33203125" style="7" customWidth="1"/>
    <col min="16151" max="16151" width="12.6640625" style="7" customWidth="1"/>
    <col min="16152" max="16152" width="16.33203125" style="7" customWidth="1"/>
    <col min="16153" max="16153" width="3" style="7" bestFit="1" customWidth="1"/>
    <col min="16154" max="16154" width="5.6640625" style="7" bestFit="1" customWidth="1"/>
    <col min="16155" max="16156" width="11.5" style="7" bestFit="1" customWidth="1"/>
    <col min="16157" max="16158" width="8.83203125" style="7" customWidth="1"/>
    <col min="16159" max="16159" width="10" style="7" bestFit="1" customWidth="1"/>
    <col min="16160" max="16384" width="8.83203125" style="7"/>
  </cols>
  <sheetData>
    <row r="1" spans="1:53" ht="18" customHeight="1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1"/>
      <c r="L1" s="1"/>
      <c r="N1" s="1"/>
      <c r="O1" s="5"/>
      <c r="P1" s="108">
        <v>21.3</v>
      </c>
      <c r="Q1" s="1"/>
      <c r="R1" s="1"/>
      <c r="S1" s="1"/>
      <c r="T1" s="6"/>
      <c r="U1" s="1"/>
      <c r="V1" s="6"/>
      <c r="W1" s="1"/>
      <c r="X1" s="1"/>
    </row>
    <row r="2" spans="1:53" ht="18" customHeight="1">
      <c r="A2" s="1"/>
      <c r="B2" s="2" t="s">
        <v>39</v>
      </c>
      <c r="C2" s="1"/>
      <c r="D2" s="1"/>
      <c r="E2" s="1"/>
      <c r="F2" s="1"/>
      <c r="G2" s="1"/>
      <c r="H2" s="1"/>
      <c r="I2" s="3"/>
      <c r="J2" s="3"/>
      <c r="K2" s="1"/>
      <c r="L2" s="1"/>
      <c r="N2" s="1"/>
      <c r="O2" s="5"/>
      <c r="P2" s="108"/>
      <c r="Q2" s="1"/>
      <c r="R2" s="1"/>
      <c r="S2" s="1"/>
      <c r="T2" s="6"/>
      <c r="U2" s="1"/>
      <c r="V2" s="6"/>
      <c r="W2" s="1"/>
      <c r="X2" s="1"/>
      <c r="Y2" s="1"/>
      <c r="Z2" s="9"/>
    </row>
    <row r="3" spans="1:53" ht="18" customHeight="1">
      <c r="A3" s="1"/>
      <c r="B3" s="10">
        <v>44561</v>
      </c>
      <c r="C3" s="1"/>
      <c r="D3" s="1"/>
      <c r="E3" s="1"/>
      <c r="F3" s="1"/>
      <c r="G3" s="1"/>
      <c r="H3" s="1"/>
      <c r="J3" s="12"/>
      <c r="K3" s="1"/>
      <c r="L3" s="1"/>
      <c r="N3" s="1"/>
      <c r="O3" s="13"/>
      <c r="P3" s="1"/>
      <c r="Q3" s="1"/>
      <c r="R3" s="1"/>
      <c r="S3" s="1"/>
      <c r="T3" s="6"/>
      <c r="U3" s="1"/>
      <c r="V3" s="6"/>
      <c r="W3" s="1"/>
      <c r="X3" s="1"/>
      <c r="Y3" s="1"/>
      <c r="Z3" s="9"/>
    </row>
    <row r="4" spans="1:53" s="18" customFormat="1" ht="18" customHeight="1">
      <c r="A4" s="14"/>
      <c r="B4" s="14"/>
      <c r="C4" s="14"/>
      <c r="D4" s="14"/>
      <c r="E4" s="14"/>
      <c r="F4" s="14"/>
      <c r="G4" s="14"/>
      <c r="H4" s="14"/>
      <c r="I4" s="109">
        <v>44196</v>
      </c>
      <c r="J4" s="109"/>
      <c r="K4" s="109"/>
      <c r="L4" s="15"/>
      <c r="M4" s="16"/>
      <c r="N4" s="109">
        <v>44561</v>
      </c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7"/>
    </row>
    <row r="5" spans="1:53" s="18" customFormat="1" ht="18" customHeight="1">
      <c r="A5" s="19" t="s">
        <v>1</v>
      </c>
      <c r="B5" s="14"/>
      <c r="C5" s="14"/>
      <c r="D5" s="14"/>
      <c r="E5" s="14"/>
      <c r="F5" s="14"/>
      <c r="G5" s="14"/>
      <c r="H5" s="14"/>
      <c r="I5" s="20" t="s">
        <v>2</v>
      </c>
      <c r="J5" s="15"/>
      <c r="K5" s="19" t="s">
        <v>3</v>
      </c>
      <c r="L5" s="19"/>
      <c r="M5" s="4"/>
      <c r="N5" s="20" t="s">
        <v>4</v>
      </c>
      <c r="O5" s="21"/>
      <c r="P5" s="19" t="s">
        <v>5</v>
      </c>
      <c r="Q5" s="19"/>
      <c r="R5" s="19"/>
      <c r="S5" s="19" t="s">
        <v>3</v>
      </c>
      <c r="T5" s="22"/>
      <c r="U5" s="19" t="s">
        <v>6</v>
      </c>
      <c r="V5" s="22"/>
      <c r="W5" s="20" t="s">
        <v>2</v>
      </c>
      <c r="X5" s="20"/>
      <c r="Y5" s="19" t="s">
        <v>3</v>
      </c>
      <c r="Z5" s="23"/>
    </row>
    <row r="6" spans="1:53" s="18" customFormat="1" ht="18" customHeight="1">
      <c r="A6" s="14" t="s">
        <v>7</v>
      </c>
      <c r="B6" s="14" t="s">
        <v>8</v>
      </c>
      <c r="C6" s="14" t="s">
        <v>9</v>
      </c>
      <c r="D6" s="14" t="s">
        <v>51</v>
      </c>
      <c r="E6" s="14" t="s">
        <v>10</v>
      </c>
      <c r="F6" s="14"/>
      <c r="G6" s="14" t="s">
        <v>11</v>
      </c>
      <c r="H6" s="14"/>
      <c r="I6" s="24" t="s">
        <v>12</v>
      </c>
      <c r="J6" s="25"/>
      <c r="K6" s="14" t="s">
        <v>9</v>
      </c>
      <c r="L6" s="14"/>
      <c r="M6" s="26"/>
      <c r="N6" s="24" t="s">
        <v>13</v>
      </c>
      <c r="O6" s="27"/>
      <c r="P6" s="14" t="s">
        <v>9</v>
      </c>
      <c r="Q6" s="14"/>
      <c r="R6" s="14"/>
      <c r="S6" s="14" t="s">
        <v>9</v>
      </c>
      <c r="T6" s="28"/>
      <c r="U6" s="14" t="s">
        <v>14</v>
      </c>
      <c r="V6" s="28"/>
      <c r="W6" s="24" t="s">
        <v>12</v>
      </c>
      <c r="X6" s="24"/>
      <c r="Y6" s="14" t="s">
        <v>9</v>
      </c>
      <c r="Z6" s="29"/>
    </row>
    <row r="7" spans="1:53" s="18" customFormat="1" ht="22" customHeight="1">
      <c r="A7" s="14"/>
      <c r="C7" s="14"/>
      <c r="D7" s="14"/>
      <c r="E7" s="14"/>
      <c r="F7" s="14"/>
      <c r="G7" s="14"/>
      <c r="H7" s="14"/>
      <c r="I7" s="24"/>
      <c r="J7" s="25"/>
      <c r="K7" s="24"/>
      <c r="L7" s="24"/>
      <c r="M7" s="26"/>
      <c r="N7" s="24"/>
      <c r="O7" s="27"/>
      <c r="P7" s="14"/>
      <c r="Q7" s="14"/>
      <c r="R7" s="14"/>
      <c r="S7" s="14"/>
      <c r="T7" s="28"/>
      <c r="U7" s="14"/>
      <c r="V7" s="28"/>
      <c r="W7" s="24"/>
      <c r="X7" s="24"/>
      <c r="Y7" s="24"/>
      <c r="Z7" s="30"/>
    </row>
    <row r="8" spans="1:53" s="43" customFormat="1" ht="18">
      <c r="A8" s="2">
        <v>43000.1</v>
      </c>
      <c r="B8" s="31"/>
      <c r="C8" s="32"/>
      <c r="D8" s="91"/>
      <c r="E8" s="33"/>
      <c r="F8" s="34"/>
      <c r="G8" s="32"/>
      <c r="H8" s="32"/>
      <c r="I8" s="33"/>
      <c r="J8" s="33"/>
      <c r="K8" s="33"/>
      <c r="L8" s="33"/>
      <c r="M8" s="35"/>
      <c r="N8" s="33"/>
      <c r="O8" s="13"/>
      <c r="P8" s="33"/>
      <c r="Q8" s="36"/>
      <c r="R8" s="36"/>
      <c r="S8" s="33"/>
      <c r="T8" s="37"/>
      <c r="U8" s="33"/>
      <c r="V8" s="31"/>
      <c r="W8" s="33"/>
      <c r="X8" s="31"/>
      <c r="Y8" s="38"/>
      <c r="Z8" s="39"/>
      <c r="AA8" s="40"/>
      <c r="AB8" s="41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 s="43" customFormat="1" ht="18">
      <c r="A9" s="31"/>
      <c r="B9" s="31"/>
      <c r="C9" s="32"/>
      <c r="D9" s="91"/>
      <c r="E9" s="33"/>
      <c r="F9" s="34"/>
      <c r="G9" s="32"/>
      <c r="H9" s="32"/>
      <c r="I9" s="33"/>
      <c r="J9" s="33"/>
      <c r="K9" s="33"/>
      <c r="L9" s="33"/>
      <c r="M9" s="35"/>
      <c r="N9" s="33"/>
      <c r="O9" s="13"/>
      <c r="P9" s="33"/>
      <c r="Q9" s="36"/>
      <c r="R9" s="36"/>
      <c r="S9" s="33"/>
      <c r="T9" s="37"/>
      <c r="U9" s="33"/>
      <c r="V9" s="31"/>
      <c r="W9" s="33"/>
      <c r="X9" s="31"/>
      <c r="Y9" s="38"/>
      <c r="Z9" s="39"/>
      <c r="AA9" s="40"/>
      <c r="AB9" s="41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</row>
    <row r="10" spans="1:53" s="43" customFormat="1" ht="18">
      <c r="A10" s="31"/>
      <c r="B10" s="14" t="s">
        <v>40</v>
      </c>
      <c r="C10" s="32"/>
      <c r="D10" s="91"/>
      <c r="E10" s="33"/>
      <c r="F10" s="34"/>
      <c r="G10" s="32"/>
      <c r="H10" s="32"/>
      <c r="I10" s="33"/>
      <c r="J10" s="33"/>
      <c r="K10" s="33"/>
      <c r="L10" s="33"/>
      <c r="M10" s="35"/>
      <c r="N10" s="33"/>
      <c r="O10" s="13"/>
      <c r="P10" s="33"/>
      <c r="Q10" s="36"/>
      <c r="R10" s="36"/>
      <c r="S10" s="33"/>
      <c r="T10" s="37"/>
      <c r="U10" s="33"/>
      <c r="V10" s="31"/>
      <c r="W10" s="33"/>
      <c r="X10" s="31"/>
      <c r="Y10" s="38"/>
      <c r="Z10" s="39"/>
      <c r="AA10" s="40"/>
      <c r="AB10" s="41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</row>
    <row r="11" spans="1:53" s="43" customFormat="1" ht="18">
      <c r="A11" s="31"/>
      <c r="B11" s="31"/>
      <c r="C11" s="32"/>
      <c r="D11" s="91"/>
      <c r="E11" s="33"/>
      <c r="F11" s="34"/>
      <c r="G11" s="32"/>
      <c r="H11" s="32"/>
      <c r="I11" s="33"/>
      <c r="J11" s="33"/>
      <c r="K11" s="33"/>
      <c r="L11" s="33"/>
      <c r="M11" s="35"/>
      <c r="N11" s="33"/>
      <c r="O11" s="13"/>
      <c r="P11" s="33"/>
      <c r="Q11" s="36"/>
      <c r="R11" s="36"/>
      <c r="S11" s="33"/>
      <c r="T11" s="37"/>
      <c r="U11" s="33"/>
      <c r="V11" s="31"/>
      <c r="W11" s="33"/>
      <c r="X11" s="31"/>
      <c r="Y11" s="38"/>
      <c r="Z11" s="39"/>
      <c r="AA11" s="40"/>
      <c r="AB11" s="41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</row>
    <row r="12" spans="1:53" s="43" customFormat="1" ht="18">
      <c r="A12" s="31"/>
      <c r="B12" s="31" t="s">
        <v>17</v>
      </c>
      <c r="C12" s="31"/>
      <c r="D12" s="44"/>
      <c r="E12" s="33">
        <v>5000</v>
      </c>
      <c r="F12" s="34" t="s">
        <v>15</v>
      </c>
      <c r="G12" s="31" t="s">
        <v>23</v>
      </c>
      <c r="H12" s="31"/>
      <c r="I12" s="33">
        <v>3750</v>
      </c>
      <c r="J12" s="34" t="s">
        <v>15</v>
      </c>
      <c r="K12" s="33">
        <v>0</v>
      </c>
      <c r="L12" s="33"/>
      <c r="M12" s="48">
        <v>44221</v>
      </c>
      <c r="N12" s="33">
        <v>3750</v>
      </c>
      <c r="O12" s="13" t="s">
        <v>15</v>
      </c>
      <c r="P12" s="33"/>
      <c r="Q12" s="36"/>
      <c r="R12" s="36"/>
      <c r="S12" s="33">
        <v>0</v>
      </c>
      <c r="T12" s="37"/>
      <c r="U12" s="33">
        <v>0</v>
      </c>
      <c r="V12" s="31"/>
      <c r="W12" s="33">
        <f>I12-N12+P12+S12</f>
        <v>0</v>
      </c>
      <c r="X12" s="47"/>
      <c r="Y12" s="38">
        <v>0</v>
      </c>
      <c r="Z12" s="39"/>
      <c r="AA12" s="40"/>
      <c r="AB12" s="41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</row>
    <row r="13" spans="1:53" s="43" customFormat="1" ht="18">
      <c r="A13" s="31"/>
      <c r="B13" s="31"/>
      <c r="C13" s="32"/>
      <c r="D13" s="91"/>
      <c r="E13" s="33">
        <v>10000</v>
      </c>
      <c r="F13" s="34" t="s">
        <v>15</v>
      </c>
      <c r="G13" s="32"/>
      <c r="H13" s="32"/>
      <c r="I13" s="33">
        <v>10000</v>
      </c>
      <c r="J13" s="34" t="s">
        <v>15</v>
      </c>
      <c r="K13" s="33">
        <v>0</v>
      </c>
      <c r="L13" s="33"/>
      <c r="M13" s="35">
        <v>44231</v>
      </c>
      <c r="N13" s="33">
        <v>10000</v>
      </c>
      <c r="O13" s="13" t="s">
        <v>15</v>
      </c>
      <c r="P13" s="33"/>
      <c r="Q13" s="36"/>
      <c r="R13" s="36"/>
      <c r="S13" s="33">
        <v>0</v>
      </c>
      <c r="T13" s="37"/>
      <c r="U13" s="33">
        <v>0</v>
      </c>
      <c r="V13" s="31"/>
      <c r="W13" s="33">
        <f>I13-N13+P13+S13</f>
        <v>0</v>
      </c>
      <c r="X13" s="47"/>
      <c r="Y13" s="38">
        <f>K13+S13-U13</f>
        <v>0</v>
      </c>
      <c r="Z13" s="39"/>
      <c r="AA13" s="40"/>
      <c r="AB13" s="41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</row>
    <row r="14" spans="1:53" s="43" customFormat="1" ht="18">
      <c r="A14" s="31"/>
      <c r="B14" s="31"/>
      <c r="C14" s="31"/>
      <c r="D14" s="44"/>
      <c r="E14" s="33"/>
      <c r="F14" s="45"/>
      <c r="G14" s="31"/>
      <c r="H14" s="31"/>
      <c r="I14" s="33"/>
      <c r="J14" s="45"/>
      <c r="K14" s="33"/>
      <c r="L14" s="33"/>
      <c r="M14" s="16"/>
      <c r="N14" s="33"/>
      <c r="O14" s="46"/>
      <c r="P14" s="33"/>
      <c r="Q14" s="36"/>
      <c r="R14" s="36"/>
      <c r="S14" s="33"/>
      <c r="T14" s="37"/>
      <c r="U14" s="33"/>
      <c r="V14" s="31"/>
      <c r="W14" s="33"/>
      <c r="X14" s="31"/>
      <c r="Y14" s="38"/>
      <c r="Z14" s="39"/>
      <c r="AA14" s="40"/>
      <c r="AB14" s="41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</row>
    <row r="15" spans="1:53" s="43" customFormat="1" ht="18">
      <c r="A15" s="31"/>
      <c r="C15" s="32"/>
      <c r="D15" s="91"/>
      <c r="E15" s="33"/>
      <c r="F15" s="34"/>
      <c r="G15" s="32"/>
      <c r="H15" s="32"/>
      <c r="I15" s="33"/>
      <c r="J15" s="34"/>
      <c r="K15" s="33"/>
      <c r="L15" s="33"/>
      <c r="M15" s="35"/>
      <c r="N15" s="33"/>
      <c r="O15" s="13"/>
      <c r="P15" s="33"/>
      <c r="Q15" s="36"/>
      <c r="R15" s="36"/>
      <c r="S15" s="33"/>
      <c r="T15" s="37"/>
      <c r="U15" s="33"/>
      <c r="V15" s="31"/>
      <c r="W15" s="33"/>
      <c r="X15" s="31"/>
      <c r="Y15" s="38"/>
      <c r="Z15" s="47"/>
      <c r="AA15" s="40"/>
      <c r="AB15" s="41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</row>
    <row r="16" spans="1:53" s="43" customFormat="1" ht="18">
      <c r="A16" s="31"/>
      <c r="C16" s="32"/>
      <c r="D16" s="91"/>
      <c r="E16" s="33"/>
      <c r="F16" s="45"/>
      <c r="G16" s="32"/>
      <c r="H16" s="32"/>
      <c r="I16" s="33"/>
      <c r="J16" s="45"/>
      <c r="K16" s="33"/>
      <c r="L16" s="33"/>
      <c r="M16" s="35"/>
      <c r="N16" s="33"/>
      <c r="O16" s="13"/>
      <c r="P16" s="33"/>
      <c r="Q16" s="36"/>
      <c r="R16" s="36"/>
      <c r="S16" s="33"/>
      <c r="T16" s="37"/>
      <c r="U16" s="33"/>
      <c r="V16" s="31"/>
      <c r="W16" s="33"/>
      <c r="X16" s="31"/>
      <c r="Y16" s="38"/>
      <c r="Z16" s="47"/>
      <c r="AA16" s="40"/>
      <c r="AB16" s="41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</row>
    <row r="17" spans="1:53" s="43" customFormat="1" ht="7.25" customHeight="1">
      <c r="A17" s="31"/>
      <c r="C17" s="31"/>
      <c r="D17" s="44"/>
      <c r="E17" s="33"/>
      <c r="F17" s="45"/>
      <c r="G17" s="31"/>
      <c r="H17" s="31"/>
      <c r="I17" s="33"/>
      <c r="J17" s="45"/>
      <c r="K17" s="33"/>
      <c r="L17" s="33"/>
      <c r="M17" s="48"/>
      <c r="N17" s="33"/>
      <c r="O17" s="46"/>
      <c r="P17" s="33"/>
      <c r="Q17" s="36"/>
      <c r="R17" s="36"/>
      <c r="S17" s="33"/>
      <c r="T17" s="37"/>
      <c r="U17" s="33"/>
      <c r="V17" s="31"/>
      <c r="W17" s="33"/>
      <c r="X17" s="31"/>
      <c r="Y17" s="38"/>
      <c r="Z17" s="39"/>
      <c r="AA17" s="40"/>
      <c r="AB17" s="41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</row>
    <row r="18" spans="1:53" s="43" customFormat="1" ht="18">
      <c r="B18" s="31" t="s">
        <v>19</v>
      </c>
      <c r="C18" s="32"/>
      <c r="D18" s="91"/>
      <c r="E18" s="33">
        <v>49999.95</v>
      </c>
      <c r="F18" s="34" t="s">
        <v>15</v>
      </c>
      <c r="G18" s="43" t="s">
        <v>21</v>
      </c>
      <c r="I18" s="33">
        <v>4999.989999999998</v>
      </c>
      <c r="J18" s="34" t="s">
        <v>15</v>
      </c>
      <c r="K18" s="33">
        <v>0</v>
      </c>
      <c r="L18" s="33"/>
      <c r="M18" s="48">
        <v>44312</v>
      </c>
      <c r="N18" s="33">
        <v>4999.989999999998</v>
      </c>
      <c r="O18" s="13" t="s">
        <v>15</v>
      </c>
      <c r="P18" s="33"/>
      <c r="Q18" s="36"/>
      <c r="R18" s="36"/>
      <c r="S18" s="33">
        <v>0</v>
      </c>
      <c r="T18" s="37"/>
      <c r="U18" s="33">
        <v>0</v>
      </c>
      <c r="V18" s="49"/>
      <c r="W18" s="33">
        <f>I18-N18+P18+S18</f>
        <v>0</v>
      </c>
      <c r="X18" s="47"/>
      <c r="Y18" s="38">
        <f>K18+S18-U18</f>
        <v>0</v>
      </c>
      <c r="Z18" s="39"/>
      <c r="AA18" s="40"/>
      <c r="AB18" s="41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</row>
    <row r="19" spans="1:53" s="43" customFormat="1" ht="18">
      <c r="B19" s="31"/>
      <c r="C19" s="32"/>
      <c r="D19" s="91"/>
      <c r="E19" s="33"/>
      <c r="F19" s="34"/>
      <c r="I19" s="33"/>
      <c r="J19" s="34"/>
      <c r="K19" s="33"/>
      <c r="L19" s="33"/>
      <c r="M19" s="48"/>
      <c r="N19" s="33"/>
      <c r="O19" s="13"/>
      <c r="P19" s="33"/>
      <c r="Q19" s="36"/>
      <c r="R19" s="36"/>
      <c r="S19" s="33"/>
      <c r="T19" s="37"/>
      <c r="U19" s="33"/>
      <c r="V19" s="49"/>
      <c r="W19" s="33"/>
      <c r="X19" s="47"/>
      <c r="Y19" s="38"/>
      <c r="Z19" s="39"/>
      <c r="AA19" s="40"/>
      <c r="AB19" s="41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</row>
    <row r="20" spans="1:53" s="43" customFormat="1" ht="18">
      <c r="B20" s="31" t="s">
        <v>33</v>
      </c>
      <c r="C20" s="32"/>
      <c r="D20" s="91" t="s">
        <v>52</v>
      </c>
      <c r="E20" s="33">
        <v>213572.75</v>
      </c>
      <c r="F20" s="34" t="s">
        <v>15</v>
      </c>
      <c r="G20" s="43" t="s">
        <v>22</v>
      </c>
      <c r="I20" s="33">
        <v>118684.74</v>
      </c>
      <c r="J20" s="34" t="s">
        <v>15</v>
      </c>
      <c r="K20" s="33">
        <v>0</v>
      </c>
      <c r="L20" s="33"/>
      <c r="M20" s="92" t="s">
        <v>54</v>
      </c>
      <c r="N20" s="33">
        <v>118684.74</v>
      </c>
      <c r="O20" s="13" t="s">
        <v>15</v>
      </c>
      <c r="P20" s="33"/>
      <c r="Q20" s="36"/>
      <c r="R20" s="36"/>
      <c r="S20" s="33">
        <v>0</v>
      </c>
      <c r="T20" s="37"/>
      <c r="U20" s="33">
        <v>0</v>
      </c>
      <c r="V20" s="49"/>
      <c r="W20" s="33">
        <f>I20-N20+P20+S20</f>
        <v>0</v>
      </c>
      <c r="X20" s="47"/>
      <c r="Y20" s="38">
        <v>0</v>
      </c>
      <c r="Z20" s="39"/>
      <c r="AA20" s="40"/>
      <c r="AB20" s="41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 s="43" customFormat="1" ht="19">
      <c r="B21" s="31" t="s">
        <v>55</v>
      </c>
      <c r="C21" s="32"/>
      <c r="D21" s="91" t="s">
        <v>52</v>
      </c>
      <c r="E21" s="33">
        <f>348104.19+27000+699999.92</f>
        <v>1075104.1100000001</v>
      </c>
      <c r="F21" s="89" t="s">
        <v>15</v>
      </c>
      <c r="G21" s="43" t="s">
        <v>34</v>
      </c>
      <c r="I21" s="33"/>
      <c r="J21" s="89"/>
      <c r="K21" s="33"/>
      <c r="L21" s="33"/>
      <c r="M21" s="48"/>
      <c r="N21" s="33">
        <v>520341.46</v>
      </c>
      <c r="O21" s="13" t="s">
        <v>15</v>
      </c>
      <c r="P21" s="33">
        <v>614256.16</v>
      </c>
      <c r="Q21" s="93" t="s">
        <v>57</v>
      </c>
      <c r="R21" s="36"/>
      <c r="S21" s="33"/>
      <c r="T21" s="37"/>
      <c r="U21" s="33"/>
      <c r="V21" s="49"/>
      <c r="W21" s="33">
        <f>I21-N21+P21+S21</f>
        <v>93914.700000000012</v>
      </c>
      <c r="X21" s="47">
        <v>3.1</v>
      </c>
      <c r="Y21" s="38"/>
      <c r="Z21" s="39"/>
      <c r="AA21" s="40"/>
      <c r="AB21" s="41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 spans="1:53" s="43" customFormat="1" ht="18">
      <c r="B22" s="31" t="s">
        <v>35</v>
      </c>
      <c r="C22" s="32"/>
      <c r="D22" s="91" t="s">
        <v>52</v>
      </c>
      <c r="E22" s="33">
        <v>75600</v>
      </c>
      <c r="F22" s="89" t="s">
        <v>15</v>
      </c>
      <c r="G22" s="43" t="s">
        <v>36</v>
      </c>
      <c r="I22" s="33"/>
      <c r="J22" s="89"/>
      <c r="K22" s="33"/>
      <c r="L22" s="33"/>
      <c r="M22" s="48"/>
      <c r="N22" s="33"/>
      <c r="O22" s="13"/>
      <c r="P22" s="33"/>
      <c r="Q22" s="36"/>
      <c r="R22" s="36"/>
      <c r="S22" s="33"/>
      <c r="T22" s="37"/>
      <c r="U22" s="33"/>
      <c r="V22" s="49"/>
      <c r="W22" s="33"/>
      <c r="X22" s="31"/>
      <c r="Y22" s="38"/>
      <c r="Z22" s="39"/>
      <c r="AA22" s="40"/>
      <c r="AB22" s="41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 spans="1:53" s="43" customFormat="1" ht="5.5" customHeight="1">
      <c r="A23" s="31"/>
      <c r="C23" s="31"/>
      <c r="D23" s="44"/>
      <c r="F23" s="88"/>
      <c r="J23" s="88"/>
      <c r="O23" s="46"/>
      <c r="P23" s="33"/>
      <c r="Q23" s="36"/>
      <c r="R23" s="36"/>
      <c r="S23" s="33"/>
      <c r="T23" s="37"/>
      <c r="U23" s="33"/>
      <c r="V23" s="49"/>
      <c r="W23" s="33"/>
      <c r="X23" s="31"/>
      <c r="Y23" s="38"/>
      <c r="Z23" s="39"/>
      <c r="AA23" s="50"/>
      <c r="AB23" s="41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 spans="1:53" s="43" customFormat="1" ht="18">
      <c r="A24" s="31"/>
      <c r="B24" s="31"/>
      <c r="C24" s="32"/>
      <c r="D24" s="91"/>
      <c r="E24" s="33"/>
      <c r="F24" s="34"/>
      <c r="G24" s="32"/>
      <c r="H24" s="32"/>
      <c r="I24" s="33"/>
      <c r="J24" s="34"/>
      <c r="K24" s="33"/>
      <c r="L24" s="33"/>
      <c r="M24" s="51"/>
      <c r="N24" s="33"/>
      <c r="O24" s="13"/>
      <c r="P24" s="33"/>
      <c r="Q24" s="36"/>
      <c r="R24" s="36"/>
      <c r="S24" s="33"/>
      <c r="T24" s="37"/>
      <c r="U24" s="33"/>
      <c r="V24" s="31"/>
      <c r="W24" s="33"/>
      <c r="X24" s="31"/>
      <c r="Y24" s="38"/>
      <c r="Z24" s="39"/>
      <c r="AA24" s="40"/>
      <c r="AB24" s="41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 s="43" customFormat="1" ht="18">
      <c r="A25" s="31"/>
      <c r="B25" s="31" t="s">
        <v>20</v>
      </c>
      <c r="C25" s="32"/>
      <c r="D25" s="44"/>
      <c r="E25" s="33">
        <v>20020</v>
      </c>
      <c r="F25" s="34" t="s">
        <v>15</v>
      </c>
      <c r="G25" s="31"/>
      <c r="H25" s="31"/>
      <c r="I25" s="33">
        <v>3840</v>
      </c>
      <c r="J25" s="34" t="s">
        <v>15</v>
      </c>
      <c r="K25" s="33">
        <v>0</v>
      </c>
      <c r="L25" s="33"/>
      <c r="M25" s="48"/>
      <c r="N25" s="33">
        <v>3840</v>
      </c>
      <c r="O25" s="13"/>
      <c r="P25" s="33"/>
      <c r="Q25" s="36"/>
      <c r="R25" s="36"/>
      <c r="S25" s="33">
        <v>0</v>
      </c>
      <c r="T25" s="37"/>
      <c r="U25" s="33">
        <v>0</v>
      </c>
      <c r="V25" s="31"/>
      <c r="W25" s="33">
        <f>I25-N25+P25+S25</f>
        <v>0</v>
      </c>
      <c r="X25" s="47"/>
      <c r="Y25" s="38">
        <f>K25+S25-U25</f>
        <v>0</v>
      </c>
      <c r="Z25" s="39"/>
      <c r="AA25" s="40"/>
      <c r="AB25" s="41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spans="1:53" s="43" customFormat="1" ht="18">
      <c r="A26" s="31"/>
      <c r="C26" s="31"/>
      <c r="D26" s="45"/>
      <c r="E26" s="33"/>
      <c r="F26" s="34"/>
      <c r="G26" s="31"/>
      <c r="H26" s="31"/>
      <c r="I26" s="33">
        <v>0</v>
      </c>
      <c r="J26" s="34"/>
      <c r="K26" s="33"/>
      <c r="L26" s="33"/>
      <c r="M26" s="52"/>
      <c r="N26" s="33"/>
      <c r="O26" s="13"/>
      <c r="P26" s="33"/>
      <c r="Q26" s="36"/>
      <c r="R26" s="36"/>
      <c r="S26" s="33"/>
      <c r="T26" s="37"/>
      <c r="U26" s="33"/>
      <c r="V26" s="63"/>
      <c r="W26" s="33">
        <f>I26-N26+P26+S26</f>
        <v>0</v>
      </c>
      <c r="X26" s="31"/>
      <c r="Y26" s="38"/>
      <c r="Z26" s="63"/>
      <c r="AA26" s="40"/>
      <c r="AB26" s="41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spans="1:53" s="43" customFormat="1" ht="18">
      <c r="A27" s="31"/>
      <c r="C27" s="32"/>
      <c r="D27" s="91"/>
      <c r="E27" s="33"/>
      <c r="F27" s="34"/>
      <c r="G27" s="31"/>
      <c r="H27" s="31"/>
      <c r="I27" s="33">
        <v>0</v>
      </c>
      <c r="J27" s="34"/>
      <c r="K27" s="33"/>
      <c r="L27" s="33"/>
      <c r="M27" s="52"/>
      <c r="N27" s="33"/>
      <c r="O27" s="13"/>
      <c r="P27" s="33"/>
      <c r="Q27" s="36"/>
      <c r="R27" s="36"/>
      <c r="S27" s="33"/>
      <c r="T27" s="37"/>
      <c r="U27" s="33"/>
      <c r="V27" s="63"/>
      <c r="W27" s="33">
        <f>I27-N27+P27+S27</f>
        <v>0</v>
      </c>
      <c r="X27" s="31"/>
      <c r="Y27" s="38"/>
      <c r="Z27" s="63"/>
      <c r="AA27" s="40"/>
      <c r="AB27" s="41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spans="1:53" s="43" customFormat="1" ht="9" customHeight="1">
      <c r="A28" s="31"/>
      <c r="B28" s="31"/>
      <c r="C28" s="31"/>
      <c r="D28" s="44"/>
      <c r="E28" s="33"/>
      <c r="F28" s="34"/>
      <c r="G28" s="31"/>
      <c r="H28" s="31"/>
      <c r="I28" s="33"/>
      <c r="J28" s="34"/>
      <c r="K28" s="33"/>
      <c r="L28" s="33"/>
      <c r="M28" s="16"/>
      <c r="N28" s="33"/>
      <c r="O28" s="46"/>
      <c r="P28" s="33"/>
      <c r="Q28" s="36"/>
      <c r="R28" s="36"/>
      <c r="S28" s="33"/>
      <c r="T28" s="37"/>
      <c r="U28" s="33"/>
      <c r="V28" s="31"/>
      <c r="W28" s="33"/>
      <c r="X28" s="31"/>
      <c r="Y28" s="38"/>
      <c r="Z28" s="31"/>
      <c r="AA28" s="50"/>
      <c r="AB28" s="41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 s="43" customFormat="1" ht="18">
      <c r="A29" s="31"/>
      <c r="B29" s="31" t="s">
        <v>24</v>
      </c>
      <c r="C29" s="32"/>
      <c r="D29" s="45"/>
      <c r="E29" s="33">
        <v>15000</v>
      </c>
      <c r="F29" s="34" t="s">
        <v>15</v>
      </c>
      <c r="G29" s="31"/>
      <c r="H29" s="31"/>
      <c r="I29" s="33">
        <v>15000</v>
      </c>
      <c r="J29" s="34" t="s">
        <v>15</v>
      </c>
      <c r="K29" s="33">
        <v>0</v>
      </c>
      <c r="L29" s="33"/>
      <c r="M29" s="48"/>
      <c r="N29" s="33">
        <v>15000</v>
      </c>
      <c r="O29" s="13"/>
      <c r="P29" s="33"/>
      <c r="Q29" s="36"/>
      <c r="R29" s="36"/>
      <c r="S29" s="33">
        <v>0</v>
      </c>
      <c r="T29" s="37"/>
      <c r="U29" s="33">
        <v>0</v>
      </c>
      <c r="V29" s="63"/>
      <c r="W29" s="33">
        <f>I29-N29+P29+S29</f>
        <v>0</v>
      </c>
      <c r="X29" s="47"/>
      <c r="Y29" s="38">
        <f>K29+S29-U29</f>
        <v>0</v>
      </c>
      <c r="Z29" s="63"/>
      <c r="AA29" s="40"/>
      <c r="AB29" s="41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spans="1:53" s="43" customFormat="1" ht="18">
      <c r="A30" s="31"/>
      <c r="B30" s="31" t="s">
        <v>24</v>
      </c>
      <c r="C30" s="31" t="s">
        <v>48</v>
      </c>
      <c r="D30" s="44"/>
      <c r="E30" s="33">
        <v>10000</v>
      </c>
      <c r="F30" s="89" t="s">
        <v>15</v>
      </c>
      <c r="G30" s="31" t="s">
        <v>47</v>
      </c>
      <c r="H30" s="31"/>
      <c r="I30" s="33"/>
      <c r="J30" s="33"/>
      <c r="K30" s="33"/>
      <c r="L30" s="33"/>
      <c r="M30" s="16"/>
      <c r="N30" s="33">
        <f>P30-4443.52</f>
        <v>17056.48</v>
      </c>
      <c r="O30" s="46"/>
      <c r="P30" s="33">
        <v>21500</v>
      </c>
      <c r="Q30" s="36"/>
      <c r="R30" s="36"/>
      <c r="S30" s="33"/>
      <c r="T30" s="37"/>
      <c r="U30" s="33"/>
      <c r="V30" s="31"/>
      <c r="W30" s="33">
        <f>I30-N30+P30+S30</f>
        <v>4443.5200000000004</v>
      </c>
      <c r="X30" s="47">
        <v>3.1</v>
      </c>
      <c r="Y30" s="38"/>
      <c r="Z30" s="39"/>
      <c r="AA30" s="50"/>
      <c r="AB30" s="41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spans="1:53" ht="18">
      <c r="D31" s="31"/>
    </row>
    <row r="32" spans="1:53" s="43" customFormat="1" ht="18">
      <c r="A32" s="31"/>
      <c r="B32" s="31"/>
      <c r="C32" s="31"/>
      <c r="D32" s="44"/>
      <c r="E32" s="33"/>
      <c r="F32" s="53"/>
      <c r="G32" s="31"/>
      <c r="H32" s="31"/>
      <c r="I32" s="33"/>
      <c r="J32" s="33"/>
      <c r="K32" s="33"/>
      <c r="L32" s="33"/>
      <c r="M32" s="16"/>
      <c r="N32" s="33"/>
      <c r="O32" s="46"/>
      <c r="P32" s="33"/>
      <c r="Q32" s="36"/>
      <c r="R32" s="36"/>
      <c r="S32" s="33"/>
      <c r="T32" s="37"/>
      <c r="U32" s="33"/>
      <c r="V32" s="31"/>
      <c r="W32" s="33"/>
      <c r="X32" s="31"/>
      <c r="Y32" s="38"/>
      <c r="Z32" s="39"/>
      <c r="AA32" s="50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spans="1:53" s="43" customFormat="1" ht="18">
      <c r="A33" s="31"/>
      <c r="B33" s="31" t="s">
        <v>27</v>
      </c>
      <c r="C33" s="31" t="s">
        <v>45</v>
      </c>
      <c r="D33" s="44"/>
      <c r="E33" s="33">
        <v>25000</v>
      </c>
      <c r="F33" s="89" t="s">
        <v>15</v>
      </c>
      <c r="G33" s="31" t="s">
        <v>43</v>
      </c>
      <c r="H33" s="31"/>
      <c r="I33" s="33"/>
      <c r="J33" s="33"/>
      <c r="K33" s="33"/>
      <c r="L33" s="33"/>
      <c r="M33" s="16"/>
      <c r="N33" s="33">
        <v>0</v>
      </c>
      <c r="O33" s="46"/>
      <c r="P33" s="33">
        <v>1500</v>
      </c>
      <c r="Q33" s="36"/>
      <c r="R33" s="36"/>
      <c r="S33" s="33"/>
      <c r="T33" s="37"/>
      <c r="U33" s="33"/>
      <c r="V33" s="31"/>
      <c r="W33" s="33">
        <f>I33-N33+P33+S33</f>
        <v>1500</v>
      </c>
      <c r="X33" s="47">
        <v>3.1</v>
      </c>
      <c r="Y33" s="38"/>
      <c r="Z33" s="39"/>
      <c r="AA33" s="50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spans="1:53" s="43" customFormat="1" ht="18">
      <c r="A34" s="31"/>
      <c r="B34" s="31"/>
      <c r="C34" s="31"/>
      <c r="D34" s="44"/>
      <c r="E34" s="33"/>
      <c r="F34" s="53"/>
      <c r="G34" s="31"/>
      <c r="H34" s="31"/>
      <c r="I34" s="33"/>
      <c r="J34" s="33"/>
      <c r="K34" s="33"/>
      <c r="L34" s="33"/>
      <c r="M34" s="16"/>
      <c r="N34" s="33"/>
      <c r="O34" s="46"/>
      <c r="P34" s="33"/>
      <c r="Q34" s="36"/>
      <c r="R34" s="36"/>
      <c r="S34" s="33"/>
      <c r="T34" s="37"/>
      <c r="U34" s="33"/>
      <c r="V34" s="31"/>
      <c r="W34" s="33">
        <f t="shared" ref="W34:W59" si="0">I34-N34+P34+S34</f>
        <v>0</v>
      </c>
      <c r="X34" s="31"/>
      <c r="Y34" s="38"/>
      <c r="Z34" s="39"/>
      <c r="AA34" s="50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spans="1:53" s="43" customFormat="1" ht="18">
      <c r="A35" s="31"/>
      <c r="B35" s="31" t="s">
        <v>28</v>
      </c>
      <c r="C35" s="31"/>
      <c r="D35" s="44"/>
      <c r="E35" s="33"/>
      <c r="F35" s="53"/>
      <c r="G35" s="31"/>
      <c r="H35" s="31"/>
      <c r="I35" s="33"/>
      <c r="J35" s="33"/>
      <c r="K35" s="33"/>
      <c r="L35" s="33"/>
      <c r="M35" s="16"/>
      <c r="N35" s="33">
        <v>391.12</v>
      </c>
      <c r="O35" s="46"/>
      <c r="P35" s="33">
        <v>391.12</v>
      </c>
      <c r="Q35" s="36"/>
      <c r="R35" s="36"/>
      <c r="S35" s="33"/>
      <c r="T35" s="37"/>
      <c r="U35" s="33"/>
      <c r="V35" s="31"/>
      <c r="W35" s="33">
        <f t="shared" si="0"/>
        <v>0</v>
      </c>
      <c r="X35" s="31"/>
      <c r="Y35" s="38"/>
      <c r="Z35" s="39"/>
      <c r="AA35" s="50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spans="1:53" s="43" customFormat="1" ht="18">
      <c r="A36" s="31"/>
      <c r="B36" s="31"/>
      <c r="C36" s="31"/>
      <c r="D36" s="44"/>
      <c r="E36" s="33"/>
      <c r="F36" s="53"/>
      <c r="G36" s="31"/>
      <c r="H36" s="31"/>
      <c r="I36" s="33"/>
      <c r="J36" s="33"/>
      <c r="K36" s="33"/>
      <c r="L36" s="33"/>
      <c r="M36" s="16"/>
      <c r="N36" s="33"/>
      <c r="O36" s="46"/>
      <c r="P36" s="33"/>
      <c r="Q36" s="36"/>
      <c r="R36" s="36"/>
      <c r="S36" s="33"/>
      <c r="T36" s="37"/>
      <c r="U36" s="33"/>
      <c r="V36" s="31"/>
      <c r="W36" s="33">
        <f t="shared" si="0"/>
        <v>0</v>
      </c>
      <c r="X36" s="31"/>
      <c r="Y36" s="38"/>
      <c r="Z36" s="39"/>
      <c r="AA36" s="50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spans="1:53" s="43" customFormat="1" ht="18">
      <c r="A37" s="31"/>
      <c r="B37" s="31" t="s">
        <v>29</v>
      </c>
      <c r="C37" s="31" t="s">
        <v>46</v>
      </c>
      <c r="D37" s="44"/>
      <c r="E37" s="33">
        <v>10606.06</v>
      </c>
      <c r="F37" s="89" t="s">
        <v>15</v>
      </c>
      <c r="G37" s="31" t="s">
        <v>44</v>
      </c>
      <c r="H37" s="31"/>
      <c r="I37" s="33"/>
      <c r="J37" s="33"/>
      <c r="K37" s="33"/>
      <c r="L37" s="33"/>
      <c r="M37" s="16"/>
      <c r="N37" s="33">
        <v>10000</v>
      </c>
      <c r="O37" s="46"/>
      <c r="P37" s="33">
        <v>10000</v>
      </c>
      <c r="Q37" s="36"/>
      <c r="R37" s="36"/>
      <c r="S37" s="33"/>
      <c r="T37" s="37"/>
      <c r="U37" s="33"/>
      <c r="V37" s="31"/>
      <c r="W37" s="33">
        <f t="shared" si="0"/>
        <v>0</v>
      </c>
      <c r="X37" s="31"/>
      <c r="Y37" s="38"/>
      <c r="Z37" s="39"/>
      <c r="AA37" s="50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spans="1:53" s="43" customFormat="1" ht="18">
      <c r="A38" s="31"/>
      <c r="B38" s="31"/>
      <c r="C38" s="31"/>
      <c r="D38" s="44"/>
      <c r="E38" s="33"/>
      <c r="F38" s="89"/>
      <c r="G38" s="31"/>
      <c r="H38" s="31"/>
      <c r="I38" s="33"/>
      <c r="J38" s="33"/>
      <c r="K38" s="33"/>
      <c r="L38" s="33"/>
      <c r="M38" s="16"/>
      <c r="N38" s="33"/>
      <c r="O38" s="46"/>
      <c r="P38" s="33"/>
      <c r="Q38" s="36"/>
      <c r="R38" s="36"/>
      <c r="S38" s="33"/>
      <c r="T38" s="37"/>
      <c r="U38" s="33"/>
      <c r="V38" s="31"/>
      <c r="W38" s="33">
        <f t="shared" si="0"/>
        <v>0</v>
      </c>
      <c r="X38" s="31"/>
      <c r="Y38" s="38"/>
      <c r="Z38" s="39"/>
      <c r="AA38" s="50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 s="43" customFormat="1" ht="18">
      <c r="A39" s="31"/>
      <c r="B39" s="31"/>
      <c r="C39" s="31"/>
      <c r="D39" s="44"/>
      <c r="E39" s="33"/>
      <c r="F39" s="53"/>
      <c r="G39" s="31"/>
      <c r="H39" s="31"/>
      <c r="I39" s="33"/>
      <c r="J39" s="33"/>
      <c r="K39" s="33"/>
      <c r="L39" s="33"/>
      <c r="M39" s="16"/>
      <c r="N39" s="33"/>
      <c r="O39" s="46"/>
      <c r="P39" s="33"/>
      <c r="Q39" s="36"/>
      <c r="R39" s="36"/>
      <c r="S39" s="33"/>
      <c r="T39" s="37"/>
      <c r="U39" s="33"/>
      <c r="V39" s="31"/>
      <c r="W39" s="33">
        <f t="shared" si="0"/>
        <v>0</v>
      </c>
      <c r="X39" s="31"/>
      <c r="Y39" s="38"/>
      <c r="Z39" s="39"/>
      <c r="AA39" s="50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spans="1:53" s="43" customFormat="1" ht="18">
      <c r="A40" s="31"/>
      <c r="B40" s="31"/>
      <c r="C40" s="31"/>
      <c r="D40" s="44"/>
      <c r="E40" s="33"/>
      <c r="F40" s="53"/>
      <c r="G40" s="31"/>
      <c r="H40" s="31"/>
      <c r="I40" s="33"/>
      <c r="J40" s="33"/>
      <c r="K40" s="33"/>
      <c r="L40" s="33"/>
      <c r="M40" s="16"/>
      <c r="N40" s="33"/>
      <c r="O40" s="46"/>
      <c r="P40" s="33"/>
      <c r="Q40" s="36"/>
      <c r="R40" s="36"/>
      <c r="S40" s="33"/>
      <c r="T40" s="37"/>
      <c r="U40" s="33"/>
      <c r="V40" s="31"/>
      <c r="W40" s="33">
        <f t="shared" si="0"/>
        <v>0</v>
      </c>
      <c r="X40" s="31"/>
      <c r="Y40" s="38"/>
      <c r="Z40" s="39"/>
      <c r="AA40" s="50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spans="1:53" s="43" customFormat="1" ht="18">
      <c r="A41" s="31"/>
      <c r="B41" s="31" t="s">
        <v>30</v>
      </c>
      <c r="C41" s="31" t="s">
        <v>37</v>
      </c>
      <c r="D41" s="31"/>
      <c r="E41" s="33">
        <v>250000</v>
      </c>
      <c r="F41" s="89" t="s">
        <v>15</v>
      </c>
      <c r="G41" s="31" t="s">
        <v>38</v>
      </c>
      <c r="H41" s="31"/>
      <c r="I41" s="33"/>
      <c r="J41" s="33"/>
      <c r="K41" s="33"/>
      <c r="L41" s="33"/>
      <c r="M41" s="48"/>
      <c r="N41" s="33">
        <f>250000-86879.62</f>
        <v>163120.38</v>
      </c>
      <c r="O41" s="13" t="s">
        <v>15</v>
      </c>
      <c r="P41" s="33">
        <v>250000</v>
      </c>
      <c r="Q41" s="36"/>
      <c r="R41" s="36"/>
      <c r="S41" s="33"/>
      <c r="T41" s="37"/>
      <c r="U41" s="33"/>
      <c r="V41" s="31"/>
      <c r="W41" s="33">
        <f t="shared" si="0"/>
        <v>86879.62</v>
      </c>
      <c r="X41" s="47">
        <v>3.1</v>
      </c>
      <c r="Y41" s="38"/>
      <c r="Z41" s="39"/>
      <c r="AA41" s="50"/>
      <c r="AB41" s="41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spans="1:53" s="43" customFormat="1" ht="18">
      <c r="A42" s="31"/>
      <c r="B42" s="31"/>
      <c r="C42" s="31"/>
      <c r="D42" s="31"/>
      <c r="E42" s="33"/>
      <c r="F42" s="33"/>
      <c r="G42" s="31"/>
      <c r="H42" s="31"/>
      <c r="I42" s="33"/>
      <c r="J42" s="33"/>
      <c r="K42" s="33"/>
      <c r="L42" s="33"/>
      <c r="M42" s="48"/>
      <c r="N42" s="33"/>
      <c r="O42" s="46"/>
      <c r="P42" s="33"/>
      <c r="Q42" s="36"/>
      <c r="R42" s="36"/>
      <c r="S42" s="33"/>
      <c r="T42" s="37"/>
      <c r="U42" s="33"/>
      <c r="V42" s="31"/>
      <c r="W42" s="33">
        <f t="shared" si="0"/>
        <v>0</v>
      </c>
      <c r="X42" s="31"/>
      <c r="Y42" s="38"/>
      <c r="Z42" s="39"/>
      <c r="AA42" s="50"/>
      <c r="AB42" s="41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spans="1:53" s="43" customFormat="1" ht="18">
      <c r="A43" s="31"/>
      <c r="B43" s="31"/>
      <c r="C43" s="31"/>
      <c r="D43" s="31"/>
      <c r="E43" s="33"/>
      <c r="F43" s="33"/>
      <c r="G43" s="31"/>
      <c r="H43" s="31"/>
      <c r="I43" s="33"/>
      <c r="J43" s="33"/>
      <c r="K43" s="33"/>
      <c r="L43" s="33"/>
      <c r="M43" s="48"/>
      <c r="N43" s="33"/>
      <c r="O43" s="46"/>
      <c r="P43" s="33"/>
      <c r="Q43" s="36"/>
      <c r="R43" s="36"/>
      <c r="S43" s="33"/>
      <c r="T43" s="37"/>
      <c r="U43" s="33"/>
      <c r="V43" s="31"/>
      <c r="W43" s="33">
        <f t="shared" si="0"/>
        <v>0</v>
      </c>
      <c r="X43" s="31"/>
      <c r="Y43" s="38"/>
      <c r="Z43" s="39"/>
      <c r="AA43" s="50"/>
      <c r="AB43" s="41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 s="43" customFormat="1" ht="18">
      <c r="A44" s="31"/>
      <c r="B44" s="31"/>
      <c r="C44" s="31"/>
      <c r="D44" s="31"/>
      <c r="E44" s="33"/>
      <c r="F44" s="33"/>
      <c r="G44" s="31"/>
      <c r="H44" s="31"/>
      <c r="I44" s="33"/>
      <c r="J44" s="33"/>
      <c r="K44" s="33"/>
      <c r="L44" s="33"/>
      <c r="M44" s="48"/>
      <c r="N44" s="33"/>
      <c r="O44" s="46"/>
      <c r="P44" s="33"/>
      <c r="Q44" s="36"/>
      <c r="R44" s="36"/>
      <c r="S44" s="33"/>
      <c r="T44" s="37"/>
      <c r="U44" s="33"/>
      <c r="V44" s="31"/>
      <c r="W44" s="33">
        <f t="shared" si="0"/>
        <v>0</v>
      </c>
      <c r="X44" s="31"/>
      <c r="Y44" s="38"/>
      <c r="Z44" s="39"/>
      <c r="AA44" s="50"/>
      <c r="AB44" s="41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spans="1:53" s="43" customFormat="1" ht="18">
      <c r="A45" s="31"/>
      <c r="B45" s="31" t="s">
        <v>31</v>
      </c>
      <c r="C45" s="31"/>
      <c r="D45" s="31"/>
      <c r="E45" s="33"/>
      <c r="F45" s="33"/>
      <c r="G45" s="31"/>
      <c r="H45" s="31"/>
      <c r="I45" s="33"/>
      <c r="J45" s="33"/>
      <c r="K45" s="33"/>
      <c r="L45" s="33"/>
      <c r="M45" s="48"/>
      <c r="N45" s="33">
        <v>1600</v>
      </c>
      <c r="O45" s="46"/>
      <c r="P45" s="33">
        <v>1600</v>
      </c>
      <c r="Q45" s="36"/>
      <c r="R45" s="36"/>
      <c r="S45" s="33"/>
      <c r="T45" s="37"/>
      <c r="U45" s="33"/>
      <c r="V45" s="31"/>
      <c r="W45" s="33">
        <f t="shared" si="0"/>
        <v>0</v>
      </c>
      <c r="X45" s="31"/>
      <c r="Y45" s="38"/>
      <c r="Z45" s="39"/>
      <c r="AA45" s="50"/>
      <c r="AB45" s="41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spans="1:53" s="43" customFormat="1" ht="18">
      <c r="A46" s="31"/>
      <c r="B46" s="31"/>
      <c r="C46" s="31"/>
      <c r="D46" s="31"/>
      <c r="E46" s="33"/>
      <c r="F46" s="33"/>
      <c r="G46" s="31"/>
      <c r="H46" s="31"/>
      <c r="I46" s="33"/>
      <c r="J46" s="33"/>
      <c r="K46" s="33"/>
      <c r="L46" s="33"/>
      <c r="M46" s="48"/>
      <c r="N46" s="33"/>
      <c r="O46" s="46"/>
      <c r="P46" s="33"/>
      <c r="Q46" s="36"/>
      <c r="R46" s="36"/>
      <c r="S46" s="33"/>
      <c r="T46" s="37"/>
      <c r="U46" s="33"/>
      <c r="V46" s="31"/>
      <c r="W46" s="33">
        <f t="shared" si="0"/>
        <v>0</v>
      </c>
      <c r="X46" s="31"/>
      <c r="Y46" s="38"/>
      <c r="Z46" s="39"/>
      <c r="AA46" s="50"/>
      <c r="AB46" s="41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spans="1:53" s="43" customFormat="1" ht="18">
      <c r="A47" s="31"/>
      <c r="B47" s="31" t="s">
        <v>32</v>
      </c>
      <c r="C47" s="31" t="s">
        <v>50</v>
      </c>
      <c r="D47" s="31"/>
      <c r="E47" s="33">
        <v>10000</v>
      </c>
      <c r="F47" s="89" t="s">
        <v>15</v>
      </c>
      <c r="G47" s="31" t="s">
        <v>49</v>
      </c>
      <c r="H47" s="31"/>
      <c r="I47" s="33"/>
      <c r="J47" s="33"/>
      <c r="K47" s="33"/>
      <c r="L47" s="33"/>
      <c r="M47" s="48"/>
      <c r="N47" s="33">
        <f>P47-833.54</f>
        <v>1667.08</v>
      </c>
      <c r="O47" s="46"/>
      <c r="P47" s="33">
        <v>2500.62</v>
      </c>
      <c r="Q47" s="36"/>
      <c r="R47" s="36"/>
      <c r="S47" s="33"/>
      <c r="T47" s="37"/>
      <c r="U47" s="33"/>
      <c r="V47" s="31"/>
      <c r="W47" s="33">
        <f t="shared" si="0"/>
        <v>833.54</v>
      </c>
      <c r="X47" s="47">
        <v>3.1</v>
      </c>
      <c r="Y47" s="38"/>
      <c r="Z47" s="39"/>
      <c r="AA47" s="50"/>
      <c r="AB47" s="41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spans="1:53" s="43" customFormat="1" ht="18">
      <c r="A48" s="31"/>
      <c r="B48" s="31"/>
      <c r="C48" s="31"/>
      <c r="D48" s="31"/>
      <c r="E48" s="33"/>
      <c r="F48" s="33"/>
      <c r="G48" s="31"/>
      <c r="H48" s="31"/>
      <c r="I48" s="33"/>
      <c r="J48" s="33"/>
      <c r="K48" s="33"/>
      <c r="L48" s="33"/>
      <c r="M48" s="48"/>
      <c r="N48" s="33"/>
      <c r="O48" s="46"/>
      <c r="P48" s="33"/>
      <c r="Q48" s="36"/>
      <c r="R48" s="36"/>
      <c r="S48" s="33"/>
      <c r="T48" s="37"/>
      <c r="U48" s="33"/>
      <c r="V48" s="31"/>
      <c r="W48" s="33">
        <f t="shared" si="0"/>
        <v>0</v>
      </c>
      <c r="X48" s="31"/>
      <c r="Y48" s="38"/>
      <c r="Z48" s="39"/>
      <c r="AA48" s="50"/>
      <c r="AB48" s="41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spans="1:53" s="43" customFormat="1" ht="18">
      <c r="A49" s="31"/>
      <c r="B49" s="90"/>
      <c r="C49" s="31"/>
      <c r="D49" s="31"/>
      <c r="E49" s="33"/>
      <c r="F49" s="33"/>
      <c r="G49" s="31"/>
      <c r="H49" s="31"/>
      <c r="I49" s="33"/>
      <c r="J49" s="33"/>
      <c r="K49" s="33"/>
      <c r="L49" s="33"/>
      <c r="M49" s="48"/>
      <c r="N49" s="33"/>
      <c r="O49" s="46"/>
      <c r="P49" s="33"/>
      <c r="Q49" s="36"/>
      <c r="R49" s="36"/>
      <c r="S49" s="33"/>
      <c r="T49" s="37"/>
      <c r="U49" s="33"/>
      <c r="V49" s="31"/>
      <c r="W49" s="33">
        <f t="shared" si="0"/>
        <v>0</v>
      </c>
      <c r="X49" s="31"/>
      <c r="Y49" s="38"/>
      <c r="Z49" s="39"/>
      <c r="AA49" s="50"/>
      <c r="AB49" s="41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spans="1:53" s="43" customFormat="1" ht="18">
      <c r="A50" s="31"/>
      <c r="B50" s="31"/>
      <c r="C50" s="31"/>
      <c r="D50" s="31"/>
      <c r="E50" s="33"/>
      <c r="F50" s="33"/>
      <c r="G50" s="31"/>
      <c r="H50" s="31"/>
      <c r="I50" s="33"/>
      <c r="J50" s="33"/>
      <c r="K50" s="33"/>
      <c r="L50" s="33"/>
      <c r="M50" s="48"/>
      <c r="N50" s="33"/>
      <c r="O50" s="46"/>
      <c r="P50" s="33"/>
      <c r="Q50" s="36"/>
      <c r="R50" s="36"/>
      <c r="S50" s="33"/>
      <c r="T50" s="37"/>
      <c r="U50" s="33"/>
      <c r="V50" s="31"/>
      <c r="W50" s="33">
        <f t="shared" si="0"/>
        <v>0</v>
      </c>
      <c r="X50" s="31"/>
      <c r="Y50" s="38"/>
      <c r="Z50" s="39"/>
      <c r="AA50" s="50"/>
      <c r="AB50" s="41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spans="1:53" s="43" customFormat="1" ht="18">
      <c r="A51" s="31"/>
      <c r="B51" s="31" t="s">
        <v>26</v>
      </c>
      <c r="C51" s="31"/>
      <c r="D51" s="44"/>
      <c r="E51" s="33">
        <v>50000</v>
      </c>
      <c r="F51" s="89" t="s">
        <v>15</v>
      </c>
      <c r="G51" s="31" t="s">
        <v>41</v>
      </c>
      <c r="H51" s="31"/>
      <c r="I51" s="33"/>
      <c r="J51" s="33"/>
      <c r="K51" s="33"/>
      <c r="L51" s="33"/>
      <c r="M51" s="16"/>
      <c r="N51" s="33">
        <v>41454</v>
      </c>
      <c r="O51" s="13" t="s">
        <v>15</v>
      </c>
      <c r="P51" s="33">
        <v>41454</v>
      </c>
      <c r="Q51" s="36"/>
      <c r="R51" s="36"/>
      <c r="S51" s="33"/>
      <c r="T51" s="37"/>
      <c r="U51" s="33"/>
      <c r="V51" s="31"/>
      <c r="W51" s="33">
        <f t="shared" si="0"/>
        <v>0</v>
      </c>
      <c r="X51" s="31"/>
      <c r="Y51" s="38"/>
      <c r="Z51" s="39"/>
      <c r="AA51" s="50"/>
      <c r="AB51" s="41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spans="1:53" s="43" customFormat="1" ht="18">
      <c r="A52" s="31"/>
      <c r="B52" s="31" t="s">
        <v>26</v>
      </c>
      <c r="C52" s="31"/>
      <c r="D52" s="31"/>
      <c r="E52" s="33">
        <v>50000</v>
      </c>
      <c r="F52" s="89" t="s">
        <v>15</v>
      </c>
      <c r="G52" s="31" t="s">
        <v>42</v>
      </c>
      <c r="H52" s="31"/>
      <c r="I52" s="33"/>
      <c r="J52" s="33"/>
      <c r="K52" s="33"/>
      <c r="L52" s="33"/>
      <c r="M52" s="48"/>
      <c r="N52" s="33">
        <f>P52-4136.4</f>
        <v>4136.01</v>
      </c>
      <c r="O52" s="13" t="s">
        <v>15</v>
      </c>
      <c r="P52" s="33">
        <v>8272.41</v>
      </c>
      <c r="Q52" s="36"/>
      <c r="R52" s="36"/>
      <c r="S52" s="33"/>
      <c r="T52" s="37"/>
      <c r="U52" s="33"/>
      <c r="V52" s="31"/>
      <c r="W52" s="33">
        <f t="shared" si="0"/>
        <v>4136.3999999999996</v>
      </c>
      <c r="X52" s="47">
        <v>3.1</v>
      </c>
      <c r="Y52" s="38"/>
      <c r="Z52" s="39"/>
      <c r="AA52" s="50"/>
      <c r="AB52" s="41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spans="1:53" s="43" customFormat="1" ht="18">
      <c r="A53" s="31"/>
      <c r="B53" s="31"/>
      <c r="C53" s="31"/>
      <c r="D53" s="31"/>
      <c r="E53" s="33"/>
      <c r="F53" s="33"/>
      <c r="G53" s="31"/>
      <c r="H53" s="31"/>
      <c r="I53" s="33"/>
      <c r="J53" s="33"/>
      <c r="K53" s="33"/>
      <c r="L53" s="33"/>
      <c r="M53" s="48"/>
      <c r="N53" s="33"/>
      <c r="O53" s="46"/>
      <c r="P53" s="33"/>
      <c r="Q53" s="36"/>
      <c r="R53" s="36"/>
      <c r="S53" s="33"/>
      <c r="T53" s="37"/>
      <c r="U53" s="33"/>
      <c r="V53" s="31"/>
      <c r="W53" s="33">
        <f t="shared" si="0"/>
        <v>0</v>
      </c>
      <c r="X53" s="31"/>
      <c r="Y53" s="38"/>
      <c r="Z53" s="39"/>
      <c r="AA53" s="50"/>
      <c r="AB53" s="41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spans="1:53" s="43" customFormat="1" ht="18">
      <c r="A54" s="31"/>
      <c r="B54" s="31"/>
      <c r="C54" s="31"/>
      <c r="D54" s="31"/>
      <c r="E54" s="33"/>
      <c r="F54" s="33"/>
      <c r="G54" s="31"/>
      <c r="H54" s="31"/>
      <c r="I54" s="33"/>
      <c r="J54" s="33"/>
      <c r="K54" s="33"/>
      <c r="L54" s="33"/>
      <c r="M54" s="48"/>
      <c r="N54" s="33"/>
      <c r="O54" s="46"/>
      <c r="P54" s="33"/>
      <c r="Q54" s="36"/>
      <c r="R54" s="36"/>
      <c r="S54" s="33"/>
      <c r="T54" s="37"/>
      <c r="U54" s="33"/>
      <c r="V54" s="31"/>
      <c r="W54" s="33">
        <f t="shared" si="0"/>
        <v>0</v>
      </c>
      <c r="X54" s="31"/>
      <c r="Y54" s="38"/>
      <c r="Z54" s="39"/>
      <c r="AA54" s="50"/>
      <c r="AB54" s="41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spans="1:53" s="43" customFormat="1" ht="18">
      <c r="A55" s="31"/>
      <c r="B55" s="31"/>
      <c r="C55" s="31"/>
      <c r="D55" s="31"/>
      <c r="E55" s="33"/>
      <c r="F55" s="33"/>
      <c r="G55" s="31"/>
      <c r="H55" s="31"/>
      <c r="I55" s="33"/>
      <c r="J55" s="33"/>
      <c r="K55" s="33"/>
      <c r="L55" s="33"/>
      <c r="M55" s="48"/>
      <c r="N55" s="33"/>
      <c r="O55" s="46"/>
      <c r="P55" s="33"/>
      <c r="Q55" s="36"/>
      <c r="R55" s="36"/>
      <c r="S55" s="33"/>
      <c r="T55" s="37"/>
      <c r="U55" s="33"/>
      <c r="V55" s="31"/>
      <c r="W55" s="33">
        <f t="shared" si="0"/>
        <v>0</v>
      </c>
      <c r="X55" s="31"/>
      <c r="Y55" s="38"/>
      <c r="Z55" s="39"/>
      <c r="AA55" s="50"/>
      <c r="AB55" s="41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spans="1:53" ht="18">
      <c r="A56" s="31"/>
      <c r="B56" s="31" t="s">
        <v>25</v>
      </c>
      <c r="C56" s="32"/>
      <c r="D56" s="32"/>
      <c r="E56" s="33"/>
      <c r="F56" s="33"/>
      <c r="G56" s="32"/>
      <c r="H56" s="32"/>
      <c r="I56" s="33">
        <v>0</v>
      </c>
      <c r="J56" s="33"/>
      <c r="K56" s="33">
        <v>0</v>
      </c>
      <c r="L56" s="33"/>
      <c r="M56" s="48"/>
      <c r="N56" s="33"/>
      <c r="O56" s="57"/>
      <c r="P56" s="61"/>
      <c r="Q56" s="54"/>
      <c r="R56" s="54"/>
      <c r="S56" s="33">
        <v>0</v>
      </c>
      <c r="T56" s="55"/>
      <c r="U56" s="33">
        <v>0</v>
      </c>
      <c r="V56" s="37"/>
      <c r="W56" s="33">
        <f t="shared" si="0"/>
        <v>0</v>
      </c>
      <c r="X56" s="31"/>
      <c r="Y56" s="38"/>
      <c r="Z56" s="39"/>
      <c r="AA56" s="60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</row>
    <row r="57" spans="1:53" ht="5.5" customHeight="1">
      <c r="A57" s="31"/>
      <c r="C57" s="32"/>
      <c r="D57" s="32"/>
      <c r="E57" s="33"/>
      <c r="F57" s="33"/>
      <c r="G57" s="32"/>
      <c r="H57" s="32"/>
      <c r="I57" s="33"/>
      <c r="J57" s="33"/>
      <c r="K57" s="33"/>
      <c r="L57" s="33"/>
      <c r="M57" s="48"/>
      <c r="N57" s="33"/>
      <c r="O57" s="57"/>
      <c r="P57" s="33"/>
      <c r="Q57" s="54"/>
      <c r="R57" s="54"/>
      <c r="S57" s="33"/>
      <c r="T57" s="55"/>
      <c r="U57" s="33"/>
      <c r="V57" s="37"/>
      <c r="W57" s="33">
        <f t="shared" si="0"/>
        <v>0</v>
      </c>
      <c r="X57" s="33"/>
      <c r="Y57" s="33"/>
      <c r="Z57" s="59"/>
      <c r="AA57" s="60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</row>
    <row r="58" spans="1:53" ht="18">
      <c r="A58" s="31"/>
      <c r="B58" s="31"/>
      <c r="C58" s="32"/>
      <c r="D58" s="32"/>
      <c r="E58" s="33"/>
      <c r="F58" s="33"/>
      <c r="G58" s="32"/>
      <c r="H58" s="32"/>
      <c r="I58" s="33"/>
      <c r="J58" s="33"/>
      <c r="K58" s="33"/>
      <c r="L58" s="33"/>
      <c r="M58" s="48"/>
      <c r="N58" s="33"/>
      <c r="O58" s="57"/>
      <c r="P58" s="33">
        <f>SUM(P8:P56)</f>
        <v>951474.31</v>
      </c>
      <c r="S58" s="33">
        <f>SUM(S8:S56)</f>
        <v>0</v>
      </c>
      <c r="T58" s="55"/>
      <c r="U58" s="33"/>
      <c r="V58" s="37"/>
      <c r="W58" s="33"/>
      <c r="X58" s="33"/>
      <c r="Y58" s="33"/>
      <c r="Z58" s="59"/>
      <c r="AA58" s="60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</row>
    <row r="59" spans="1:53" ht="5.5" customHeight="1">
      <c r="A59" s="31"/>
      <c r="B59" s="31"/>
      <c r="C59" s="32"/>
      <c r="D59" s="32"/>
      <c r="E59" s="33"/>
      <c r="F59" s="33"/>
      <c r="G59" s="32"/>
      <c r="H59" s="32"/>
      <c r="I59" s="33"/>
      <c r="J59" s="33"/>
      <c r="K59" s="33"/>
      <c r="L59" s="33"/>
      <c r="M59" s="48"/>
      <c r="N59" s="33"/>
      <c r="O59" s="57"/>
      <c r="P59" s="33"/>
      <c r="S59" s="33"/>
      <c r="T59" s="55"/>
      <c r="U59" s="33"/>
      <c r="V59" s="37"/>
      <c r="W59" s="33">
        <f t="shared" si="0"/>
        <v>0</v>
      </c>
      <c r="X59" s="33"/>
      <c r="Y59" s="33"/>
      <c r="Z59" s="59"/>
      <c r="AA59" s="60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</row>
    <row r="60" spans="1:53" ht="18">
      <c r="A60" s="31"/>
      <c r="B60" s="31"/>
      <c r="C60" s="32"/>
      <c r="D60" s="32"/>
      <c r="E60" s="33"/>
      <c r="F60" s="33"/>
      <c r="G60" s="32"/>
      <c r="H60" s="32"/>
      <c r="I60" s="33"/>
      <c r="J60" s="33"/>
      <c r="K60" s="33"/>
      <c r="L60" s="33"/>
      <c r="M60" s="48"/>
      <c r="N60" s="33"/>
      <c r="O60" s="57"/>
      <c r="P60" s="61">
        <f>S58</f>
        <v>0</v>
      </c>
      <c r="Q60" s="54"/>
      <c r="R60" s="54"/>
      <c r="S60" s="33"/>
      <c r="T60" s="55"/>
      <c r="U60" s="33"/>
      <c r="V60" s="37"/>
      <c r="W60" s="33"/>
      <c r="X60" s="33"/>
      <c r="Y60" s="33"/>
      <c r="Z60" s="59"/>
      <c r="AA60" s="60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</row>
    <row r="61" spans="1:53" ht="18">
      <c r="A61" s="31"/>
      <c r="B61" s="43"/>
      <c r="C61" s="32"/>
      <c r="D61" s="32"/>
      <c r="E61" s="33"/>
      <c r="F61" s="33"/>
      <c r="G61" s="32"/>
      <c r="H61" s="32"/>
      <c r="I61" s="33"/>
      <c r="J61" s="33"/>
      <c r="K61" s="33"/>
      <c r="L61" s="33"/>
      <c r="M61" s="48"/>
      <c r="N61" s="33"/>
      <c r="O61" s="57"/>
      <c r="P61" s="33">
        <f>SUM(P58:P60)</f>
        <v>951474.31</v>
      </c>
      <c r="Q61" s="54" t="s">
        <v>16</v>
      </c>
      <c r="R61" s="54"/>
      <c r="S61" s="33"/>
      <c r="T61" s="55"/>
      <c r="U61" s="33"/>
      <c r="V61" s="37"/>
      <c r="W61" s="33"/>
      <c r="X61" s="33"/>
      <c r="Y61" s="33"/>
      <c r="Z61" s="59"/>
      <c r="AA61" s="60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</row>
    <row r="62" spans="1:53" ht="2.5" customHeight="1">
      <c r="A62" s="31"/>
      <c r="B62" s="31"/>
      <c r="D62" s="32"/>
      <c r="F62" s="33"/>
      <c r="I62" s="33"/>
      <c r="J62" s="33"/>
      <c r="K62" s="33"/>
      <c r="L62" s="33"/>
      <c r="N62" s="33"/>
      <c r="O62" s="57"/>
      <c r="P62" s="62"/>
      <c r="Q62" s="54"/>
      <c r="R62" s="54"/>
      <c r="S62" s="58"/>
      <c r="T62" s="55"/>
      <c r="U62" s="33"/>
      <c r="V62" s="37"/>
      <c r="W62" s="33"/>
      <c r="X62" s="33"/>
      <c r="Y62" s="33"/>
      <c r="Z62" s="59"/>
      <c r="AA62" s="60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</row>
    <row r="63" spans="1:53" ht="22" customHeight="1">
      <c r="A63" s="31"/>
      <c r="B63" s="31"/>
      <c r="C63" s="32"/>
      <c r="D63" s="32"/>
      <c r="E63" s="33"/>
      <c r="F63" s="33"/>
      <c r="G63" s="32"/>
      <c r="H63" s="32"/>
      <c r="I63" s="33"/>
      <c r="J63" s="33"/>
      <c r="K63" s="33"/>
      <c r="L63" s="33"/>
      <c r="M63" s="48"/>
      <c r="N63" s="33"/>
      <c r="O63" s="57"/>
      <c r="P63" s="62"/>
      <c r="Q63" s="54"/>
      <c r="R63" s="54"/>
      <c r="S63" s="58"/>
      <c r="T63" s="55"/>
      <c r="U63" s="33"/>
      <c r="V63" s="37"/>
      <c r="W63" s="33"/>
      <c r="X63" s="33"/>
      <c r="Y63" s="33"/>
      <c r="Z63" s="59"/>
      <c r="AA63" s="60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</row>
    <row r="64" spans="1:53" ht="5.5" customHeight="1">
      <c r="A64" s="31"/>
      <c r="B64" s="31"/>
      <c r="C64" s="32"/>
      <c r="D64" s="32"/>
      <c r="E64" s="33"/>
      <c r="F64" s="33"/>
      <c r="G64" s="32"/>
      <c r="H64" s="32"/>
      <c r="I64" s="33"/>
      <c r="J64" s="33"/>
      <c r="K64" s="33"/>
      <c r="L64" s="33"/>
      <c r="M64" s="48"/>
      <c r="N64" s="33"/>
      <c r="O64" s="57"/>
      <c r="P64" s="62"/>
      <c r="Q64" s="54"/>
      <c r="R64" s="54"/>
      <c r="S64" s="58"/>
      <c r="T64" s="55"/>
      <c r="U64" s="33"/>
      <c r="V64" s="37"/>
      <c r="W64" s="33"/>
      <c r="X64" s="33"/>
      <c r="Y64" s="33"/>
      <c r="Z64" s="59"/>
      <c r="AA64" s="60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</row>
    <row r="65" spans="1:53" ht="18">
      <c r="A65" s="31"/>
      <c r="B65" s="1"/>
      <c r="C65" s="1"/>
      <c r="D65" s="1"/>
      <c r="E65" s="33"/>
      <c r="F65" s="33"/>
      <c r="G65" s="1"/>
      <c r="H65" s="1"/>
      <c r="I65" s="33"/>
      <c r="J65" s="33"/>
      <c r="K65" s="33"/>
      <c r="L65" s="33"/>
      <c r="M65" s="16"/>
      <c r="N65" s="33"/>
      <c r="O65" s="68"/>
      <c r="P65" s="33"/>
      <c r="Q65" s="33"/>
      <c r="R65" s="33"/>
      <c r="S65" s="33"/>
      <c r="T65" s="55"/>
      <c r="U65" s="33"/>
      <c r="V65" s="33"/>
      <c r="W65" s="33"/>
      <c r="X65" s="33"/>
      <c r="Y65" s="38"/>
      <c r="Z65" s="39"/>
      <c r="AA65" s="60"/>
      <c r="AB65" s="60"/>
      <c r="AC65" s="38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</row>
    <row r="66" spans="1:53" s="72" customFormat="1" ht="18">
      <c r="A66" s="32"/>
      <c r="B66" s="65"/>
      <c r="C66" s="65"/>
      <c r="D66" s="65"/>
      <c r="E66" s="33"/>
      <c r="F66" s="33"/>
      <c r="G66" s="65"/>
      <c r="H66" s="65"/>
      <c r="I66" s="69">
        <f>SUM(I8:I65)</f>
        <v>156274.73000000001</v>
      </c>
      <c r="J66" s="34"/>
      <c r="K66" s="69">
        <f>SUM(K8:K65)</f>
        <v>0</v>
      </c>
      <c r="L66" s="33"/>
      <c r="M66" s="70"/>
      <c r="N66" s="69">
        <f>SUM(N8:N65)</f>
        <v>916041.26</v>
      </c>
      <c r="O66" s="69"/>
      <c r="P66" s="69">
        <f>SUM(P8:P65)-P58-P61</f>
        <v>951474.31</v>
      </c>
      <c r="Q66" s="69"/>
      <c r="R66" s="69"/>
      <c r="S66" s="69">
        <f>SUM(S8:S65)-S58</f>
        <v>0</v>
      </c>
      <c r="T66" s="69"/>
      <c r="U66" s="69">
        <f>SUM(U8:U65)</f>
        <v>0</v>
      </c>
      <c r="V66" s="69"/>
      <c r="W66" s="69">
        <f>SUM(W8:W65)</f>
        <v>191707.78000000003</v>
      </c>
      <c r="X66" s="86"/>
      <c r="Y66" s="69">
        <f>SUM(Y8:Y65)</f>
        <v>0</v>
      </c>
      <c r="Z66" s="59"/>
      <c r="AA66" s="60"/>
      <c r="AB66" s="60"/>
      <c r="AC66" s="32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</row>
    <row r="67" spans="1:53" s="72" customFormat="1" ht="18">
      <c r="A67" s="32"/>
      <c r="B67" s="65"/>
      <c r="C67" s="65"/>
      <c r="D67" s="65"/>
      <c r="E67" s="33"/>
      <c r="F67" s="33"/>
      <c r="G67" s="65"/>
      <c r="H67" s="65"/>
      <c r="I67" s="33"/>
      <c r="J67" s="34"/>
      <c r="K67" s="33"/>
      <c r="L67" s="33"/>
      <c r="M67" s="70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95"/>
      <c r="Y67" s="33"/>
      <c r="Z67" s="59"/>
      <c r="AA67" s="60"/>
      <c r="AB67" s="60"/>
      <c r="AC67" s="32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</row>
    <row r="68" spans="1:53" s="72" customFormat="1" ht="18">
      <c r="A68" s="32"/>
      <c r="B68" s="65"/>
      <c r="C68" s="65"/>
      <c r="D68" s="65"/>
      <c r="E68" s="33"/>
      <c r="F68" s="33"/>
      <c r="G68" s="65"/>
      <c r="H68" s="65"/>
      <c r="I68" s="33"/>
      <c r="J68" s="34"/>
      <c r="K68" s="33"/>
      <c r="L68" s="33"/>
      <c r="M68" s="70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95"/>
      <c r="Y68" s="33"/>
      <c r="Z68" s="59"/>
      <c r="AA68" s="60"/>
      <c r="AB68" s="60"/>
      <c r="AC68" s="32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</row>
    <row r="69" spans="1:53" ht="22" customHeight="1">
      <c r="A69" s="31"/>
      <c r="B69" s="32"/>
      <c r="C69" s="76"/>
      <c r="D69" s="76"/>
      <c r="E69" s="76"/>
      <c r="F69" s="76"/>
      <c r="G69" s="76"/>
      <c r="H69" s="76"/>
      <c r="I69" s="60"/>
      <c r="J69" s="60"/>
      <c r="K69" s="60"/>
      <c r="L69" s="60"/>
      <c r="M69" s="16"/>
      <c r="N69" s="73"/>
      <c r="O69" s="74"/>
      <c r="P69" s="60"/>
      <c r="Q69" s="60"/>
      <c r="R69" s="60"/>
      <c r="S69" s="60"/>
      <c r="T69" s="77"/>
      <c r="U69" s="60"/>
      <c r="V69" s="60"/>
      <c r="W69" s="33"/>
      <c r="Y69" s="64"/>
      <c r="Z69" s="75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</row>
    <row r="70" spans="1:53" ht="22" customHeight="1">
      <c r="A70" s="31"/>
      <c r="B70" s="94" t="s">
        <v>53</v>
      </c>
      <c r="C70" s="76"/>
      <c r="D70" s="76"/>
      <c r="E70" s="76"/>
      <c r="F70" s="76"/>
      <c r="G70" s="76"/>
      <c r="H70" s="76"/>
      <c r="I70" s="60"/>
      <c r="J70" s="60"/>
      <c r="K70" s="60"/>
      <c r="L70" s="60"/>
      <c r="M70" s="16"/>
      <c r="N70" s="73"/>
      <c r="O70" s="74"/>
      <c r="P70" s="33"/>
      <c r="Q70" s="60"/>
      <c r="R70" s="60"/>
      <c r="S70" s="60"/>
      <c r="T70" s="77"/>
      <c r="U70" s="60"/>
      <c r="V70" s="60"/>
      <c r="W70" s="33"/>
      <c r="Y70" s="64"/>
      <c r="Z70" s="75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</row>
    <row r="71" spans="1:53" ht="22" customHeight="1">
      <c r="A71" s="31"/>
      <c r="B71" s="31" t="s">
        <v>56</v>
      </c>
      <c r="C71" s="76"/>
      <c r="D71" s="76"/>
      <c r="E71" s="76"/>
      <c r="F71" s="65"/>
      <c r="G71" s="65"/>
      <c r="H71" s="65"/>
      <c r="I71" s="60"/>
      <c r="J71" s="60"/>
      <c r="K71" s="60"/>
      <c r="L71" s="60"/>
      <c r="M71" s="87"/>
      <c r="N71" s="73"/>
      <c r="O71" s="74"/>
      <c r="P71" s="33"/>
      <c r="Q71" s="60"/>
      <c r="R71" s="60"/>
      <c r="S71" s="60"/>
      <c r="T71" s="77"/>
      <c r="U71" s="72"/>
      <c r="V71" s="77"/>
      <c r="W71" s="33"/>
      <c r="X71" s="64"/>
      <c r="Y71" s="64"/>
      <c r="Z71" s="75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</row>
    <row r="72" spans="1:53" ht="22" customHeight="1">
      <c r="B72" s="31" t="s">
        <v>58</v>
      </c>
      <c r="C72" s="76"/>
      <c r="D72" s="76"/>
      <c r="E72" s="76"/>
      <c r="F72" s="65"/>
      <c r="G72" s="65"/>
      <c r="H72" s="65"/>
      <c r="I72" s="60"/>
      <c r="J72" s="60"/>
      <c r="K72" s="60"/>
      <c r="L72" s="60"/>
      <c r="M72" s="16"/>
      <c r="N72" s="73"/>
      <c r="O72" s="74"/>
      <c r="P72" s="60"/>
      <c r="Q72" s="60"/>
      <c r="R72" s="60"/>
      <c r="S72" s="60"/>
      <c r="T72" s="77"/>
      <c r="U72" s="60"/>
      <c r="V72" s="77"/>
      <c r="W72" s="33"/>
      <c r="X72" s="64"/>
      <c r="Y72" s="64"/>
      <c r="Z72" s="75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</row>
    <row r="73" spans="1:53" ht="22" customHeight="1">
      <c r="B73" s="31" t="s">
        <v>65</v>
      </c>
      <c r="C73" s="76"/>
      <c r="D73" s="76"/>
      <c r="E73" s="76"/>
      <c r="F73" s="65"/>
      <c r="G73" s="65"/>
      <c r="H73" s="65"/>
      <c r="I73" s="60"/>
      <c r="J73" s="60"/>
      <c r="K73" s="60"/>
      <c r="L73" s="60"/>
      <c r="M73" s="16"/>
      <c r="N73" s="73"/>
      <c r="O73" s="74"/>
      <c r="P73" s="60"/>
      <c r="Q73" s="60"/>
      <c r="R73" s="60"/>
      <c r="S73" s="60"/>
      <c r="T73" s="77"/>
      <c r="U73" s="60"/>
      <c r="V73" s="77"/>
      <c r="W73" s="33"/>
      <c r="X73" s="64"/>
      <c r="Y73" s="64"/>
      <c r="Z73" s="75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</row>
    <row r="74" spans="1:53" ht="22" customHeight="1">
      <c r="B74" s="31" t="s">
        <v>60</v>
      </c>
      <c r="C74" s="76"/>
      <c r="D74" s="76"/>
      <c r="E74" s="76"/>
      <c r="F74" s="65"/>
      <c r="G74" s="65"/>
      <c r="H74" s="65"/>
      <c r="I74" s="60"/>
      <c r="J74" s="60"/>
      <c r="K74" s="60"/>
      <c r="L74" s="60"/>
      <c r="M74" s="16"/>
      <c r="N74" s="73"/>
      <c r="O74" s="74"/>
      <c r="P74" s="60"/>
      <c r="Q74" s="60"/>
      <c r="R74" s="60"/>
      <c r="S74" s="60"/>
      <c r="T74" s="77"/>
      <c r="U74" s="60"/>
      <c r="V74" s="77"/>
      <c r="W74" s="33"/>
      <c r="X74" s="64"/>
      <c r="Y74" s="64"/>
      <c r="Z74" s="75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</row>
    <row r="75" spans="1:53" ht="22" customHeight="1">
      <c r="B75" s="31"/>
      <c r="C75" s="76"/>
      <c r="D75" s="76"/>
      <c r="E75" s="76"/>
      <c r="F75" s="65"/>
      <c r="G75" s="65"/>
      <c r="H75" s="65"/>
      <c r="I75" s="60"/>
      <c r="J75" s="60"/>
      <c r="K75" s="60"/>
      <c r="L75" s="60"/>
      <c r="M75" s="16"/>
      <c r="N75" s="73"/>
      <c r="O75" s="74"/>
      <c r="P75" s="60"/>
      <c r="Q75" s="60"/>
      <c r="R75" s="60"/>
      <c r="S75" s="60"/>
      <c r="T75" s="77"/>
      <c r="U75" s="60"/>
      <c r="V75" s="77"/>
      <c r="W75" s="33"/>
      <c r="X75" s="64"/>
      <c r="Y75" s="64"/>
      <c r="Z75" s="75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</row>
    <row r="76" spans="1:53" ht="22" customHeight="1">
      <c r="A76" s="93" t="s">
        <v>57</v>
      </c>
      <c r="B76" s="31" t="s">
        <v>59</v>
      </c>
      <c r="C76" s="65"/>
      <c r="D76" s="65"/>
      <c r="E76" s="65"/>
      <c r="F76" s="65"/>
      <c r="G76" s="65"/>
      <c r="H76" s="65"/>
      <c r="I76" s="60"/>
      <c r="J76" s="60"/>
      <c r="K76" s="60"/>
      <c r="L76" s="60"/>
      <c r="M76" s="16"/>
      <c r="N76" s="73"/>
      <c r="O76" s="74"/>
      <c r="P76" s="60"/>
      <c r="Q76" s="60"/>
      <c r="R76" s="60"/>
      <c r="S76" s="60"/>
      <c r="T76" s="77"/>
      <c r="U76" s="60"/>
      <c r="V76" s="77"/>
      <c r="W76" s="33"/>
      <c r="X76" s="64"/>
      <c r="Y76" s="64"/>
      <c r="Z76" s="75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</row>
    <row r="77" spans="1:53" ht="22" customHeight="1">
      <c r="B77" s="31" t="s">
        <v>63</v>
      </c>
      <c r="C77" s="65"/>
      <c r="D77" s="65"/>
      <c r="E77" s="65"/>
      <c r="F77" s="65"/>
      <c r="G77" s="65"/>
      <c r="H77" s="65"/>
      <c r="I77" s="60"/>
      <c r="J77" s="60"/>
      <c r="K77" s="60"/>
      <c r="L77" s="60"/>
      <c r="M77" s="16"/>
      <c r="N77" s="73"/>
      <c r="O77" s="74"/>
      <c r="P77" s="60"/>
      <c r="Q77" s="60"/>
      <c r="R77" s="60"/>
      <c r="S77" s="60"/>
      <c r="T77" s="77"/>
      <c r="U77" s="60"/>
      <c r="V77" s="77"/>
      <c r="W77" s="33"/>
      <c r="X77" s="64"/>
      <c r="Y77" s="64"/>
      <c r="Z77" s="75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</row>
    <row r="78" spans="1:53" ht="22" customHeight="1">
      <c r="B78" s="31" t="s">
        <v>64</v>
      </c>
      <c r="C78" s="65"/>
      <c r="D78" s="65"/>
      <c r="E78" s="65"/>
      <c r="F78" s="65"/>
      <c r="G78" s="65"/>
      <c r="H78" s="65"/>
      <c r="I78" s="60"/>
      <c r="J78" s="60"/>
      <c r="K78" s="60"/>
      <c r="L78" s="60"/>
      <c r="M78" s="16"/>
      <c r="N78" s="60"/>
      <c r="O78" s="74"/>
      <c r="P78" s="60"/>
      <c r="Q78" s="60"/>
      <c r="R78" s="60"/>
      <c r="S78" s="60"/>
      <c r="T78" s="77"/>
      <c r="U78" s="60"/>
      <c r="V78" s="77"/>
      <c r="W78" s="60"/>
      <c r="X78" s="64"/>
      <c r="Y78" s="64"/>
      <c r="Z78" s="75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</row>
    <row r="79" spans="1:53" ht="22" customHeight="1">
      <c r="B79" s="31"/>
      <c r="C79" s="65"/>
      <c r="D79" s="65"/>
      <c r="E79" s="65"/>
      <c r="F79" s="65"/>
      <c r="G79" s="65"/>
      <c r="H79" s="65"/>
      <c r="I79" s="60"/>
      <c r="J79" s="60"/>
      <c r="K79" s="60"/>
      <c r="L79" s="60"/>
      <c r="M79" s="16"/>
      <c r="N79" s="60"/>
      <c r="O79" s="74"/>
      <c r="P79" s="60"/>
      <c r="Q79" s="60"/>
      <c r="R79" s="60"/>
      <c r="S79" s="60"/>
      <c r="T79" s="77"/>
      <c r="U79" s="60"/>
      <c r="V79" s="77"/>
      <c r="W79" s="60"/>
      <c r="X79" s="64"/>
      <c r="Y79" s="64"/>
      <c r="Z79" s="75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</row>
    <row r="80" spans="1:53" ht="22" customHeight="1">
      <c r="B80" s="31" t="s">
        <v>67</v>
      </c>
      <c r="C80" s="65"/>
      <c r="D80" s="65"/>
      <c r="E80" s="65"/>
      <c r="F80" s="65"/>
      <c r="G80" s="65"/>
      <c r="H80" s="65"/>
      <c r="I80" s="60"/>
      <c r="J80" s="60"/>
      <c r="K80" s="60"/>
      <c r="L80" s="60"/>
      <c r="M80" s="16"/>
      <c r="N80" s="60"/>
      <c r="O80" s="74"/>
      <c r="P80" s="60"/>
      <c r="Q80" s="60"/>
      <c r="R80" s="60"/>
      <c r="S80" s="60"/>
      <c r="T80" s="77"/>
      <c r="U80" s="60"/>
      <c r="V80" s="77"/>
      <c r="W80" s="60"/>
      <c r="X80" s="64"/>
      <c r="Y80" s="64"/>
      <c r="Z80" s="75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</row>
    <row r="81" spans="1:53" ht="22" customHeight="1">
      <c r="B81" s="31" t="s">
        <v>66</v>
      </c>
      <c r="C81" s="65"/>
      <c r="D81" s="65"/>
      <c r="E81" s="65"/>
      <c r="F81" s="65"/>
      <c r="G81" s="65"/>
      <c r="H81" s="65"/>
      <c r="I81" s="60"/>
      <c r="J81" s="60"/>
      <c r="K81" s="60"/>
      <c r="L81" s="60"/>
      <c r="M81" s="16"/>
      <c r="N81" s="60"/>
      <c r="O81" s="74"/>
      <c r="P81" s="60"/>
      <c r="Q81" s="60"/>
      <c r="R81" s="60"/>
      <c r="S81" s="60"/>
      <c r="T81" s="77"/>
      <c r="U81" s="60"/>
      <c r="V81" s="77"/>
      <c r="W81" s="60"/>
      <c r="X81" s="64"/>
      <c r="Y81" s="64"/>
      <c r="Z81" s="75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</row>
    <row r="82" spans="1:53" ht="22" customHeight="1">
      <c r="B82" s="31"/>
      <c r="C82" s="65"/>
      <c r="D82" s="65"/>
      <c r="E82" s="65"/>
      <c r="F82" s="72"/>
      <c r="G82" s="72"/>
      <c r="H82" s="72"/>
      <c r="I82" s="60"/>
      <c r="J82" s="60"/>
      <c r="K82" s="60"/>
      <c r="L82" s="60"/>
      <c r="M82" s="16"/>
      <c r="N82" s="60"/>
      <c r="O82" s="74"/>
      <c r="P82" s="60"/>
      <c r="Q82" s="60"/>
      <c r="R82" s="60"/>
      <c r="S82" s="60"/>
      <c r="T82" s="77"/>
      <c r="U82" s="60"/>
      <c r="V82" s="77"/>
      <c r="W82" s="60"/>
      <c r="X82" s="64"/>
      <c r="Y82" s="64"/>
      <c r="Z82" s="75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</row>
    <row r="83" spans="1:53" ht="22" customHeight="1">
      <c r="A83" s="31"/>
      <c r="B83" s="94" t="s">
        <v>61</v>
      </c>
      <c r="C83" s="72"/>
      <c r="D83" s="72"/>
      <c r="E83" s="72"/>
      <c r="F83" s="72"/>
      <c r="G83" s="72"/>
      <c r="H83" s="72"/>
      <c r="I83" s="60"/>
      <c r="J83" s="60"/>
      <c r="K83" s="60"/>
      <c r="L83" s="60"/>
      <c r="M83" s="16"/>
      <c r="N83" s="60"/>
      <c r="O83" s="74"/>
      <c r="P83" s="60"/>
      <c r="Q83" s="60"/>
      <c r="R83" s="60"/>
      <c r="S83" s="60"/>
      <c r="T83" s="77"/>
      <c r="U83" s="60"/>
      <c r="V83" s="77"/>
      <c r="W83" s="60"/>
      <c r="X83" s="64"/>
      <c r="Y83" s="64"/>
      <c r="Z83" s="75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</row>
    <row r="84" spans="1:53" ht="22" customHeight="1">
      <c r="A84" s="31"/>
      <c r="B84" s="32" t="s">
        <v>62</v>
      </c>
      <c r="C84" s="65"/>
      <c r="D84" s="65"/>
      <c r="E84" s="65"/>
      <c r="F84" s="65"/>
      <c r="G84" s="65"/>
      <c r="H84" s="65"/>
      <c r="I84" s="60"/>
      <c r="J84" s="60"/>
      <c r="K84" s="60"/>
      <c r="L84" s="60"/>
      <c r="M84" s="16"/>
      <c r="N84" s="60"/>
      <c r="O84" s="5"/>
      <c r="P84" s="64"/>
      <c r="Q84" s="64"/>
      <c r="R84" s="64"/>
      <c r="S84" s="64"/>
      <c r="T84" s="6"/>
      <c r="U84" s="64"/>
      <c r="V84" s="6"/>
      <c r="W84" s="64"/>
      <c r="X84" s="64"/>
      <c r="Y84" s="64"/>
      <c r="Z84" s="75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</row>
    <row r="85" spans="1:53" ht="22" customHeight="1">
      <c r="A85" s="1"/>
      <c r="B85" s="78"/>
      <c r="C85" s="65"/>
      <c r="D85" s="65"/>
      <c r="E85" s="65"/>
      <c r="F85" s="65"/>
      <c r="G85" s="65"/>
      <c r="H85" s="65"/>
      <c r="I85" s="60"/>
      <c r="J85" s="60"/>
      <c r="K85" s="60"/>
      <c r="L85" s="60"/>
      <c r="M85" s="16"/>
      <c r="N85" s="60"/>
      <c r="O85" s="5"/>
      <c r="P85" s="64"/>
      <c r="Q85" s="64"/>
      <c r="R85" s="64"/>
      <c r="S85" s="64"/>
      <c r="T85" s="6"/>
      <c r="U85" s="64"/>
      <c r="V85" s="6"/>
      <c r="W85" s="64"/>
      <c r="X85" s="64"/>
      <c r="Y85" s="64"/>
      <c r="Z85" s="75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</row>
    <row r="86" spans="1:53" ht="22" customHeight="1">
      <c r="A86" s="1"/>
      <c r="B86" s="65"/>
      <c r="C86" s="76"/>
      <c r="D86" s="76"/>
      <c r="E86" s="76"/>
      <c r="F86" s="76"/>
      <c r="G86" s="76"/>
      <c r="H86" s="76"/>
      <c r="I86" s="60"/>
      <c r="J86" s="60"/>
      <c r="K86" s="60"/>
      <c r="L86" s="60"/>
      <c r="M86" s="16"/>
      <c r="N86" s="60"/>
      <c r="O86" s="5"/>
      <c r="P86" s="64"/>
      <c r="Q86" s="64"/>
      <c r="R86" s="64"/>
      <c r="S86" s="64"/>
      <c r="T86" s="6"/>
      <c r="U86" s="64"/>
      <c r="V86" s="6"/>
      <c r="W86" s="64"/>
      <c r="X86" s="64"/>
      <c r="Y86" s="64"/>
      <c r="Z86" s="75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</row>
    <row r="87" spans="1:53" ht="22" customHeight="1">
      <c r="A87" s="1"/>
      <c r="B87" s="65"/>
      <c r="C87" s="76"/>
      <c r="D87" s="76"/>
      <c r="E87" s="76"/>
      <c r="F87" s="76"/>
      <c r="G87" s="76"/>
      <c r="H87" s="76"/>
      <c r="I87" s="60"/>
      <c r="J87" s="60"/>
      <c r="K87" s="60"/>
      <c r="L87" s="60"/>
      <c r="M87" s="16"/>
      <c r="N87" s="60"/>
      <c r="O87" s="5"/>
      <c r="P87" s="64"/>
      <c r="Q87" s="64"/>
      <c r="R87" s="64"/>
      <c r="S87" s="64"/>
      <c r="T87" s="6"/>
      <c r="U87" s="64"/>
      <c r="V87" s="6"/>
      <c r="W87" s="64"/>
      <c r="X87" s="64"/>
      <c r="Y87" s="64"/>
      <c r="Z87" s="75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</row>
    <row r="88" spans="1:53" ht="22" customHeight="1">
      <c r="A88" s="1"/>
      <c r="B88" s="65"/>
      <c r="C88" s="76"/>
      <c r="D88" s="76"/>
      <c r="E88" s="76"/>
      <c r="F88" s="76"/>
      <c r="G88" s="76"/>
      <c r="H88" s="76"/>
      <c r="I88" s="60"/>
      <c r="J88" s="60"/>
      <c r="K88" s="60"/>
      <c r="L88" s="60"/>
      <c r="M88" s="16"/>
      <c r="N88" s="60"/>
      <c r="O88" s="5"/>
      <c r="P88" s="64"/>
      <c r="Q88" s="64"/>
      <c r="R88" s="64"/>
      <c r="S88" s="64"/>
      <c r="T88" s="6"/>
      <c r="U88" s="64"/>
      <c r="V88" s="6"/>
      <c r="W88" s="64"/>
      <c r="X88" s="64"/>
      <c r="Y88" s="64"/>
      <c r="Z88" s="75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</row>
    <row r="89" spans="1:53" ht="22" customHeight="1">
      <c r="A89" s="1"/>
      <c r="B89" s="65"/>
      <c r="C89" s="76"/>
      <c r="D89" s="76"/>
      <c r="E89" s="76"/>
      <c r="F89" s="76"/>
      <c r="G89" s="76"/>
      <c r="H89" s="76"/>
      <c r="I89" s="60"/>
      <c r="J89" s="60"/>
      <c r="K89" s="60"/>
      <c r="L89" s="60"/>
      <c r="M89" s="16"/>
      <c r="N89" s="60"/>
      <c r="O89" s="5"/>
      <c r="P89" s="64"/>
      <c r="Q89" s="64"/>
      <c r="R89" s="64"/>
      <c r="S89" s="64"/>
      <c r="T89" s="6"/>
      <c r="U89" s="64"/>
      <c r="V89" s="6"/>
      <c r="W89" s="64"/>
      <c r="X89" s="64"/>
      <c r="Y89" s="64"/>
      <c r="Z89" s="75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</row>
    <row r="90" spans="1:53" ht="22" customHeight="1">
      <c r="A90" s="1"/>
      <c r="B90" s="65"/>
      <c r="C90" s="76"/>
      <c r="D90" s="76"/>
      <c r="E90" s="76"/>
      <c r="F90" s="76"/>
      <c r="G90" s="76"/>
      <c r="H90" s="76"/>
      <c r="I90" s="60"/>
      <c r="J90" s="60"/>
      <c r="K90" s="60"/>
      <c r="L90" s="60"/>
      <c r="M90" s="16"/>
      <c r="N90" s="60"/>
      <c r="O90" s="5"/>
      <c r="P90" s="64"/>
      <c r="Q90" s="64"/>
      <c r="R90" s="64"/>
      <c r="S90" s="64"/>
      <c r="T90" s="6"/>
      <c r="U90" s="64"/>
      <c r="V90" s="6"/>
      <c r="W90" s="64"/>
      <c r="X90" s="64"/>
      <c r="Y90" s="64"/>
      <c r="Z90" s="75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</row>
    <row r="91" spans="1:53" ht="22" customHeight="1">
      <c r="A91" s="1"/>
      <c r="B91" s="65"/>
      <c r="C91" s="76"/>
      <c r="D91" s="76"/>
      <c r="E91" s="76"/>
      <c r="F91" s="76"/>
      <c r="G91" s="76"/>
      <c r="H91" s="76"/>
      <c r="I91" s="60"/>
      <c r="J91" s="60"/>
      <c r="K91" s="60"/>
      <c r="L91" s="60"/>
      <c r="M91" s="16"/>
      <c r="N91" s="60"/>
      <c r="O91" s="5"/>
      <c r="P91" s="64"/>
      <c r="Q91" s="64"/>
      <c r="R91" s="64"/>
      <c r="S91" s="64"/>
      <c r="T91" s="6"/>
      <c r="U91" s="64"/>
      <c r="V91" s="6"/>
      <c r="W91" s="64"/>
      <c r="X91" s="64"/>
      <c r="Y91" s="64"/>
      <c r="Z91" s="75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</row>
    <row r="92" spans="1:53" ht="22" customHeight="1">
      <c r="A92" s="1"/>
      <c r="B92" s="65"/>
      <c r="C92" s="76"/>
      <c r="D92" s="76"/>
      <c r="E92" s="76"/>
      <c r="F92" s="76"/>
      <c r="G92" s="76"/>
      <c r="H92" s="76"/>
      <c r="I92" s="60"/>
      <c r="J92" s="60"/>
      <c r="K92" s="60"/>
      <c r="L92" s="60"/>
      <c r="M92" s="16"/>
      <c r="N92" s="60"/>
      <c r="O92" s="5"/>
      <c r="P92" s="64"/>
      <c r="Q92" s="64"/>
      <c r="R92" s="64"/>
      <c r="S92" s="64"/>
      <c r="T92" s="6"/>
      <c r="U92" s="64"/>
      <c r="V92" s="6"/>
      <c r="W92" s="64"/>
      <c r="X92" s="64"/>
      <c r="Y92" s="64"/>
      <c r="Z92" s="75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</row>
    <row r="93" spans="1:53" ht="22" customHeight="1">
      <c r="A93" s="1"/>
      <c r="B93" s="65"/>
      <c r="C93" s="76"/>
      <c r="D93" s="76"/>
      <c r="E93" s="76"/>
      <c r="F93" s="76"/>
      <c r="G93" s="76"/>
      <c r="H93" s="76"/>
      <c r="I93" s="60"/>
      <c r="J93" s="60"/>
      <c r="K93" s="60"/>
      <c r="L93" s="60"/>
      <c r="M93" s="16"/>
      <c r="N93" s="60"/>
      <c r="O93" s="5"/>
      <c r="P93" s="64"/>
      <c r="Q93" s="64"/>
      <c r="R93" s="64"/>
      <c r="S93" s="64"/>
      <c r="T93" s="6"/>
      <c r="U93" s="64"/>
      <c r="V93" s="6"/>
      <c r="W93" s="64"/>
      <c r="X93" s="64"/>
      <c r="Y93" s="64"/>
      <c r="Z93" s="75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</row>
    <row r="94" spans="1:53" ht="22" customHeight="1">
      <c r="A94" s="1"/>
      <c r="B94" s="65"/>
      <c r="C94" s="76"/>
      <c r="D94" s="76"/>
      <c r="E94" s="76"/>
      <c r="F94" s="76"/>
      <c r="G94" s="76"/>
      <c r="H94" s="76"/>
      <c r="I94" s="60"/>
      <c r="J94" s="60"/>
      <c r="K94" s="60"/>
      <c r="L94" s="60"/>
      <c r="M94" s="16"/>
      <c r="N94" s="60"/>
      <c r="O94" s="5"/>
      <c r="P94" s="64"/>
      <c r="Q94" s="64"/>
      <c r="R94" s="64"/>
      <c r="S94" s="64"/>
      <c r="T94" s="6"/>
      <c r="U94" s="64"/>
      <c r="V94" s="6"/>
      <c r="W94" s="64"/>
      <c r="X94" s="64"/>
      <c r="Y94" s="64"/>
      <c r="Z94" s="75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</row>
    <row r="95" spans="1:53" ht="22" customHeight="1">
      <c r="A95" s="1"/>
      <c r="B95" s="65"/>
      <c r="C95" s="76"/>
      <c r="D95" s="76"/>
      <c r="E95" s="76"/>
      <c r="F95" s="76"/>
      <c r="G95" s="76"/>
      <c r="H95" s="76"/>
      <c r="I95" s="60"/>
      <c r="J95" s="60"/>
      <c r="K95" s="60"/>
      <c r="L95" s="60"/>
      <c r="M95" s="16"/>
      <c r="N95" s="60"/>
      <c r="O95" s="5"/>
      <c r="P95" s="64"/>
      <c r="Q95" s="64"/>
      <c r="R95" s="64"/>
      <c r="S95" s="64"/>
      <c r="T95" s="6"/>
      <c r="U95" s="64"/>
      <c r="V95" s="6"/>
      <c r="W95" s="64"/>
      <c r="X95" s="64"/>
      <c r="Y95" s="64"/>
      <c r="Z95" s="75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</row>
    <row r="96" spans="1:53" ht="22" customHeight="1">
      <c r="A96" s="1"/>
      <c r="B96" s="65"/>
      <c r="C96" s="76"/>
      <c r="D96" s="76"/>
      <c r="E96" s="76"/>
      <c r="F96" s="76"/>
      <c r="G96" s="76"/>
      <c r="H96" s="76"/>
      <c r="I96" s="60"/>
      <c r="J96" s="60"/>
      <c r="K96" s="60"/>
      <c r="L96" s="60"/>
      <c r="M96" s="16"/>
      <c r="N96" s="60"/>
      <c r="O96" s="5"/>
      <c r="P96" s="64"/>
      <c r="Q96" s="64"/>
      <c r="R96" s="64"/>
      <c r="S96" s="64"/>
      <c r="T96" s="6"/>
      <c r="U96" s="64"/>
      <c r="V96" s="6"/>
      <c r="W96" s="64"/>
      <c r="X96" s="64"/>
      <c r="Y96" s="64"/>
      <c r="Z96" s="75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</row>
    <row r="97" spans="1:53" ht="22" customHeight="1">
      <c r="A97" s="1"/>
      <c r="B97" s="65"/>
      <c r="C97" s="76"/>
      <c r="D97" s="76"/>
      <c r="E97" s="76"/>
      <c r="F97" s="76"/>
      <c r="G97" s="76"/>
      <c r="H97" s="76"/>
      <c r="I97" s="60"/>
      <c r="J97" s="60"/>
      <c r="K97" s="60"/>
      <c r="L97" s="60"/>
      <c r="M97" s="16"/>
      <c r="N97" s="60"/>
      <c r="O97" s="5"/>
      <c r="P97" s="64"/>
      <c r="Q97" s="64"/>
      <c r="R97" s="64"/>
      <c r="S97" s="64"/>
      <c r="T97" s="6"/>
      <c r="U97" s="64"/>
      <c r="V97" s="6"/>
      <c r="W97" s="64"/>
      <c r="X97" s="64"/>
      <c r="Y97" s="64"/>
      <c r="Z97" s="75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</row>
    <row r="98" spans="1:53" ht="22" customHeight="1">
      <c r="A98" s="1"/>
      <c r="B98" s="65"/>
      <c r="C98" s="76"/>
      <c r="D98" s="76"/>
      <c r="E98" s="76"/>
      <c r="F98" s="76"/>
      <c r="G98" s="76"/>
      <c r="H98" s="76"/>
      <c r="I98" s="60"/>
      <c r="J98" s="60"/>
      <c r="K98" s="60"/>
      <c r="L98" s="60"/>
      <c r="M98" s="16"/>
      <c r="N98" s="60"/>
      <c r="O98" s="5"/>
      <c r="P98" s="64"/>
      <c r="Q98" s="64"/>
      <c r="R98" s="64"/>
      <c r="S98" s="64"/>
      <c r="T98" s="6"/>
      <c r="U98" s="64"/>
      <c r="V98" s="6"/>
      <c r="W98" s="64"/>
      <c r="X98" s="64"/>
      <c r="Y98" s="64"/>
      <c r="Z98" s="75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</row>
    <row r="99" spans="1:53" ht="22" customHeight="1">
      <c r="A99" s="1"/>
      <c r="B99" s="65"/>
      <c r="C99" s="76"/>
      <c r="D99" s="76"/>
      <c r="E99" s="76"/>
      <c r="F99" s="76"/>
      <c r="G99" s="76"/>
      <c r="H99" s="76"/>
      <c r="I99" s="60"/>
      <c r="J99" s="60"/>
      <c r="K99" s="60"/>
      <c r="L99" s="60"/>
      <c r="M99" s="16"/>
      <c r="N99" s="60"/>
      <c r="O99" s="5"/>
      <c r="P99" s="64"/>
      <c r="Q99" s="64"/>
      <c r="R99" s="64"/>
      <c r="S99" s="64"/>
      <c r="T99" s="6"/>
      <c r="U99" s="64"/>
      <c r="V99" s="6"/>
      <c r="W99" s="64"/>
      <c r="X99" s="64"/>
      <c r="Y99" s="64"/>
      <c r="Z99" s="75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</row>
    <row r="100" spans="1:53" ht="22" customHeight="1">
      <c r="A100" s="1"/>
      <c r="B100" s="65"/>
      <c r="C100" s="76"/>
      <c r="D100" s="76"/>
      <c r="E100" s="76"/>
      <c r="F100" s="76"/>
      <c r="G100" s="76"/>
      <c r="H100" s="76"/>
      <c r="I100" s="60"/>
      <c r="J100" s="60"/>
      <c r="K100" s="60"/>
      <c r="L100" s="60"/>
      <c r="M100" s="16"/>
      <c r="N100" s="60"/>
      <c r="O100" s="5"/>
      <c r="P100" s="64"/>
      <c r="Q100" s="64"/>
      <c r="R100" s="64"/>
      <c r="S100" s="64"/>
      <c r="T100" s="6"/>
      <c r="U100" s="64"/>
      <c r="V100" s="6"/>
      <c r="W100" s="64"/>
      <c r="X100" s="64"/>
      <c r="Y100" s="64"/>
      <c r="Z100" s="75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</row>
    <row r="101" spans="1:53" ht="18" customHeight="1">
      <c r="A101" s="1"/>
      <c r="B101" s="65"/>
      <c r="C101" s="76"/>
      <c r="D101" s="76"/>
      <c r="E101" s="76"/>
      <c r="F101" s="76"/>
      <c r="G101" s="76"/>
      <c r="H101" s="76"/>
      <c r="I101" s="60"/>
      <c r="J101" s="60"/>
      <c r="K101" s="60"/>
      <c r="L101" s="60"/>
      <c r="M101" s="16"/>
      <c r="N101" s="60"/>
      <c r="O101" s="5"/>
      <c r="P101" s="64"/>
      <c r="Q101" s="64"/>
      <c r="R101" s="64"/>
      <c r="S101" s="64"/>
      <c r="T101" s="6"/>
      <c r="U101" s="64"/>
      <c r="V101" s="6"/>
      <c r="W101" s="64"/>
      <c r="X101" s="64"/>
      <c r="Y101" s="64"/>
      <c r="Z101" s="75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</row>
    <row r="102" spans="1:53" ht="16">
      <c r="A102" s="1"/>
      <c r="B102" s="65"/>
      <c r="C102" s="76"/>
      <c r="D102" s="76"/>
      <c r="E102" s="76"/>
      <c r="F102" s="76"/>
      <c r="G102" s="76"/>
      <c r="H102" s="76"/>
      <c r="I102" s="60"/>
      <c r="J102" s="60"/>
      <c r="K102" s="60"/>
      <c r="L102" s="60"/>
      <c r="M102" s="16"/>
      <c r="N102" s="60"/>
      <c r="O102" s="5"/>
      <c r="P102" s="64"/>
      <c r="Q102" s="64"/>
      <c r="R102" s="64"/>
      <c r="S102" s="64"/>
      <c r="T102" s="6"/>
      <c r="U102" s="64"/>
      <c r="V102" s="6"/>
      <c r="W102" s="64"/>
      <c r="X102" s="64"/>
      <c r="Y102" s="64"/>
      <c r="Z102" s="75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</row>
    <row r="103" spans="1:53" ht="18" customHeight="1">
      <c r="B103" s="65"/>
      <c r="C103" s="76"/>
      <c r="D103" s="76"/>
      <c r="E103" s="76"/>
      <c r="F103" s="76"/>
      <c r="G103" s="76"/>
      <c r="H103" s="76"/>
      <c r="I103" s="71"/>
      <c r="J103" s="71"/>
      <c r="K103" s="71"/>
      <c r="L103" s="71"/>
      <c r="M103" s="16"/>
      <c r="N103" s="71"/>
      <c r="P103" s="56"/>
      <c r="Q103" s="56"/>
      <c r="R103" s="56"/>
      <c r="S103" s="56"/>
      <c r="U103" s="56"/>
      <c r="W103" s="56"/>
      <c r="X103" s="56"/>
      <c r="Y103" s="56"/>
      <c r="Z103" s="80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</row>
    <row r="104" spans="1:53" ht="18" customHeight="1">
      <c r="B104" s="72"/>
      <c r="C104" s="72"/>
      <c r="D104" s="72"/>
      <c r="E104" s="72"/>
      <c r="F104" s="72"/>
      <c r="G104" s="72"/>
      <c r="H104" s="72"/>
      <c r="I104" s="71"/>
      <c r="J104" s="71"/>
      <c r="K104" s="71"/>
      <c r="L104" s="71"/>
      <c r="M104" s="16"/>
      <c r="N104" s="71"/>
      <c r="P104" s="56"/>
      <c r="Q104" s="56"/>
      <c r="R104" s="56"/>
      <c r="S104" s="56"/>
      <c r="U104" s="56"/>
      <c r="W104" s="56"/>
      <c r="X104" s="56"/>
      <c r="Y104" s="56"/>
      <c r="Z104" s="80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</row>
    <row r="105" spans="1:53" s="84" customFormat="1" ht="18" customHeight="1">
      <c r="A105" s="81" t="s">
        <v>18</v>
      </c>
      <c r="B105" s="82"/>
      <c r="C105" s="72"/>
      <c r="D105" s="72"/>
      <c r="E105" s="72"/>
      <c r="F105" s="72"/>
      <c r="G105" s="72"/>
      <c r="H105" s="72"/>
      <c r="I105" s="71"/>
      <c r="J105" s="71"/>
      <c r="K105" s="71"/>
      <c r="L105" s="71"/>
      <c r="M105" s="16"/>
      <c r="N105" s="71"/>
      <c r="O105" s="79"/>
      <c r="P105" s="56"/>
      <c r="Q105" s="56"/>
      <c r="R105" s="56"/>
      <c r="S105" s="56"/>
      <c r="T105" s="67"/>
      <c r="U105" s="56"/>
      <c r="V105" s="67"/>
      <c r="W105" s="56"/>
      <c r="X105" s="56"/>
      <c r="Y105" s="56"/>
      <c r="Z105" s="80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</row>
    <row r="106" spans="1:53" s="84" customFormat="1" ht="18" customHeight="1">
      <c r="A106" s="7"/>
      <c r="B106" s="72"/>
      <c r="C106" s="72"/>
      <c r="D106" s="72"/>
      <c r="E106" s="72"/>
      <c r="F106" s="72"/>
      <c r="G106" s="72"/>
      <c r="H106" s="72"/>
      <c r="I106" s="71"/>
      <c r="J106" s="71"/>
      <c r="K106" s="71"/>
      <c r="L106" s="71"/>
      <c r="M106" s="16"/>
      <c r="N106" s="71"/>
      <c r="O106" s="79"/>
      <c r="P106" s="56"/>
      <c r="Q106" s="56"/>
      <c r="R106" s="56"/>
      <c r="S106" s="56"/>
      <c r="T106" s="67"/>
      <c r="U106" s="56"/>
      <c r="V106" s="67"/>
      <c r="W106" s="56"/>
      <c r="X106" s="56"/>
      <c r="Y106" s="56"/>
      <c r="Z106" s="80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</row>
    <row r="107" spans="1:53" s="84" customFormat="1" ht="18" customHeight="1">
      <c r="A107" s="7"/>
      <c r="B107" s="72"/>
      <c r="C107" s="72"/>
      <c r="D107" s="72"/>
      <c r="E107" s="72"/>
      <c r="F107" s="72"/>
      <c r="G107" s="72"/>
      <c r="H107" s="72"/>
      <c r="I107" s="71"/>
      <c r="J107" s="71"/>
      <c r="K107" s="71"/>
      <c r="L107" s="71"/>
      <c r="M107" s="16"/>
      <c r="N107" s="71"/>
      <c r="O107" s="79"/>
      <c r="P107" s="56"/>
      <c r="Q107" s="56"/>
      <c r="R107" s="56"/>
      <c r="S107" s="56"/>
      <c r="T107" s="67"/>
      <c r="U107" s="56"/>
      <c r="V107" s="67"/>
      <c r="W107" s="56"/>
      <c r="X107" s="56"/>
      <c r="Y107" s="56"/>
      <c r="Z107" s="80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</row>
    <row r="108" spans="1:53" s="84" customFormat="1" ht="18" customHeight="1">
      <c r="A108" s="7"/>
      <c r="B108" s="72"/>
      <c r="C108" s="72"/>
      <c r="D108" s="72"/>
      <c r="E108" s="72"/>
      <c r="F108" s="72"/>
      <c r="G108" s="72"/>
      <c r="H108" s="72"/>
      <c r="I108" s="71"/>
      <c r="J108" s="71"/>
      <c r="K108" s="71"/>
      <c r="L108" s="71"/>
      <c r="M108" s="16"/>
      <c r="N108" s="71"/>
      <c r="O108" s="79"/>
      <c r="P108" s="56"/>
      <c r="Q108" s="56"/>
      <c r="R108" s="56"/>
      <c r="S108" s="56"/>
      <c r="T108" s="67"/>
      <c r="U108" s="56"/>
      <c r="V108" s="67"/>
      <c r="W108" s="56"/>
      <c r="X108" s="56"/>
      <c r="Y108" s="56"/>
      <c r="Z108" s="80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</row>
    <row r="109" spans="1:53" s="84" customFormat="1" ht="18" customHeight="1">
      <c r="A109" s="7"/>
      <c r="B109" s="72"/>
      <c r="C109" s="72"/>
      <c r="D109" s="72"/>
      <c r="E109" s="72"/>
      <c r="F109" s="72"/>
      <c r="G109" s="72"/>
      <c r="H109" s="72"/>
      <c r="I109" s="71"/>
      <c r="J109" s="71"/>
      <c r="K109" s="71"/>
      <c r="L109" s="71"/>
      <c r="M109" s="16"/>
      <c r="N109" s="71"/>
      <c r="O109" s="79"/>
      <c r="P109" s="56"/>
      <c r="Q109" s="56"/>
      <c r="R109" s="56"/>
      <c r="S109" s="56"/>
      <c r="T109" s="67"/>
      <c r="U109" s="56"/>
      <c r="V109" s="67"/>
      <c r="W109" s="56"/>
      <c r="X109" s="56"/>
      <c r="Y109" s="56"/>
      <c r="Z109" s="80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</row>
    <row r="110" spans="1:53" s="84" customFormat="1">
      <c r="A110" s="7"/>
      <c r="B110" s="72"/>
      <c r="C110" s="72"/>
      <c r="D110" s="72"/>
      <c r="E110" s="72"/>
      <c r="F110" s="72"/>
      <c r="G110" s="72"/>
      <c r="H110" s="72"/>
      <c r="I110" s="71"/>
      <c r="J110" s="71"/>
      <c r="K110" s="71"/>
      <c r="L110" s="71"/>
      <c r="M110" s="16"/>
      <c r="N110" s="71"/>
      <c r="O110" s="79"/>
      <c r="P110" s="56"/>
      <c r="Q110" s="56"/>
      <c r="R110" s="56"/>
      <c r="S110" s="56"/>
      <c r="T110" s="67"/>
      <c r="U110" s="56"/>
      <c r="V110" s="67"/>
      <c r="W110" s="56"/>
      <c r="X110" s="56"/>
      <c r="Y110" s="56"/>
      <c r="Z110" s="80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</row>
    <row r="111" spans="1:53" s="84" customFormat="1">
      <c r="A111" s="7"/>
      <c r="B111" s="72"/>
      <c r="C111" s="72"/>
      <c r="D111" s="72"/>
      <c r="E111" s="72"/>
      <c r="F111" s="72"/>
      <c r="G111" s="72"/>
      <c r="H111" s="72"/>
      <c r="I111" s="71"/>
      <c r="J111" s="71"/>
      <c r="K111" s="71"/>
      <c r="L111" s="71"/>
      <c r="M111" s="16"/>
      <c r="N111" s="71"/>
      <c r="O111" s="79"/>
      <c r="P111" s="56"/>
      <c r="Q111" s="56"/>
      <c r="R111" s="56"/>
      <c r="S111" s="56"/>
      <c r="T111" s="67"/>
      <c r="U111" s="56"/>
      <c r="V111" s="67"/>
      <c r="W111" s="56"/>
      <c r="X111" s="56"/>
      <c r="Y111" s="56"/>
      <c r="Z111" s="80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</row>
    <row r="112" spans="1:53" s="84" customFormat="1">
      <c r="A112" s="7"/>
      <c r="B112" s="72"/>
      <c r="C112" s="72"/>
      <c r="D112" s="72"/>
      <c r="E112" s="72"/>
      <c r="F112" s="72"/>
      <c r="G112" s="72"/>
      <c r="H112" s="72"/>
      <c r="I112" s="71"/>
      <c r="J112" s="71"/>
      <c r="K112" s="71"/>
      <c r="L112" s="71"/>
      <c r="M112" s="16"/>
      <c r="N112" s="71"/>
      <c r="O112" s="79"/>
      <c r="P112" s="56"/>
      <c r="Q112" s="56"/>
      <c r="R112" s="56"/>
      <c r="S112" s="56"/>
      <c r="T112" s="67"/>
      <c r="U112" s="56"/>
      <c r="V112" s="67"/>
      <c r="W112" s="56"/>
      <c r="X112" s="56"/>
      <c r="Y112" s="56"/>
      <c r="Z112" s="80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</row>
    <row r="113" spans="1:53" s="84" customFormat="1">
      <c r="A113" s="7"/>
      <c r="B113" s="72"/>
      <c r="C113" s="72"/>
      <c r="D113" s="72"/>
      <c r="E113" s="72"/>
      <c r="F113" s="72"/>
      <c r="G113" s="72"/>
      <c r="H113" s="72"/>
      <c r="I113" s="71"/>
      <c r="J113" s="71"/>
      <c r="K113" s="71"/>
      <c r="L113" s="71"/>
      <c r="M113" s="16"/>
      <c r="N113" s="71"/>
      <c r="O113" s="79"/>
      <c r="P113" s="56"/>
      <c r="Q113" s="56"/>
      <c r="R113" s="56"/>
      <c r="S113" s="56"/>
      <c r="T113" s="67"/>
      <c r="U113" s="56"/>
      <c r="V113" s="67"/>
      <c r="W113" s="56"/>
      <c r="X113" s="56"/>
      <c r="Y113" s="56"/>
      <c r="Z113" s="80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</row>
    <row r="114" spans="1:53" s="84" customFormat="1">
      <c r="A114" s="7"/>
      <c r="B114" s="7"/>
      <c r="C114" s="7"/>
      <c r="D114" s="7"/>
      <c r="E114" s="7"/>
      <c r="F114" s="7"/>
      <c r="G114" s="7"/>
      <c r="H114" s="7"/>
      <c r="I114" s="56"/>
      <c r="J114" s="71"/>
      <c r="K114" s="56"/>
      <c r="L114" s="56"/>
      <c r="M114" s="4"/>
      <c r="N114" s="56"/>
      <c r="O114" s="79"/>
      <c r="P114" s="56"/>
      <c r="Q114" s="56"/>
      <c r="R114" s="56"/>
      <c r="S114" s="56"/>
      <c r="T114" s="67"/>
      <c r="U114" s="56"/>
      <c r="V114" s="67"/>
      <c r="W114" s="56"/>
      <c r="X114" s="56"/>
      <c r="Y114" s="56"/>
      <c r="Z114" s="80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</row>
    <row r="115" spans="1:53">
      <c r="I115" s="56"/>
      <c r="J115" s="71"/>
      <c r="K115" s="56"/>
      <c r="L115" s="56"/>
      <c r="N115" s="56"/>
      <c r="P115" s="56"/>
      <c r="Q115" s="56"/>
      <c r="R115" s="56"/>
      <c r="S115" s="56"/>
      <c r="U115" s="56"/>
      <c r="W115" s="56"/>
      <c r="X115" s="56"/>
      <c r="Y115" s="56"/>
      <c r="Z115" s="80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</row>
    <row r="116" spans="1:53">
      <c r="I116" s="56"/>
      <c r="J116" s="71"/>
      <c r="K116" s="56"/>
      <c r="L116" s="56"/>
      <c r="N116" s="56"/>
      <c r="P116" s="56"/>
      <c r="Q116" s="56"/>
      <c r="R116" s="56"/>
      <c r="S116" s="56"/>
      <c r="U116" s="56"/>
      <c r="W116" s="56"/>
      <c r="X116" s="56"/>
      <c r="Y116" s="56"/>
      <c r="Z116" s="80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</row>
    <row r="117" spans="1:53">
      <c r="I117" s="56"/>
      <c r="J117" s="71"/>
      <c r="K117" s="56"/>
      <c r="L117" s="56"/>
      <c r="N117" s="56"/>
      <c r="P117" s="56"/>
      <c r="Q117" s="56"/>
      <c r="R117" s="56"/>
      <c r="S117" s="56"/>
      <c r="U117" s="56"/>
      <c r="W117" s="56"/>
      <c r="X117" s="56"/>
      <c r="Y117" s="56"/>
      <c r="Z117" s="80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</row>
    <row r="118" spans="1:53">
      <c r="I118" s="56"/>
      <c r="J118" s="71"/>
      <c r="K118" s="56"/>
      <c r="L118" s="56"/>
      <c r="N118" s="56"/>
      <c r="P118" s="56"/>
      <c r="Q118" s="56"/>
      <c r="R118" s="56"/>
      <c r="S118" s="56"/>
      <c r="U118" s="56"/>
      <c r="W118" s="56"/>
      <c r="X118" s="56"/>
      <c r="Y118" s="56"/>
      <c r="Z118" s="80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</row>
    <row r="119" spans="1:53">
      <c r="I119" s="56"/>
      <c r="J119" s="71"/>
      <c r="K119" s="56"/>
      <c r="L119" s="56"/>
      <c r="N119" s="56"/>
      <c r="P119" s="56"/>
      <c r="Q119" s="56"/>
      <c r="R119" s="56"/>
      <c r="S119" s="56"/>
      <c r="U119" s="56"/>
      <c r="W119" s="56"/>
      <c r="X119" s="56"/>
      <c r="Y119" s="56"/>
      <c r="Z119" s="80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</row>
    <row r="120" spans="1:53">
      <c r="I120" s="56"/>
      <c r="J120" s="71"/>
      <c r="K120" s="56"/>
      <c r="L120" s="56"/>
      <c r="N120" s="56"/>
      <c r="P120" s="56"/>
      <c r="Q120" s="56"/>
      <c r="R120" s="56"/>
      <c r="S120" s="56"/>
      <c r="U120" s="56"/>
      <c r="W120" s="56"/>
      <c r="X120" s="56"/>
      <c r="Y120" s="56"/>
      <c r="Z120" s="80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</row>
    <row r="121" spans="1:53">
      <c r="I121" s="56"/>
      <c r="J121" s="71"/>
      <c r="K121" s="56"/>
      <c r="L121" s="56"/>
      <c r="N121" s="56"/>
      <c r="P121" s="56"/>
      <c r="Q121" s="56"/>
      <c r="R121" s="56"/>
      <c r="S121" s="56"/>
      <c r="U121" s="56"/>
      <c r="W121" s="56"/>
      <c r="X121" s="56"/>
      <c r="Y121" s="56"/>
      <c r="Z121" s="80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</row>
    <row r="122" spans="1:53">
      <c r="I122" s="56"/>
      <c r="J122" s="71"/>
      <c r="K122" s="56"/>
      <c r="L122" s="56"/>
      <c r="N122" s="56"/>
      <c r="P122" s="56"/>
      <c r="Q122" s="56"/>
      <c r="R122" s="56"/>
      <c r="S122" s="56"/>
      <c r="U122" s="56"/>
      <c r="W122" s="56"/>
      <c r="X122" s="56"/>
      <c r="Y122" s="56"/>
      <c r="Z122" s="80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</row>
    <row r="123" spans="1:53">
      <c r="I123" s="56"/>
      <c r="J123" s="71"/>
      <c r="K123" s="56"/>
      <c r="L123" s="56"/>
      <c r="N123" s="56"/>
      <c r="P123" s="56"/>
      <c r="Q123" s="56"/>
      <c r="R123" s="56"/>
      <c r="S123" s="56"/>
      <c r="U123" s="56"/>
      <c r="W123" s="56"/>
      <c r="X123" s="56"/>
      <c r="Y123" s="56"/>
      <c r="Z123" s="80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</row>
    <row r="124" spans="1:53">
      <c r="I124" s="56"/>
      <c r="J124" s="71"/>
      <c r="K124" s="56"/>
      <c r="L124" s="56"/>
      <c r="N124" s="56"/>
      <c r="P124" s="56"/>
      <c r="Q124" s="56"/>
      <c r="R124" s="56"/>
      <c r="S124" s="56"/>
      <c r="U124" s="56"/>
      <c r="W124" s="56"/>
      <c r="X124" s="56"/>
      <c r="Y124" s="56"/>
      <c r="Z124" s="80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</row>
    <row r="125" spans="1:53">
      <c r="I125" s="56"/>
      <c r="J125" s="71"/>
      <c r="K125" s="56"/>
      <c r="L125" s="56"/>
      <c r="N125" s="56"/>
      <c r="P125" s="56"/>
      <c r="Q125" s="56"/>
      <c r="R125" s="56"/>
      <c r="S125" s="56"/>
      <c r="U125" s="56"/>
      <c r="W125" s="56"/>
      <c r="X125" s="56"/>
      <c r="Y125" s="56"/>
      <c r="Z125" s="80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</row>
    <row r="126" spans="1:53">
      <c r="I126" s="56"/>
      <c r="J126" s="71"/>
      <c r="K126" s="56"/>
      <c r="L126" s="56"/>
      <c r="N126" s="56"/>
      <c r="P126" s="56"/>
      <c r="Q126" s="56"/>
      <c r="R126" s="56"/>
      <c r="S126" s="56"/>
      <c r="U126" s="56"/>
      <c r="W126" s="56"/>
      <c r="X126" s="56"/>
      <c r="Y126" s="56"/>
      <c r="Z126" s="80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</row>
    <row r="127" spans="1:53">
      <c r="I127" s="56"/>
      <c r="J127" s="71"/>
      <c r="K127" s="56"/>
      <c r="L127" s="56"/>
      <c r="N127" s="56"/>
      <c r="P127" s="56"/>
      <c r="Q127" s="56"/>
      <c r="R127" s="56"/>
      <c r="S127" s="56"/>
      <c r="U127" s="56"/>
      <c r="W127" s="56"/>
      <c r="X127" s="56"/>
      <c r="Y127" s="56"/>
      <c r="Z127" s="80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</row>
    <row r="128" spans="1:53">
      <c r="I128" s="56"/>
      <c r="J128" s="71"/>
      <c r="K128" s="56"/>
      <c r="L128" s="56"/>
      <c r="N128" s="56"/>
      <c r="P128" s="56"/>
      <c r="Q128" s="56"/>
      <c r="R128" s="56"/>
      <c r="S128" s="56"/>
      <c r="U128" s="56"/>
      <c r="W128" s="56"/>
      <c r="X128" s="56"/>
      <c r="Y128" s="56"/>
      <c r="Z128" s="80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</row>
    <row r="129" spans="9:53">
      <c r="I129" s="56"/>
      <c r="J129" s="71"/>
      <c r="K129" s="56"/>
      <c r="L129" s="56"/>
      <c r="N129" s="56"/>
      <c r="P129" s="56"/>
      <c r="Q129" s="56"/>
      <c r="R129" s="56"/>
      <c r="S129" s="56"/>
      <c r="U129" s="56"/>
      <c r="W129" s="56"/>
      <c r="X129" s="56"/>
      <c r="Y129" s="56"/>
      <c r="Z129" s="80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</row>
    <row r="130" spans="9:53">
      <c r="I130" s="56"/>
      <c r="J130" s="71"/>
      <c r="K130" s="56"/>
      <c r="L130" s="56"/>
      <c r="N130" s="56"/>
      <c r="P130" s="56"/>
      <c r="Q130" s="56"/>
      <c r="R130" s="56"/>
      <c r="S130" s="56"/>
      <c r="U130" s="56"/>
      <c r="W130" s="56"/>
      <c r="X130" s="56"/>
      <c r="Y130" s="56"/>
      <c r="Z130" s="80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</row>
    <row r="131" spans="9:53">
      <c r="I131" s="56"/>
      <c r="J131" s="71"/>
      <c r="K131" s="56"/>
      <c r="L131" s="56"/>
      <c r="N131" s="56"/>
      <c r="P131" s="56"/>
      <c r="Q131" s="56"/>
      <c r="R131" s="56"/>
      <c r="S131" s="56"/>
      <c r="U131" s="56"/>
      <c r="W131" s="56"/>
      <c r="X131" s="56"/>
      <c r="Y131" s="56"/>
      <c r="Z131" s="80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</row>
    <row r="132" spans="9:53">
      <c r="I132" s="56"/>
      <c r="J132" s="71"/>
      <c r="K132" s="56"/>
      <c r="L132" s="56"/>
      <c r="N132" s="56"/>
      <c r="P132" s="56"/>
      <c r="Q132" s="56"/>
      <c r="R132" s="56"/>
      <c r="S132" s="56"/>
      <c r="U132" s="56"/>
      <c r="W132" s="56"/>
      <c r="X132" s="56"/>
      <c r="Y132" s="56"/>
      <c r="Z132" s="80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</row>
    <row r="133" spans="9:53">
      <c r="I133" s="56"/>
      <c r="J133" s="71"/>
      <c r="K133" s="56"/>
      <c r="L133" s="56"/>
      <c r="N133" s="56"/>
      <c r="P133" s="56"/>
      <c r="Q133" s="56"/>
      <c r="R133" s="56"/>
      <c r="S133" s="56"/>
      <c r="U133" s="56"/>
      <c r="W133" s="56"/>
      <c r="X133" s="56"/>
      <c r="Y133" s="56"/>
      <c r="Z133" s="80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</row>
    <row r="134" spans="9:53">
      <c r="I134" s="56"/>
      <c r="J134" s="71"/>
      <c r="K134" s="56"/>
      <c r="L134" s="56"/>
      <c r="N134" s="56"/>
      <c r="P134" s="56"/>
      <c r="Q134" s="56"/>
      <c r="R134" s="56"/>
      <c r="S134" s="56"/>
      <c r="U134" s="56"/>
      <c r="W134" s="56"/>
      <c r="X134" s="56"/>
      <c r="Y134" s="56"/>
      <c r="Z134" s="80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</row>
    <row r="135" spans="9:53">
      <c r="I135" s="56"/>
      <c r="J135" s="71"/>
      <c r="K135" s="56"/>
      <c r="L135" s="56"/>
      <c r="N135" s="56"/>
      <c r="P135" s="56"/>
      <c r="Q135" s="56"/>
      <c r="R135" s="56"/>
      <c r="S135" s="56"/>
      <c r="U135" s="56"/>
      <c r="W135" s="56"/>
      <c r="X135" s="56"/>
      <c r="Y135" s="56"/>
      <c r="Z135" s="80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</row>
    <row r="136" spans="9:53">
      <c r="I136" s="56"/>
      <c r="J136" s="71"/>
      <c r="K136" s="56"/>
      <c r="L136" s="56"/>
      <c r="N136" s="56"/>
      <c r="P136" s="56"/>
      <c r="Q136" s="56"/>
      <c r="R136" s="56"/>
      <c r="S136" s="56"/>
      <c r="U136" s="56"/>
      <c r="W136" s="56"/>
      <c r="X136" s="56"/>
      <c r="Y136" s="56"/>
      <c r="Z136" s="80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</row>
    <row r="137" spans="9:53">
      <c r="I137" s="56"/>
      <c r="J137" s="71"/>
      <c r="K137" s="56"/>
      <c r="L137" s="56"/>
      <c r="N137" s="56"/>
      <c r="P137" s="56"/>
      <c r="Q137" s="56"/>
      <c r="R137" s="56"/>
      <c r="S137" s="56"/>
      <c r="U137" s="56"/>
      <c r="W137" s="56"/>
      <c r="X137" s="56"/>
      <c r="Y137" s="56"/>
      <c r="Z137" s="80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</row>
    <row r="138" spans="9:53">
      <c r="I138" s="56"/>
      <c r="J138" s="71"/>
      <c r="K138" s="56"/>
      <c r="L138" s="56"/>
      <c r="N138" s="56"/>
      <c r="P138" s="56"/>
      <c r="Q138" s="56"/>
      <c r="R138" s="56"/>
      <c r="S138" s="56"/>
      <c r="U138" s="56"/>
      <c r="W138" s="56"/>
      <c r="X138" s="56"/>
      <c r="Y138" s="56"/>
      <c r="Z138" s="80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</row>
    <row r="139" spans="9:53">
      <c r="I139" s="56"/>
      <c r="J139" s="71"/>
      <c r="K139" s="56"/>
      <c r="L139" s="56"/>
      <c r="N139" s="56"/>
      <c r="P139" s="56"/>
      <c r="Q139" s="56"/>
      <c r="R139" s="56"/>
      <c r="S139" s="56"/>
      <c r="U139" s="56"/>
      <c r="W139" s="56"/>
      <c r="X139" s="56"/>
      <c r="Y139" s="56"/>
      <c r="Z139" s="80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</row>
    <row r="140" spans="9:53">
      <c r="I140" s="56"/>
      <c r="J140" s="71"/>
      <c r="K140" s="56"/>
      <c r="L140" s="56"/>
      <c r="N140" s="56"/>
      <c r="P140" s="56"/>
      <c r="Q140" s="56"/>
      <c r="R140" s="56"/>
      <c r="S140" s="56"/>
      <c r="U140" s="56"/>
      <c r="W140" s="56"/>
      <c r="X140" s="56"/>
      <c r="Y140" s="56"/>
      <c r="Z140" s="80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</row>
    <row r="141" spans="9:53">
      <c r="I141" s="56"/>
      <c r="J141" s="71"/>
      <c r="K141" s="56"/>
      <c r="L141" s="56"/>
      <c r="N141" s="56"/>
      <c r="P141" s="56"/>
      <c r="Q141" s="56"/>
      <c r="R141" s="56"/>
      <c r="S141" s="56"/>
      <c r="U141" s="56"/>
      <c r="W141" s="56"/>
      <c r="X141" s="56"/>
      <c r="Y141" s="56"/>
      <c r="Z141" s="80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</row>
    <row r="142" spans="9:53">
      <c r="I142" s="56"/>
      <c r="J142" s="71"/>
      <c r="K142" s="56"/>
      <c r="L142" s="56"/>
      <c r="N142" s="56"/>
      <c r="P142" s="56"/>
      <c r="Q142" s="56"/>
      <c r="R142" s="56"/>
      <c r="S142" s="56"/>
      <c r="U142" s="56"/>
      <c r="W142" s="56"/>
      <c r="X142" s="56"/>
      <c r="Y142" s="56"/>
      <c r="Z142" s="80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</row>
    <row r="143" spans="9:53">
      <c r="I143" s="56"/>
      <c r="J143" s="71"/>
      <c r="K143" s="56"/>
      <c r="L143" s="56"/>
      <c r="N143" s="56"/>
      <c r="P143" s="56"/>
      <c r="Q143" s="56"/>
      <c r="R143" s="56"/>
      <c r="S143" s="56"/>
      <c r="U143" s="56"/>
      <c r="W143" s="56"/>
      <c r="X143" s="56"/>
      <c r="Y143" s="56"/>
      <c r="Z143" s="80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</row>
    <row r="144" spans="9:53">
      <c r="I144" s="56"/>
      <c r="J144" s="71"/>
      <c r="K144" s="56"/>
      <c r="L144" s="56"/>
      <c r="N144" s="56"/>
      <c r="P144" s="56"/>
      <c r="Q144" s="56"/>
      <c r="R144" s="56"/>
      <c r="S144" s="56"/>
      <c r="U144" s="56"/>
      <c r="W144" s="56"/>
      <c r="X144" s="56"/>
      <c r="Y144" s="56"/>
      <c r="Z144" s="80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</row>
    <row r="145" spans="9:53">
      <c r="I145" s="56"/>
      <c r="J145" s="71"/>
      <c r="K145" s="56"/>
      <c r="L145" s="56"/>
      <c r="N145" s="56"/>
      <c r="P145" s="56"/>
      <c r="Q145" s="56"/>
      <c r="R145" s="56"/>
      <c r="S145" s="56"/>
      <c r="U145" s="56"/>
      <c r="W145" s="56"/>
      <c r="X145" s="56"/>
      <c r="Y145" s="56"/>
      <c r="Z145" s="80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</row>
    <row r="146" spans="9:53">
      <c r="I146" s="56"/>
      <c r="J146" s="71"/>
      <c r="K146" s="56"/>
      <c r="L146" s="56"/>
      <c r="N146" s="56"/>
      <c r="P146" s="56"/>
      <c r="Q146" s="56"/>
      <c r="R146" s="56"/>
      <c r="S146" s="56"/>
      <c r="U146" s="56"/>
      <c r="W146" s="56"/>
      <c r="X146" s="56"/>
      <c r="Y146" s="56"/>
      <c r="Z146" s="80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</row>
    <row r="147" spans="9:53">
      <c r="I147" s="56"/>
      <c r="J147" s="71"/>
      <c r="K147" s="56"/>
      <c r="L147" s="56"/>
      <c r="N147" s="56"/>
      <c r="P147" s="56"/>
      <c r="Q147" s="56"/>
      <c r="R147" s="56"/>
      <c r="S147" s="56"/>
      <c r="U147" s="56"/>
      <c r="W147" s="56"/>
      <c r="X147" s="56"/>
      <c r="Y147" s="56"/>
      <c r="Z147" s="80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</row>
    <row r="148" spans="9:53">
      <c r="I148" s="56"/>
      <c r="J148" s="71"/>
      <c r="K148" s="56"/>
      <c r="L148" s="56"/>
      <c r="N148" s="56"/>
      <c r="P148" s="56"/>
      <c r="Q148" s="56"/>
      <c r="R148" s="56"/>
      <c r="S148" s="56"/>
      <c r="U148" s="56"/>
      <c r="W148" s="56"/>
      <c r="X148" s="56"/>
      <c r="Y148" s="56"/>
      <c r="Z148" s="80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</row>
    <row r="149" spans="9:53">
      <c r="I149" s="56"/>
      <c r="J149" s="71"/>
      <c r="K149" s="56"/>
      <c r="L149" s="56"/>
      <c r="N149" s="56"/>
      <c r="P149" s="56"/>
      <c r="Q149" s="56"/>
      <c r="R149" s="56"/>
      <c r="S149" s="56"/>
      <c r="U149" s="56"/>
      <c r="W149" s="56"/>
      <c r="X149" s="56"/>
      <c r="Y149" s="56"/>
      <c r="Z149" s="80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</row>
    <row r="150" spans="9:53">
      <c r="I150" s="56"/>
      <c r="J150" s="71"/>
      <c r="K150" s="56"/>
      <c r="L150" s="56"/>
      <c r="N150" s="56"/>
      <c r="P150" s="56"/>
      <c r="Q150" s="56"/>
      <c r="R150" s="56"/>
      <c r="S150" s="56"/>
      <c r="U150" s="56"/>
      <c r="W150" s="56"/>
      <c r="X150" s="56"/>
      <c r="Y150" s="56"/>
      <c r="Z150" s="80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</row>
    <row r="151" spans="9:53">
      <c r="I151" s="56"/>
      <c r="J151" s="71"/>
      <c r="K151" s="56"/>
      <c r="L151" s="56"/>
      <c r="N151" s="56"/>
      <c r="P151" s="56"/>
      <c r="Q151" s="56"/>
      <c r="R151" s="56"/>
      <c r="S151" s="56"/>
      <c r="U151" s="56"/>
      <c r="W151" s="56"/>
      <c r="X151" s="56"/>
      <c r="Y151" s="56"/>
      <c r="Z151" s="80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</row>
    <row r="152" spans="9:53">
      <c r="I152" s="56"/>
      <c r="J152" s="71"/>
      <c r="K152" s="56"/>
      <c r="L152" s="56"/>
      <c r="N152" s="56"/>
      <c r="P152" s="56"/>
      <c r="Q152" s="56"/>
      <c r="R152" s="56"/>
      <c r="S152" s="56"/>
      <c r="U152" s="56"/>
      <c r="W152" s="56"/>
      <c r="X152" s="56"/>
      <c r="Y152" s="56"/>
      <c r="Z152" s="80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</row>
    <row r="153" spans="9:53">
      <c r="I153" s="56"/>
      <c r="J153" s="71"/>
      <c r="K153" s="56"/>
      <c r="L153" s="56"/>
      <c r="N153" s="56"/>
      <c r="P153" s="56"/>
      <c r="Q153" s="56"/>
      <c r="R153" s="56"/>
      <c r="S153" s="56"/>
      <c r="U153" s="56"/>
      <c r="W153" s="56"/>
      <c r="X153" s="56"/>
      <c r="Y153" s="56"/>
      <c r="Z153" s="80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</row>
    <row r="154" spans="9:53">
      <c r="I154" s="56"/>
      <c r="J154" s="71"/>
      <c r="K154" s="56"/>
      <c r="L154" s="56"/>
      <c r="N154" s="56"/>
      <c r="P154" s="56"/>
      <c r="Q154" s="56"/>
      <c r="R154" s="56"/>
      <c r="S154" s="56"/>
      <c r="U154" s="56"/>
      <c r="W154" s="56"/>
      <c r="X154" s="56"/>
      <c r="Y154" s="56"/>
      <c r="Z154" s="80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</row>
    <row r="155" spans="9:53">
      <c r="I155" s="56"/>
      <c r="J155" s="71"/>
      <c r="K155" s="56"/>
      <c r="L155" s="56"/>
      <c r="N155" s="56"/>
      <c r="P155" s="56"/>
      <c r="Q155" s="56"/>
      <c r="R155" s="56"/>
      <c r="S155" s="56"/>
      <c r="U155" s="56"/>
      <c r="W155" s="56"/>
      <c r="X155" s="56"/>
      <c r="Y155" s="56"/>
      <c r="Z155" s="80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</row>
    <row r="156" spans="9:53">
      <c r="I156" s="56"/>
      <c r="J156" s="71"/>
      <c r="K156" s="56"/>
      <c r="L156" s="56"/>
      <c r="N156" s="56"/>
      <c r="P156" s="56"/>
      <c r="Q156" s="56"/>
      <c r="R156" s="56"/>
      <c r="S156" s="56"/>
      <c r="U156" s="56"/>
      <c r="W156" s="56"/>
      <c r="X156" s="56"/>
      <c r="Y156" s="56"/>
      <c r="Z156" s="80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</row>
    <row r="157" spans="9:53">
      <c r="I157" s="56"/>
      <c r="J157" s="71"/>
      <c r="K157" s="56"/>
      <c r="L157" s="56"/>
      <c r="N157" s="56"/>
      <c r="P157" s="56"/>
      <c r="Q157" s="56"/>
      <c r="R157" s="56"/>
      <c r="S157" s="56"/>
      <c r="U157" s="56"/>
      <c r="W157" s="56"/>
      <c r="X157" s="56"/>
      <c r="Y157" s="56"/>
      <c r="Z157" s="80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</row>
    <row r="158" spans="9:53">
      <c r="I158" s="56"/>
      <c r="J158" s="71"/>
      <c r="K158" s="56"/>
      <c r="L158" s="56"/>
      <c r="N158" s="56"/>
      <c r="P158" s="56"/>
      <c r="Q158" s="56"/>
      <c r="R158" s="56"/>
      <c r="S158" s="56"/>
      <c r="U158" s="56"/>
      <c r="W158" s="56"/>
      <c r="X158" s="56"/>
      <c r="Y158" s="56"/>
      <c r="Z158" s="80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</row>
    <row r="159" spans="9:53">
      <c r="I159" s="56"/>
      <c r="J159" s="71"/>
      <c r="K159" s="56"/>
      <c r="L159" s="56"/>
      <c r="N159" s="56"/>
      <c r="P159" s="56"/>
      <c r="Q159" s="56"/>
      <c r="R159" s="56"/>
      <c r="S159" s="56"/>
      <c r="U159" s="56"/>
      <c r="W159" s="56"/>
      <c r="X159" s="56"/>
      <c r="Y159" s="56"/>
      <c r="Z159" s="80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</row>
    <row r="160" spans="9:53">
      <c r="I160" s="56"/>
      <c r="J160" s="71"/>
      <c r="K160" s="56"/>
      <c r="L160" s="56"/>
      <c r="N160" s="56"/>
      <c r="P160" s="56"/>
      <c r="Q160" s="56"/>
      <c r="R160" s="56"/>
      <c r="S160" s="56"/>
      <c r="U160" s="56"/>
      <c r="W160" s="56"/>
      <c r="X160" s="56"/>
      <c r="Y160" s="56"/>
      <c r="Z160" s="80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</row>
    <row r="161" spans="1:53">
      <c r="I161" s="56"/>
      <c r="J161" s="71"/>
      <c r="K161" s="56"/>
      <c r="L161" s="56"/>
      <c r="N161" s="56"/>
      <c r="P161" s="56"/>
      <c r="Q161" s="56"/>
      <c r="R161" s="56"/>
      <c r="S161" s="56"/>
      <c r="U161" s="56"/>
      <c r="W161" s="56"/>
      <c r="X161" s="56"/>
      <c r="Y161" s="56"/>
      <c r="Z161" s="80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</row>
    <row r="162" spans="1:53">
      <c r="I162" s="56"/>
      <c r="J162" s="71"/>
      <c r="K162" s="56"/>
      <c r="L162" s="56"/>
      <c r="N162" s="56"/>
      <c r="P162" s="56"/>
      <c r="Q162" s="56"/>
      <c r="R162" s="56"/>
      <c r="S162" s="56"/>
      <c r="U162" s="56"/>
      <c r="W162" s="56"/>
      <c r="X162" s="56"/>
      <c r="Y162" s="56"/>
      <c r="Z162" s="80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</row>
    <row r="163" spans="1:53" ht="12.75" customHeight="1">
      <c r="I163" s="56"/>
      <c r="J163" s="71"/>
      <c r="K163" s="56"/>
      <c r="L163" s="56"/>
      <c r="N163" s="56"/>
      <c r="P163" s="56"/>
      <c r="Q163" s="56"/>
      <c r="R163" s="56"/>
      <c r="S163" s="56"/>
      <c r="U163" s="56"/>
      <c r="W163" s="56"/>
      <c r="X163" s="56"/>
      <c r="Y163" s="56"/>
      <c r="Z163" s="80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</row>
    <row r="164" spans="1:53" s="18" customFormat="1">
      <c r="A164" s="7"/>
      <c r="B164" s="7"/>
      <c r="C164" s="7"/>
      <c r="D164" s="7"/>
      <c r="E164" s="7"/>
      <c r="F164" s="7"/>
      <c r="G164" s="7"/>
      <c r="H164" s="7"/>
      <c r="I164" s="56"/>
      <c r="J164" s="71"/>
      <c r="K164" s="56"/>
      <c r="L164" s="56"/>
      <c r="M164" s="4"/>
      <c r="N164" s="56"/>
      <c r="O164" s="79"/>
      <c r="P164" s="56"/>
      <c r="Q164" s="56"/>
      <c r="R164" s="56"/>
      <c r="S164" s="56"/>
      <c r="T164" s="67"/>
      <c r="U164" s="56"/>
      <c r="V164" s="67"/>
      <c r="W164" s="56"/>
      <c r="X164" s="56"/>
      <c r="Y164" s="56"/>
      <c r="Z164" s="80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</row>
    <row r="165" spans="1:53" s="18" customFormat="1">
      <c r="A165" s="7"/>
      <c r="B165" s="7"/>
      <c r="C165" s="7"/>
      <c r="D165" s="7"/>
      <c r="E165" s="7"/>
      <c r="F165" s="7"/>
      <c r="G165" s="7"/>
      <c r="H165" s="7"/>
      <c r="I165" s="56"/>
      <c r="J165" s="71"/>
      <c r="K165" s="56"/>
      <c r="L165" s="56"/>
      <c r="M165" s="4"/>
      <c r="N165" s="56"/>
      <c r="O165" s="79"/>
      <c r="P165" s="56"/>
      <c r="Q165" s="56"/>
      <c r="R165" s="56"/>
      <c r="S165" s="56"/>
      <c r="T165" s="67"/>
      <c r="U165" s="56"/>
      <c r="V165" s="67"/>
      <c r="W165" s="56"/>
      <c r="X165" s="56"/>
      <c r="Y165" s="56"/>
      <c r="Z165" s="80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</row>
    <row r="166" spans="1:53" s="18" customFormat="1">
      <c r="A166" s="7"/>
      <c r="B166" s="7"/>
      <c r="C166" s="7"/>
      <c r="D166" s="7"/>
      <c r="E166" s="7"/>
      <c r="F166" s="7"/>
      <c r="G166" s="7"/>
      <c r="H166" s="7"/>
      <c r="I166" s="56"/>
      <c r="J166" s="71"/>
      <c r="K166" s="56"/>
      <c r="L166" s="56"/>
      <c r="M166" s="4"/>
      <c r="N166" s="56"/>
      <c r="O166" s="79"/>
      <c r="P166" s="56"/>
      <c r="Q166" s="56"/>
      <c r="R166" s="56"/>
      <c r="S166" s="56"/>
      <c r="T166" s="67"/>
      <c r="U166" s="56"/>
      <c r="V166" s="67"/>
      <c r="W166" s="56"/>
      <c r="X166" s="56"/>
      <c r="Y166" s="56"/>
      <c r="Z166" s="80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</row>
    <row r="167" spans="1:53">
      <c r="I167" s="56"/>
      <c r="J167" s="71"/>
      <c r="K167" s="56"/>
      <c r="L167" s="56"/>
      <c r="N167" s="56"/>
      <c r="P167" s="56"/>
      <c r="Q167" s="56"/>
      <c r="R167" s="56"/>
      <c r="S167" s="56"/>
      <c r="U167" s="56"/>
      <c r="W167" s="56"/>
      <c r="X167" s="56"/>
      <c r="Y167" s="56"/>
      <c r="Z167" s="80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</row>
    <row r="168" spans="1:53">
      <c r="I168" s="56"/>
      <c r="J168" s="71"/>
      <c r="K168" s="56"/>
      <c r="L168" s="56"/>
      <c r="N168" s="56"/>
      <c r="P168" s="56"/>
      <c r="Q168" s="56"/>
      <c r="R168" s="56"/>
      <c r="S168" s="56"/>
      <c r="U168" s="56"/>
      <c r="W168" s="56"/>
      <c r="X168" s="56"/>
      <c r="Y168" s="56"/>
      <c r="Z168" s="80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</row>
    <row r="169" spans="1:53">
      <c r="I169" s="56"/>
      <c r="J169" s="71"/>
      <c r="K169" s="56"/>
      <c r="L169" s="56"/>
      <c r="N169" s="56"/>
      <c r="P169" s="56"/>
      <c r="Q169" s="56"/>
      <c r="R169" s="56"/>
      <c r="S169" s="56"/>
      <c r="U169" s="56"/>
      <c r="W169" s="56"/>
      <c r="X169" s="56"/>
      <c r="Y169" s="56"/>
      <c r="Z169" s="80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</row>
    <row r="170" spans="1:53">
      <c r="I170" s="56"/>
      <c r="J170" s="71"/>
      <c r="K170" s="56"/>
      <c r="L170" s="56"/>
      <c r="N170" s="56"/>
      <c r="P170" s="56"/>
      <c r="Q170" s="56"/>
      <c r="R170" s="56"/>
      <c r="S170" s="56"/>
      <c r="U170" s="56"/>
      <c r="W170" s="56"/>
      <c r="X170" s="56"/>
      <c r="Y170" s="56"/>
      <c r="Z170" s="80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</row>
    <row r="171" spans="1:53">
      <c r="I171" s="56"/>
      <c r="J171" s="71"/>
      <c r="K171" s="56"/>
      <c r="L171" s="56"/>
      <c r="N171" s="56"/>
      <c r="P171" s="56"/>
      <c r="Q171" s="56"/>
      <c r="R171" s="56"/>
      <c r="S171" s="56"/>
      <c r="U171" s="56"/>
      <c r="W171" s="56"/>
      <c r="X171" s="56"/>
      <c r="Y171" s="56"/>
      <c r="Z171" s="80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</row>
    <row r="172" spans="1:53">
      <c r="I172" s="56"/>
      <c r="J172" s="71"/>
      <c r="K172" s="56"/>
      <c r="L172" s="56"/>
      <c r="N172" s="56"/>
      <c r="P172" s="56"/>
      <c r="Q172" s="56"/>
      <c r="R172" s="56"/>
      <c r="S172" s="56"/>
      <c r="U172" s="56"/>
      <c r="W172" s="56"/>
      <c r="X172" s="56"/>
      <c r="Y172" s="56"/>
      <c r="Z172" s="80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</row>
    <row r="173" spans="1:53">
      <c r="I173" s="56"/>
      <c r="J173" s="71"/>
      <c r="K173" s="56"/>
      <c r="L173" s="56"/>
      <c r="N173" s="56"/>
      <c r="P173" s="56"/>
      <c r="Q173" s="56"/>
      <c r="R173" s="56"/>
      <c r="S173" s="56"/>
      <c r="U173" s="56"/>
      <c r="W173" s="56"/>
      <c r="X173" s="56"/>
      <c r="Y173" s="56"/>
      <c r="Z173" s="80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</row>
    <row r="174" spans="1:53">
      <c r="I174" s="56"/>
      <c r="J174" s="71"/>
      <c r="K174" s="56"/>
      <c r="L174" s="56"/>
      <c r="N174" s="56"/>
      <c r="P174" s="56"/>
      <c r="Q174" s="56"/>
      <c r="R174" s="56"/>
      <c r="S174" s="56"/>
      <c r="U174" s="56"/>
      <c r="W174" s="56"/>
      <c r="X174" s="56"/>
      <c r="Y174" s="56"/>
      <c r="Z174" s="80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</row>
    <row r="175" spans="1:53">
      <c r="I175" s="56"/>
      <c r="J175" s="71"/>
      <c r="K175" s="56"/>
      <c r="L175" s="56"/>
      <c r="N175" s="56"/>
      <c r="P175" s="56"/>
      <c r="Q175" s="56"/>
      <c r="R175" s="56"/>
      <c r="S175" s="56"/>
      <c r="U175" s="56"/>
      <c r="W175" s="56"/>
      <c r="X175" s="56"/>
      <c r="Y175" s="56"/>
      <c r="Z175" s="80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</row>
    <row r="176" spans="1:53">
      <c r="I176" s="56"/>
      <c r="J176" s="71"/>
      <c r="K176" s="56"/>
      <c r="L176" s="56"/>
      <c r="N176" s="56"/>
      <c r="P176" s="56"/>
      <c r="Q176" s="56"/>
      <c r="R176" s="56"/>
      <c r="S176" s="56"/>
      <c r="U176" s="56"/>
      <c r="W176" s="56"/>
      <c r="X176" s="56"/>
      <c r="Y176" s="56"/>
      <c r="Z176" s="80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</row>
    <row r="177" spans="9:53">
      <c r="I177" s="56"/>
      <c r="J177" s="71"/>
      <c r="K177" s="56"/>
      <c r="L177" s="56"/>
      <c r="N177" s="56"/>
      <c r="P177" s="56"/>
      <c r="Q177" s="56"/>
      <c r="R177" s="56"/>
      <c r="S177" s="56"/>
      <c r="U177" s="56"/>
      <c r="W177" s="56"/>
      <c r="X177" s="56"/>
      <c r="Y177" s="56"/>
      <c r="Z177" s="80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</row>
    <row r="178" spans="9:53">
      <c r="I178" s="56"/>
      <c r="J178" s="71"/>
      <c r="K178" s="56"/>
      <c r="L178" s="56"/>
      <c r="N178" s="56"/>
      <c r="P178" s="56"/>
      <c r="Q178" s="56"/>
      <c r="R178" s="56"/>
      <c r="S178" s="56"/>
      <c r="U178" s="56"/>
      <c r="W178" s="56"/>
      <c r="X178" s="56"/>
      <c r="Y178" s="56"/>
      <c r="Z178" s="80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</row>
    <row r="179" spans="9:53">
      <c r="I179" s="56"/>
      <c r="J179" s="71"/>
      <c r="K179" s="56"/>
      <c r="L179" s="56"/>
      <c r="N179" s="56"/>
      <c r="P179" s="56"/>
      <c r="Q179" s="56"/>
      <c r="R179" s="56"/>
      <c r="S179" s="56"/>
      <c r="U179" s="56"/>
      <c r="W179" s="56"/>
      <c r="X179" s="56"/>
      <c r="Y179" s="56"/>
      <c r="Z179" s="80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</row>
    <row r="180" spans="9:53">
      <c r="I180" s="56"/>
      <c r="J180" s="71"/>
      <c r="K180" s="56"/>
      <c r="L180" s="56"/>
      <c r="N180" s="56"/>
      <c r="P180" s="56"/>
      <c r="Q180" s="56"/>
      <c r="R180" s="56"/>
      <c r="S180" s="56"/>
      <c r="U180" s="56"/>
      <c r="W180" s="56"/>
      <c r="X180" s="56"/>
      <c r="Y180" s="56"/>
      <c r="Z180" s="80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</row>
    <row r="181" spans="9:53">
      <c r="I181" s="56"/>
      <c r="J181" s="71"/>
      <c r="K181" s="56"/>
      <c r="L181" s="56"/>
      <c r="N181" s="56"/>
      <c r="P181" s="56"/>
      <c r="Q181" s="56"/>
      <c r="R181" s="56"/>
      <c r="S181" s="56"/>
      <c r="U181" s="56"/>
      <c r="W181" s="56"/>
      <c r="X181" s="56"/>
      <c r="Y181" s="56"/>
      <c r="Z181" s="80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</row>
    <row r="182" spans="9:53">
      <c r="I182" s="56"/>
      <c r="J182" s="71"/>
      <c r="K182" s="56"/>
      <c r="L182" s="56"/>
      <c r="N182" s="56"/>
      <c r="P182" s="56"/>
      <c r="Q182" s="56"/>
      <c r="R182" s="56"/>
      <c r="S182" s="56"/>
      <c r="U182" s="56"/>
      <c r="W182" s="56"/>
      <c r="X182" s="56"/>
      <c r="Y182" s="56"/>
      <c r="Z182" s="80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</row>
    <row r="183" spans="9:53">
      <c r="I183" s="56"/>
      <c r="J183" s="71"/>
      <c r="K183" s="56"/>
      <c r="L183" s="56"/>
      <c r="N183" s="56"/>
      <c r="P183" s="56"/>
      <c r="Q183" s="56"/>
      <c r="R183" s="56"/>
      <c r="S183" s="56"/>
      <c r="U183" s="56"/>
      <c r="W183" s="56"/>
      <c r="X183" s="56"/>
      <c r="Y183" s="56"/>
      <c r="Z183" s="80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</row>
    <row r="184" spans="9:53">
      <c r="I184" s="56"/>
      <c r="J184" s="71"/>
      <c r="K184" s="56"/>
      <c r="L184" s="56"/>
      <c r="N184" s="56"/>
      <c r="P184" s="56"/>
      <c r="Q184" s="56"/>
      <c r="R184" s="56"/>
      <c r="S184" s="56"/>
      <c r="U184" s="56"/>
      <c r="W184" s="56"/>
      <c r="X184" s="56"/>
      <c r="Y184" s="56"/>
      <c r="Z184" s="80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</row>
    <row r="185" spans="9:53">
      <c r="I185" s="56"/>
      <c r="J185" s="71"/>
      <c r="K185" s="56"/>
      <c r="L185" s="56"/>
      <c r="N185" s="56"/>
      <c r="P185" s="56"/>
      <c r="Q185" s="56"/>
      <c r="R185" s="56"/>
      <c r="S185" s="56"/>
      <c r="U185" s="56"/>
      <c r="W185" s="56"/>
      <c r="X185" s="56"/>
      <c r="Y185" s="56"/>
      <c r="Z185" s="80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</row>
    <row r="186" spans="9:53">
      <c r="I186" s="56"/>
      <c r="J186" s="71"/>
      <c r="K186" s="56"/>
      <c r="L186" s="56"/>
      <c r="N186" s="56"/>
      <c r="P186" s="56"/>
      <c r="Q186" s="56"/>
      <c r="R186" s="56"/>
      <c r="S186" s="56"/>
      <c r="U186" s="56"/>
      <c r="W186" s="56"/>
      <c r="X186" s="56"/>
      <c r="Y186" s="56"/>
      <c r="Z186" s="80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</row>
    <row r="187" spans="9:53">
      <c r="I187" s="56"/>
      <c r="J187" s="71"/>
      <c r="K187" s="56"/>
      <c r="L187" s="56"/>
      <c r="N187" s="56"/>
      <c r="P187" s="56"/>
      <c r="Q187" s="56"/>
      <c r="R187" s="56"/>
      <c r="S187" s="56"/>
      <c r="U187" s="56"/>
      <c r="W187" s="56"/>
      <c r="X187" s="56"/>
      <c r="Y187" s="56"/>
      <c r="Z187" s="80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</row>
    <row r="188" spans="9:53">
      <c r="I188" s="56"/>
      <c r="J188" s="71"/>
      <c r="K188" s="56"/>
      <c r="L188" s="56"/>
      <c r="N188" s="56"/>
      <c r="P188" s="56"/>
      <c r="Q188" s="56"/>
      <c r="R188" s="56"/>
      <c r="S188" s="56"/>
      <c r="U188" s="56"/>
      <c r="W188" s="56"/>
      <c r="X188" s="56"/>
      <c r="Y188" s="56"/>
      <c r="Z188" s="80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</row>
    <row r="189" spans="9:53">
      <c r="I189" s="56"/>
      <c r="J189" s="71"/>
      <c r="K189" s="56"/>
      <c r="L189" s="56"/>
      <c r="N189" s="56"/>
      <c r="P189" s="56"/>
      <c r="Q189" s="56"/>
      <c r="R189" s="56"/>
      <c r="S189" s="56"/>
      <c r="U189" s="56"/>
      <c r="W189" s="56"/>
      <c r="X189" s="56"/>
      <c r="Y189" s="56"/>
      <c r="Z189" s="80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</row>
    <row r="190" spans="9:53">
      <c r="I190" s="56"/>
      <c r="J190" s="71"/>
      <c r="K190" s="56"/>
      <c r="L190" s="56"/>
      <c r="N190" s="56"/>
      <c r="P190" s="56"/>
      <c r="Q190" s="56"/>
      <c r="R190" s="56"/>
      <c r="S190" s="56"/>
      <c r="U190" s="56"/>
      <c r="W190" s="56"/>
      <c r="X190" s="56"/>
      <c r="Y190" s="56"/>
      <c r="Z190" s="80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</row>
    <row r="191" spans="9:53">
      <c r="I191" s="56"/>
      <c r="J191" s="71"/>
      <c r="K191" s="56"/>
      <c r="L191" s="56"/>
      <c r="N191" s="56"/>
      <c r="P191" s="56"/>
      <c r="Q191" s="56"/>
      <c r="R191" s="56"/>
      <c r="S191" s="56"/>
      <c r="U191" s="56"/>
      <c r="W191" s="56"/>
      <c r="X191" s="56"/>
      <c r="Y191" s="56"/>
      <c r="Z191" s="80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</row>
    <row r="192" spans="9:53">
      <c r="I192" s="56"/>
      <c r="J192" s="71"/>
      <c r="K192" s="56"/>
      <c r="L192" s="56"/>
      <c r="N192" s="56"/>
      <c r="P192" s="56"/>
      <c r="Q192" s="56"/>
      <c r="R192" s="56"/>
      <c r="S192" s="56"/>
      <c r="U192" s="56"/>
      <c r="W192" s="56"/>
      <c r="X192" s="56"/>
      <c r="Y192" s="56"/>
      <c r="Z192" s="80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</row>
    <row r="193" spans="9:53">
      <c r="I193" s="56"/>
      <c r="J193" s="71"/>
      <c r="K193" s="56"/>
      <c r="L193" s="56"/>
      <c r="N193" s="56"/>
      <c r="P193" s="56"/>
      <c r="Q193" s="56"/>
      <c r="R193" s="56"/>
      <c r="S193" s="56"/>
      <c r="U193" s="56"/>
      <c r="W193" s="56"/>
      <c r="X193" s="56"/>
      <c r="Y193" s="56"/>
      <c r="Z193" s="80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</row>
    <row r="194" spans="9:53">
      <c r="I194" s="56"/>
      <c r="J194" s="71"/>
      <c r="K194" s="56"/>
      <c r="L194" s="56"/>
      <c r="N194" s="56"/>
      <c r="P194" s="56"/>
      <c r="Q194" s="56"/>
      <c r="R194" s="56"/>
      <c r="S194" s="56"/>
      <c r="U194" s="56"/>
      <c r="W194" s="56"/>
      <c r="X194" s="56"/>
      <c r="Y194" s="56"/>
      <c r="Z194" s="80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</row>
    <row r="195" spans="9:53">
      <c r="I195" s="56"/>
      <c r="J195" s="71"/>
      <c r="K195" s="56"/>
      <c r="L195" s="56"/>
      <c r="N195" s="56"/>
      <c r="P195" s="56"/>
      <c r="Q195" s="56"/>
      <c r="R195" s="56"/>
      <c r="S195" s="56"/>
      <c r="U195" s="56"/>
      <c r="W195" s="56"/>
      <c r="X195" s="56"/>
      <c r="Y195" s="56"/>
      <c r="Z195" s="80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</row>
    <row r="196" spans="9:53">
      <c r="I196" s="56"/>
      <c r="J196" s="71"/>
      <c r="K196" s="56"/>
      <c r="L196" s="56"/>
      <c r="N196" s="56"/>
      <c r="P196" s="56"/>
      <c r="Q196" s="56"/>
      <c r="R196" s="56"/>
      <c r="S196" s="56"/>
      <c r="U196" s="56"/>
      <c r="W196" s="56"/>
      <c r="X196" s="56"/>
      <c r="Y196" s="56"/>
      <c r="Z196" s="80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</row>
    <row r="197" spans="9:53">
      <c r="I197" s="56"/>
      <c r="J197" s="71"/>
      <c r="K197" s="56"/>
      <c r="L197" s="56"/>
      <c r="N197" s="56"/>
      <c r="P197" s="56"/>
      <c r="Q197" s="56"/>
      <c r="R197" s="56"/>
      <c r="S197" s="56"/>
      <c r="U197" s="56"/>
      <c r="W197" s="56"/>
      <c r="X197" s="56"/>
      <c r="Y197" s="56"/>
      <c r="Z197" s="80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</row>
    <row r="198" spans="9:53">
      <c r="I198" s="56"/>
      <c r="J198" s="71"/>
      <c r="K198" s="56"/>
      <c r="L198" s="56"/>
      <c r="N198" s="56"/>
      <c r="P198" s="56"/>
      <c r="Q198" s="56"/>
      <c r="R198" s="56"/>
      <c r="S198" s="56"/>
      <c r="U198" s="56"/>
      <c r="W198" s="56"/>
      <c r="X198" s="56"/>
      <c r="Y198" s="56"/>
      <c r="Z198" s="80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</row>
    <row r="199" spans="9:53">
      <c r="I199" s="56"/>
      <c r="J199" s="71"/>
      <c r="K199" s="56"/>
      <c r="L199" s="56"/>
      <c r="N199" s="56"/>
      <c r="P199" s="56"/>
      <c r="Q199" s="56"/>
      <c r="R199" s="56"/>
      <c r="S199" s="56"/>
      <c r="U199" s="56"/>
      <c r="W199" s="56"/>
      <c r="X199" s="56"/>
      <c r="Y199" s="56"/>
      <c r="Z199" s="80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</row>
    <row r="200" spans="9:53">
      <c r="I200" s="56"/>
      <c r="J200" s="71"/>
      <c r="K200" s="56"/>
      <c r="L200" s="56"/>
      <c r="N200" s="56"/>
      <c r="P200" s="56"/>
      <c r="Q200" s="56"/>
      <c r="R200" s="56"/>
      <c r="S200" s="56"/>
      <c r="U200" s="56"/>
      <c r="W200" s="56"/>
      <c r="X200" s="56"/>
      <c r="Y200" s="56"/>
      <c r="Z200" s="80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</row>
    <row r="201" spans="9:53">
      <c r="I201" s="56"/>
      <c r="J201" s="71"/>
      <c r="K201" s="56"/>
      <c r="L201" s="56"/>
      <c r="N201" s="56"/>
      <c r="P201" s="56"/>
      <c r="Q201" s="56"/>
      <c r="R201" s="56"/>
      <c r="S201" s="56"/>
      <c r="U201" s="56"/>
      <c r="W201" s="56"/>
      <c r="X201" s="56"/>
      <c r="Y201" s="56"/>
      <c r="Z201" s="80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</row>
    <row r="202" spans="9:53">
      <c r="I202" s="56"/>
      <c r="J202" s="71"/>
      <c r="K202" s="56"/>
      <c r="L202" s="56"/>
      <c r="N202" s="56"/>
      <c r="P202" s="56"/>
      <c r="Q202" s="56"/>
      <c r="R202" s="56"/>
      <c r="S202" s="56"/>
      <c r="U202" s="56"/>
      <c r="W202" s="56"/>
      <c r="X202" s="56"/>
      <c r="Y202" s="56"/>
      <c r="Z202" s="80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</row>
    <row r="203" spans="9:53">
      <c r="I203" s="56"/>
      <c r="J203" s="71"/>
      <c r="K203" s="56"/>
      <c r="L203" s="56"/>
      <c r="N203" s="56"/>
      <c r="P203" s="56"/>
      <c r="Q203" s="56"/>
      <c r="R203" s="56"/>
      <c r="S203" s="56"/>
      <c r="U203" s="56"/>
      <c r="W203" s="56"/>
      <c r="X203" s="56"/>
      <c r="Y203" s="56"/>
      <c r="Z203" s="80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</row>
    <row r="204" spans="9:53">
      <c r="I204" s="56"/>
      <c r="J204" s="71"/>
      <c r="K204" s="56"/>
      <c r="L204" s="56"/>
      <c r="N204" s="56"/>
      <c r="P204" s="56"/>
      <c r="Q204" s="56"/>
      <c r="R204" s="56"/>
      <c r="S204" s="56"/>
      <c r="U204" s="56"/>
      <c r="W204" s="56"/>
      <c r="X204" s="56"/>
      <c r="Y204" s="56"/>
      <c r="Z204" s="80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</row>
    <row r="205" spans="9:53">
      <c r="I205" s="56"/>
      <c r="J205" s="71"/>
      <c r="K205" s="56"/>
      <c r="L205" s="56"/>
      <c r="N205" s="56"/>
      <c r="P205" s="56"/>
      <c r="Q205" s="56"/>
      <c r="R205" s="56"/>
      <c r="S205" s="56"/>
      <c r="U205" s="56"/>
      <c r="W205" s="56"/>
      <c r="X205" s="56"/>
      <c r="Y205" s="56"/>
      <c r="Z205" s="80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</row>
  </sheetData>
  <mergeCells count="3">
    <mergeCell ref="P1:P2"/>
    <mergeCell ref="I4:K4"/>
    <mergeCell ref="N4:Y4"/>
  </mergeCells>
  <pageMargins left="0.7" right="0.7" top="0.75" bottom="0.75" header="0.3" footer="0.3"/>
  <pageSetup scale="28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Santoshi Butola</dc:creator>
  <cp:lastModifiedBy>Yogender Butola</cp:lastModifiedBy>
  <dcterms:created xsi:type="dcterms:W3CDTF">2021-07-08T19:57:56Z</dcterms:created>
  <dcterms:modified xsi:type="dcterms:W3CDTF">2023-09-18T02:39:32Z</dcterms:modified>
</cp:coreProperties>
</file>