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heel\documents\"/>
    </mc:Choice>
  </mc:AlternateContent>
  <bookViews>
    <workbookView xWindow="1620" yWindow="2145" windowWidth="31545" windowHeight="20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  <c r="AB4" i="1" l="1"/>
  <c r="AA4" i="1" s="1"/>
  <c r="W10" i="1" s="1"/>
  <c r="Y10" i="1" s="1"/>
  <c r="T19" i="1"/>
  <c r="V18" i="1" s="1"/>
  <c r="X18" i="1" s="1"/>
  <c r="U18" i="1"/>
  <c r="G18" i="1"/>
  <c r="F18" i="1"/>
  <c r="E18" i="1"/>
  <c r="D18" i="1"/>
  <c r="C18" i="1"/>
  <c r="V17" i="1"/>
  <c r="X17" i="1" s="1"/>
  <c r="U17" i="1"/>
  <c r="M17" i="1"/>
  <c r="G17" i="1"/>
  <c r="F17" i="1"/>
  <c r="E17" i="1"/>
  <c r="D17" i="1"/>
  <c r="C17" i="1"/>
  <c r="V16" i="1"/>
  <c r="X16" i="1" s="1"/>
  <c r="U16" i="1"/>
  <c r="N16" i="1"/>
  <c r="M16" i="1"/>
  <c r="G16" i="1"/>
  <c r="F16" i="1"/>
  <c r="E16" i="1"/>
  <c r="D16" i="1"/>
  <c r="C16" i="1"/>
  <c r="U15" i="1"/>
  <c r="O15" i="1"/>
  <c r="N15" i="1"/>
  <c r="M15" i="1"/>
  <c r="G15" i="1"/>
  <c r="F15" i="1"/>
  <c r="E15" i="1"/>
  <c r="D15" i="1"/>
  <c r="C15" i="1"/>
  <c r="U14" i="1"/>
  <c r="P14" i="1"/>
  <c r="O14" i="1"/>
  <c r="N14" i="1"/>
  <c r="M14" i="1"/>
  <c r="G14" i="1"/>
  <c r="F14" i="1"/>
  <c r="E14" i="1"/>
  <c r="D14" i="1"/>
  <c r="C14" i="1"/>
  <c r="V13" i="1"/>
  <c r="X13" i="1" s="1"/>
  <c r="U13" i="1"/>
  <c r="Q13" i="1"/>
  <c r="P13" i="1"/>
  <c r="O13" i="1"/>
  <c r="N13" i="1"/>
  <c r="M13" i="1"/>
  <c r="G13" i="1"/>
  <c r="F13" i="1"/>
  <c r="E13" i="1"/>
  <c r="D13" i="1"/>
  <c r="C13" i="1"/>
  <c r="V12" i="1"/>
  <c r="X12" i="1" s="1"/>
  <c r="U12" i="1"/>
  <c r="Q12" i="1"/>
  <c r="P12" i="1"/>
  <c r="O12" i="1"/>
  <c r="N12" i="1"/>
  <c r="M12" i="1"/>
  <c r="G12" i="1"/>
  <c r="F12" i="1"/>
  <c r="E12" i="1"/>
  <c r="D12" i="1"/>
  <c r="C12" i="1"/>
  <c r="X11" i="1"/>
  <c r="V11" i="1"/>
  <c r="U11" i="1"/>
  <c r="Q11" i="1"/>
  <c r="P11" i="1"/>
  <c r="O11" i="1"/>
  <c r="N11" i="1"/>
  <c r="M11" i="1"/>
  <c r="G11" i="1"/>
  <c r="F11" i="1"/>
  <c r="E11" i="1"/>
  <c r="D11" i="1"/>
  <c r="C11" i="1"/>
  <c r="V10" i="1"/>
  <c r="X10" i="1" s="1"/>
  <c r="U10" i="1"/>
  <c r="Q10" i="1"/>
  <c r="P10" i="1"/>
  <c r="O10" i="1"/>
  <c r="N10" i="1"/>
  <c r="M10" i="1"/>
  <c r="G10" i="1"/>
  <c r="F10" i="1"/>
  <c r="E10" i="1"/>
  <c r="D10" i="1"/>
  <c r="C10" i="1"/>
  <c r="V9" i="1"/>
  <c r="X9" i="1" s="1"/>
  <c r="U9" i="1"/>
  <c r="Q9" i="1"/>
  <c r="P9" i="1"/>
  <c r="O9" i="1"/>
  <c r="N9" i="1"/>
  <c r="M9" i="1"/>
  <c r="G9" i="1"/>
  <c r="F9" i="1"/>
  <c r="E9" i="1"/>
  <c r="D9" i="1"/>
  <c r="C9" i="1"/>
  <c r="V8" i="1"/>
  <c r="X8" i="1" s="1"/>
  <c r="U8" i="1"/>
  <c r="Q8" i="1"/>
  <c r="P8" i="1"/>
  <c r="O8" i="1"/>
  <c r="N8" i="1"/>
  <c r="M8" i="1"/>
  <c r="G8" i="1"/>
  <c r="F8" i="1"/>
  <c r="E8" i="1"/>
  <c r="D8" i="1"/>
  <c r="C8" i="1"/>
  <c r="X7" i="1"/>
  <c r="V7" i="1"/>
  <c r="U7" i="1"/>
  <c r="Q7" i="1"/>
  <c r="P7" i="1"/>
  <c r="O7" i="1"/>
  <c r="N7" i="1"/>
  <c r="M7" i="1"/>
  <c r="G7" i="1"/>
  <c r="F7" i="1"/>
  <c r="E7" i="1"/>
  <c r="D7" i="1"/>
  <c r="C7" i="1"/>
  <c r="X6" i="1"/>
  <c r="V6" i="1"/>
  <c r="W6" i="1" s="1"/>
  <c r="Y6" i="1" s="1"/>
  <c r="U6" i="1"/>
  <c r="Q6" i="1"/>
  <c r="P6" i="1"/>
  <c r="O6" i="1"/>
  <c r="N6" i="1"/>
  <c r="M6" i="1"/>
  <c r="G6" i="1"/>
  <c r="F6" i="1"/>
  <c r="E6" i="1"/>
  <c r="D6" i="1"/>
  <c r="C6" i="1"/>
  <c r="V5" i="1"/>
  <c r="X5" i="1" s="1"/>
  <c r="U5" i="1"/>
  <c r="Q5" i="1"/>
  <c r="P5" i="1"/>
  <c r="O5" i="1"/>
  <c r="N5" i="1"/>
  <c r="M5" i="1"/>
  <c r="G5" i="1"/>
  <c r="F5" i="1"/>
  <c r="E5" i="1"/>
  <c r="D5" i="1"/>
  <c r="C5" i="1"/>
  <c r="V4" i="1"/>
  <c r="X4" i="1" s="1"/>
  <c r="U4" i="1"/>
  <c r="Q4" i="1"/>
  <c r="P4" i="1"/>
  <c r="O4" i="1"/>
  <c r="N4" i="1"/>
  <c r="M4" i="1"/>
  <c r="G4" i="1"/>
  <c r="F4" i="1"/>
  <c r="E4" i="1"/>
  <c r="D4" i="1"/>
  <c r="C4" i="1"/>
  <c r="V3" i="1"/>
  <c r="X3" i="1" s="1"/>
  <c r="U3" i="1"/>
  <c r="U19" i="1" s="1"/>
  <c r="V19" i="1" s="1"/>
  <c r="AA5" i="1" s="1"/>
  <c r="Q3" i="1"/>
  <c r="P3" i="1"/>
  <c r="O3" i="1"/>
  <c r="N3" i="1"/>
  <c r="M3" i="1"/>
  <c r="G3" i="1"/>
  <c r="F3" i="1"/>
  <c r="E3" i="1"/>
  <c r="D3" i="1"/>
  <c r="C3" i="1"/>
  <c r="W7" i="1" l="1"/>
  <c r="Y7" i="1" s="1"/>
  <c r="W11" i="1"/>
  <c r="Y11" i="1" s="1"/>
  <c r="V14" i="1"/>
  <c r="V15" i="1"/>
  <c r="W3" i="1"/>
  <c r="W18" i="1"/>
  <c r="Y18" i="1" s="1"/>
  <c r="Q18" i="1" s="1"/>
  <c r="AA6" i="1"/>
  <c r="AA7" i="1" s="1"/>
  <c r="Y3" i="1"/>
  <c r="O18" i="1"/>
  <c r="P18" i="1"/>
  <c r="W5" i="1"/>
  <c r="Y5" i="1" s="1"/>
  <c r="W9" i="1"/>
  <c r="Y9" i="1" s="1"/>
  <c r="W13" i="1"/>
  <c r="Y13" i="1" s="1"/>
  <c r="W17" i="1"/>
  <c r="Y17" i="1" s="1"/>
  <c r="W4" i="1"/>
  <c r="Y4" i="1" s="1"/>
  <c r="W8" i="1"/>
  <c r="Y8" i="1" s="1"/>
  <c r="W12" i="1"/>
  <c r="Y12" i="1" s="1"/>
  <c r="W16" i="1"/>
  <c r="Y16" i="1" s="1"/>
  <c r="W14" i="1" l="1"/>
  <c r="Y14" i="1" s="1"/>
  <c r="Q14" i="1" s="1"/>
  <c r="X14" i="1"/>
  <c r="N18" i="1"/>
  <c r="W15" i="1"/>
  <c r="Y15" i="1" s="1"/>
  <c r="X15" i="1"/>
  <c r="M18" i="1"/>
  <c r="W19" i="1"/>
  <c r="Y19" i="1" s="1"/>
  <c r="K21" i="1"/>
  <c r="K23" i="1" s="1"/>
  <c r="J21" i="1"/>
  <c r="J23" i="1" s="1"/>
  <c r="I21" i="1"/>
  <c r="I23" i="1" s="1"/>
  <c r="L21" i="1"/>
  <c r="L23" i="1" s="1"/>
  <c r="H21" i="1"/>
  <c r="H23" i="1" s="1"/>
  <c r="Q16" i="1"/>
  <c r="P16" i="1"/>
  <c r="O16" i="1"/>
  <c r="N17" i="1"/>
  <c r="Q17" i="1"/>
  <c r="P17" i="1"/>
  <c r="O17" i="1"/>
  <c r="P15" i="1" l="1"/>
  <c r="Q15" i="1"/>
</calcChain>
</file>

<file path=xl/sharedStrings.xml><?xml version="1.0" encoding="utf-8"?>
<sst xmlns="http://schemas.openxmlformats.org/spreadsheetml/2006/main" count="19" uniqueCount="19">
  <si>
    <t>Wager Amount</t>
  </si>
  <si>
    <t>Increment</t>
  </si>
  <si>
    <t>Average Pay with Progressive</t>
  </si>
  <si>
    <t>Odds 
(for 1)</t>
  </si>
  <si>
    <t>Hits</t>
  </si>
  <si>
    <t>Total Cont.
 (Y*Z)</t>
  </si>
  <si>
    <t>Frequency</t>
  </si>
  <si>
    <t>Total Frequency</t>
  </si>
  <si>
    <t>Spins/Win</t>
  </si>
  <si>
    <t>Total  Spins/Win</t>
  </si>
  <si>
    <t>PAYS</t>
  </si>
  <si>
    <t>House Advantage</t>
  </si>
  <si>
    <t>Win</t>
  </si>
  <si>
    <t>Base Amounts for $1</t>
  </si>
  <si>
    <t>Base Amounts for $2</t>
  </si>
  <si>
    <t>Base Amounts for $3</t>
  </si>
  <si>
    <t>Base Amounts for $4</t>
  </si>
  <si>
    <t>Base Amounts for $5</t>
  </si>
  <si>
    <t>Wheel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</si>
</sst>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6" fontId="0" fillId="3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6" fontId="0" fillId="5" borderId="0" xfId="0" applyNumberFormat="1" applyFill="1" applyAlignment="1">
      <alignment horizontal="center"/>
    </xf>
    <xf numFmtId="6" fontId="0" fillId="6" borderId="0" xfId="0" applyNumberFormat="1" applyFill="1" applyAlignment="1">
      <alignment horizontal="center"/>
    </xf>
    <xf numFmtId="6" fontId="0" fillId="7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/>
    <xf numFmtId="0" fontId="0" fillId="4" borderId="0" xfId="0" applyFill="1" applyAlignment="1">
      <alignment horizontal="center" wrapText="1"/>
    </xf>
    <xf numFmtId="0" fontId="0" fillId="4" borderId="0" xfId="0" applyFill="1" applyAlignment="1"/>
    <xf numFmtId="0" fontId="0" fillId="5" borderId="0" xfId="0" applyFill="1" applyAlignment="1">
      <alignment horizontal="center" wrapText="1"/>
    </xf>
    <xf numFmtId="0" fontId="0" fillId="5" borderId="0" xfId="0" applyFill="1" applyAlignment="1"/>
    <xf numFmtId="0" fontId="0" fillId="6" borderId="0" xfId="0" applyFill="1" applyAlignment="1">
      <alignment horizontal="center" wrapText="1"/>
    </xf>
    <xf numFmtId="0" fontId="0" fillId="6" borderId="0" xfId="0" applyFill="1" applyAlignment="1"/>
    <xf numFmtId="0" fontId="0" fillId="7" borderId="0" xfId="0" applyFill="1" applyAlignment="1">
      <alignment horizontal="center" wrapText="1"/>
    </xf>
    <xf numFmtId="0" fontId="0" fillId="7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B4" sqref="B4"/>
    </sheetView>
  </sheetViews>
  <sheetFormatPr defaultColWidth="11" defaultRowHeight="15.75" x14ac:dyDescent="0.25"/>
  <cols>
    <col min="7" max="7" width="12.375" customWidth="1"/>
    <col min="9" max="9" width="13" customWidth="1"/>
    <col min="18" max="18" width="7.625" customWidth="1"/>
    <col min="19" max="21" width="10.875" style="1"/>
    <col min="22" max="23" width="15" style="1" customWidth="1"/>
    <col min="24" max="24" width="10.875" style="1"/>
    <col min="25" max="25" width="10.875" style="2"/>
  </cols>
  <sheetData>
    <row r="1" spans="1:28" ht="26.25" x14ac:dyDescent="0.25">
      <c r="C1" s="21" t="s">
        <v>0</v>
      </c>
      <c r="D1" s="21"/>
      <c r="E1" s="21"/>
      <c r="F1" s="21"/>
      <c r="G1" s="21"/>
      <c r="H1" s="21" t="s">
        <v>1</v>
      </c>
      <c r="I1" s="21"/>
      <c r="J1" s="21"/>
      <c r="K1" s="21"/>
      <c r="L1" s="21"/>
      <c r="M1" s="21" t="s">
        <v>2</v>
      </c>
      <c r="N1" s="21"/>
      <c r="O1" s="21"/>
      <c r="P1" s="21"/>
      <c r="Q1" s="21"/>
    </row>
    <row r="2" spans="1:28" ht="32.25" thickBot="1" x14ac:dyDescent="0.3">
      <c r="B2" t="s">
        <v>18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1</v>
      </c>
      <c r="N2" s="3">
        <v>2</v>
      </c>
      <c r="O2" s="3">
        <v>3</v>
      </c>
      <c r="P2" s="3">
        <v>4</v>
      </c>
      <c r="Q2" s="3">
        <v>5</v>
      </c>
      <c r="S2" s="4" t="s">
        <v>3</v>
      </c>
      <c r="T2" s="1" t="s">
        <v>4</v>
      </c>
      <c r="U2" s="4" t="s">
        <v>5</v>
      </c>
      <c r="V2" s="1" t="s">
        <v>6</v>
      </c>
      <c r="W2" s="1" t="s">
        <v>7</v>
      </c>
      <c r="X2" s="1" t="s">
        <v>8</v>
      </c>
      <c r="Y2" s="5" t="s">
        <v>9</v>
      </c>
    </row>
    <row r="3" spans="1:28" ht="16.5" thickTop="1" x14ac:dyDescent="0.25">
      <c r="A3" s="22" t="s">
        <v>10</v>
      </c>
      <c r="B3" s="20">
        <v>1</v>
      </c>
      <c r="C3" s="15">
        <f t="shared" ref="C3:G18" si="0">$S3*C$2</f>
        <v>5</v>
      </c>
      <c r="D3" s="16">
        <f t="shared" si="0"/>
        <v>10</v>
      </c>
      <c r="E3" s="17">
        <f t="shared" si="0"/>
        <v>15</v>
      </c>
      <c r="F3" s="18">
        <f t="shared" si="0"/>
        <v>20</v>
      </c>
      <c r="G3" s="19">
        <f t="shared" si="0"/>
        <v>25</v>
      </c>
      <c r="M3" s="6">
        <f t="shared" ref="M3:Q13" si="1">$S3*M$2</f>
        <v>5</v>
      </c>
      <c r="N3" s="6">
        <f t="shared" si="1"/>
        <v>10</v>
      </c>
      <c r="O3" s="6">
        <f t="shared" si="1"/>
        <v>15</v>
      </c>
      <c r="P3" s="6">
        <f t="shared" si="1"/>
        <v>20</v>
      </c>
      <c r="Q3" s="6">
        <f t="shared" si="1"/>
        <v>25</v>
      </c>
      <c r="S3" s="1">
        <v>5</v>
      </c>
      <c r="T3" s="1">
        <v>400</v>
      </c>
      <c r="U3" s="1">
        <f>S3*T3</f>
        <v>2000</v>
      </c>
      <c r="V3" s="7">
        <f t="shared" ref="V3:V18" si="2">T3/$T$19</f>
        <v>1.6E-2</v>
      </c>
      <c r="W3" s="7">
        <f t="shared" ref="W3:W18" si="3">V3/$AA$4</f>
        <v>5.7918552036199098E-4</v>
      </c>
      <c r="X3" s="8">
        <f>1/V3</f>
        <v>62.5</v>
      </c>
      <c r="Y3" s="2">
        <f>1/W3</f>
        <v>1726.5625</v>
      </c>
    </row>
    <row r="4" spans="1:28" x14ac:dyDescent="0.25">
      <c r="A4" s="22"/>
      <c r="B4" s="20">
        <f>B3+1</f>
        <v>2</v>
      </c>
      <c r="C4" s="15">
        <f t="shared" si="0"/>
        <v>7</v>
      </c>
      <c r="D4" s="16">
        <f t="shared" si="0"/>
        <v>14</v>
      </c>
      <c r="E4" s="17">
        <f t="shared" si="0"/>
        <v>21</v>
      </c>
      <c r="F4" s="18">
        <f t="shared" si="0"/>
        <v>28</v>
      </c>
      <c r="G4" s="19">
        <f t="shared" si="0"/>
        <v>35</v>
      </c>
      <c r="M4" s="6">
        <f t="shared" si="1"/>
        <v>7</v>
      </c>
      <c r="N4" s="6">
        <f t="shared" si="1"/>
        <v>14</v>
      </c>
      <c r="O4" s="6">
        <f t="shared" si="1"/>
        <v>21</v>
      </c>
      <c r="P4" s="6">
        <f t="shared" si="1"/>
        <v>28</v>
      </c>
      <c r="Q4" s="6">
        <f t="shared" si="1"/>
        <v>35</v>
      </c>
      <c r="S4" s="1">
        <v>7</v>
      </c>
      <c r="T4" s="1">
        <v>2025</v>
      </c>
      <c r="U4" s="1">
        <f t="shared" ref="U4:U18" si="4">S4*T4</f>
        <v>14175</v>
      </c>
      <c r="V4" s="7">
        <f t="shared" si="2"/>
        <v>8.1000000000000003E-2</v>
      </c>
      <c r="W4" s="7">
        <f t="shared" si="3"/>
        <v>2.9321266968325797E-3</v>
      </c>
      <c r="X4" s="8">
        <f t="shared" ref="X4:Y19" si="5">1/V4</f>
        <v>12.345679012345679</v>
      </c>
      <c r="Y4" s="2">
        <f t="shared" si="5"/>
        <v>341.04938271604931</v>
      </c>
      <c r="AA4" s="1">
        <f>1/AB4</f>
        <v>27.624999999999996</v>
      </c>
      <c r="AB4" s="1">
        <f>4/52*12/51*2</f>
        <v>3.6199095022624438E-2</v>
      </c>
    </row>
    <row r="5" spans="1:28" x14ac:dyDescent="0.25">
      <c r="A5" s="22"/>
      <c r="B5" s="20">
        <f t="shared" ref="B5:B18" si="6">B4+1</f>
        <v>3</v>
      </c>
      <c r="C5" s="15">
        <f t="shared" si="0"/>
        <v>10</v>
      </c>
      <c r="D5" s="16">
        <f t="shared" si="0"/>
        <v>20</v>
      </c>
      <c r="E5" s="17">
        <f t="shared" si="0"/>
        <v>30</v>
      </c>
      <c r="F5" s="18">
        <f t="shared" si="0"/>
        <v>40</v>
      </c>
      <c r="G5" s="19">
        <f t="shared" si="0"/>
        <v>50</v>
      </c>
      <c r="M5" s="6">
        <f t="shared" si="1"/>
        <v>10</v>
      </c>
      <c r="N5" s="6">
        <f t="shared" si="1"/>
        <v>20</v>
      </c>
      <c r="O5" s="6">
        <f t="shared" si="1"/>
        <v>30</v>
      </c>
      <c r="P5" s="6">
        <f t="shared" si="1"/>
        <v>40</v>
      </c>
      <c r="Q5" s="6">
        <f t="shared" si="1"/>
        <v>50</v>
      </c>
      <c r="S5" s="1">
        <v>10</v>
      </c>
      <c r="T5" s="1">
        <v>3155</v>
      </c>
      <c r="U5" s="1">
        <f t="shared" si="4"/>
        <v>31550</v>
      </c>
      <c r="V5" s="7">
        <f t="shared" si="2"/>
        <v>0.12620000000000001</v>
      </c>
      <c r="W5" s="7">
        <f t="shared" si="3"/>
        <v>4.5683257918552045E-3</v>
      </c>
      <c r="X5" s="8">
        <f t="shared" si="5"/>
        <v>7.9239302694136287</v>
      </c>
      <c r="Y5" s="2">
        <f t="shared" si="5"/>
        <v>218.89857369255145</v>
      </c>
      <c r="AA5" s="1">
        <f>V19</f>
        <v>21.853000000000002</v>
      </c>
      <c r="AB5" s="1"/>
    </row>
    <row r="6" spans="1:28" x14ac:dyDescent="0.25">
      <c r="A6" s="22"/>
      <c r="B6" s="20">
        <f t="shared" si="6"/>
        <v>4</v>
      </c>
      <c r="C6" s="15">
        <f t="shared" si="0"/>
        <v>12</v>
      </c>
      <c r="D6" s="16">
        <f t="shared" si="0"/>
        <v>24</v>
      </c>
      <c r="E6" s="17">
        <f t="shared" si="0"/>
        <v>36</v>
      </c>
      <c r="F6" s="18">
        <f t="shared" si="0"/>
        <v>48</v>
      </c>
      <c r="G6" s="19">
        <f t="shared" si="0"/>
        <v>60</v>
      </c>
      <c r="M6" s="6">
        <f t="shared" si="1"/>
        <v>12</v>
      </c>
      <c r="N6" s="6">
        <f t="shared" si="1"/>
        <v>24</v>
      </c>
      <c r="O6" s="6">
        <f t="shared" si="1"/>
        <v>36</v>
      </c>
      <c r="P6" s="6">
        <f t="shared" si="1"/>
        <v>48</v>
      </c>
      <c r="Q6" s="6">
        <f t="shared" si="1"/>
        <v>60</v>
      </c>
      <c r="S6" s="1">
        <v>12</v>
      </c>
      <c r="T6" s="1">
        <v>3500</v>
      </c>
      <c r="U6" s="1">
        <f t="shared" si="4"/>
        <v>42000</v>
      </c>
      <c r="V6" s="7">
        <f t="shared" si="2"/>
        <v>0.14000000000000001</v>
      </c>
      <c r="W6" s="7">
        <f t="shared" si="3"/>
        <v>5.0678733031674222E-3</v>
      </c>
      <c r="X6" s="8">
        <f t="shared" si="5"/>
        <v>7.1428571428571423</v>
      </c>
      <c r="Y6" s="2">
        <f t="shared" si="5"/>
        <v>197.32142857142853</v>
      </c>
      <c r="AA6" s="1">
        <f>AA4-AA5</f>
        <v>5.7719999999999949</v>
      </c>
      <c r="AB6" s="1"/>
    </row>
    <row r="7" spans="1:28" x14ac:dyDescent="0.25">
      <c r="A7" s="22"/>
      <c r="B7" s="20">
        <f t="shared" si="6"/>
        <v>5</v>
      </c>
      <c r="C7" s="15">
        <f t="shared" si="0"/>
        <v>15</v>
      </c>
      <c r="D7" s="16">
        <f t="shared" si="0"/>
        <v>30</v>
      </c>
      <c r="E7" s="17">
        <f t="shared" si="0"/>
        <v>45</v>
      </c>
      <c r="F7" s="18">
        <f t="shared" si="0"/>
        <v>60</v>
      </c>
      <c r="G7" s="19">
        <f t="shared" si="0"/>
        <v>75</v>
      </c>
      <c r="M7" s="6">
        <f t="shared" si="1"/>
        <v>15</v>
      </c>
      <c r="N7" s="6">
        <f t="shared" si="1"/>
        <v>30</v>
      </c>
      <c r="O7" s="6">
        <f t="shared" si="1"/>
        <v>45</v>
      </c>
      <c r="P7" s="6">
        <f t="shared" si="1"/>
        <v>60</v>
      </c>
      <c r="Q7" s="6">
        <f t="shared" si="1"/>
        <v>75</v>
      </c>
      <c r="S7" s="1">
        <v>15</v>
      </c>
      <c r="T7" s="1">
        <v>4000</v>
      </c>
      <c r="U7" s="1">
        <f t="shared" si="4"/>
        <v>60000</v>
      </c>
      <c r="V7" s="7">
        <f t="shared" si="2"/>
        <v>0.16</v>
      </c>
      <c r="W7" s="7">
        <f t="shared" si="3"/>
        <v>5.7918552036199103E-3</v>
      </c>
      <c r="X7" s="8">
        <f t="shared" si="5"/>
        <v>6.25</v>
      </c>
      <c r="Y7" s="2">
        <f t="shared" si="5"/>
        <v>172.65624999999997</v>
      </c>
      <c r="AA7" s="14">
        <f>AA6/AA4</f>
        <v>0.20894117647058807</v>
      </c>
      <c r="AB7" s="1"/>
    </row>
    <row r="8" spans="1:28" x14ac:dyDescent="0.25">
      <c r="A8" s="22"/>
      <c r="B8" s="20">
        <f t="shared" si="6"/>
        <v>6</v>
      </c>
      <c r="C8" s="15">
        <f t="shared" si="0"/>
        <v>20</v>
      </c>
      <c r="D8" s="16">
        <f t="shared" si="0"/>
        <v>40</v>
      </c>
      <c r="E8" s="17">
        <f t="shared" si="0"/>
        <v>60</v>
      </c>
      <c r="F8" s="18">
        <f t="shared" si="0"/>
        <v>80</v>
      </c>
      <c r="G8" s="19">
        <f t="shared" si="0"/>
        <v>100</v>
      </c>
      <c r="M8" s="6">
        <f t="shared" si="1"/>
        <v>20</v>
      </c>
      <c r="N8" s="6">
        <f t="shared" si="1"/>
        <v>40</v>
      </c>
      <c r="O8" s="6">
        <f t="shared" si="1"/>
        <v>60</v>
      </c>
      <c r="P8" s="6">
        <f t="shared" si="1"/>
        <v>80</v>
      </c>
      <c r="Q8" s="6">
        <f t="shared" si="1"/>
        <v>100</v>
      </c>
      <c r="S8" s="1">
        <v>20</v>
      </c>
      <c r="T8" s="1">
        <v>3500</v>
      </c>
      <c r="U8" s="1">
        <f t="shared" si="4"/>
        <v>70000</v>
      </c>
      <c r="V8" s="7">
        <f t="shared" si="2"/>
        <v>0.14000000000000001</v>
      </c>
      <c r="W8" s="7">
        <f t="shared" si="3"/>
        <v>5.0678733031674222E-3</v>
      </c>
      <c r="X8" s="8">
        <f t="shared" si="5"/>
        <v>7.1428571428571423</v>
      </c>
      <c r="Y8" s="2">
        <f t="shared" si="5"/>
        <v>197.32142857142853</v>
      </c>
    </row>
    <row r="9" spans="1:28" x14ac:dyDescent="0.25">
      <c r="A9" s="22"/>
      <c r="B9" s="20">
        <f t="shared" si="6"/>
        <v>7</v>
      </c>
      <c r="C9" s="15">
        <f t="shared" si="0"/>
        <v>25</v>
      </c>
      <c r="D9" s="16">
        <f t="shared" si="0"/>
        <v>50</v>
      </c>
      <c r="E9" s="17">
        <f t="shared" si="0"/>
        <v>75</v>
      </c>
      <c r="F9" s="18">
        <f t="shared" si="0"/>
        <v>100</v>
      </c>
      <c r="G9" s="19">
        <f t="shared" si="0"/>
        <v>125</v>
      </c>
      <c r="M9" s="6">
        <f t="shared" si="1"/>
        <v>25</v>
      </c>
      <c r="N9" s="6">
        <f t="shared" si="1"/>
        <v>50</v>
      </c>
      <c r="O9" s="6">
        <f t="shared" si="1"/>
        <v>75</v>
      </c>
      <c r="P9" s="6">
        <f t="shared" si="1"/>
        <v>100</v>
      </c>
      <c r="Q9" s="6">
        <f t="shared" si="1"/>
        <v>125</v>
      </c>
      <c r="S9" s="1">
        <v>25</v>
      </c>
      <c r="T9" s="1">
        <v>3000</v>
      </c>
      <c r="U9" s="1">
        <f t="shared" si="4"/>
        <v>75000</v>
      </c>
      <c r="V9" s="7">
        <f t="shared" si="2"/>
        <v>0.12</v>
      </c>
      <c r="W9" s="7">
        <f t="shared" si="3"/>
        <v>4.3438914027149325E-3</v>
      </c>
      <c r="X9" s="8">
        <f t="shared" si="5"/>
        <v>8.3333333333333339</v>
      </c>
      <c r="Y9" s="2">
        <f t="shared" si="5"/>
        <v>230.20833333333331</v>
      </c>
    </row>
    <row r="10" spans="1:28" x14ac:dyDescent="0.25">
      <c r="A10" s="22"/>
      <c r="B10" s="20">
        <f t="shared" si="6"/>
        <v>8</v>
      </c>
      <c r="C10" s="15">
        <f t="shared" si="0"/>
        <v>30</v>
      </c>
      <c r="D10" s="16">
        <f t="shared" si="0"/>
        <v>60</v>
      </c>
      <c r="E10" s="17">
        <f t="shared" si="0"/>
        <v>90</v>
      </c>
      <c r="F10" s="18">
        <f t="shared" si="0"/>
        <v>120</v>
      </c>
      <c r="G10" s="19">
        <f t="shared" si="0"/>
        <v>150</v>
      </c>
      <c r="M10" s="6">
        <f t="shared" si="1"/>
        <v>30</v>
      </c>
      <c r="N10" s="6">
        <f t="shared" si="1"/>
        <v>60</v>
      </c>
      <c r="O10" s="6">
        <f t="shared" si="1"/>
        <v>90</v>
      </c>
      <c r="P10" s="6">
        <f t="shared" si="1"/>
        <v>120</v>
      </c>
      <c r="Q10" s="6">
        <f t="shared" si="1"/>
        <v>150</v>
      </c>
      <c r="S10" s="1">
        <v>30</v>
      </c>
      <c r="T10" s="1">
        <v>2200</v>
      </c>
      <c r="U10" s="1">
        <f t="shared" si="4"/>
        <v>66000</v>
      </c>
      <c r="V10" s="7">
        <f t="shared" si="2"/>
        <v>8.7999999999999995E-2</v>
      </c>
      <c r="W10" s="7">
        <f t="shared" si="3"/>
        <v>3.1855203619909505E-3</v>
      </c>
      <c r="X10" s="8">
        <f t="shared" si="5"/>
        <v>11.363636363636365</v>
      </c>
      <c r="Y10" s="2">
        <f t="shared" si="5"/>
        <v>313.9204545454545</v>
      </c>
    </row>
    <row r="11" spans="1:28" x14ac:dyDescent="0.25">
      <c r="A11" s="22"/>
      <c r="B11" s="20">
        <f t="shared" si="6"/>
        <v>9</v>
      </c>
      <c r="C11" s="15">
        <f t="shared" si="0"/>
        <v>40</v>
      </c>
      <c r="D11" s="16">
        <f t="shared" si="0"/>
        <v>80</v>
      </c>
      <c r="E11" s="17">
        <f t="shared" si="0"/>
        <v>120</v>
      </c>
      <c r="F11" s="18">
        <f t="shared" si="0"/>
        <v>160</v>
      </c>
      <c r="G11" s="19">
        <f t="shared" si="0"/>
        <v>200</v>
      </c>
      <c r="M11" s="6">
        <f t="shared" si="1"/>
        <v>40</v>
      </c>
      <c r="N11" s="6">
        <f t="shared" si="1"/>
        <v>80</v>
      </c>
      <c r="O11" s="6">
        <f t="shared" si="1"/>
        <v>120</v>
      </c>
      <c r="P11" s="6">
        <f t="shared" si="1"/>
        <v>160</v>
      </c>
      <c r="Q11" s="6">
        <f t="shared" si="1"/>
        <v>200</v>
      </c>
      <c r="S11" s="1">
        <v>40</v>
      </c>
      <c r="T11" s="1">
        <v>1600</v>
      </c>
      <c r="U11" s="1">
        <f t="shared" si="4"/>
        <v>64000</v>
      </c>
      <c r="V11" s="7">
        <f t="shared" si="2"/>
        <v>6.4000000000000001E-2</v>
      </c>
      <c r="W11" s="7">
        <f t="shared" si="3"/>
        <v>2.3167420814479639E-3</v>
      </c>
      <c r="X11" s="8">
        <f t="shared" si="5"/>
        <v>15.625</v>
      </c>
      <c r="Y11" s="2">
        <f t="shared" si="5"/>
        <v>431.640625</v>
      </c>
    </row>
    <row r="12" spans="1:28" x14ac:dyDescent="0.25">
      <c r="A12" s="22"/>
      <c r="B12" s="20">
        <f t="shared" si="6"/>
        <v>10</v>
      </c>
      <c r="C12" s="15">
        <f t="shared" si="0"/>
        <v>50</v>
      </c>
      <c r="D12" s="16">
        <f t="shared" si="0"/>
        <v>100</v>
      </c>
      <c r="E12" s="17">
        <f t="shared" si="0"/>
        <v>150</v>
      </c>
      <c r="F12" s="18">
        <f t="shared" si="0"/>
        <v>200</v>
      </c>
      <c r="G12" s="19">
        <f t="shared" si="0"/>
        <v>250</v>
      </c>
      <c r="M12" s="6">
        <f t="shared" si="1"/>
        <v>50</v>
      </c>
      <c r="N12" s="6">
        <f t="shared" si="1"/>
        <v>100</v>
      </c>
      <c r="O12" s="6">
        <f t="shared" si="1"/>
        <v>150</v>
      </c>
      <c r="P12" s="6">
        <f t="shared" si="1"/>
        <v>200</v>
      </c>
      <c r="Q12" s="6">
        <f t="shared" si="1"/>
        <v>250</v>
      </c>
      <c r="S12" s="1">
        <v>50</v>
      </c>
      <c r="T12" s="1">
        <v>900</v>
      </c>
      <c r="U12" s="1">
        <f t="shared" si="4"/>
        <v>45000</v>
      </c>
      <c r="V12" s="7">
        <f t="shared" si="2"/>
        <v>3.5999999999999997E-2</v>
      </c>
      <c r="W12" s="7">
        <f t="shared" si="3"/>
        <v>1.3031674208144797E-3</v>
      </c>
      <c r="X12" s="8">
        <f t="shared" si="5"/>
        <v>27.777777777777779</v>
      </c>
      <c r="Y12" s="2">
        <f t="shared" si="5"/>
        <v>767.36111111111109</v>
      </c>
    </row>
    <row r="13" spans="1:28" x14ac:dyDescent="0.25">
      <c r="A13" s="22"/>
      <c r="B13" s="20">
        <f t="shared" si="6"/>
        <v>11</v>
      </c>
      <c r="C13" s="15">
        <f t="shared" si="0"/>
        <v>75</v>
      </c>
      <c r="D13" s="16">
        <f t="shared" si="0"/>
        <v>150</v>
      </c>
      <c r="E13" s="17">
        <f t="shared" si="0"/>
        <v>225</v>
      </c>
      <c r="F13" s="18">
        <f t="shared" si="0"/>
        <v>300</v>
      </c>
      <c r="G13" s="19">
        <f t="shared" si="0"/>
        <v>375</v>
      </c>
      <c r="I13" s="9"/>
      <c r="J13" s="9"/>
      <c r="K13" s="9"/>
      <c r="L13" s="9"/>
      <c r="M13" s="6">
        <f t="shared" si="1"/>
        <v>75</v>
      </c>
      <c r="N13" s="6">
        <f t="shared" si="1"/>
        <v>150</v>
      </c>
      <c r="O13" s="6">
        <f t="shared" si="1"/>
        <v>225</v>
      </c>
      <c r="P13" s="6">
        <f t="shared" si="1"/>
        <v>300</v>
      </c>
      <c r="Q13" s="6">
        <f t="shared" si="1"/>
        <v>375</v>
      </c>
      <c r="S13" s="1">
        <v>75</v>
      </c>
      <c r="T13" s="1">
        <v>400</v>
      </c>
      <c r="U13" s="1">
        <f t="shared" si="4"/>
        <v>30000</v>
      </c>
      <c r="V13" s="7">
        <f t="shared" si="2"/>
        <v>1.6E-2</v>
      </c>
      <c r="W13" s="7">
        <f t="shared" si="3"/>
        <v>5.7918552036199098E-4</v>
      </c>
      <c r="X13" s="8">
        <f t="shared" si="5"/>
        <v>62.5</v>
      </c>
      <c r="Y13" s="2">
        <f t="shared" si="5"/>
        <v>1726.5625</v>
      </c>
    </row>
    <row r="14" spans="1:28" x14ac:dyDescent="0.25">
      <c r="A14" s="22"/>
      <c r="B14" s="20">
        <f t="shared" si="6"/>
        <v>12</v>
      </c>
      <c r="C14" s="15">
        <f t="shared" si="0"/>
        <v>100</v>
      </c>
      <c r="D14" s="16">
        <f t="shared" si="0"/>
        <v>200</v>
      </c>
      <c r="E14" s="17">
        <f t="shared" si="0"/>
        <v>300</v>
      </c>
      <c r="F14" s="18">
        <f t="shared" si="0"/>
        <v>400</v>
      </c>
      <c r="G14" s="19">
        <f t="shared" si="0"/>
        <v>500</v>
      </c>
      <c r="I14" s="9"/>
      <c r="J14" s="9"/>
      <c r="K14" s="9"/>
      <c r="L14" s="10">
        <v>0.14000000000000001</v>
      </c>
      <c r="M14" s="6">
        <f>$S14*M$2</f>
        <v>100</v>
      </c>
      <c r="N14" s="6">
        <f>$S14*N$2</f>
        <v>200</v>
      </c>
      <c r="O14" s="6">
        <f>$S14*O$2</f>
        <v>300</v>
      </c>
      <c r="P14" s="6">
        <f>$S14*P$2</f>
        <v>400</v>
      </c>
      <c r="Q14" s="6">
        <f>$S14*Q$2+($Y14*$L14)</f>
        <v>929.72222222222217</v>
      </c>
      <c r="S14" s="1">
        <v>100</v>
      </c>
      <c r="T14" s="1">
        <v>225</v>
      </c>
      <c r="U14" s="1">
        <f t="shared" si="4"/>
        <v>22500</v>
      </c>
      <c r="V14" s="7">
        <f t="shared" si="2"/>
        <v>8.9999999999999993E-3</v>
      </c>
      <c r="W14" s="7">
        <f t="shared" si="3"/>
        <v>3.2579185520361991E-4</v>
      </c>
      <c r="X14" s="8">
        <f t="shared" si="5"/>
        <v>111.11111111111111</v>
      </c>
      <c r="Y14" s="2">
        <f t="shared" si="5"/>
        <v>3069.4444444444443</v>
      </c>
    </row>
    <row r="15" spans="1:28" x14ac:dyDescent="0.25">
      <c r="A15" s="22"/>
      <c r="B15" s="20">
        <f t="shared" si="6"/>
        <v>13</v>
      </c>
      <c r="C15" s="15">
        <f t="shared" si="0"/>
        <v>125</v>
      </c>
      <c r="D15" s="16">
        <f t="shared" si="0"/>
        <v>250</v>
      </c>
      <c r="E15" s="17">
        <f t="shared" si="0"/>
        <v>375</v>
      </c>
      <c r="F15" s="18">
        <f t="shared" si="0"/>
        <v>500</v>
      </c>
      <c r="G15" s="19">
        <f t="shared" si="0"/>
        <v>625</v>
      </c>
      <c r="I15" s="9"/>
      <c r="J15" s="9"/>
      <c r="K15" s="10">
        <v>0.11</v>
      </c>
      <c r="L15" s="9"/>
      <c r="M15" s="6">
        <f>$S15*M$2</f>
        <v>125</v>
      </c>
      <c r="N15" s="6">
        <f>$S15*N$2</f>
        <v>250</v>
      </c>
      <c r="O15" s="6">
        <f>$S15*O$2</f>
        <v>375</v>
      </c>
      <c r="P15" s="6">
        <f>$S15*P$2+($Y15*$K15)</f>
        <v>1766.1458333333333</v>
      </c>
      <c r="Q15" s="6">
        <f>$S15*Q$2+($Y15*$K15)</f>
        <v>1891.1458333333333</v>
      </c>
      <c r="S15" s="1">
        <v>125</v>
      </c>
      <c r="T15" s="1">
        <v>60</v>
      </c>
      <c r="U15" s="1">
        <f>S15*T15</f>
        <v>7500</v>
      </c>
      <c r="V15" s="7">
        <f t="shared" si="2"/>
        <v>2.3999999999999998E-3</v>
      </c>
      <c r="W15" s="7">
        <f t="shared" si="3"/>
        <v>8.6877828054298647E-5</v>
      </c>
      <c r="X15" s="8">
        <f t="shared" si="5"/>
        <v>416.66666666666669</v>
      </c>
      <c r="Y15" s="2">
        <f t="shared" si="5"/>
        <v>11510.416666666666</v>
      </c>
    </row>
    <row r="16" spans="1:28" x14ac:dyDescent="0.25">
      <c r="A16" s="22"/>
      <c r="B16" s="20">
        <f t="shared" si="6"/>
        <v>14</v>
      </c>
      <c r="C16" s="15">
        <f t="shared" si="0"/>
        <v>200</v>
      </c>
      <c r="D16" s="16">
        <f t="shared" si="0"/>
        <v>400</v>
      </c>
      <c r="E16" s="17">
        <f t="shared" si="0"/>
        <v>600</v>
      </c>
      <c r="F16" s="18">
        <f t="shared" si="0"/>
        <v>800</v>
      </c>
      <c r="G16" s="19">
        <f t="shared" si="0"/>
        <v>1000</v>
      </c>
      <c r="I16" s="9"/>
      <c r="J16" s="10">
        <v>0.08</v>
      </c>
      <c r="K16" s="9"/>
      <c r="L16" s="9"/>
      <c r="M16" s="6">
        <f>$S16*M$2</f>
        <v>200</v>
      </c>
      <c r="N16" s="6">
        <f>$S16*N$2</f>
        <v>400</v>
      </c>
      <c r="O16" s="6">
        <f>$S16*O$2+($Y16*$J16)</f>
        <v>2573.2142857142858</v>
      </c>
      <c r="P16" s="6">
        <f>$S16*P$2+($Y16*$J16)</f>
        <v>2773.2142857142858</v>
      </c>
      <c r="Q16" s="6">
        <f>$S16*Q$2+($Y16*$J16)</f>
        <v>2973.2142857142858</v>
      </c>
      <c r="S16" s="1">
        <v>200</v>
      </c>
      <c r="T16" s="1">
        <v>28</v>
      </c>
      <c r="U16" s="1">
        <f t="shared" si="4"/>
        <v>5600</v>
      </c>
      <c r="V16" s="7">
        <f t="shared" si="2"/>
        <v>1.1199999999999999E-3</v>
      </c>
      <c r="W16" s="7">
        <f t="shared" si="3"/>
        <v>4.0542986425339366E-5</v>
      </c>
      <c r="X16" s="8">
        <f t="shared" si="5"/>
        <v>892.85714285714289</v>
      </c>
      <c r="Y16" s="2">
        <f t="shared" si="5"/>
        <v>24665.178571428572</v>
      </c>
    </row>
    <row r="17" spans="1:25" x14ac:dyDescent="0.25">
      <c r="A17" s="22"/>
      <c r="B17" s="20">
        <f t="shared" si="6"/>
        <v>15</v>
      </c>
      <c r="C17" s="15">
        <f t="shared" si="0"/>
        <v>1000</v>
      </c>
      <c r="D17" s="16">
        <f t="shared" si="0"/>
        <v>2000</v>
      </c>
      <c r="E17" s="17">
        <f t="shared" si="0"/>
        <v>3000</v>
      </c>
      <c r="F17" s="18">
        <f t="shared" si="0"/>
        <v>4000</v>
      </c>
      <c r="G17" s="19">
        <f t="shared" si="0"/>
        <v>5000</v>
      </c>
      <c r="I17" s="10">
        <v>0.06</v>
      </c>
      <c r="J17" s="9"/>
      <c r="K17" s="9"/>
      <c r="L17" s="9"/>
      <c r="M17" s="6">
        <f>$S17*M$2</f>
        <v>1000</v>
      </c>
      <c r="N17" s="6">
        <f>$S17*N$2+($Y17*$I17)</f>
        <v>8906.2499999999982</v>
      </c>
      <c r="O17" s="6">
        <f>$S17*O$2+($Y17*$I17)</f>
        <v>9906.2499999999982</v>
      </c>
      <c r="P17" s="6">
        <f>$S17*P$2+($Y17*$I17)</f>
        <v>10906.249999999998</v>
      </c>
      <c r="Q17" s="6">
        <f>$S17*Q$2+($Y17*$I17)</f>
        <v>11906.249999999998</v>
      </c>
      <c r="S17" s="1">
        <v>1000</v>
      </c>
      <c r="T17" s="1">
        <v>6</v>
      </c>
      <c r="U17" s="1">
        <f t="shared" si="4"/>
        <v>6000</v>
      </c>
      <c r="V17" s="7">
        <f t="shared" si="2"/>
        <v>2.4000000000000001E-4</v>
      </c>
      <c r="W17" s="7">
        <f t="shared" si="3"/>
        <v>8.6877828054298661E-6</v>
      </c>
      <c r="X17" s="8">
        <f t="shared" si="5"/>
        <v>4166.666666666667</v>
      </c>
      <c r="Y17" s="2">
        <f t="shared" si="5"/>
        <v>115104.16666666664</v>
      </c>
    </row>
    <row r="18" spans="1:25" x14ac:dyDescent="0.25">
      <c r="A18" s="22"/>
      <c r="B18" s="20">
        <f t="shared" si="6"/>
        <v>16</v>
      </c>
      <c r="C18" s="15">
        <f t="shared" si="0"/>
        <v>5000</v>
      </c>
      <c r="D18" s="16">
        <f t="shared" si="0"/>
        <v>10000</v>
      </c>
      <c r="E18" s="17">
        <f t="shared" si="0"/>
        <v>15000</v>
      </c>
      <c r="F18" s="18">
        <f t="shared" si="0"/>
        <v>20000</v>
      </c>
      <c r="G18" s="19">
        <f t="shared" si="0"/>
        <v>25000</v>
      </c>
      <c r="H18" s="10">
        <v>0.04</v>
      </c>
      <c r="M18" s="6">
        <f>$S18*M$2+($Y18*$H18)</f>
        <v>32624.999999999993</v>
      </c>
      <c r="N18" s="6">
        <f>$S18*N$2+($Y18*$H18)</f>
        <v>37624.999999999993</v>
      </c>
      <c r="O18" s="6">
        <f>$S18*O$2+($Y18*$H18)</f>
        <v>42624.999999999993</v>
      </c>
      <c r="P18" s="6">
        <f>$S18*P$2+($Y18*$H18)</f>
        <v>47624.999999999993</v>
      </c>
      <c r="Q18" s="6">
        <f>$S18*Q$2+($Y18*$H18)</f>
        <v>52624.999999999993</v>
      </c>
      <c r="S18" s="1">
        <v>5000</v>
      </c>
      <c r="T18" s="1">
        <v>1</v>
      </c>
      <c r="U18" s="1">
        <f t="shared" si="4"/>
        <v>5000</v>
      </c>
      <c r="V18" s="7">
        <f t="shared" si="2"/>
        <v>4.0000000000000003E-5</v>
      </c>
      <c r="W18" s="7">
        <f t="shared" si="3"/>
        <v>1.4479638009049778E-6</v>
      </c>
      <c r="X18" s="8">
        <f t="shared" si="5"/>
        <v>24999.999999999996</v>
      </c>
      <c r="Y18" s="2">
        <f t="shared" si="5"/>
        <v>690624.99999999977</v>
      </c>
    </row>
    <row r="19" spans="1:25" ht="26.1" customHeight="1" x14ac:dyDescent="0.25">
      <c r="C19" s="24" t="s">
        <v>13</v>
      </c>
      <c r="D19" s="26" t="s">
        <v>14</v>
      </c>
      <c r="E19" s="28" t="s">
        <v>15</v>
      </c>
      <c r="F19" s="30" t="s">
        <v>16</v>
      </c>
      <c r="G19" s="32" t="s">
        <v>17</v>
      </c>
      <c r="H19" s="21" t="s">
        <v>11</v>
      </c>
      <c r="I19" s="21"/>
      <c r="J19" s="21"/>
      <c r="K19" s="21"/>
      <c r="L19" s="21"/>
      <c r="T19" s="1">
        <f>SUM(T3:T18)</f>
        <v>25000</v>
      </c>
      <c r="U19" s="1">
        <f>SUM(U3:U18)</f>
        <v>546325</v>
      </c>
      <c r="V19" s="1">
        <f>U19/T19</f>
        <v>21.853000000000002</v>
      </c>
      <c r="W19" s="7">
        <f>SUM(W3:W18)</f>
        <v>3.6199095022624445E-2</v>
      </c>
      <c r="Y19" s="2">
        <f t="shared" si="5"/>
        <v>27.624999999999993</v>
      </c>
    </row>
    <row r="20" spans="1:25" ht="16.5" thickBot="1" x14ac:dyDescent="0.3">
      <c r="C20" s="24"/>
      <c r="D20" s="26"/>
      <c r="E20" s="28"/>
      <c r="F20" s="30"/>
      <c r="G20" s="32"/>
      <c r="H20" s="3">
        <v>1</v>
      </c>
      <c r="I20" s="3">
        <v>2</v>
      </c>
      <c r="J20" s="3">
        <v>3</v>
      </c>
      <c r="K20" s="3">
        <v>4</v>
      </c>
      <c r="L20" s="3">
        <v>5</v>
      </c>
    </row>
    <row r="21" spans="1:25" ht="16.5" thickTop="1" x14ac:dyDescent="0.25">
      <c r="C21" s="25"/>
      <c r="D21" s="27"/>
      <c r="E21" s="29"/>
      <c r="F21" s="31"/>
      <c r="G21" s="33"/>
      <c r="H21" s="11">
        <f>AA7-H18</f>
        <v>0.16894117647058807</v>
      </c>
      <c r="I21" s="12">
        <f>($AA$7*2-($H$18+$I$17))/2</f>
        <v>0.15894117647058809</v>
      </c>
      <c r="J21" s="12">
        <f>($AA$7*3-($H$18+$I$17+$J$16))/3</f>
        <v>0.14894117647058808</v>
      </c>
      <c r="K21" s="12">
        <f>($AA$7*4-($H$18+$I$17+$J$16+$K$15))/4</f>
        <v>0.13644117647058807</v>
      </c>
      <c r="L21" s="12">
        <f>($AA$7*5-($H$18+$I$17+$J$16+$K$15+$L$14))/5</f>
        <v>0.12294117647058811</v>
      </c>
    </row>
    <row r="22" spans="1:25" x14ac:dyDescent="0.25">
      <c r="C22" s="10"/>
      <c r="H22" s="23" t="s">
        <v>12</v>
      </c>
      <c r="I22" s="23"/>
      <c r="J22" s="23"/>
      <c r="K22" s="23"/>
      <c r="L22" s="23"/>
    </row>
    <row r="23" spans="1:25" x14ac:dyDescent="0.25">
      <c r="H23" s="13">
        <f>H21*H2</f>
        <v>0.16894117647058807</v>
      </c>
      <c r="I23" s="13">
        <f t="shared" ref="I23:L23" si="7">I21*I2</f>
        <v>0.31788235294117617</v>
      </c>
      <c r="J23" s="13">
        <f t="shared" si="7"/>
        <v>0.44682352941176423</v>
      </c>
      <c r="K23" s="13">
        <f t="shared" si="7"/>
        <v>0.54576470588235226</v>
      </c>
      <c r="L23" s="13">
        <f t="shared" si="7"/>
        <v>0.61470588235294055</v>
      </c>
      <c r="X23" s="7"/>
    </row>
    <row r="25" spans="1:25" x14ac:dyDescent="0.25">
      <c r="X25" s="7"/>
    </row>
  </sheetData>
  <mergeCells count="11">
    <mergeCell ref="H22:L22"/>
    <mergeCell ref="C19:C21"/>
    <mergeCell ref="D19:D21"/>
    <mergeCell ref="E19:E21"/>
    <mergeCell ref="F19:F21"/>
    <mergeCell ref="G19:G21"/>
    <mergeCell ref="C1:G1"/>
    <mergeCell ref="H1:L1"/>
    <mergeCell ref="M1:Q1"/>
    <mergeCell ref="A3:A18"/>
    <mergeCell ref="H19:L19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Fishon</dc:creator>
  <cp:lastModifiedBy>Kevin Squires</cp:lastModifiedBy>
  <dcterms:created xsi:type="dcterms:W3CDTF">2020-11-13T06:02:45Z</dcterms:created>
  <dcterms:modified xsi:type="dcterms:W3CDTF">2020-11-19T01:56:55Z</dcterms:modified>
</cp:coreProperties>
</file>